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_and_D\Projects\Excel_Projects\"/>
    </mc:Choice>
  </mc:AlternateContent>
  <xr:revisionPtr revIDLastSave="0" documentId="13_ncr:1_{BFB55206-16CF-4543-9B51-00E3E269C541}" xr6:coauthVersionLast="47" xr6:coauthVersionMax="47" xr10:uidLastSave="{00000000-0000-0000-0000-000000000000}"/>
  <bookViews>
    <workbookView xWindow="-108" yWindow="-108" windowWidth="23256" windowHeight="12576" xr2:uid="{5A85550E-13A6-4516-AF29-605A9798722D}"/>
  </bookViews>
  <sheets>
    <sheet name="dataset" sheetId="1" r:id="rId1"/>
    <sheet name="dashboard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X14" i="1" l="1"/>
  <c r="BC14" i="1"/>
  <c r="AY14" i="1"/>
  <c r="B16" i="1"/>
  <c r="C16" i="1" s="1"/>
  <c r="D16" i="1"/>
  <c r="E16" i="1"/>
  <c r="F16" i="1" s="1"/>
  <c r="G16" i="1"/>
  <c r="H16" i="1" s="1"/>
  <c r="I16" i="1"/>
  <c r="J16" i="1"/>
  <c r="K16" i="1"/>
  <c r="L16" i="1"/>
  <c r="M16" i="1" s="1"/>
  <c r="B17" i="1"/>
  <c r="C17" i="1" s="1"/>
  <c r="D17" i="1"/>
  <c r="E17" i="1"/>
  <c r="F17" i="1" s="1"/>
  <c r="G17" i="1"/>
  <c r="H17" i="1" s="1"/>
  <c r="I17" i="1"/>
  <c r="J17" i="1"/>
  <c r="K17" i="1"/>
  <c r="N17" i="1" s="1"/>
  <c r="O17" i="1" s="1"/>
  <c r="BA17" i="1" s="1"/>
  <c r="BB17" i="1" s="1"/>
  <c r="L17" i="1"/>
  <c r="M17" i="1" s="1"/>
  <c r="B18" i="1"/>
  <c r="C18" i="1" s="1"/>
  <c r="D18" i="1"/>
  <c r="E18" i="1"/>
  <c r="F18" i="1" s="1"/>
  <c r="G18" i="1"/>
  <c r="H18" i="1" s="1"/>
  <c r="I18" i="1"/>
  <c r="J18" i="1"/>
  <c r="K18" i="1"/>
  <c r="S18" i="1" s="1"/>
  <c r="L18" i="1"/>
  <c r="M18" i="1" s="1"/>
  <c r="B19" i="1"/>
  <c r="C19" i="1" s="1"/>
  <c r="D19" i="1"/>
  <c r="E19" i="1"/>
  <c r="F19" i="1" s="1"/>
  <c r="G19" i="1"/>
  <c r="H19" i="1" s="1"/>
  <c r="I19" i="1"/>
  <c r="J19" i="1"/>
  <c r="K19" i="1"/>
  <c r="N19" i="1" s="1"/>
  <c r="L19" i="1"/>
  <c r="M19" i="1" s="1"/>
  <c r="B20" i="1"/>
  <c r="C20" i="1" s="1"/>
  <c r="D20" i="1"/>
  <c r="E20" i="1"/>
  <c r="F20" i="1" s="1"/>
  <c r="G20" i="1"/>
  <c r="H20" i="1" s="1"/>
  <c r="I20" i="1"/>
  <c r="J20" i="1"/>
  <c r="K20" i="1"/>
  <c r="L20" i="1"/>
  <c r="M20" i="1" s="1"/>
  <c r="B21" i="1"/>
  <c r="C21" i="1" s="1"/>
  <c r="D21" i="1"/>
  <c r="E21" i="1"/>
  <c r="F21" i="1" s="1"/>
  <c r="G21" i="1"/>
  <c r="H21" i="1" s="1"/>
  <c r="I21" i="1"/>
  <c r="J21" i="1"/>
  <c r="K21" i="1"/>
  <c r="L21" i="1"/>
  <c r="M21" i="1" s="1"/>
  <c r="B22" i="1"/>
  <c r="C22" i="1" s="1"/>
  <c r="D22" i="1"/>
  <c r="E22" i="1"/>
  <c r="F22" i="1" s="1"/>
  <c r="G22" i="1"/>
  <c r="H22" i="1" s="1"/>
  <c r="I22" i="1"/>
  <c r="J22" i="1"/>
  <c r="K22" i="1"/>
  <c r="L22" i="1"/>
  <c r="M22" i="1" s="1"/>
  <c r="B23" i="1"/>
  <c r="C23" i="1" s="1"/>
  <c r="D23" i="1"/>
  <c r="E23" i="1"/>
  <c r="F23" i="1" s="1"/>
  <c r="G23" i="1"/>
  <c r="H23" i="1" s="1"/>
  <c r="I23" i="1"/>
  <c r="J23" i="1"/>
  <c r="K23" i="1"/>
  <c r="N23" i="1" s="1"/>
  <c r="L23" i="1"/>
  <c r="M23" i="1" s="1"/>
  <c r="B24" i="1"/>
  <c r="C24" i="1" s="1"/>
  <c r="D24" i="1"/>
  <c r="E24" i="1"/>
  <c r="F24" i="1" s="1"/>
  <c r="G24" i="1"/>
  <c r="H24" i="1" s="1"/>
  <c r="I24" i="1"/>
  <c r="J24" i="1"/>
  <c r="K24" i="1"/>
  <c r="S24" i="1" s="1"/>
  <c r="L24" i="1"/>
  <c r="M24" i="1" s="1"/>
  <c r="B25" i="1"/>
  <c r="C25" i="1" s="1"/>
  <c r="D25" i="1"/>
  <c r="E25" i="1"/>
  <c r="F25" i="1" s="1"/>
  <c r="G25" i="1"/>
  <c r="H25" i="1" s="1"/>
  <c r="I25" i="1"/>
  <c r="J25" i="1"/>
  <c r="K25" i="1"/>
  <c r="L25" i="1"/>
  <c r="M25" i="1" s="1"/>
  <c r="B26" i="1"/>
  <c r="C26" i="1" s="1"/>
  <c r="D26" i="1"/>
  <c r="E26" i="1"/>
  <c r="F26" i="1" s="1"/>
  <c r="G26" i="1"/>
  <c r="H26" i="1" s="1"/>
  <c r="I26" i="1"/>
  <c r="J26" i="1"/>
  <c r="K26" i="1"/>
  <c r="L26" i="1"/>
  <c r="M26" i="1" s="1"/>
  <c r="B27" i="1"/>
  <c r="C27" i="1" s="1"/>
  <c r="D27" i="1"/>
  <c r="E27" i="1"/>
  <c r="F27" i="1" s="1"/>
  <c r="G27" i="1"/>
  <c r="H27" i="1" s="1"/>
  <c r="I27" i="1"/>
  <c r="J27" i="1"/>
  <c r="K27" i="1"/>
  <c r="R27" i="1" s="1"/>
  <c r="AX27" i="1" s="1"/>
  <c r="L27" i="1"/>
  <c r="M27" i="1" s="1"/>
  <c r="B28" i="1"/>
  <c r="C28" i="1" s="1"/>
  <c r="D28" i="1"/>
  <c r="E28" i="1"/>
  <c r="F28" i="1" s="1"/>
  <c r="G28" i="1"/>
  <c r="H28" i="1" s="1"/>
  <c r="I28" i="1"/>
  <c r="J28" i="1"/>
  <c r="K28" i="1"/>
  <c r="N28" i="1" s="1"/>
  <c r="L28" i="1"/>
  <c r="M28" i="1" s="1"/>
  <c r="B29" i="1"/>
  <c r="C29" i="1" s="1"/>
  <c r="D29" i="1"/>
  <c r="E29" i="1"/>
  <c r="F29" i="1" s="1"/>
  <c r="G29" i="1"/>
  <c r="H29" i="1" s="1"/>
  <c r="I29" i="1"/>
  <c r="J29" i="1"/>
  <c r="K29" i="1"/>
  <c r="N29" i="1" s="1"/>
  <c r="O29" i="1" s="1"/>
  <c r="BA29" i="1" s="1"/>
  <c r="BB29" i="1" s="1"/>
  <c r="L29" i="1"/>
  <c r="M29" i="1" s="1"/>
  <c r="B30" i="1"/>
  <c r="C30" i="1" s="1"/>
  <c r="D30" i="1"/>
  <c r="E30" i="1"/>
  <c r="F30" i="1" s="1"/>
  <c r="G30" i="1"/>
  <c r="H30" i="1" s="1"/>
  <c r="I30" i="1"/>
  <c r="J30" i="1"/>
  <c r="K30" i="1"/>
  <c r="S30" i="1" s="1"/>
  <c r="L30" i="1"/>
  <c r="M30" i="1" s="1"/>
  <c r="B31" i="1"/>
  <c r="C31" i="1" s="1"/>
  <c r="D31" i="1"/>
  <c r="E31" i="1"/>
  <c r="F31" i="1" s="1"/>
  <c r="G31" i="1"/>
  <c r="H31" i="1" s="1"/>
  <c r="I31" i="1"/>
  <c r="J31" i="1"/>
  <c r="K31" i="1"/>
  <c r="L31" i="1"/>
  <c r="M31" i="1" s="1"/>
  <c r="B32" i="1"/>
  <c r="C32" i="1" s="1"/>
  <c r="D32" i="1"/>
  <c r="E32" i="1"/>
  <c r="F32" i="1" s="1"/>
  <c r="G32" i="1"/>
  <c r="H32" i="1" s="1"/>
  <c r="I32" i="1"/>
  <c r="J32" i="1"/>
  <c r="K32" i="1"/>
  <c r="N32" i="1" s="1"/>
  <c r="L32" i="1"/>
  <c r="M32" i="1" s="1"/>
  <c r="B33" i="1"/>
  <c r="C33" i="1" s="1"/>
  <c r="D33" i="1"/>
  <c r="E33" i="1"/>
  <c r="F33" i="1" s="1"/>
  <c r="G33" i="1"/>
  <c r="H33" i="1" s="1"/>
  <c r="I33" i="1"/>
  <c r="J33" i="1"/>
  <c r="K33" i="1"/>
  <c r="S33" i="1" s="1"/>
  <c r="L33" i="1"/>
  <c r="M33" i="1" s="1"/>
  <c r="B34" i="1"/>
  <c r="C34" i="1" s="1"/>
  <c r="D34" i="1"/>
  <c r="E34" i="1"/>
  <c r="F34" i="1" s="1"/>
  <c r="G34" i="1"/>
  <c r="H34" i="1" s="1"/>
  <c r="I34" i="1"/>
  <c r="J34" i="1"/>
  <c r="K34" i="1"/>
  <c r="L34" i="1"/>
  <c r="M34" i="1" s="1"/>
  <c r="B35" i="1"/>
  <c r="C35" i="1" s="1"/>
  <c r="D35" i="1"/>
  <c r="E35" i="1"/>
  <c r="F35" i="1" s="1"/>
  <c r="G35" i="1"/>
  <c r="H35" i="1" s="1"/>
  <c r="I35" i="1"/>
  <c r="J35" i="1"/>
  <c r="K35" i="1"/>
  <c r="R35" i="1" s="1"/>
  <c r="AX35" i="1" s="1"/>
  <c r="L35" i="1"/>
  <c r="M35" i="1" s="1"/>
  <c r="B36" i="1"/>
  <c r="C36" i="1" s="1"/>
  <c r="D36" i="1"/>
  <c r="E36" i="1"/>
  <c r="F36" i="1" s="1"/>
  <c r="G36" i="1"/>
  <c r="H36" i="1" s="1"/>
  <c r="I36" i="1"/>
  <c r="J36" i="1"/>
  <c r="K36" i="1"/>
  <c r="N36" i="1" s="1"/>
  <c r="O36" i="1" s="1"/>
  <c r="BA36" i="1" s="1"/>
  <c r="BB36" i="1" s="1"/>
  <c r="L36" i="1"/>
  <c r="M36" i="1" s="1"/>
  <c r="B37" i="1"/>
  <c r="C37" i="1" s="1"/>
  <c r="D37" i="1"/>
  <c r="E37" i="1"/>
  <c r="F37" i="1" s="1"/>
  <c r="G37" i="1"/>
  <c r="H37" i="1" s="1"/>
  <c r="I37" i="1"/>
  <c r="J37" i="1"/>
  <c r="K37" i="1"/>
  <c r="L37" i="1"/>
  <c r="M37" i="1" s="1"/>
  <c r="B38" i="1"/>
  <c r="C38" i="1" s="1"/>
  <c r="D38" i="1"/>
  <c r="E38" i="1"/>
  <c r="F38" i="1" s="1"/>
  <c r="G38" i="1"/>
  <c r="H38" i="1" s="1"/>
  <c r="I38" i="1"/>
  <c r="J38" i="1"/>
  <c r="K38" i="1"/>
  <c r="N38" i="1" s="1"/>
  <c r="L38" i="1"/>
  <c r="M38" i="1" s="1"/>
  <c r="B39" i="1"/>
  <c r="C39" i="1" s="1"/>
  <c r="D39" i="1"/>
  <c r="E39" i="1"/>
  <c r="F39" i="1" s="1"/>
  <c r="G39" i="1"/>
  <c r="H39" i="1" s="1"/>
  <c r="I39" i="1"/>
  <c r="J39" i="1"/>
  <c r="K39" i="1"/>
  <c r="R39" i="1" s="1"/>
  <c r="AX39" i="1" s="1"/>
  <c r="L39" i="1"/>
  <c r="M39" i="1" s="1"/>
  <c r="B40" i="1"/>
  <c r="C40" i="1" s="1"/>
  <c r="D40" i="1"/>
  <c r="E40" i="1"/>
  <c r="F40" i="1" s="1"/>
  <c r="G40" i="1"/>
  <c r="H40" i="1" s="1"/>
  <c r="I40" i="1"/>
  <c r="J40" i="1"/>
  <c r="K40" i="1"/>
  <c r="L40" i="1"/>
  <c r="M40" i="1" s="1"/>
  <c r="B41" i="1"/>
  <c r="C41" i="1" s="1"/>
  <c r="D41" i="1"/>
  <c r="E41" i="1"/>
  <c r="F41" i="1" s="1"/>
  <c r="G41" i="1"/>
  <c r="H41" i="1" s="1"/>
  <c r="I41" i="1"/>
  <c r="J41" i="1"/>
  <c r="K41" i="1"/>
  <c r="L41" i="1"/>
  <c r="M41" i="1" s="1"/>
  <c r="B42" i="1"/>
  <c r="C42" i="1" s="1"/>
  <c r="D42" i="1"/>
  <c r="E42" i="1"/>
  <c r="F42" i="1" s="1"/>
  <c r="G42" i="1"/>
  <c r="H42" i="1" s="1"/>
  <c r="I42" i="1"/>
  <c r="J42" i="1"/>
  <c r="K42" i="1"/>
  <c r="S42" i="1" s="1"/>
  <c r="L42" i="1"/>
  <c r="M42" i="1" s="1"/>
  <c r="B43" i="1"/>
  <c r="C43" i="1" s="1"/>
  <c r="D43" i="1"/>
  <c r="E43" i="1"/>
  <c r="F43" i="1" s="1"/>
  <c r="G43" i="1"/>
  <c r="H43" i="1" s="1"/>
  <c r="I43" i="1"/>
  <c r="J43" i="1"/>
  <c r="K43" i="1"/>
  <c r="L43" i="1"/>
  <c r="M43" i="1" s="1"/>
  <c r="B44" i="1"/>
  <c r="C44" i="1" s="1"/>
  <c r="D44" i="1"/>
  <c r="E44" i="1"/>
  <c r="F44" i="1" s="1"/>
  <c r="G44" i="1"/>
  <c r="H44" i="1" s="1"/>
  <c r="I44" i="1"/>
  <c r="J44" i="1"/>
  <c r="K44" i="1"/>
  <c r="L44" i="1"/>
  <c r="M44" i="1" s="1"/>
  <c r="B45" i="1"/>
  <c r="C45" i="1" s="1"/>
  <c r="D45" i="1"/>
  <c r="E45" i="1"/>
  <c r="F45" i="1" s="1"/>
  <c r="G45" i="1"/>
  <c r="H45" i="1" s="1"/>
  <c r="I45" i="1"/>
  <c r="J45" i="1"/>
  <c r="K45" i="1"/>
  <c r="N45" i="1" s="1"/>
  <c r="L45" i="1"/>
  <c r="M45" i="1" s="1"/>
  <c r="B46" i="1"/>
  <c r="C46" i="1" s="1"/>
  <c r="D46" i="1"/>
  <c r="E46" i="1"/>
  <c r="F46" i="1" s="1"/>
  <c r="G46" i="1"/>
  <c r="H46" i="1" s="1"/>
  <c r="I46" i="1"/>
  <c r="J46" i="1"/>
  <c r="K46" i="1"/>
  <c r="L46" i="1"/>
  <c r="M46" i="1" s="1"/>
  <c r="B47" i="1"/>
  <c r="C47" i="1" s="1"/>
  <c r="AD47" i="1" s="1"/>
  <c r="D47" i="1"/>
  <c r="E47" i="1"/>
  <c r="F47" i="1" s="1"/>
  <c r="G47" i="1"/>
  <c r="H47" i="1" s="1"/>
  <c r="I47" i="1"/>
  <c r="J47" i="1"/>
  <c r="K47" i="1"/>
  <c r="S47" i="1" s="1"/>
  <c r="L47" i="1"/>
  <c r="M47" i="1" s="1"/>
  <c r="B48" i="1"/>
  <c r="C48" i="1" s="1"/>
  <c r="D48" i="1"/>
  <c r="E48" i="1"/>
  <c r="F48" i="1" s="1"/>
  <c r="G48" i="1"/>
  <c r="H48" i="1" s="1"/>
  <c r="I48" i="1"/>
  <c r="J48" i="1"/>
  <c r="K48" i="1"/>
  <c r="S48" i="1" s="1"/>
  <c r="L48" i="1"/>
  <c r="M48" i="1" s="1"/>
  <c r="B49" i="1"/>
  <c r="C49" i="1" s="1"/>
  <c r="D49" i="1"/>
  <c r="E49" i="1"/>
  <c r="F49" i="1" s="1"/>
  <c r="G49" i="1"/>
  <c r="H49" i="1" s="1"/>
  <c r="I49" i="1"/>
  <c r="J49" i="1"/>
  <c r="K49" i="1"/>
  <c r="N49" i="1" s="1"/>
  <c r="L49" i="1"/>
  <c r="M49" i="1" s="1"/>
  <c r="B50" i="1"/>
  <c r="C50" i="1" s="1"/>
  <c r="D50" i="1"/>
  <c r="E50" i="1"/>
  <c r="F50" i="1" s="1"/>
  <c r="G50" i="1"/>
  <c r="H50" i="1" s="1"/>
  <c r="I50" i="1"/>
  <c r="J50" i="1"/>
  <c r="K50" i="1"/>
  <c r="R50" i="1" s="1"/>
  <c r="AX50" i="1" s="1"/>
  <c r="L50" i="1"/>
  <c r="M50" i="1" s="1"/>
  <c r="B51" i="1"/>
  <c r="C51" i="1" s="1"/>
  <c r="D51" i="1"/>
  <c r="E51" i="1"/>
  <c r="F51" i="1" s="1"/>
  <c r="G51" i="1"/>
  <c r="H51" i="1" s="1"/>
  <c r="I51" i="1"/>
  <c r="J51" i="1"/>
  <c r="K51" i="1"/>
  <c r="L51" i="1"/>
  <c r="M51" i="1" s="1"/>
  <c r="B52" i="1"/>
  <c r="C52" i="1" s="1"/>
  <c r="D52" i="1"/>
  <c r="E52" i="1"/>
  <c r="F52" i="1" s="1"/>
  <c r="G52" i="1"/>
  <c r="H52" i="1" s="1"/>
  <c r="I52" i="1"/>
  <c r="J52" i="1"/>
  <c r="K52" i="1"/>
  <c r="L52" i="1"/>
  <c r="M52" i="1" s="1"/>
  <c r="B53" i="1"/>
  <c r="C53" i="1" s="1"/>
  <c r="D53" i="1"/>
  <c r="E53" i="1"/>
  <c r="F53" i="1" s="1"/>
  <c r="G53" i="1"/>
  <c r="H53" i="1" s="1"/>
  <c r="I53" i="1"/>
  <c r="J53" i="1"/>
  <c r="K53" i="1"/>
  <c r="L53" i="1"/>
  <c r="M53" i="1" s="1"/>
  <c r="B54" i="1"/>
  <c r="C54" i="1" s="1"/>
  <c r="D54" i="1"/>
  <c r="E54" i="1"/>
  <c r="F54" i="1" s="1"/>
  <c r="G54" i="1"/>
  <c r="H54" i="1" s="1"/>
  <c r="I54" i="1"/>
  <c r="J54" i="1"/>
  <c r="K54" i="1"/>
  <c r="N54" i="1" s="1"/>
  <c r="O54" i="1" s="1"/>
  <c r="BA54" i="1" s="1"/>
  <c r="BB54" i="1" s="1"/>
  <c r="L54" i="1"/>
  <c r="M54" i="1" s="1"/>
  <c r="B55" i="1"/>
  <c r="C55" i="1" s="1"/>
  <c r="D55" i="1"/>
  <c r="E55" i="1"/>
  <c r="F55" i="1" s="1"/>
  <c r="G55" i="1"/>
  <c r="H55" i="1" s="1"/>
  <c r="I55" i="1"/>
  <c r="J55" i="1"/>
  <c r="K55" i="1"/>
  <c r="S55" i="1" s="1"/>
  <c r="L55" i="1"/>
  <c r="M55" i="1" s="1"/>
  <c r="B56" i="1"/>
  <c r="C56" i="1" s="1"/>
  <c r="D56" i="1"/>
  <c r="E56" i="1"/>
  <c r="F56" i="1" s="1"/>
  <c r="G56" i="1"/>
  <c r="H56" i="1" s="1"/>
  <c r="I56" i="1"/>
  <c r="J56" i="1"/>
  <c r="K56" i="1"/>
  <c r="R56" i="1" s="1"/>
  <c r="AX56" i="1" s="1"/>
  <c r="L56" i="1"/>
  <c r="M56" i="1" s="1"/>
  <c r="B57" i="1"/>
  <c r="C57" i="1" s="1"/>
  <c r="D57" i="1"/>
  <c r="E57" i="1"/>
  <c r="F57" i="1" s="1"/>
  <c r="G57" i="1"/>
  <c r="H57" i="1" s="1"/>
  <c r="I57" i="1"/>
  <c r="J57" i="1"/>
  <c r="K57" i="1"/>
  <c r="L57" i="1"/>
  <c r="M57" i="1" s="1"/>
  <c r="B58" i="1"/>
  <c r="C58" i="1" s="1"/>
  <c r="D58" i="1"/>
  <c r="E58" i="1"/>
  <c r="F58" i="1" s="1"/>
  <c r="G58" i="1"/>
  <c r="H58" i="1" s="1"/>
  <c r="I58" i="1"/>
  <c r="J58" i="1"/>
  <c r="K58" i="1"/>
  <c r="L58" i="1"/>
  <c r="M58" i="1" s="1"/>
  <c r="B59" i="1"/>
  <c r="C59" i="1" s="1"/>
  <c r="D59" i="1"/>
  <c r="E59" i="1"/>
  <c r="F59" i="1" s="1"/>
  <c r="G59" i="1"/>
  <c r="H59" i="1" s="1"/>
  <c r="I59" i="1"/>
  <c r="J59" i="1"/>
  <c r="K59" i="1"/>
  <c r="S59" i="1" s="1"/>
  <c r="L59" i="1"/>
  <c r="M59" i="1" s="1"/>
  <c r="B60" i="1"/>
  <c r="C60" i="1" s="1"/>
  <c r="D60" i="1"/>
  <c r="E60" i="1"/>
  <c r="F60" i="1" s="1"/>
  <c r="G60" i="1"/>
  <c r="H60" i="1" s="1"/>
  <c r="I60" i="1"/>
  <c r="J60" i="1"/>
  <c r="K60" i="1"/>
  <c r="R60" i="1" s="1"/>
  <c r="AX60" i="1" s="1"/>
  <c r="L60" i="1"/>
  <c r="M60" i="1" s="1"/>
  <c r="B61" i="1"/>
  <c r="C61" i="1" s="1"/>
  <c r="D61" i="1"/>
  <c r="E61" i="1"/>
  <c r="F61" i="1" s="1"/>
  <c r="G61" i="1"/>
  <c r="H61" i="1" s="1"/>
  <c r="I61" i="1"/>
  <c r="J61" i="1"/>
  <c r="K61" i="1"/>
  <c r="L61" i="1"/>
  <c r="M61" i="1" s="1"/>
  <c r="B62" i="1"/>
  <c r="C62" i="1" s="1"/>
  <c r="D62" i="1"/>
  <c r="E62" i="1"/>
  <c r="F62" i="1" s="1"/>
  <c r="G62" i="1"/>
  <c r="H62" i="1" s="1"/>
  <c r="I62" i="1"/>
  <c r="J62" i="1"/>
  <c r="K62" i="1"/>
  <c r="L62" i="1"/>
  <c r="M62" i="1" s="1"/>
  <c r="B63" i="1"/>
  <c r="C63" i="1" s="1"/>
  <c r="D63" i="1"/>
  <c r="E63" i="1"/>
  <c r="F63" i="1" s="1"/>
  <c r="G63" i="1"/>
  <c r="H63" i="1" s="1"/>
  <c r="I63" i="1"/>
  <c r="J63" i="1"/>
  <c r="K63" i="1"/>
  <c r="R63" i="1" s="1"/>
  <c r="AX63" i="1" s="1"/>
  <c r="L63" i="1"/>
  <c r="M63" i="1" s="1"/>
  <c r="B64" i="1"/>
  <c r="C64" i="1" s="1"/>
  <c r="D64" i="1"/>
  <c r="E64" i="1"/>
  <c r="F64" i="1" s="1"/>
  <c r="G64" i="1"/>
  <c r="H64" i="1" s="1"/>
  <c r="I64" i="1"/>
  <c r="J64" i="1"/>
  <c r="K64" i="1"/>
  <c r="N64" i="1" s="1"/>
  <c r="L64" i="1"/>
  <c r="M64" i="1" s="1"/>
  <c r="B65" i="1"/>
  <c r="C65" i="1" s="1"/>
  <c r="D65" i="1"/>
  <c r="E65" i="1"/>
  <c r="F65" i="1" s="1"/>
  <c r="G65" i="1"/>
  <c r="H65" i="1" s="1"/>
  <c r="I65" i="1"/>
  <c r="J65" i="1"/>
  <c r="K65" i="1"/>
  <c r="S65" i="1" s="1"/>
  <c r="L65" i="1"/>
  <c r="M65" i="1" s="1"/>
  <c r="B66" i="1"/>
  <c r="C66" i="1" s="1"/>
  <c r="D66" i="1"/>
  <c r="E66" i="1"/>
  <c r="F66" i="1" s="1"/>
  <c r="G66" i="1"/>
  <c r="H66" i="1" s="1"/>
  <c r="I66" i="1"/>
  <c r="J66" i="1"/>
  <c r="K66" i="1"/>
  <c r="L66" i="1"/>
  <c r="M66" i="1" s="1"/>
  <c r="B67" i="1"/>
  <c r="C67" i="1" s="1"/>
  <c r="D67" i="1"/>
  <c r="E67" i="1"/>
  <c r="F67" i="1" s="1"/>
  <c r="G67" i="1"/>
  <c r="H67" i="1" s="1"/>
  <c r="I67" i="1"/>
  <c r="J67" i="1"/>
  <c r="K67" i="1"/>
  <c r="N67" i="1" s="1"/>
  <c r="L67" i="1"/>
  <c r="M67" i="1" s="1"/>
  <c r="B68" i="1"/>
  <c r="C68" i="1" s="1"/>
  <c r="D68" i="1"/>
  <c r="E68" i="1"/>
  <c r="F68" i="1" s="1"/>
  <c r="G68" i="1"/>
  <c r="H68" i="1" s="1"/>
  <c r="I68" i="1"/>
  <c r="J68" i="1"/>
  <c r="K68" i="1"/>
  <c r="S68" i="1" s="1"/>
  <c r="L68" i="1"/>
  <c r="M68" i="1" s="1"/>
  <c r="B69" i="1"/>
  <c r="C69" i="1" s="1"/>
  <c r="D69" i="1"/>
  <c r="E69" i="1"/>
  <c r="F69" i="1" s="1"/>
  <c r="G69" i="1"/>
  <c r="H69" i="1" s="1"/>
  <c r="I69" i="1"/>
  <c r="J69" i="1"/>
  <c r="K69" i="1"/>
  <c r="S69" i="1" s="1"/>
  <c r="L69" i="1"/>
  <c r="M69" i="1" s="1"/>
  <c r="B70" i="1"/>
  <c r="C70" i="1" s="1"/>
  <c r="D70" i="1"/>
  <c r="E70" i="1"/>
  <c r="F70" i="1" s="1"/>
  <c r="G70" i="1"/>
  <c r="H70" i="1" s="1"/>
  <c r="I70" i="1"/>
  <c r="J70" i="1"/>
  <c r="K70" i="1"/>
  <c r="L70" i="1"/>
  <c r="M70" i="1" s="1"/>
  <c r="B71" i="1"/>
  <c r="C71" i="1" s="1"/>
  <c r="D71" i="1"/>
  <c r="E71" i="1"/>
  <c r="F71" i="1" s="1"/>
  <c r="G71" i="1"/>
  <c r="H71" i="1" s="1"/>
  <c r="I71" i="1"/>
  <c r="J71" i="1"/>
  <c r="K71" i="1"/>
  <c r="S71" i="1" s="1"/>
  <c r="L71" i="1"/>
  <c r="M71" i="1" s="1"/>
  <c r="B72" i="1"/>
  <c r="C72" i="1" s="1"/>
  <c r="D72" i="1"/>
  <c r="E72" i="1"/>
  <c r="F72" i="1" s="1"/>
  <c r="G72" i="1"/>
  <c r="H72" i="1" s="1"/>
  <c r="I72" i="1"/>
  <c r="J72" i="1"/>
  <c r="K72" i="1"/>
  <c r="L72" i="1"/>
  <c r="M72" i="1" s="1"/>
  <c r="B73" i="1"/>
  <c r="C73" i="1" s="1"/>
  <c r="D73" i="1"/>
  <c r="E73" i="1"/>
  <c r="F73" i="1" s="1"/>
  <c r="G73" i="1"/>
  <c r="H73" i="1" s="1"/>
  <c r="I73" i="1"/>
  <c r="J73" i="1"/>
  <c r="K73" i="1"/>
  <c r="S73" i="1" s="1"/>
  <c r="L73" i="1"/>
  <c r="M73" i="1" s="1"/>
  <c r="B74" i="1"/>
  <c r="C74" i="1" s="1"/>
  <c r="D74" i="1"/>
  <c r="E74" i="1"/>
  <c r="F74" i="1" s="1"/>
  <c r="G74" i="1"/>
  <c r="H74" i="1" s="1"/>
  <c r="I74" i="1"/>
  <c r="J74" i="1"/>
  <c r="K74" i="1"/>
  <c r="S74" i="1" s="1"/>
  <c r="L74" i="1"/>
  <c r="M74" i="1" s="1"/>
  <c r="B75" i="1"/>
  <c r="C75" i="1" s="1"/>
  <c r="D75" i="1"/>
  <c r="E75" i="1"/>
  <c r="F75" i="1" s="1"/>
  <c r="G75" i="1"/>
  <c r="H75" i="1" s="1"/>
  <c r="I75" i="1"/>
  <c r="J75" i="1"/>
  <c r="K75" i="1"/>
  <c r="S75" i="1" s="1"/>
  <c r="L75" i="1"/>
  <c r="M75" i="1" s="1"/>
  <c r="B76" i="1"/>
  <c r="C76" i="1" s="1"/>
  <c r="D76" i="1"/>
  <c r="E76" i="1"/>
  <c r="F76" i="1" s="1"/>
  <c r="G76" i="1"/>
  <c r="H76" i="1" s="1"/>
  <c r="I76" i="1"/>
  <c r="J76" i="1"/>
  <c r="K76" i="1"/>
  <c r="L76" i="1"/>
  <c r="M76" i="1" s="1"/>
  <c r="B77" i="1"/>
  <c r="C77" i="1" s="1"/>
  <c r="D77" i="1"/>
  <c r="E77" i="1"/>
  <c r="F77" i="1" s="1"/>
  <c r="G77" i="1"/>
  <c r="H77" i="1" s="1"/>
  <c r="I77" i="1"/>
  <c r="J77" i="1"/>
  <c r="K77" i="1"/>
  <c r="S77" i="1" s="1"/>
  <c r="L77" i="1"/>
  <c r="M77" i="1" s="1"/>
  <c r="B78" i="1"/>
  <c r="C78" i="1" s="1"/>
  <c r="D78" i="1"/>
  <c r="E78" i="1"/>
  <c r="F78" i="1" s="1"/>
  <c r="G78" i="1"/>
  <c r="H78" i="1" s="1"/>
  <c r="I78" i="1"/>
  <c r="J78" i="1"/>
  <c r="K78" i="1"/>
  <c r="S78" i="1" s="1"/>
  <c r="L78" i="1"/>
  <c r="M78" i="1" s="1"/>
  <c r="B79" i="1"/>
  <c r="C79" i="1" s="1"/>
  <c r="AD79" i="1" s="1"/>
  <c r="D79" i="1"/>
  <c r="E79" i="1"/>
  <c r="F79" i="1" s="1"/>
  <c r="G79" i="1"/>
  <c r="H79" i="1" s="1"/>
  <c r="I79" i="1"/>
  <c r="J79" i="1"/>
  <c r="K79" i="1"/>
  <c r="S79" i="1" s="1"/>
  <c r="L79" i="1"/>
  <c r="M79" i="1" s="1"/>
  <c r="B80" i="1"/>
  <c r="C80" i="1" s="1"/>
  <c r="D80" i="1"/>
  <c r="E80" i="1"/>
  <c r="F80" i="1" s="1"/>
  <c r="G80" i="1"/>
  <c r="H80" i="1" s="1"/>
  <c r="I80" i="1"/>
  <c r="J80" i="1"/>
  <c r="K80" i="1"/>
  <c r="N80" i="1" s="1"/>
  <c r="L80" i="1"/>
  <c r="M80" i="1" s="1"/>
  <c r="B81" i="1"/>
  <c r="C81" i="1" s="1"/>
  <c r="D81" i="1"/>
  <c r="E81" i="1"/>
  <c r="F81" i="1" s="1"/>
  <c r="G81" i="1"/>
  <c r="H81" i="1" s="1"/>
  <c r="I81" i="1"/>
  <c r="J81" i="1"/>
  <c r="K81" i="1"/>
  <c r="S81" i="1" s="1"/>
  <c r="L81" i="1"/>
  <c r="M81" i="1" s="1"/>
  <c r="B82" i="1"/>
  <c r="C82" i="1" s="1"/>
  <c r="D82" i="1"/>
  <c r="E82" i="1"/>
  <c r="F82" i="1" s="1"/>
  <c r="G82" i="1"/>
  <c r="H82" i="1" s="1"/>
  <c r="I82" i="1"/>
  <c r="J82" i="1"/>
  <c r="K82" i="1"/>
  <c r="S82" i="1" s="1"/>
  <c r="L82" i="1"/>
  <c r="M82" i="1" s="1"/>
  <c r="B83" i="1"/>
  <c r="C83" i="1" s="1"/>
  <c r="D83" i="1"/>
  <c r="E83" i="1"/>
  <c r="F83" i="1" s="1"/>
  <c r="G83" i="1"/>
  <c r="H83" i="1" s="1"/>
  <c r="I83" i="1"/>
  <c r="J83" i="1"/>
  <c r="K83" i="1"/>
  <c r="S83" i="1" s="1"/>
  <c r="L83" i="1"/>
  <c r="M83" i="1" s="1"/>
  <c r="B84" i="1"/>
  <c r="C84" i="1" s="1"/>
  <c r="D84" i="1"/>
  <c r="E84" i="1"/>
  <c r="F84" i="1" s="1"/>
  <c r="G84" i="1"/>
  <c r="H84" i="1" s="1"/>
  <c r="I84" i="1"/>
  <c r="J84" i="1"/>
  <c r="K84" i="1"/>
  <c r="N84" i="1" s="1"/>
  <c r="L84" i="1"/>
  <c r="M84" i="1" s="1"/>
  <c r="B85" i="1"/>
  <c r="C85" i="1" s="1"/>
  <c r="D85" i="1"/>
  <c r="E85" i="1"/>
  <c r="F85" i="1" s="1"/>
  <c r="G85" i="1"/>
  <c r="H85" i="1" s="1"/>
  <c r="I85" i="1"/>
  <c r="J85" i="1"/>
  <c r="K85" i="1"/>
  <c r="L85" i="1"/>
  <c r="M85" i="1" s="1"/>
  <c r="B86" i="1"/>
  <c r="C86" i="1" s="1"/>
  <c r="D86" i="1"/>
  <c r="E86" i="1"/>
  <c r="F86" i="1" s="1"/>
  <c r="G86" i="1"/>
  <c r="H86" i="1" s="1"/>
  <c r="I86" i="1"/>
  <c r="J86" i="1"/>
  <c r="K86" i="1"/>
  <c r="L86" i="1"/>
  <c r="M86" i="1" s="1"/>
  <c r="B87" i="1"/>
  <c r="C87" i="1" s="1"/>
  <c r="D87" i="1"/>
  <c r="E87" i="1"/>
  <c r="F87" i="1" s="1"/>
  <c r="G87" i="1"/>
  <c r="H87" i="1" s="1"/>
  <c r="I87" i="1"/>
  <c r="J87" i="1"/>
  <c r="K87" i="1"/>
  <c r="R87" i="1" s="1"/>
  <c r="AX87" i="1" s="1"/>
  <c r="L87" i="1"/>
  <c r="M87" i="1" s="1"/>
  <c r="B88" i="1"/>
  <c r="C88" i="1" s="1"/>
  <c r="D88" i="1"/>
  <c r="E88" i="1"/>
  <c r="F88" i="1" s="1"/>
  <c r="G88" i="1"/>
  <c r="H88" i="1" s="1"/>
  <c r="I88" i="1"/>
  <c r="J88" i="1"/>
  <c r="K88" i="1"/>
  <c r="N88" i="1" s="1"/>
  <c r="O88" i="1" s="1"/>
  <c r="BA88" i="1" s="1"/>
  <c r="BB88" i="1" s="1"/>
  <c r="L88" i="1"/>
  <c r="M88" i="1" s="1"/>
  <c r="B89" i="1"/>
  <c r="C89" i="1" s="1"/>
  <c r="D89" i="1"/>
  <c r="E89" i="1"/>
  <c r="F89" i="1" s="1"/>
  <c r="G89" i="1"/>
  <c r="H89" i="1" s="1"/>
  <c r="I89" i="1"/>
  <c r="J89" i="1"/>
  <c r="K89" i="1"/>
  <c r="S89" i="1" s="1"/>
  <c r="L89" i="1"/>
  <c r="M89" i="1" s="1"/>
  <c r="B90" i="1"/>
  <c r="C90" i="1" s="1"/>
  <c r="D90" i="1"/>
  <c r="E90" i="1"/>
  <c r="F90" i="1" s="1"/>
  <c r="G90" i="1"/>
  <c r="H90" i="1" s="1"/>
  <c r="I90" i="1"/>
  <c r="J90" i="1"/>
  <c r="K90" i="1"/>
  <c r="S90" i="1" s="1"/>
  <c r="L90" i="1"/>
  <c r="M90" i="1" s="1"/>
  <c r="B91" i="1"/>
  <c r="C91" i="1" s="1"/>
  <c r="D91" i="1"/>
  <c r="E91" i="1"/>
  <c r="F91" i="1" s="1"/>
  <c r="G91" i="1"/>
  <c r="H91" i="1" s="1"/>
  <c r="I91" i="1"/>
  <c r="J91" i="1"/>
  <c r="K91" i="1"/>
  <c r="R91" i="1" s="1"/>
  <c r="AX91" i="1" s="1"/>
  <c r="L91" i="1"/>
  <c r="M91" i="1" s="1"/>
  <c r="B92" i="1"/>
  <c r="C92" i="1" s="1"/>
  <c r="D92" i="1"/>
  <c r="E92" i="1"/>
  <c r="F92" i="1" s="1"/>
  <c r="G92" i="1"/>
  <c r="H92" i="1" s="1"/>
  <c r="I92" i="1"/>
  <c r="J92" i="1"/>
  <c r="K92" i="1"/>
  <c r="L92" i="1"/>
  <c r="M92" i="1" s="1"/>
  <c r="B93" i="1"/>
  <c r="C93" i="1" s="1"/>
  <c r="D93" i="1"/>
  <c r="E93" i="1"/>
  <c r="F93" i="1" s="1"/>
  <c r="G93" i="1"/>
  <c r="H93" i="1" s="1"/>
  <c r="I93" i="1"/>
  <c r="J93" i="1"/>
  <c r="K93" i="1"/>
  <c r="S93" i="1" s="1"/>
  <c r="L93" i="1"/>
  <c r="M93" i="1" s="1"/>
  <c r="B94" i="1"/>
  <c r="C94" i="1" s="1"/>
  <c r="D94" i="1"/>
  <c r="E94" i="1"/>
  <c r="F94" i="1" s="1"/>
  <c r="G94" i="1"/>
  <c r="H94" i="1" s="1"/>
  <c r="I94" i="1"/>
  <c r="J94" i="1"/>
  <c r="K94" i="1"/>
  <c r="L94" i="1"/>
  <c r="M94" i="1" s="1"/>
  <c r="B95" i="1"/>
  <c r="C95" i="1" s="1"/>
  <c r="D95" i="1"/>
  <c r="E95" i="1"/>
  <c r="F95" i="1" s="1"/>
  <c r="G95" i="1"/>
  <c r="H95" i="1" s="1"/>
  <c r="I95" i="1"/>
  <c r="J95" i="1"/>
  <c r="K95" i="1"/>
  <c r="R95" i="1" s="1"/>
  <c r="AX95" i="1" s="1"/>
  <c r="L95" i="1"/>
  <c r="M95" i="1" s="1"/>
  <c r="B96" i="1"/>
  <c r="C96" i="1" s="1"/>
  <c r="D96" i="1"/>
  <c r="E96" i="1"/>
  <c r="F96" i="1" s="1"/>
  <c r="G96" i="1"/>
  <c r="H96" i="1" s="1"/>
  <c r="I96" i="1"/>
  <c r="J96" i="1"/>
  <c r="K96" i="1"/>
  <c r="L96" i="1"/>
  <c r="M96" i="1" s="1"/>
  <c r="B97" i="1"/>
  <c r="C97" i="1" s="1"/>
  <c r="D97" i="1"/>
  <c r="E97" i="1"/>
  <c r="F97" i="1" s="1"/>
  <c r="G97" i="1"/>
  <c r="H97" i="1" s="1"/>
  <c r="I97" i="1"/>
  <c r="J97" i="1"/>
  <c r="K97" i="1"/>
  <c r="S97" i="1" s="1"/>
  <c r="L97" i="1"/>
  <c r="M97" i="1" s="1"/>
  <c r="B98" i="1"/>
  <c r="C98" i="1" s="1"/>
  <c r="D98" i="1"/>
  <c r="E98" i="1"/>
  <c r="F98" i="1" s="1"/>
  <c r="G98" i="1"/>
  <c r="H98" i="1" s="1"/>
  <c r="I98" i="1"/>
  <c r="J98" i="1"/>
  <c r="K98" i="1"/>
  <c r="N98" i="1" s="1"/>
  <c r="L98" i="1"/>
  <c r="M98" i="1" s="1"/>
  <c r="B99" i="1"/>
  <c r="C99" i="1" s="1"/>
  <c r="D99" i="1"/>
  <c r="E99" i="1"/>
  <c r="F99" i="1" s="1"/>
  <c r="G99" i="1"/>
  <c r="H99" i="1" s="1"/>
  <c r="I99" i="1"/>
  <c r="J99" i="1"/>
  <c r="K99" i="1"/>
  <c r="R99" i="1" s="1"/>
  <c r="AX99" i="1" s="1"/>
  <c r="L99" i="1"/>
  <c r="M99" i="1" s="1"/>
  <c r="B100" i="1"/>
  <c r="C100" i="1" s="1"/>
  <c r="D100" i="1"/>
  <c r="E100" i="1"/>
  <c r="F100" i="1" s="1"/>
  <c r="G100" i="1"/>
  <c r="H100" i="1" s="1"/>
  <c r="I100" i="1"/>
  <c r="J100" i="1"/>
  <c r="K100" i="1"/>
  <c r="N100" i="1" s="1"/>
  <c r="O100" i="1" s="1"/>
  <c r="BA100" i="1" s="1"/>
  <c r="BB100" i="1" s="1"/>
  <c r="L100" i="1"/>
  <c r="M100" i="1" s="1"/>
  <c r="B101" i="1"/>
  <c r="C101" i="1" s="1"/>
  <c r="D101" i="1"/>
  <c r="E101" i="1"/>
  <c r="F101" i="1" s="1"/>
  <c r="G101" i="1"/>
  <c r="H101" i="1" s="1"/>
  <c r="I101" i="1"/>
  <c r="J101" i="1"/>
  <c r="K101" i="1"/>
  <c r="S101" i="1" s="1"/>
  <c r="L101" i="1"/>
  <c r="M101" i="1" s="1"/>
  <c r="B102" i="1"/>
  <c r="C102" i="1" s="1"/>
  <c r="D102" i="1"/>
  <c r="E102" i="1"/>
  <c r="F102" i="1" s="1"/>
  <c r="G102" i="1"/>
  <c r="H102" i="1" s="1"/>
  <c r="I102" i="1"/>
  <c r="J102" i="1"/>
  <c r="K102" i="1"/>
  <c r="N102" i="1" s="1"/>
  <c r="L102" i="1"/>
  <c r="M102" i="1" s="1"/>
  <c r="B103" i="1"/>
  <c r="C103" i="1" s="1"/>
  <c r="D103" i="1"/>
  <c r="E103" i="1"/>
  <c r="F103" i="1" s="1"/>
  <c r="G103" i="1"/>
  <c r="H103" i="1" s="1"/>
  <c r="I103" i="1"/>
  <c r="J103" i="1"/>
  <c r="K103" i="1"/>
  <c r="N103" i="1" s="1"/>
  <c r="O103" i="1" s="1"/>
  <c r="BA103" i="1" s="1"/>
  <c r="BB103" i="1" s="1"/>
  <c r="L103" i="1"/>
  <c r="M103" i="1" s="1"/>
  <c r="B104" i="1"/>
  <c r="C104" i="1" s="1"/>
  <c r="D104" i="1"/>
  <c r="E104" i="1"/>
  <c r="F104" i="1" s="1"/>
  <c r="G104" i="1"/>
  <c r="H104" i="1" s="1"/>
  <c r="I104" i="1"/>
  <c r="J104" i="1"/>
  <c r="K104" i="1"/>
  <c r="L104" i="1"/>
  <c r="M104" i="1" s="1"/>
  <c r="B105" i="1"/>
  <c r="C105" i="1" s="1"/>
  <c r="D105" i="1"/>
  <c r="E105" i="1"/>
  <c r="F105" i="1" s="1"/>
  <c r="G105" i="1"/>
  <c r="H105" i="1" s="1"/>
  <c r="I105" i="1"/>
  <c r="J105" i="1"/>
  <c r="K105" i="1"/>
  <c r="S105" i="1" s="1"/>
  <c r="L105" i="1"/>
  <c r="M105" i="1" s="1"/>
  <c r="B106" i="1"/>
  <c r="C106" i="1" s="1"/>
  <c r="D106" i="1"/>
  <c r="E106" i="1"/>
  <c r="F106" i="1" s="1"/>
  <c r="G106" i="1"/>
  <c r="H106" i="1" s="1"/>
  <c r="I106" i="1"/>
  <c r="J106" i="1"/>
  <c r="K106" i="1"/>
  <c r="N106" i="1" s="1"/>
  <c r="L106" i="1"/>
  <c r="M106" i="1" s="1"/>
  <c r="B107" i="1"/>
  <c r="C107" i="1" s="1"/>
  <c r="D107" i="1"/>
  <c r="E107" i="1"/>
  <c r="F107" i="1" s="1"/>
  <c r="G107" i="1"/>
  <c r="H107" i="1" s="1"/>
  <c r="I107" i="1"/>
  <c r="J107" i="1"/>
  <c r="K107" i="1"/>
  <c r="L107" i="1"/>
  <c r="M107" i="1" s="1"/>
  <c r="B108" i="1"/>
  <c r="C108" i="1" s="1"/>
  <c r="D108" i="1"/>
  <c r="E108" i="1"/>
  <c r="F108" i="1" s="1"/>
  <c r="G108" i="1"/>
  <c r="H108" i="1" s="1"/>
  <c r="I108" i="1"/>
  <c r="J108" i="1"/>
  <c r="K108" i="1"/>
  <c r="L108" i="1"/>
  <c r="M108" i="1" s="1"/>
  <c r="B109" i="1"/>
  <c r="C109" i="1" s="1"/>
  <c r="D109" i="1"/>
  <c r="E109" i="1"/>
  <c r="F109" i="1" s="1"/>
  <c r="G109" i="1"/>
  <c r="H109" i="1" s="1"/>
  <c r="I109" i="1"/>
  <c r="J109" i="1"/>
  <c r="K109" i="1"/>
  <c r="S109" i="1" s="1"/>
  <c r="L109" i="1"/>
  <c r="M109" i="1" s="1"/>
  <c r="B110" i="1"/>
  <c r="C110" i="1" s="1"/>
  <c r="D110" i="1"/>
  <c r="E110" i="1"/>
  <c r="F110" i="1" s="1"/>
  <c r="G110" i="1"/>
  <c r="H110" i="1" s="1"/>
  <c r="I110" i="1"/>
  <c r="J110" i="1"/>
  <c r="K110" i="1"/>
  <c r="R110" i="1" s="1"/>
  <c r="AX110" i="1" s="1"/>
  <c r="L110" i="1"/>
  <c r="M110" i="1" s="1"/>
  <c r="B111" i="1"/>
  <c r="C111" i="1" s="1"/>
  <c r="AD111" i="1" s="1"/>
  <c r="D111" i="1"/>
  <c r="E111" i="1"/>
  <c r="F111" i="1" s="1"/>
  <c r="G111" i="1"/>
  <c r="H111" i="1" s="1"/>
  <c r="I111" i="1"/>
  <c r="J111" i="1"/>
  <c r="K111" i="1"/>
  <c r="R111" i="1" s="1"/>
  <c r="AX111" i="1" s="1"/>
  <c r="L111" i="1"/>
  <c r="M111" i="1" s="1"/>
  <c r="B112" i="1"/>
  <c r="C112" i="1" s="1"/>
  <c r="D112" i="1"/>
  <c r="E112" i="1"/>
  <c r="F112" i="1" s="1"/>
  <c r="G112" i="1"/>
  <c r="H112" i="1" s="1"/>
  <c r="I112" i="1"/>
  <c r="J112" i="1"/>
  <c r="K112" i="1"/>
  <c r="N112" i="1" s="1"/>
  <c r="L112" i="1"/>
  <c r="M112" i="1" s="1"/>
  <c r="B113" i="1"/>
  <c r="C113" i="1" s="1"/>
  <c r="D113" i="1"/>
  <c r="E113" i="1"/>
  <c r="F113" i="1" s="1"/>
  <c r="G113" i="1"/>
  <c r="H113" i="1" s="1"/>
  <c r="I113" i="1"/>
  <c r="J113" i="1"/>
  <c r="K113" i="1"/>
  <c r="R113" i="1" s="1"/>
  <c r="AX113" i="1" s="1"/>
  <c r="L113" i="1"/>
  <c r="M113" i="1" s="1"/>
  <c r="B114" i="1"/>
  <c r="C114" i="1" s="1"/>
  <c r="D114" i="1"/>
  <c r="E114" i="1"/>
  <c r="F114" i="1" s="1"/>
  <c r="G114" i="1"/>
  <c r="H114" i="1" s="1"/>
  <c r="I114" i="1"/>
  <c r="J114" i="1"/>
  <c r="K114" i="1"/>
  <c r="N114" i="1" s="1"/>
  <c r="L114" i="1"/>
  <c r="M114" i="1" s="1"/>
  <c r="B115" i="1"/>
  <c r="C115" i="1" s="1"/>
  <c r="D115" i="1"/>
  <c r="E115" i="1"/>
  <c r="F115" i="1" s="1"/>
  <c r="G115" i="1"/>
  <c r="H115" i="1" s="1"/>
  <c r="I115" i="1"/>
  <c r="J115" i="1"/>
  <c r="K115" i="1"/>
  <c r="R115" i="1" s="1"/>
  <c r="AX115" i="1" s="1"/>
  <c r="L115" i="1"/>
  <c r="M115" i="1" s="1"/>
  <c r="B116" i="1"/>
  <c r="C116" i="1" s="1"/>
  <c r="D116" i="1"/>
  <c r="E116" i="1"/>
  <c r="F116" i="1" s="1"/>
  <c r="G116" i="1"/>
  <c r="H116" i="1" s="1"/>
  <c r="I116" i="1"/>
  <c r="J116" i="1"/>
  <c r="K116" i="1"/>
  <c r="S116" i="1" s="1"/>
  <c r="L116" i="1"/>
  <c r="M116" i="1" s="1"/>
  <c r="B117" i="1"/>
  <c r="C117" i="1" s="1"/>
  <c r="D117" i="1"/>
  <c r="E117" i="1"/>
  <c r="F117" i="1" s="1"/>
  <c r="G117" i="1"/>
  <c r="H117" i="1" s="1"/>
  <c r="I117" i="1"/>
  <c r="J117" i="1"/>
  <c r="K117" i="1"/>
  <c r="L117" i="1"/>
  <c r="M117" i="1" s="1"/>
  <c r="B118" i="1"/>
  <c r="C118" i="1" s="1"/>
  <c r="D118" i="1"/>
  <c r="E118" i="1"/>
  <c r="F118" i="1" s="1"/>
  <c r="G118" i="1"/>
  <c r="H118" i="1" s="1"/>
  <c r="I118" i="1"/>
  <c r="J118" i="1"/>
  <c r="K118" i="1"/>
  <c r="N118" i="1" s="1"/>
  <c r="L118" i="1"/>
  <c r="M118" i="1" s="1"/>
  <c r="B119" i="1"/>
  <c r="C119" i="1" s="1"/>
  <c r="D119" i="1"/>
  <c r="E119" i="1"/>
  <c r="F119" i="1" s="1"/>
  <c r="G119" i="1"/>
  <c r="H119" i="1" s="1"/>
  <c r="I119" i="1"/>
  <c r="J119" i="1"/>
  <c r="K119" i="1"/>
  <c r="L119" i="1"/>
  <c r="M119" i="1" s="1"/>
  <c r="B120" i="1"/>
  <c r="C120" i="1" s="1"/>
  <c r="D120" i="1"/>
  <c r="E120" i="1"/>
  <c r="F120" i="1" s="1"/>
  <c r="G120" i="1"/>
  <c r="H120" i="1" s="1"/>
  <c r="I120" i="1"/>
  <c r="J120" i="1"/>
  <c r="K120" i="1"/>
  <c r="L120" i="1"/>
  <c r="M120" i="1" s="1"/>
  <c r="B121" i="1"/>
  <c r="C121" i="1" s="1"/>
  <c r="D121" i="1"/>
  <c r="E121" i="1"/>
  <c r="F121" i="1" s="1"/>
  <c r="G121" i="1"/>
  <c r="H121" i="1" s="1"/>
  <c r="I121" i="1"/>
  <c r="J121" i="1"/>
  <c r="K121" i="1"/>
  <c r="N121" i="1" s="1"/>
  <c r="L121" i="1"/>
  <c r="M121" i="1" s="1"/>
  <c r="B122" i="1"/>
  <c r="C122" i="1" s="1"/>
  <c r="D122" i="1"/>
  <c r="E122" i="1"/>
  <c r="F122" i="1" s="1"/>
  <c r="G122" i="1"/>
  <c r="H122" i="1" s="1"/>
  <c r="I122" i="1"/>
  <c r="J122" i="1"/>
  <c r="K122" i="1"/>
  <c r="N122" i="1" s="1"/>
  <c r="L122" i="1"/>
  <c r="M122" i="1" s="1"/>
  <c r="B123" i="1"/>
  <c r="C123" i="1" s="1"/>
  <c r="D123" i="1"/>
  <c r="E123" i="1"/>
  <c r="F123" i="1" s="1"/>
  <c r="G123" i="1"/>
  <c r="H123" i="1" s="1"/>
  <c r="I123" i="1"/>
  <c r="J123" i="1"/>
  <c r="K123" i="1"/>
  <c r="L123" i="1"/>
  <c r="M123" i="1" s="1"/>
  <c r="B124" i="1"/>
  <c r="C124" i="1" s="1"/>
  <c r="D124" i="1"/>
  <c r="E124" i="1"/>
  <c r="F124" i="1" s="1"/>
  <c r="G124" i="1"/>
  <c r="H124" i="1" s="1"/>
  <c r="I124" i="1"/>
  <c r="J124" i="1"/>
  <c r="K124" i="1"/>
  <c r="L124" i="1"/>
  <c r="M124" i="1" s="1"/>
  <c r="B125" i="1"/>
  <c r="C125" i="1" s="1"/>
  <c r="D125" i="1"/>
  <c r="E125" i="1"/>
  <c r="F125" i="1" s="1"/>
  <c r="G125" i="1"/>
  <c r="H125" i="1" s="1"/>
  <c r="I125" i="1"/>
  <c r="J125" i="1"/>
  <c r="K125" i="1"/>
  <c r="L125" i="1"/>
  <c r="M125" i="1" s="1"/>
  <c r="B126" i="1"/>
  <c r="C126" i="1" s="1"/>
  <c r="D126" i="1"/>
  <c r="E126" i="1"/>
  <c r="F126" i="1" s="1"/>
  <c r="G126" i="1"/>
  <c r="H126" i="1" s="1"/>
  <c r="I126" i="1"/>
  <c r="J126" i="1"/>
  <c r="K126" i="1"/>
  <c r="N126" i="1" s="1"/>
  <c r="L126" i="1"/>
  <c r="M126" i="1" s="1"/>
  <c r="B127" i="1"/>
  <c r="C127" i="1" s="1"/>
  <c r="D127" i="1"/>
  <c r="E127" i="1"/>
  <c r="F127" i="1" s="1"/>
  <c r="G127" i="1"/>
  <c r="H127" i="1" s="1"/>
  <c r="I127" i="1"/>
  <c r="J127" i="1"/>
  <c r="K127" i="1"/>
  <c r="R127" i="1" s="1"/>
  <c r="AX127" i="1" s="1"/>
  <c r="L127" i="1"/>
  <c r="M127" i="1" s="1"/>
  <c r="B128" i="1"/>
  <c r="C128" i="1" s="1"/>
  <c r="D128" i="1"/>
  <c r="E128" i="1"/>
  <c r="F128" i="1" s="1"/>
  <c r="G128" i="1"/>
  <c r="H128" i="1" s="1"/>
  <c r="I128" i="1"/>
  <c r="J128" i="1"/>
  <c r="K128" i="1"/>
  <c r="L128" i="1"/>
  <c r="M128" i="1" s="1"/>
  <c r="B129" i="1"/>
  <c r="C129" i="1" s="1"/>
  <c r="D129" i="1"/>
  <c r="E129" i="1"/>
  <c r="F129" i="1" s="1"/>
  <c r="G129" i="1"/>
  <c r="H129" i="1" s="1"/>
  <c r="I129" i="1"/>
  <c r="J129" i="1"/>
  <c r="K129" i="1"/>
  <c r="L129" i="1"/>
  <c r="M129" i="1" s="1"/>
  <c r="B130" i="1"/>
  <c r="C130" i="1" s="1"/>
  <c r="D130" i="1"/>
  <c r="E130" i="1"/>
  <c r="F130" i="1" s="1"/>
  <c r="G130" i="1"/>
  <c r="H130" i="1" s="1"/>
  <c r="I130" i="1"/>
  <c r="J130" i="1"/>
  <c r="K130" i="1"/>
  <c r="L130" i="1"/>
  <c r="M130" i="1" s="1"/>
  <c r="B131" i="1"/>
  <c r="C131" i="1" s="1"/>
  <c r="D131" i="1"/>
  <c r="E131" i="1"/>
  <c r="F131" i="1" s="1"/>
  <c r="G131" i="1"/>
  <c r="H131" i="1" s="1"/>
  <c r="I131" i="1"/>
  <c r="J131" i="1"/>
  <c r="K131" i="1"/>
  <c r="L131" i="1"/>
  <c r="M131" i="1" s="1"/>
  <c r="B132" i="1"/>
  <c r="C132" i="1" s="1"/>
  <c r="D132" i="1"/>
  <c r="E132" i="1"/>
  <c r="F132" i="1" s="1"/>
  <c r="G132" i="1"/>
  <c r="H132" i="1" s="1"/>
  <c r="I132" i="1"/>
  <c r="J132" i="1"/>
  <c r="K132" i="1"/>
  <c r="L132" i="1"/>
  <c r="M132" i="1" s="1"/>
  <c r="B133" i="1"/>
  <c r="C133" i="1" s="1"/>
  <c r="AD133" i="1" s="1"/>
  <c r="D133" i="1"/>
  <c r="E133" i="1"/>
  <c r="F133" i="1" s="1"/>
  <c r="G133" i="1"/>
  <c r="H133" i="1" s="1"/>
  <c r="I133" i="1"/>
  <c r="J133" i="1"/>
  <c r="K133" i="1"/>
  <c r="S133" i="1" s="1"/>
  <c r="L133" i="1"/>
  <c r="M133" i="1" s="1"/>
  <c r="B134" i="1"/>
  <c r="C134" i="1" s="1"/>
  <c r="D134" i="1"/>
  <c r="E134" i="1"/>
  <c r="F134" i="1" s="1"/>
  <c r="G134" i="1"/>
  <c r="H134" i="1" s="1"/>
  <c r="I134" i="1"/>
  <c r="J134" i="1"/>
  <c r="K134" i="1"/>
  <c r="L134" i="1"/>
  <c r="M134" i="1" s="1"/>
  <c r="B135" i="1"/>
  <c r="C135" i="1" s="1"/>
  <c r="D135" i="1"/>
  <c r="E135" i="1"/>
  <c r="F135" i="1" s="1"/>
  <c r="G135" i="1"/>
  <c r="H135" i="1" s="1"/>
  <c r="I135" i="1"/>
  <c r="J135" i="1"/>
  <c r="K135" i="1"/>
  <c r="R135" i="1" s="1"/>
  <c r="AX135" i="1" s="1"/>
  <c r="L135" i="1"/>
  <c r="M135" i="1" s="1"/>
  <c r="B136" i="1"/>
  <c r="C136" i="1" s="1"/>
  <c r="D136" i="1"/>
  <c r="E136" i="1"/>
  <c r="F136" i="1" s="1"/>
  <c r="G136" i="1"/>
  <c r="H136" i="1" s="1"/>
  <c r="I136" i="1"/>
  <c r="J136" i="1"/>
  <c r="K136" i="1"/>
  <c r="L136" i="1"/>
  <c r="M136" i="1" s="1"/>
  <c r="B137" i="1"/>
  <c r="C137" i="1" s="1"/>
  <c r="D137" i="1"/>
  <c r="E137" i="1"/>
  <c r="F137" i="1" s="1"/>
  <c r="G137" i="1"/>
  <c r="H137" i="1" s="1"/>
  <c r="I137" i="1"/>
  <c r="J137" i="1"/>
  <c r="K137" i="1"/>
  <c r="N137" i="1" s="1"/>
  <c r="O137" i="1" s="1"/>
  <c r="BA137" i="1" s="1"/>
  <c r="BB137" i="1" s="1"/>
  <c r="L137" i="1"/>
  <c r="M137" i="1" s="1"/>
  <c r="B138" i="1"/>
  <c r="C138" i="1" s="1"/>
  <c r="D138" i="1"/>
  <c r="E138" i="1"/>
  <c r="F138" i="1" s="1"/>
  <c r="G138" i="1"/>
  <c r="H138" i="1" s="1"/>
  <c r="I138" i="1"/>
  <c r="J138" i="1"/>
  <c r="K138" i="1"/>
  <c r="L138" i="1"/>
  <c r="M138" i="1" s="1"/>
  <c r="B139" i="1"/>
  <c r="C139" i="1" s="1"/>
  <c r="D139" i="1"/>
  <c r="E139" i="1"/>
  <c r="F139" i="1" s="1"/>
  <c r="G139" i="1"/>
  <c r="H139" i="1" s="1"/>
  <c r="I139" i="1"/>
  <c r="J139" i="1"/>
  <c r="K139" i="1"/>
  <c r="R139" i="1" s="1"/>
  <c r="AX139" i="1" s="1"/>
  <c r="L139" i="1"/>
  <c r="M139" i="1" s="1"/>
  <c r="B140" i="1"/>
  <c r="C140" i="1" s="1"/>
  <c r="D140" i="1"/>
  <c r="E140" i="1"/>
  <c r="F140" i="1" s="1"/>
  <c r="G140" i="1"/>
  <c r="H140" i="1" s="1"/>
  <c r="I140" i="1"/>
  <c r="J140" i="1"/>
  <c r="K140" i="1"/>
  <c r="L140" i="1"/>
  <c r="M140" i="1" s="1"/>
  <c r="B141" i="1"/>
  <c r="C141" i="1" s="1"/>
  <c r="D141" i="1"/>
  <c r="E141" i="1"/>
  <c r="F141" i="1" s="1"/>
  <c r="G141" i="1"/>
  <c r="H141" i="1" s="1"/>
  <c r="I141" i="1"/>
  <c r="J141" i="1"/>
  <c r="K141" i="1"/>
  <c r="L141" i="1"/>
  <c r="M141" i="1" s="1"/>
  <c r="B142" i="1"/>
  <c r="C142" i="1" s="1"/>
  <c r="D142" i="1"/>
  <c r="E142" i="1"/>
  <c r="F142" i="1" s="1"/>
  <c r="G142" i="1"/>
  <c r="H142" i="1" s="1"/>
  <c r="I142" i="1"/>
  <c r="J142" i="1"/>
  <c r="K142" i="1"/>
  <c r="S142" i="1" s="1"/>
  <c r="L142" i="1"/>
  <c r="M142" i="1" s="1"/>
  <c r="B143" i="1"/>
  <c r="C143" i="1" s="1"/>
  <c r="D143" i="1"/>
  <c r="E143" i="1"/>
  <c r="F143" i="1" s="1"/>
  <c r="G143" i="1"/>
  <c r="H143" i="1" s="1"/>
  <c r="I143" i="1"/>
  <c r="J143" i="1"/>
  <c r="K143" i="1"/>
  <c r="N143" i="1" s="1"/>
  <c r="L143" i="1"/>
  <c r="M143" i="1" s="1"/>
  <c r="B144" i="1"/>
  <c r="C144" i="1" s="1"/>
  <c r="D144" i="1"/>
  <c r="E144" i="1"/>
  <c r="F144" i="1" s="1"/>
  <c r="G144" i="1"/>
  <c r="H144" i="1" s="1"/>
  <c r="I144" i="1"/>
  <c r="J144" i="1"/>
  <c r="K144" i="1"/>
  <c r="R144" i="1" s="1"/>
  <c r="AX144" i="1" s="1"/>
  <c r="L144" i="1"/>
  <c r="M144" i="1" s="1"/>
  <c r="B145" i="1"/>
  <c r="C145" i="1" s="1"/>
  <c r="D145" i="1"/>
  <c r="E145" i="1"/>
  <c r="F145" i="1" s="1"/>
  <c r="G145" i="1"/>
  <c r="H145" i="1" s="1"/>
  <c r="I145" i="1"/>
  <c r="J145" i="1"/>
  <c r="K145" i="1"/>
  <c r="L145" i="1"/>
  <c r="M145" i="1" s="1"/>
  <c r="B146" i="1"/>
  <c r="C146" i="1" s="1"/>
  <c r="D146" i="1"/>
  <c r="E146" i="1"/>
  <c r="F146" i="1" s="1"/>
  <c r="G146" i="1"/>
  <c r="H146" i="1" s="1"/>
  <c r="I146" i="1"/>
  <c r="J146" i="1"/>
  <c r="K146" i="1"/>
  <c r="L146" i="1"/>
  <c r="M146" i="1" s="1"/>
  <c r="B147" i="1"/>
  <c r="C147" i="1" s="1"/>
  <c r="D147" i="1"/>
  <c r="E147" i="1"/>
  <c r="F147" i="1" s="1"/>
  <c r="G147" i="1"/>
  <c r="H147" i="1" s="1"/>
  <c r="I147" i="1"/>
  <c r="J147" i="1"/>
  <c r="K147" i="1"/>
  <c r="L147" i="1"/>
  <c r="M147" i="1" s="1"/>
  <c r="B148" i="1"/>
  <c r="C148" i="1" s="1"/>
  <c r="D148" i="1"/>
  <c r="E148" i="1"/>
  <c r="F148" i="1" s="1"/>
  <c r="G148" i="1"/>
  <c r="H148" i="1" s="1"/>
  <c r="I148" i="1"/>
  <c r="J148" i="1"/>
  <c r="K148" i="1"/>
  <c r="S148" i="1" s="1"/>
  <c r="L148" i="1"/>
  <c r="M148" i="1" s="1"/>
  <c r="B149" i="1"/>
  <c r="C149" i="1" s="1"/>
  <c r="AD149" i="1" s="1"/>
  <c r="D149" i="1"/>
  <c r="E149" i="1"/>
  <c r="F149" i="1" s="1"/>
  <c r="G149" i="1"/>
  <c r="H149" i="1" s="1"/>
  <c r="I149" i="1"/>
  <c r="J149" i="1"/>
  <c r="K149" i="1"/>
  <c r="L149" i="1"/>
  <c r="M149" i="1" s="1"/>
  <c r="B150" i="1"/>
  <c r="C150" i="1" s="1"/>
  <c r="D150" i="1"/>
  <c r="E150" i="1"/>
  <c r="F150" i="1" s="1"/>
  <c r="G150" i="1"/>
  <c r="H150" i="1" s="1"/>
  <c r="I150" i="1"/>
  <c r="J150" i="1"/>
  <c r="K150" i="1"/>
  <c r="S150" i="1" s="1"/>
  <c r="L150" i="1"/>
  <c r="M150" i="1" s="1"/>
  <c r="B151" i="1"/>
  <c r="C151" i="1" s="1"/>
  <c r="D151" i="1"/>
  <c r="E151" i="1"/>
  <c r="F151" i="1" s="1"/>
  <c r="G151" i="1"/>
  <c r="H151" i="1" s="1"/>
  <c r="I151" i="1"/>
  <c r="J151" i="1"/>
  <c r="K151" i="1"/>
  <c r="R151" i="1" s="1"/>
  <c r="AX151" i="1" s="1"/>
  <c r="L151" i="1"/>
  <c r="M151" i="1" s="1"/>
  <c r="B152" i="1"/>
  <c r="C152" i="1" s="1"/>
  <c r="D152" i="1"/>
  <c r="E152" i="1"/>
  <c r="F152" i="1" s="1"/>
  <c r="G152" i="1"/>
  <c r="H152" i="1" s="1"/>
  <c r="I152" i="1"/>
  <c r="J152" i="1"/>
  <c r="K152" i="1"/>
  <c r="S152" i="1" s="1"/>
  <c r="L152" i="1"/>
  <c r="M152" i="1" s="1"/>
  <c r="B153" i="1"/>
  <c r="C153" i="1" s="1"/>
  <c r="D153" i="1"/>
  <c r="E153" i="1"/>
  <c r="F153" i="1" s="1"/>
  <c r="G153" i="1"/>
  <c r="H153" i="1" s="1"/>
  <c r="I153" i="1"/>
  <c r="J153" i="1"/>
  <c r="K153" i="1"/>
  <c r="L153" i="1"/>
  <c r="M153" i="1" s="1"/>
  <c r="B154" i="1"/>
  <c r="C154" i="1" s="1"/>
  <c r="D154" i="1"/>
  <c r="E154" i="1"/>
  <c r="F154" i="1" s="1"/>
  <c r="G154" i="1"/>
  <c r="H154" i="1" s="1"/>
  <c r="I154" i="1"/>
  <c r="J154" i="1"/>
  <c r="K154" i="1"/>
  <c r="L154" i="1"/>
  <c r="M154" i="1" s="1"/>
  <c r="B155" i="1"/>
  <c r="C155" i="1" s="1"/>
  <c r="D155" i="1"/>
  <c r="E155" i="1"/>
  <c r="F155" i="1" s="1"/>
  <c r="G155" i="1"/>
  <c r="H155" i="1" s="1"/>
  <c r="I155" i="1"/>
  <c r="J155" i="1"/>
  <c r="K155" i="1"/>
  <c r="R155" i="1" s="1"/>
  <c r="AX155" i="1" s="1"/>
  <c r="L155" i="1"/>
  <c r="M155" i="1" s="1"/>
  <c r="B156" i="1"/>
  <c r="C156" i="1" s="1"/>
  <c r="D156" i="1"/>
  <c r="E156" i="1"/>
  <c r="F156" i="1" s="1"/>
  <c r="G156" i="1"/>
  <c r="H156" i="1" s="1"/>
  <c r="I156" i="1"/>
  <c r="J156" i="1"/>
  <c r="K156" i="1"/>
  <c r="S156" i="1" s="1"/>
  <c r="L156" i="1"/>
  <c r="M156" i="1" s="1"/>
  <c r="B157" i="1"/>
  <c r="C157" i="1" s="1"/>
  <c r="D157" i="1"/>
  <c r="E157" i="1"/>
  <c r="F157" i="1" s="1"/>
  <c r="G157" i="1"/>
  <c r="H157" i="1" s="1"/>
  <c r="I157" i="1"/>
  <c r="J157" i="1"/>
  <c r="K157" i="1"/>
  <c r="L157" i="1"/>
  <c r="M157" i="1" s="1"/>
  <c r="B158" i="1"/>
  <c r="C158" i="1" s="1"/>
  <c r="D158" i="1"/>
  <c r="E158" i="1"/>
  <c r="F158" i="1" s="1"/>
  <c r="G158" i="1"/>
  <c r="H158" i="1" s="1"/>
  <c r="I158" i="1"/>
  <c r="J158" i="1"/>
  <c r="K158" i="1"/>
  <c r="L158" i="1"/>
  <c r="M158" i="1" s="1"/>
  <c r="B159" i="1"/>
  <c r="C159" i="1" s="1"/>
  <c r="D159" i="1"/>
  <c r="E159" i="1"/>
  <c r="F159" i="1" s="1"/>
  <c r="G159" i="1"/>
  <c r="H159" i="1" s="1"/>
  <c r="I159" i="1"/>
  <c r="J159" i="1"/>
  <c r="K159" i="1"/>
  <c r="N159" i="1" s="1"/>
  <c r="L159" i="1"/>
  <c r="M159" i="1" s="1"/>
  <c r="B160" i="1"/>
  <c r="C160" i="1" s="1"/>
  <c r="D160" i="1"/>
  <c r="E160" i="1"/>
  <c r="F160" i="1" s="1"/>
  <c r="G160" i="1"/>
  <c r="H160" i="1" s="1"/>
  <c r="I160" i="1"/>
  <c r="J160" i="1"/>
  <c r="K160" i="1"/>
  <c r="R160" i="1" s="1"/>
  <c r="AX160" i="1" s="1"/>
  <c r="L160" i="1"/>
  <c r="M160" i="1" s="1"/>
  <c r="B161" i="1"/>
  <c r="C161" i="1" s="1"/>
  <c r="D161" i="1"/>
  <c r="E161" i="1"/>
  <c r="F161" i="1" s="1"/>
  <c r="G161" i="1"/>
  <c r="H161" i="1" s="1"/>
  <c r="I161" i="1"/>
  <c r="J161" i="1"/>
  <c r="K161" i="1"/>
  <c r="L161" i="1"/>
  <c r="M161" i="1" s="1"/>
  <c r="B162" i="1"/>
  <c r="C162" i="1" s="1"/>
  <c r="AE162" i="1" s="1"/>
  <c r="D162" i="1"/>
  <c r="E162" i="1"/>
  <c r="F162" i="1" s="1"/>
  <c r="G162" i="1"/>
  <c r="H162" i="1" s="1"/>
  <c r="I162" i="1"/>
  <c r="J162" i="1"/>
  <c r="K162" i="1"/>
  <c r="L162" i="1"/>
  <c r="M162" i="1" s="1"/>
  <c r="B163" i="1"/>
  <c r="C163" i="1" s="1"/>
  <c r="D163" i="1"/>
  <c r="E163" i="1"/>
  <c r="F163" i="1" s="1"/>
  <c r="G163" i="1"/>
  <c r="H163" i="1" s="1"/>
  <c r="I163" i="1"/>
  <c r="J163" i="1"/>
  <c r="K163" i="1"/>
  <c r="S163" i="1" s="1"/>
  <c r="L163" i="1"/>
  <c r="M163" i="1" s="1"/>
  <c r="B164" i="1"/>
  <c r="C164" i="1" s="1"/>
  <c r="D164" i="1"/>
  <c r="E164" i="1"/>
  <c r="F164" i="1" s="1"/>
  <c r="G164" i="1"/>
  <c r="H164" i="1" s="1"/>
  <c r="I164" i="1"/>
  <c r="J164" i="1"/>
  <c r="K164" i="1"/>
  <c r="L164" i="1"/>
  <c r="M164" i="1" s="1"/>
  <c r="B165" i="1"/>
  <c r="C165" i="1" s="1"/>
  <c r="D165" i="1"/>
  <c r="E165" i="1"/>
  <c r="F165" i="1" s="1"/>
  <c r="G165" i="1"/>
  <c r="H165" i="1" s="1"/>
  <c r="I165" i="1"/>
  <c r="J165" i="1"/>
  <c r="K165" i="1"/>
  <c r="L165" i="1"/>
  <c r="M165" i="1" s="1"/>
  <c r="B166" i="1"/>
  <c r="C166" i="1" s="1"/>
  <c r="D166" i="1"/>
  <c r="E166" i="1"/>
  <c r="F166" i="1" s="1"/>
  <c r="G166" i="1"/>
  <c r="H166" i="1" s="1"/>
  <c r="I166" i="1"/>
  <c r="J166" i="1"/>
  <c r="K166" i="1"/>
  <c r="L166" i="1"/>
  <c r="M166" i="1" s="1"/>
  <c r="B167" i="1"/>
  <c r="C167" i="1" s="1"/>
  <c r="D167" i="1"/>
  <c r="E167" i="1"/>
  <c r="F167" i="1" s="1"/>
  <c r="G167" i="1"/>
  <c r="H167" i="1" s="1"/>
  <c r="I167" i="1"/>
  <c r="J167" i="1"/>
  <c r="K167" i="1"/>
  <c r="L167" i="1"/>
  <c r="M167" i="1" s="1"/>
  <c r="B168" i="1"/>
  <c r="C168" i="1" s="1"/>
  <c r="D168" i="1"/>
  <c r="E168" i="1"/>
  <c r="F168" i="1" s="1"/>
  <c r="G168" i="1"/>
  <c r="H168" i="1" s="1"/>
  <c r="I168" i="1"/>
  <c r="J168" i="1"/>
  <c r="K168" i="1"/>
  <c r="N168" i="1" s="1"/>
  <c r="L168" i="1"/>
  <c r="M168" i="1" s="1"/>
  <c r="B169" i="1"/>
  <c r="C169" i="1" s="1"/>
  <c r="D169" i="1"/>
  <c r="E169" i="1"/>
  <c r="F169" i="1" s="1"/>
  <c r="G169" i="1"/>
  <c r="H169" i="1" s="1"/>
  <c r="I169" i="1"/>
  <c r="J169" i="1"/>
  <c r="K169" i="1"/>
  <c r="L169" i="1"/>
  <c r="M169" i="1" s="1"/>
  <c r="B170" i="1"/>
  <c r="C170" i="1" s="1"/>
  <c r="D170" i="1"/>
  <c r="E170" i="1"/>
  <c r="F170" i="1" s="1"/>
  <c r="G170" i="1"/>
  <c r="H170" i="1" s="1"/>
  <c r="I170" i="1"/>
  <c r="J170" i="1"/>
  <c r="K170" i="1"/>
  <c r="L170" i="1"/>
  <c r="M170" i="1" s="1"/>
  <c r="B171" i="1"/>
  <c r="C171" i="1" s="1"/>
  <c r="D171" i="1"/>
  <c r="E171" i="1"/>
  <c r="F171" i="1" s="1"/>
  <c r="G171" i="1"/>
  <c r="H171" i="1" s="1"/>
  <c r="I171" i="1"/>
  <c r="J171" i="1"/>
  <c r="K171" i="1"/>
  <c r="S171" i="1" s="1"/>
  <c r="L171" i="1"/>
  <c r="M171" i="1" s="1"/>
  <c r="B172" i="1"/>
  <c r="C172" i="1" s="1"/>
  <c r="D172" i="1"/>
  <c r="E172" i="1"/>
  <c r="F172" i="1" s="1"/>
  <c r="G172" i="1"/>
  <c r="H172" i="1" s="1"/>
  <c r="I172" i="1"/>
  <c r="J172" i="1"/>
  <c r="K172" i="1"/>
  <c r="R172" i="1" s="1"/>
  <c r="AX172" i="1" s="1"/>
  <c r="L172" i="1"/>
  <c r="M172" i="1" s="1"/>
  <c r="B173" i="1"/>
  <c r="C173" i="1" s="1"/>
  <c r="AE173" i="1" s="1"/>
  <c r="D173" i="1"/>
  <c r="E173" i="1"/>
  <c r="F173" i="1" s="1"/>
  <c r="G173" i="1"/>
  <c r="H173" i="1" s="1"/>
  <c r="I173" i="1"/>
  <c r="J173" i="1"/>
  <c r="K173" i="1"/>
  <c r="N173" i="1" s="1"/>
  <c r="O173" i="1" s="1"/>
  <c r="BA173" i="1" s="1"/>
  <c r="BB173" i="1" s="1"/>
  <c r="L173" i="1"/>
  <c r="M173" i="1" s="1"/>
  <c r="B174" i="1"/>
  <c r="C174" i="1" s="1"/>
  <c r="D174" i="1"/>
  <c r="E174" i="1"/>
  <c r="F174" i="1" s="1"/>
  <c r="G174" i="1"/>
  <c r="H174" i="1" s="1"/>
  <c r="I174" i="1"/>
  <c r="J174" i="1"/>
  <c r="K174" i="1"/>
  <c r="L174" i="1"/>
  <c r="M174" i="1" s="1"/>
  <c r="B175" i="1"/>
  <c r="C175" i="1" s="1"/>
  <c r="D175" i="1"/>
  <c r="E175" i="1"/>
  <c r="F175" i="1" s="1"/>
  <c r="G175" i="1"/>
  <c r="H175" i="1" s="1"/>
  <c r="I175" i="1"/>
  <c r="J175" i="1"/>
  <c r="K175" i="1"/>
  <c r="R175" i="1" s="1"/>
  <c r="AX175" i="1" s="1"/>
  <c r="L175" i="1"/>
  <c r="M175" i="1" s="1"/>
  <c r="B176" i="1"/>
  <c r="C176" i="1" s="1"/>
  <c r="D176" i="1"/>
  <c r="E176" i="1"/>
  <c r="F176" i="1" s="1"/>
  <c r="G176" i="1"/>
  <c r="H176" i="1" s="1"/>
  <c r="I176" i="1"/>
  <c r="J176" i="1"/>
  <c r="K176" i="1"/>
  <c r="R176" i="1" s="1"/>
  <c r="AX176" i="1" s="1"/>
  <c r="L176" i="1"/>
  <c r="M176" i="1" s="1"/>
  <c r="B177" i="1"/>
  <c r="C177" i="1" s="1"/>
  <c r="D177" i="1"/>
  <c r="E177" i="1"/>
  <c r="F177" i="1" s="1"/>
  <c r="G177" i="1"/>
  <c r="H177" i="1" s="1"/>
  <c r="I177" i="1"/>
  <c r="J177" i="1"/>
  <c r="K177" i="1"/>
  <c r="N177" i="1" s="1"/>
  <c r="O177" i="1" s="1"/>
  <c r="BA177" i="1" s="1"/>
  <c r="BB177" i="1" s="1"/>
  <c r="L177" i="1"/>
  <c r="M177" i="1" s="1"/>
  <c r="B178" i="1"/>
  <c r="C178" i="1" s="1"/>
  <c r="D178" i="1"/>
  <c r="E178" i="1"/>
  <c r="F178" i="1" s="1"/>
  <c r="G178" i="1"/>
  <c r="H178" i="1" s="1"/>
  <c r="I178" i="1"/>
  <c r="J178" i="1"/>
  <c r="K178" i="1"/>
  <c r="L178" i="1"/>
  <c r="M178" i="1" s="1"/>
  <c r="B179" i="1"/>
  <c r="C179" i="1" s="1"/>
  <c r="D179" i="1"/>
  <c r="E179" i="1"/>
  <c r="F179" i="1" s="1"/>
  <c r="G179" i="1"/>
  <c r="H179" i="1" s="1"/>
  <c r="I179" i="1"/>
  <c r="J179" i="1"/>
  <c r="K179" i="1"/>
  <c r="L179" i="1"/>
  <c r="M179" i="1" s="1"/>
  <c r="B180" i="1"/>
  <c r="C180" i="1" s="1"/>
  <c r="D180" i="1"/>
  <c r="E180" i="1"/>
  <c r="F180" i="1" s="1"/>
  <c r="G180" i="1"/>
  <c r="H180" i="1" s="1"/>
  <c r="I180" i="1"/>
  <c r="J180" i="1"/>
  <c r="K180" i="1"/>
  <c r="R180" i="1" s="1"/>
  <c r="AX180" i="1" s="1"/>
  <c r="L180" i="1"/>
  <c r="M180" i="1" s="1"/>
  <c r="B181" i="1"/>
  <c r="C181" i="1" s="1"/>
  <c r="D181" i="1"/>
  <c r="E181" i="1"/>
  <c r="F181" i="1" s="1"/>
  <c r="G181" i="1"/>
  <c r="H181" i="1" s="1"/>
  <c r="I181" i="1"/>
  <c r="J181" i="1"/>
  <c r="K181" i="1"/>
  <c r="L181" i="1"/>
  <c r="M181" i="1" s="1"/>
  <c r="B182" i="1"/>
  <c r="C182" i="1" s="1"/>
  <c r="D182" i="1"/>
  <c r="E182" i="1"/>
  <c r="F182" i="1" s="1"/>
  <c r="G182" i="1"/>
  <c r="H182" i="1" s="1"/>
  <c r="I182" i="1"/>
  <c r="J182" i="1"/>
  <c r="K182" i="1"/>
  <c r="R182" i="1" s="1"/>
  <c r="AX182" i="1" s="1"/>
  <c r="L182" i="1"/>
  <c r="M182" i="1" s="1"/>
  <c r="B183" i="1"/>
  <c r="C183" i="1" s="1"/>
  <c r="AD183" i="1" s="1"/>
  <c r="D183" i="1"/>
  <c r="E183" i="1"/>
  <c r="F183" i="1" s="1"/>
  <c r="G183" i="1"/>
  <c r="H183" i="1" s="1"/>
  <c r="I183" i="1"/>
  <c r="J183" i="1"/>
  <c r="K183" i="1"/>
  <c r="R183" i="1" s="1"/>
  <c r="AX183" i="1" s="1"/>
  <c r="L183" i="1"/>
  <c r="M183" i="1" s="1"/>
  <c r="B184" i="1"/>
  <c r="C184" i="1" s="1"/>
  <c r="D184" i="1"/>
  <c r="E184" i="1"/>
  <c r="F184" i="1" s="1"/>
  <c r="G184" i="1"/>
  <c r="H184" i="1" s="1"/>
  <c r="I184" i="1"/>
  <c r="J184" i="1"/>
  <c r="K184" i="1"/>
  <c r="N184" i="1" s="1"/>
  <c r="L184" i="1"/>
  <c r="M184" i="1" s="1"/>
  <c r="B185" i="1"/>
  <c r="C185" i="1" s="1"/>
  <c r="D185" i="1"/>
  <c r="E185" i="1"/>
  <c r="F185" i="1" s="1"/>
  <c r="G185" i="1"/>
  <c r="H185" i="1" s="1"/>
  <c r="I185" i="1"/>
  <c r="J185" i="1"/>
  <c r="K185" i="1"/>
  <c r="S185" i="1" s="1"/>
  <c r="L185" i="1"/>
  <c r="M185" i="1" s="1"/>
  <c r="B186" i="1"/>
  <c r="C186" i="1" s="1"/>
  <c r="D186" i="1"/>
  <c r="E186" i="1"/>
  <c r="F186" i="1" s="1"/>
  <c r="G186" i="1"/>
  <c r="H186" i="1" s="1"/>
  <c r="I186" i="1"/>
  <c r="J186" i="1"/>
  <c r="K186" i="1"/>
  <c r="L186" i="1"/>
  <c r="M186" i="1" s="1"/>
  <c r="B187" i="1"/>
  <c r="C187" i="1" s="1"/>
  <c r="D187" i="1"/>
  <c r="E187" i="1"/>
  <c r="F187" i="1" s="1"/>
  <c r="G187" i="1"/>
  <c r="H187" i="1" s="1"/>
  <c r="I187" i="1"/>
  <c r="J187" i="1"/>
  <c r="K187" i="1"/>
  <c r="N187" i="1" s="1"/>
  <c r="L187" i="1"/>
  <c r="M187" i="1" s="1"/>
  <c r="B188" i="1"/>
  <c r="C188" i="1" s="1"/>
  <c r="D188" i="1"/>
  <c r="E188" i="1"/>
  <c r="F188" i="1" s="1"/>
  <c r="G188" i="1"/>
  <c r="H188" i="1" s="1"/>
  <c r="I188" i="1"/>
  <c r="J188" i="1"/>
  <c r="K188" i="1"/>
  <c r="L188" i="1"/>
  <c r="M188" i="1" s="1"/>
  <c r="B189" i="1"/>
  <c r="C189" i="1" s="1"/>
  <c r="D189" i="1"/>
  <c r="E189" i="1"/>
  <c r="F189" i="1" s="1"/>
  <c r="G189" i="1"/>
  <c r="H189" i="1" s="1"/>
  <c r="I189" i="1"/>
  <c r="J189" i="1"/>
  <c r="K189" i="1"/>
  <c r="L189" i="1"/>
  <c r="M189" i="1" s="1"/>
  <c r="B190" i="1"/>
  <c r="C190" i="1" s="1"/>
  <c r="D190" i="1"/>
  <c r="E190" i="1"/>
  <c r="F190" i="1" s="1"/>
  <c r="G190" i="1"/>
  <c r="H190" i="1" s="1"/>
  <c r="I190" i="1"/>
  <c r="J190" i="1"/>
  <c r="K190" i="1"/>
  <c r="L190" i="1"/>
  <c r="M190" i="1" s="1"/>
  <c r="B191" i="1"/>
  <c r="C191" i="1" s="1"/>
  <c r="D191" i="1"/>
  <c r="E191" i="1"/>
  <c r="F191" i="1" s="1"/>
  <c r="G191" i="1"/>
  <c r="H191" i="1" s="1"/>
  <c r="I191" i="1"/>
  <c r="J191" i="1"/>
  <c r="K191" i="1"/>
  <c r="S191" i="1" s="1"/>
  <c r="L191" i="1"/>
  <c r="M191" i="1" s="1"/>
  <c r="B192" i="1"/>
  <c r="C192" i="1" s="1"/>
  <c r="AE192" i="1" s="1"/>
  <c r="D192" i="1"/>
  <c r="E192" i="1"/>
  <c r="F192" i="1" s="1"/>
  <c r="G192" i="1"/>
  <c r="H192" i="1" s="1"/>
  <c r="I192" i="1"/>
  <c r="J192" i="1"/>
  <c r="K192" i="1"/>
  <c r="N192" i="1" s="1"/>
  <c r="L192" i="1"/>
  <c r="M192" i="1" s="1"/>
  <c r="B193" i="1"/>
  <c r="C193" i="1" s="1"/>
  <c r="D193" i="1"/>
  <c r="E193" i="1"/>
  <c r="F193" i="1" s="1"/>
  <c r="G193" i="1"/>
  <c r="H193" i="1" s="1"/>
  <c r="I193" i="1"/>
  <c r="J193" i="1"/>
  <c r="K193" i="1"/>
  <c r="L193" i="1"/>
  <c r="M193" i="1" s="1"/>
  <c r="B194" i="1"/>
  <c r="C194" i="1" s="1"/>
  <c r="D194" i="1"/>
  <c r="E194" i="1"/>
  <c r="F194" i="1" s="1"/>
  <c r="G194" i="1"/>
  <c r="H194" i="1" s="1"/>
  <c r="I194" i="1"/>
  <c r="J194" i="1"/>
  <c r="K194" i="1"/>
  <c r="L194" i="1"/>
  <c r="M194" i="1" s="1"/>
  <c r="B195" i="1"/>
  <c r="C195" i="1" s="1"/>
  <c r="D195" i="1"/>
  <c r="E195" i="1"/>
  <c r="F195" i="1" s="1"/>
  <c r="G195" i="1"/>
  <c r="H195" i="1" s="1"/>
  <c r="I195" i="1"/>
  <c r="J195" i="1"/>
  <c r="K195" i="1"/>
  <c r="R195" i="1" s="1"/>
  <c r="AX195" i="1" s="1"/>
  <c r="L195" i="1"/>
  <c r="M195" i="1" s="1"/>
  <c r="B196" i="1"/>
  <c r="C196" i="1" s="1"/>
  <c r="D196" i="1"/>
  <c r="E196" i="1"/>
  <c r="F196" i="1" s="1"/>
  <c r="G196" i="1"/>
  <c r="H196" i="1" s="1"/>
  <c r="I196" i="1"/>
  <c r="J196" i="1"/>
  <c r="K196" i="1"/>
  <c r="S196" i="1" s="1"/>
  <c r="L196" i="1"/>
  <c r="M196" i="1" s="1"/>
  <c r="B197" i="1"/>
  <c r="C197" i="1" s="1"/>
  <c r="D197" i="1"/>
  <c r="E197" i="1"/>
  <c r="F197" i="1" s="1"/>
  <c r="G197" i="1"/>
  <c r="H197" i="1" s="1"/>
  <c r="I197" i="1"/>
  <c r="J197" i="1"/>
  <c r="K197" i="1"/>
  <c r="S197" i="1" s="1"/>
  <c r="L197" i="1"/>
  <c r="M197" i="1" s="1"/>
  <c r="B198" i="1"/>
  <c r="C198" i="1" s="1"/>
  <c r="D198" i="1"/>
  <c r="E198" i="1"/>
  <c r="F198" i="1" s="1"/>
  <c r="G198" i="1"/>
  <c r="H198" i="1" s="1"/>
  <c r="I198" i="1"/>
  <c r="J198" i="1"/>
  <c r="K198" i="1"/>
  <c r="L198" i="1"/>
  <c r="M198" i="1" s="1"/>
  <c r="B199" i="1"/>
  <c r="C199" i="1" s="1"/>
  <c r="D199" i="1"/>
  <c r="E199" i="1"/>
  <c r="F199" i="1" s="1"/>
  <c r="G199" i="1"/>
  <c r="H199" i="1" s="1"/>
  <c r="I199" i="1"/>
  <c r="J199" i="1"/>
  <c r="K199" i="1"/>
  <c r="S199" i="1" s="1"/>
  <c r="L199" i="1"/>
  <c r="M199" i="1" s="1"/>
  <c r="B200" i="1"/>
  <c r="C200" i="1" s="1"/>
  <c r="AE200" i="1" s="1"/>
  <c r="D200" i="1"/>
  <c r="E200" i="1"/>
  <c r="F200" i="1" s="1"/>
  <c r="G200" i="1"/>
  <c r="H200" i="1" s="1"/>
  <c r="I200" i="1"/>
  <c r="J200" i="1"/>
  <c r="K200" i="1"/>
  <c r="N200" i="1" s="1"/>
  <c r="L200" i="1"/>
  <c r="M200" i="1" s="1"/>
  <c r="B201" i="1"/>
  <c r="C201" i="1" s="1"/>
  <c r="D201" i="1"/>
  <c r="E201" i="1"/>
  <c r="F201" i="1" s="1"/>
  <c r="G201" i="1"/>
  <c r="H201" i="1" s="1"/>
  <c r="I201" i="1"/>
  <c r="J201" i="1"/>
  <c r="K201" i="1"/>
  <c r="L201" i="1"/>
  <c r="M201" i="1" s="1"/>
  <c r="B202" i="1"/>
  <c r="C202" i="1" s="1"/>
  <c r="D202" i="1"/>
  <c r="E202" i="1"/>
  <c r="F202" i="1" s="1"/>
  <c r="G202" i="1"/>
  <c r="H202" i="1" s="1"/>
  <c r="I202" i="1"/>
  <c r="J202" i="1"/>
  <c r="K202" i="1"/>
  <c r="L202" i="1"/>
  <c r="M202" i="1" s="1"/>
  <c r="B203" i="1"/>
  <c r="C203" i="1" s="1"/>
  <c r="D203" i="1"/>
  <c r="E203" i="1"/>
  <c r="F203" i="1" s="1"/>
  <c r="G203" i="1"/>
  <c r="H203" i="1" s="1"/>
  <c r="I203" i="1"/>
  <c r="J203" i="1"/>
  <c r="K203" i="1"/>
  <c r="S203" i="1" s="1"/>
  <c r="L203" i="1"/>
  <c r="M203" i="1" s="1"/>
  <c r="B204" i="1"/>
  <c r="C204" i="1" s="1"/>
  <c r="D204" i="1"/>
  <c r="E204" i="1"/>
  <c r="F204" i="1" s="1"/>
  <c r="G204" i="1"/>
  <c r="H204" i="1" s="1"/>
  <c r="I204" i="1"/>
  <c r="J204" i="1"/>
  <c r="K204" i="1"/>
  <c r="L204" i="1"/>
  <c r="M204" i="1" s="1"/>
  <c r="B205" i="1"/>
  <c r="C205" i="1" s="1"/>
  <c r="D205" i="1"/>
  <c r="E205" i="1"/>
  <c r="F205" i="1" s="1"/>
  <c r="G205" i="1"/>
  <c r="H205" i="1" s="1"/>
  <c r="I205" i="1"/>
  <c r="J205" i="1"/>
  <c r="K205" i="1"/>
  <c r="L205" i="1"/>
  <c r="M205" i="1" s="1"/>
  <c r="B206" i="1"/>
  <c r="C206" i="1" s="1"/>
  <c r="D206" i="1"/>
  <c r="E206" i="1"/>
  <c r="F206" i="1" s="1"/>
  <c r="G206" i="1"/>
  <c r="H206" i="1" s="1"/>
  <c r="I206" i="1"/>
  <c r="J206" i="1"/>
  <c r="K206" i="1"/>
  <c r="L206" i="1"/>
  <c r="M206" i="1" s="1"/>
  <c r="B207" i="1"/>
  <c r="C207" i="1" s="1"/>
  <c r="D207" i="1"/>
  <c r="E207" i="1"/>
  <c r="F207" i="1" s="1"/>
  <c r="G207" i="1"/>
  <c r="H207" i="1" s="1"/>
  <c r="I207" i="1"/>
  <c r="J207" i="1"/>
  <c r="K207" i="1"/>
  <c r="L207" i="1"/>
  <c r="M207" i="1" s="1"/>
  <c r="B208" i="1"/>
  <c r="C208" i="1" s="1"/>
  <c r="AE208" i="1" s="1"/>
  <c r="D208" i="1"/>
  <c r="E208" i="1"/>
  <c r="F208" i="1" s="1"/>
  <c r="G208" i="1"/>
  <c r="H208" i="1" s="1"/>
  <c r="I208" i="1"/>
  <c r="J208" i="1"/>
  <c r="K208" i="1"/>
  <c r="R208" i="1" s="1"/>
  <c r="AX208" i="1" s="1"/>
  <c r="L208" i="1"/>
  <c r="M208" i="1" s="1"/>
  <c r="B209" i="1"/>
  <c r="C209" i="1" s="1"/>
  <c r="D209" i="1"/>
  <c r="E209" i="1"/>
  <c r="F209" i="1" s="1"/>
  <c r="G209" i="1"/>
  <c r="H209" i="1" s="1"/>
  <c r="I209" i="1"/>
  <c r="J209" i="1"/>
  <c r="K209" i="1"/>
  <c r="S209" i="1" s="1"/>
  <c r="L209" i="1"/>
  <c r="M209" i="1" s="1"/>
  <c r="B210" i="1"/>
  <c r="C210" i="1" s="1"/>
  <c r="D210" i="1"/>
  <c r="E210" i="1"/>
  <c r="F210" i="1" s="1"/>
  <c r="G210" i="1"/>
  <c r="H210" i="1" s="1"/>
  <c r="I210" i="1"/>
  <c r="J210" i="1"/>
  <c r="K210" i="1"/>
  <c r="L210" i="1"/>
  <c r="M210" i="1" s="1"/>
  <c r="B211" i="1"/>
  <c r="C211" i="1" s="1"/>
  <c r="D211" i="1"/>
  <c r="E211" i="1"/>
  <c r="F211" i="1" s="1"/>
  <c r="G211" i="1"/>
  <c r="H211" i="1" s="1"/>
  <c r="I211" i="1"/>
  <c r="J211" i="1"/>
  <c r="K211" i="1"/>
  <c r="L211" i="1"/>
  <c r="M211" i="1" s="1"/>
  <c r="B212" i="1"/>
  <c r="C212" i="1" s="1"/>
  <c r="D212" i="1"/>
  <c r="E212" i="1"/>
  <c r="F212" i="1" s="1"/>
  <c r="G212" i="1"/>
  <c r="H212" i="1" s="1"/>
  <c r="I212" i="1"/>
  <c r="J212" i="1"/>
  <c r="K212" i="1"/>
  <c r="R212" i="1" s="1"/>
  <c r="AX212" i="1" s="1"/>
  <c r="L212" i="1"/>
  <c r="M212" i="1" s="1"/>
  <c r="B213" i="1"/>
  <c r="C213" i="1" s="1"/>
  <c r="D213" i="1"/>
  <c r="E213" i="1"/>
  <c r="F213" i="1" s="1"/>
  <c r="G213" i="1"/>
  <c r="H213" i="1" s="1"/>
  <c r="I213" i="1"/>
  <c r="J213" i="1"/>
  <c r="K213" i="1"/>
  <c r="S213" i="1" s="1"/>
  <c r="L213" i="1"/>
  <c r="M213" i="1" s="1"/>
  <c r="B214" i="1"/>
  <c r="C214" i="1" s="1"/>
  <c r="D214" i="1"/>
  <c r="E214" i="1"/>
  <c r="F214" i="1" s="1"/>
  <c r="G214" i="1"/>
  <c r="H214" i="1" s="1"/>
  <c r="I214" i="1"/>
  <c r="J214" i="1"/>
  <c r="K214" i="1"/>
  <c r="S214" i="1" s="1"/>
  <c r="L214" i="1"/>
  <c r="M214" i="1" s="1"/>
  <c r="B215" i="1"/>
  <c r="C215" i="1" s="1"/>
  <c r="D215" i="1"/>
  <c r="E215" i="1"/>
  <c r="F215" i="1" s="1"/>
  <c r="G215" i="1"/>
  <c r="H215" i="1" s="1"/>
  <c r="I215" i="1"/>
  <c r="J215" i="1"/>
  <c r="K215" i="1"/>
  <c r="L215" i="1"/>
  <c r="M215" i="1" s="1"/>
  <c r="B216" i="1"/>
  <c r="C216" i="1" s="1"/>
  <c r="AE216" i="1" s="1"/>
  <c r="D216" i="1"/>
  <c r="E216" i="1"/>
  <c r="F216" i="1" s="1"/>
  <c r="G216" i="1"/>
  <c r="H216" i="1" s="1"/>
  <c r="I216" i="1"/>
  <c r="J216" i="1"/>
  <c r="K216" i="1"/>
  <c r="S216" i="1" s="1"/>
  <c r="L216" i="1"/>
  <c r="M216" i="1" s="1"/>
  <c r="B217" i="1"/>
  <c r="C217" i="1" s="1"/>
  <c r="D217" i="1"/>
  <c r="E217" i="1"/>
  <c r="F217" i="1" s="1"/>
  <c r="G217" i="1"/>
  <c r="H217" i="1" s="1"/>
  <c r="I217" i="1"/>
  <c r="J217" i="1"/>
  <c r="K217" i="1"/>
  <c r="L217" i="1"/>
  <c r="M217" i="1" s="1"/>
  <c r="B218" i="1"/>
  <c r="C218" i="1" s="1"/>
  <c r="D218" i="1"/>
  <c r="E218" i="1"/>
  <c r="F218" i="1" s="1"/>
  <c r="G218" i="1"/>
  <c r="H218" i="1" s="1"/>
  <c r="I218" i="1"/>
  <c r="J218" i="1"/>
  <c r="K218" i="1"/>
  <c r="S218" i="1" s="1"/>
  <c r="L218" i="1"/>
  <c r="M218" i="1" s="1"/>
  <c r="B219" i="1"/>
  <c r="C219" i="1" s="1"/>
  <c r="D219" i="1"/>
  <c r="E219" i="1"/>
  <c r="F219" i="1" s="1"/>
  <c r="G219" i="1"/>
  <c r="H219" i="1" s="1"/>
  <c r="I219" i="1"/>
  <c r="J219" i="1"/>
  <c r="K219" i="1"/>
  <c r="R219" i="1" s="1"/>
  <c r="AX219" i="1" s="1"/>
  <c r="L219" i="1"/>
  <c r="M219" i="1" s="1"/>
  <c r="B220" i="1"/>
  <c r="C220" i="1" s="1"/>
  <c r="D220" i="1"/>
  <c r="E220" i="1"/>
  <c r="F220" i="1" s="1"/>
  <c r="G220" i="1"/>
  <c r="H220" i="1" s="1"/>
  <c r="I220" i="1"/>
  <c r="J220" i="1"/>
  <c r="K220" i="1"/>
  <c r="R220" i="1" s="1"/>
  <c r="AX220" i="1" s="1"/>
  <c r="L220" i="1"/>
  <c r="M220" i="1" s="1"/>
  <c r="B221" i="1"/>
  <c r="C221" i="1" s="1"/>
  <c r="D221" i="1"/>
  <c r="E221" i="1"/>
  <c r="F221" i="1" s="1"/>
  <c r="G221" i="1"/>
  <c r="H221" i="1" s="1"/>
  <c r="I221" i="1"/>
  <c r="J221" i="1"/>
  <c r="K221" i="1"/>
  <c r="L221" i="1"/>
  <c r="M221" i="1" s="1"/>
  <c r="B222" i="1"/>
  <c r="C222" i="1" s="1"/>
  <c r="D222" i="1"/>
  <c r="E222" i="1"/>
  <c r="F222" i="1" s="1"/>
  <c r="G222" i="1"/>
  <c r="H222" i="1" s="1"/>
  <c r="I222" i="1"/>
  <c r="J222" i="1"/>
  <c r="K222" i="1"/>
  <c r="S222" i="1" s="1"/>
  <c r="L222" i="1"/>
  <c r="M222" i="1" s="1"/>
  <c r="B223" i="1"/>
  <c r="C223" i="1" s="1"/>
  <c r="D223" i="1"/>
  <c r="E223" i="1"/>
  <c r="F223" i="1" s="1"/>
  <c r="G223" i="1"/>
  <c r="H223" i="1" s="1"/>
  <c r="I223" i="1"/>
  <c r="J223" i="1"/>
  <c r="K223" i="1"/>
  <c r="S223" i="1" s="1"/>
  <c r="L223" i="1"/>
  <c r="M223" i="1" s="1"/>
  <c r="B224" i="1"/>
  <c r="C224" i="1" s="1"/>
  <c r="AE224" i="1" s="1"/>
  <c r="D224" i="1"/>
  <c r="E224" i="1"/>
  <c r="F224" i="1" s="1"/>
  <c r="G224" i="1"/>
  <c r="H224" i="1" s="1"/>
  <c r="I224" i="1"/>
  <c r="J224" i="1"/>
  <c r="K224" i="1"/>
  <c r="R224" i="1" s="1"/>
  <c r="AX224" i="1" s="1"/>
  <c r="L224" i="1"/>
  <c r="M224" i="1" s="1"/>
  <c r="B225" i="1"/>
  <c r="C225" i="1" s="1"/>
  <c r="D225" i="1"/>
  <c r="E225" i="1"/>
  <c r="F225" i="1" s="1"/>
  <c r="G225" i="1"/>
  <c r="H225" i="1" s="1"/>
  <c r="I225" i="1"/>
  <c r="J225" i="1"/>
  <c r="K225" i="1"/>
  <c r="N225" i="1" s="1"/>
  <c r="O225" i="1" s="1"/>
  <c r="BA225" i="1" s="1"/>
  <c r="BB225" i="1" s="1"/>
  <c r="L225" i="1"/>
  <c r="M225" i="1" s="1"/>
  <c r="B226" i="1"/>
  <c r="C226" i="1" s="1"/>
  <c r="D226" i="1"/>
  <c r="E226" i="1"/>
  <c r="F226" i="1" s="1"/>
  <c r="G226" i="1"/>
  <c r="H226" i="1" s="1"/>
  <c r="I226" i="1"/>
  <c r="J226" i="1"/>
  <c r="K226" i="1"/>
  <c r="S226" i="1" s="1"/>
  <c r="L226" i="1"/>
  <c r="M226" i="1" s="1"/>
  <c r="B227" i="1"/>
  <c r="C227" i="1" s="1"/>
  <c r="D227" i="1"/>
  <c r="E227" i="1"/>
  <c r="F227" i="1" s="1"/>
  <c r="G227" i="1"/>
  <c r="H227" i="1" s="1"/>
  <c r="I227" i="1"/>
  <c r="J227" i="1"/>
  <c r="K227" i="1"/>
  <c r="R227" i="1" s="1"/>
  <c r="AX227" i="1" s="1"/>
  <c r="L227" i="1"/>
  <c r="M227" i="1" s="1"/>
  <c r="B228" i="1"/>
  <c r="C228" i="1" s="1"/>
  <c r="D228" i="1"/>
  <c r="E228" i="1"/>
  <c r="F228" i="1" s="1"/>
  <c r="G228" i="1"/>
  <c r="H228" i="1" s="1"/>
  <c r="I228" i="1"/>
  <c r="J228" i="1"/>
  <c r="K228" i="1"/>
  <c r="N228" i="1" s="1"/>
  <c r="O228" i="1" s="1"/>
  <c r="BA228" i="1" s="1"/>
  <c r="BB228" i="1" s="1"/>
  <c r="L228" i="1"/>
  <c r="M228" i="1" s="1"/>
  <c r="B229" i="1"/>
  <c r="C229" i="1" s="1"/>
  <c r="D229" i="1"/>
  <c r="E229" i="1"/>
  <c r="F229" i="1" s="1"/>
  <c r="G229" i="1"/>
  <c r="H229" i="1" s="1"/>
  <c r="I229" i="1"/>
  <c r="J229" i="1"/>
  <c r="K229" i="1"/>
  <c r="L229" i="1"/>
  <c r="M229" i="1" s="1"/>
  <c r="B230" i="1"/>
  <c r="C230" i="1" s="1"/>
  <c r="D230" i="1"/>
  <c r="E230" i="1"/>
  <c r="F230" i="1" s="1"/>
  <c r="G230" i="1"/>
  <c r="H230" i="1" s="1"/>
  <c r="I230" i="1"/>
  <c r="J230" i="1"/>
  <c r="K230" i="1"/>
  <c r="S230" i="1" s="1"/>
  <c r="L230" i="1"/>
  <c r="M230" i="1" s="1"/>
  <c r="B231" i="1"/>
  <c r="C231" i="1" s="1"/>
  <c r="D231" i="1"/>
  <c r="E231" i="1"/>
  <c r="F231" i="1" s="1"/>
  <c r="G231" i="1"/>
  <c r="H231" i="1" s="1"/>
  <c r="I231" i="1"/>
  <c r="J231" i="1"/>
  <c r="K231" i="1"/>
  <c r="S231" i="1" s="1"/>
  <c r="L231" i="1"/>
  <c r="M231" i="1" s="1"/>
  <c r="B232" i="1"/>
  <c r="C232" i="1" s="1"/>
  <c r="AE232" i="1" s="1"/>
  <c r="D232" i="1"/>
  <c r="E232" i="1"/>
  <c r="F232" i="1" s="1"/>
  <c r="G232" i="1"/>
  <c r="H232" i="1" s="1"/>
  <c r="I232" i="1"/>
  <c r="J232" i="1"/>
  <c r="K232" i="1"/>
  <c r="L232" i="1"/>
  <c r="M232" i="1" s="1"/>
  <c r="B233" i="1"/>
  <c r="C233" i="1" s="1"/>
  <c r="D233" i="1"/>
  <c r="E233" i="1"/>
  <c r="F233" i="1" s="1"/>
  <c r="G233" i="1"/>
  <c r="H233" i="1" s="1"/>
  <c r="I233" i="1"/>
  <c r="J233" i="1"/>
  <c r="K233" i="1"/>
  <c r="L233" i="1"/>
  <c r="M233" i="1" s="1"/>
  <c r="B234" i="1"/>
  <c r="C234" i="1" s="1"/>
  <c r="D234" i="1"/>
  <c r="E234" i="1"/>
  <c r="F234" i="1" s="1"/>
  <c r="G234" i="1"/>
  <c r="H234" i="1" s="1"/>
  <c r="I234" i="1"/>
  <c r="J234" i="1"/>
  <c r="K234" i="1"/>
  <c r="S234" i="1" s="1"/>
  <c r="L234" i="1"/>
  <c r="M234" i="1" s="1"/>
  <c r="B235" i="1"/>
  <c r="C235" i="1" s="1"/>
  <c r="D235" i="1"/>
  <c r="E235" i="1"/>
  <c r="F235" i="1" s="1"/>
  <c r="G235" i="1"/>
  <c r="H235" i="1" s="1"/>
  <c r="I235" i="1"/>
  <c r="J235" i="1"/>
  <c r="K235" i="1"/>
  <c r="L235" i="1"/>
  <c r="M235" i="1" s="1"/>
  <c r="B236" i="1"/>
  <c r="C236" i="1" s="1"/>
  <c r="D236" i="1"/>
  <c r="E236" i="1"/>
  <c r="F236" i="1" s="1"/>
  <c r="G236" i="1"/>
  <c r="H236" i="1" s="1"/>
  <c r="I236" i="1"/>
  <c r="J236" i="1"/>
  <c r="K236" i="1"/>
  <c r="R236" i="1" s="1"/>
  <c r="AX236" i="1" s="1"/>
  <c r="L236" i="1"/>
  <c r="M236" i="1" s="1"/>
  <c r="B237" i="1"/>
  <c r="C237" i="1" s="1"/>
  <c r="D237" i="1"/>
  <c r="E237" i="1"/>
  <c r="F237" i="1" s="1"/>
  <c r="G237" i="1"/>
  <c r="H237" i="1" s="1"/>
  <c r="I237" i="1"/>
  <c r="J237" i="1"/>
  <c r="K237" i="1"/>
  <c r="L237" i="1"/>
  <c r="M237" i="1" s="1"/>
  <c r="B238" i="1"/>
  <c r="C238" i="1" s="1"/>
  <c r="D238" i="1"/>
  <c r="E238" i="1"/>
  <c r="F238" i="1" s="1"/>
  <c r="G238" i="1"/>
  <c r="H238" i="1" s="1"/>
  <c r="I238" i="1"/>
  <c r="J238" i="1"/>
  <c r="K238" i="1"/>
  <c r="S238" i="1" s="1"/>
  <c r="L238" i="1"/>
  <c r="M238" i="1" s="1"/>
  <c r="B239" i="1"/>
  <c r="C239" i="1" s="1"/>
  <c r="D239" i="1"/>
  <c r="E239" i="1"/>
  <c r="F239" i="1" s="1"/>
  <c r="G239" i="1"/>
  <c r="H239" i="1" s="1"/>
  <c r="I239" i="1"/>
  <c r="J239" i="1"/>
  <c r="K239" i="1"/>
  <c r="L239" i="1"/>
  <c r="M239" i="1" s="1"/>
  <c r="B240" i="1"/>
  <c r="C240" i="1" s="1"/>
  <c r="AE240" i="1" s="1"/>
  <c r="D240" i="1"/>
  <c r="E240" i="1"/>
  <c r="F240" i="1" s="1"/>
  <c r="G240" i="1"/>
  <c r="H240" i="1" s="1"/>
  <c r="I240" i="1"/>
  <c r="J240" i="1"/>
  <c r="K240" i="1"/>
  <c r="R240" i="1" s="1"/>
  <c r="AX240" i="1" s="1"/>
  <c r="L240" i="1"/>
  <c r="M240" i="1" s="1"/>
  <c r="B241" i="1"/>
  <c r="C241" i="1" s="1"/>
  <c r="D241" i="1"/>
  <c r="E241" i="1"/>
  <c r="F241" i="1" s="1"/>
  <c r="G241" i="1"/>
  <c r="H241" i="1" s="1"/>
  <c r="I241" i="1"/>
  <c r="J241" i="1"/>
  <c r="K241" i="1"/>
  <c r="L241" i="1"/>
  <c r="M241" i="1" s="1"/>
  <c r="B242" i="1"/>
  <c r="C242" i="1" s="1"/>
  <c r="D242" i="1"/>
  <c r="E242" i="1"/>
  <c r="F242" i="1" s="1"/>
  <c r="G242" i="1"/>
  <c r="H242" i="1" s="1"/>
  <c r="I242" i="1"/>
  <c r="J242" i="1"/>
  <c r="K242" i="1"/>
  <c r="S242" i="1" s="1"/>
  <c r="L242" i="1"/>
  <c r="M242" i="1" s="1"/>
  <c r="B243" i="1"/>
  <c r="C243" i="1" s="1"/>
  <c r="D243" i="1"/>
  <c r="E243" i="1"/>
  <c r="F243" i="1" s="1"/>
  <c r="G243" i="1"/>
  <c r="H243" i="1" s="1"/>
  <c r="I243" i="1"/>
  <c r="J243" i="1"/>
  <c r="K243" i="1"/>
  <c r="L243" i="1"/>
  <c r="M243" i="1" s="1"/>
  <c r="B244" i="1"/>
  <c r="C244" i="1" s="1"/>
  <c r="D244" i="1"/>
  <c r="E244" i="1"/>
  <c r="F244" i="1" s="1"/>
  <c r="G244" i="1"/>
  <c r="H244" i="1" s="1"/>
  <c r="I244" i="1"/>
  <c r="J244" i="1"/>
  <c r="K244" i="1"/>
  <c r="R244" i="1" s="1"/>
  <c r="AX244" i="1" s="1"/>
  <c r="L244" i="1"/>
  <c r="M244" i="1" s="1"/>
  <c r="B245" i="1"/>
  <c r="C245" i="1" s="1"/>
  <c r="D245" i="1"/>
  <c r="E245" i="1"/>
  <c r="F245" i="1" s="1"/>
  <c r="G245" i="1"/>
  <c r="H245" i="1" s="1"/>
  <c r="I245" i="1"/>
  <c r="J245" i="1"/>
  <c r="K245" i="1"/>
  <c r="L245" i="1"/>
  <c r="M245" i="1" s="1"/>
  <c r="B246" i="1"/>
  <c r="C246" i="1" s="1"/>
  <c r="D246" i="1"/>
  <c r="E246" i="1"/>
  <c r="F246" i="1" s="1"/>
  <c r="G246" i="1"/>
  <c r="H246" i="1" s="1"/>
  <c r="I246" i="1"/>
  <c r="J246" i="1"/>
  <c r="K246" i="1"/>
  <c r="L246" i="1"/>
  <c r="M246" i="1" s="1"/>
  <c r="B247" i="1"/>
  <c r="C247" i="1" s="1"/>
  <c r="D247" i="1"/>
  <c r="E247" i="1"/>
  <c r="F247" i="1" s="1"/>
  <c r="G247" i="1"/>
  <c r="H247" i="1" s="1"/>
  <c r="I247" i="1"/>
  <c r="J247" i="1"/>
  <c r="K247" i="1"/>
  <c r="R247" i="1" s="1"/>
  <c r="AX247" i="1" s="1"/>
  <c r="L247" i="1"/>
  <c r="M247" i="1" s="1"/>
  <c r="B248" i="1"/>
  <c r="C248" i="1" s="1"/>
  <c r="AE248" i="1" s="1"/>
  <c r="D248" i="1"/>
  <c r="E248" i="1"/>
  <c r="F248" i="1" s="1"/>
  <c r="G248" i="1"/>
  <c r="H248" i="1" s="1"/>
  <c r="I248" i="1"/>
  <c r="J248" i="1"/>
  <c r="K248" i="1"/>
  <c r="R248" i="1" s="1"/>
  <c r="AX248" i="1" s="1"/>
  <c r="L248" i="1"/>
  <c r="M248" i="1" s="1"/>
  <c r="B249" i="1"/>
  <c r="C249" i="1" s="1"/>
  <c r="D249" i="1"/>
  <c r="E249" i="1"/>
  <c r="F249" i="1" s="1"/>
  <c r="G249" i="1"/>
  <c r="H249" i="1" s="1"/>
  <c r="I249" i="1"/>
  <c r="J249" i="1"/>
  <c r="K249" i="1"/>
  <c r="S249" i="1" s="1"/>
  <c r="L249" i="1"/>
  <c r="M249" i="1" s="1"/>
  <c r="B250" i="1"/>
  <c r="C250" i="1" s="1"/>
  <c r="D250" i="1"/>
  <c r="E250" i="1"/>
  <c r="F250" i="1" s="1"/>
  <c r="G250" i="1"/>
  <c r="H250" i="1" s="1"/>
  <c r="I250" i="1"/>
  <c r="J250" i="1"/>
  <c r="K250" i="1"/>
  <c r="R250" i="1" s="1"/>
  <c r="AX250" i="1" s="1"/>
  <c r="L250" i="1"/>
  <c r="M250" i="1" s="1"/>
  <c r="B251" i="1"/>
  <c r="C251" i="1" s="1"/>
  <c r="D251" i="1"/>
  <c r="E251" i="1"/>
  <c r="F251" i="1" s="1"/>
  <c r="G251" i="1"/>
  <c r="H251" i="1" s="1"/>
  <c r="I251" i="1"/>
  <c r="J251" i="1"/>
  <c r="K251" i="1"/>
  <c r="L251" i="1"/>
  <c r="M251" i="1" s="1"/>
  <c r="B252" i="1"/>
  <c r="C252" i="1" s="1"/>
  <c r="D252" i="1"/>
  <c r="E252" i="1"/>
  <c r="F252" i="1" s="1"/>
  <c r="G252" i="1"/>
  <c r="H252" i="1" s="1"/>
  <c r="I252" i="1"/>
  <c r="J252" i="1"/>
  <c r="K252" i="1"/>
  <c r="R252" i="1" s="1"/>
  <c r="AX252" i="1" s="1"/>
  <c r="L252" i="1"/>
  <c r="M252" i="1" s="1"/>
  <c r="B253" i="1"/>
  <c r="C253" i="1" s="1"/>
  <c r="D253" i="1"/>
  <c r="E253" i="1"/>
  <c r="F253" i="1" s="1"/>
  <c r="G253" i="1"/>
  <c r="H253" i="1" s="1"/>
  <c r="I253" i="1"/>
  <c r="J253" i="1"/>
  <c r="K253" i="1"/>
  <c r="S253" i="1" s="1"/>
  <c r="L253" i="1"/>
  <c r="M253" i="1" s="1"/>
  <c r="B254" i="1"/>
  <c r="C254" i="1" s="1"/>
  <c r="D254" i="1"/>
  <c r="E254" i="1"/>
  <c r="F254" i="1" s="1"/>
  <c r="G254" i="1"/>
  <c r="H254" i="1" s="1"/>
  <c r="I254" i="1"/>
  <c r="J254" i="1"/>
  <c r="K254" i="1"/>
  <c r="L254" i="1"/>
  <c r="M254" i="1" s="1"/>
  <c r="B255" i="1"/>
  <c r="C255" i="1" s="1"/>
  <c r="D255" i="1"/>
  <c r="E255" i="1"/>
  <c r="F255" i="1" s="1"/>
  <c r="G255" i="1"/>
  <c r="H255" i="1" s="1"/>
  <c r="I255" i="1"/>
  <c r="J255" i="1"/>
  <c r="K255" i="1"/>
  <c r="R255" i="1" s="1"/>
  <c r="AX255" i="1" s="1"/>
  <c r="L255" i="1"/>
  <c r="M255" i="1" s="1"/>
  <c r="B256" i="1"/>
  <c r="C256" i="1" s="1"/>
  <c r="AE256" i="1" s="1"/>
  <c r="D256" i="1"/>
  <c r="E256" i="1"/>
  <c r="F256" i="1" s="1"/>
  <c r="G256" i="1"/>
  <c r="H256" i="1" s="1"/>
  <c r="I256" i="1"/>
  <c r="J256" i="1"/>
  <c r="K256" i="1"/>
  <c r="N256" i="1" s="1"/>
  <c r="L256" i="1"/>
  <c r="M256" i="1" s="1"/>
  <c r="B257" i="1"/>
  <c r="C257" i="1" s="1"/>
  <c r="D257" i="1"/>
  <c r="E257" i="1"/>
  <c r="F257" i="1" s="1"/>
  <c r="G257" i="1"/>
  <c r="H257" i="1" s="1"/>
  <c r="I257" i="1"/>
  <c r="J257" i="1"/>
  <c r="K257" i="1"/>
  <c r="S257" i="1" s="1"/>
  <c r="L257" i="1"/>
  <c r="M257" i="1" s="1"/>
  <c r="B258" i="1"/>
  <c r="C258" i="1" s="1"/>
  <c r="D258" i="1"/>
  <c r="E258" i="1"/>
  <c r="F258" i="1" s="1"/>
  <c r="G258" i="1"/>
  <c r="H258" i="1" s="1"/>
  <c r="I258" i="1"/>
  <c r="J258" i="1"/>
  <c r="K258" i="1"/>
  <c r="R258" i="1" s="1"/>
  <c r="AX258" i="1" s="1"/>
  <c r="L258" i="1"/>
  <c r="M258" i="1" s="1"/>
  <c r="B259" i="1"/>
  <c r="C259" i="1" s="1"/>
  <c r="D259" i="1"/>
  <c r="E259" i="1"/>
  <c r="F259" i="1" s="1"/>
  <c r="G259" i="1"/>
  <c r="H259" i="1" s="1"/>
  <c r="I259" i="1"/>
  <c r="J259" i="1"/>
  <c r="K259" i="1"/>
  <c r="S259" i="1" s="1"/>
  <c r="L259" i="1"/>
  <c r="M259" i="1" s="1"/>
  <c r="B260" i="1"/>
  <c r="C260" i="1" s="1"/>
  <c r="D260" i="1"/>
  <c r="E260" i="1"/>
  <c r="F260" i="1" s="1"/>
  <c r="G260" i="1"/>
  <c r="H260" i="1" s="1"/>
  <c r="I260" i="1"/>
  <c r="J260" i="1"/>
  <c r="K260" i="1"/>
  <c r="R260" i="1" s="1"/>
  <c r="AX260" i="1" s="1"/>
  <c r="L260" i="1"/>
  <c r="M260" i="1" s="1"/>
  <c r="B261" i="1"/>
  <c r="C261" i="1" s="1"/>
  <c r="D261" i="1"/>
  <c r="E261" i="1"/>
  <c r="F261" i="1" s="1"/>
  <c r="G261" i="1"/>
  <c r="H261" i="1" s="1"/>
  <c r="I261" i="1"/>
  <c r="J261" i="1"/>
  <c r="K261" i="1"/>
  <c r="S261" i="1" s="1"/>
  <c r="L261" i="1"/>
  <c r="M261" i="1" s="1"/>
  <c r="B262" i="1"/>
  <c r="C262" i="1" s="1"/>
  <c r="D262" i="1"/>
  <c r="E262" i="1"/>
  <c r="F262" i="1" s="1"/>
  <c r="G262" i="1"/>
  <c r="H262" i="1" s="1"/>
  <c r="I262" i="1"/>
  <c r="J262" i="1"/>
  <c r="K262" i="1"/>
  <c r="L262" i="1"/>
  <c r="M262" i="1" s="1"/>
  <c r="B263" i="1"/>
  <c r="C263" i="1" s="1"/>
  <c r="D263" i="1"/>
  <c r="E263" i="1"/>
  <c r="F263" i="1" s="1"/>
  <c r="G263" i="1"/>
  <c r="H263" i="1" s="1"/>
  <c r="I263" i="1"/>
  <c r="J263" i="1"/>
  <c r="K263" i="1"/>
  <c r="N263" i="1" s="1"/>
  <c r="L263" i="1"/>
  <c r="M263" i="1" s="1"/>
  <c r="B264" i="1"/>
  <c r="C264" i="1" s="1"/>
  <c r="AE264" i="1" s="1"/>
  <c r="D264" i="1"/>
  <c r="E264" i="1"/>
  <c r="F264" i="1" s="1"/>
  <c r="G264" i="1"/>
  <c r="H264" i="1" s="1"/>
  <c r="I264" i="1"/>
  <c r="J264" i="1"/>
  <c r="K264" i="1"/>
  <c r="L264" i="1"/>
  <c r="M264" i="1" s="1"/>
  <c r="B265" i="1"/>
  <c r="C265" i="1" s="1"/>
  <c r="D265" i="1"/>
  <c r="E265" i="1"/>
  <c r="F265" i="1" s="1"/>
  <c r="G265" i="1"/>
  <c r="H265" i="1" s="1"/>
  <c r="I265" i="1"/>
  <c r="J265" i="1"/>
  <c r="K265" i="1"/>
  <c r="S265" i="1" s="1"/>
  <c r="L265" i="1"/>
  <c r="M265" i="1" s="1"/>
  <c r="B266" i="1"/>
  <c r="C266" i="1" s="1"/>
  <c r="D266" i="1"/>
  <c r="E266" i="1"/>
  <c r="F266" i="1" s="1"/>
  <c r="G266" i="1"/>
  <c r="H266" i="1" s="1"/>
  <c r="I266" i="1"/>
  <c r="J266" i="1"/>
  <c r="K266" i="1"/>
  <c r="L266" i="1"/>
  <c r="M266" i="1" s="1"/>
  <c r="B267" i="1"/>
  <c r="C267" i="1" s="1"/>
  <c r="D267" i="1"/>
  <c r="E267" i="1"/>
  <c r="F267" i="1" s="1"/>
  <c r="G267" i="1"/>
  <c r="H267" i="1" s="1"/>
  <c r="I267" i="1"/>
  <c r="J267" i="1"/>
  <c r="K267" i="1"/>
  <c r="L267" i="1"/>
  <c r="M267" i="1" s="1"/>
  <c r="B268" i="1"/>
  <c r="C268" i="1" s="1"/>
  <c r="D268" i="1"/>
  <c r="E268" i="1"/>
  <c r="F268" i="1" s="1"/>
  <c r="G268" i="1"/>
  <c r="H268" i="1" s="1"/>
  <c r="I268" i="1"/>
  <c r="J268" i="1"/>
  <c r="K268" i="1"/>
  <c r="R268" i="1" s="1"/>
  <c r="AX268" i="1" s="1"/>
  <c r="L268" i="1"/>
  <c r="M268" i="1" s="1"/>
  <c r="B269" i="1"/>
  <c r="C269" i="1" s="1"/>
  <c r="D269" i="1"/>
  <c r="E269" i="1"/>
  <c r="F269" i="1" s="1"/>
  <c r="G269" i="1"/>
  <c r="H269" i="1" s="1"/>
  <c r="I269" i="1"/>
  <c r="J269" i="1"/>
  <c r="K269" i="1"/>
  <c r="S269" i="1" s="1"/>
  <c r="L269" i="1"/>
  <c r="M269" i="1" s="1"/>
  <c r="B270" i="1"/>
  <c r="C270" i="1" s="1"/>
  <c r="D270" i="1"/>
  <c r="E270" i="1"/>
  <c r="F270" i="1" s="1"/>
  <c r="G270" i="1"/>
  <c r="H270" i="1" s="1"/>
  <c r="I270" i="1"/>
  <c r="J270" i="1"/>
  <c r="K270" i="1"/>
  <c r="L270" i="1"/>
  <c r="M270" i="1" s="1"/>
  <c r="B271" i="1"/>
  <c r="C271" i="1" s="1"/>
  <c r="D271" i="1"/>
  <c r="E271" i="1"/>
  <c r="F271" i="1" s="1"/>
  <c r="G271" i="1"/>
  <c r="H271" i="1" s="1"/>
  <c r="I271" i="1"/>
  <c r="J271" i="1"/>
  <c r="K271" i="1"/>
  <c r="L271" i="1"/>
  <c r="M271" i="1" s="1"/>
  <c r="B272" i="1"/>
  <c r="C272" i="1" s="1"/>
  <c r="AE272" i="1" s="1"/>
  <c r="D272" i="1"/>
  <c r="E272" i="1"/>
  <c r="F272" i="1" s="1"/>
  <c r="G272" i="1"/>
  <c r="H272" i="1" s="1"/>
  <c r="I272" i="1"/>
  <c r="J272" i="1"/>
  <c r="K272" i="1"/>
  <c r="R272" i="1" s="1"/>
  <c r="AX272" i="1" s="1"/>
  <c r="L272" i="1"/>
  <c r="M272" i="1" s="1"/>
  <c r="B273" i="1"/>
  <c r="C273" i="1" s="1"/>
  <c r="D273" i="1"/>
  <c r="E273" i="1"/>
  <c r="F273" i="1" s="1"/>
  <c r="G273" i="1"/>
  <c r="H273" i="1" s="1"/>
  <c r="I273" i="1"/>
  <c r="J273" i="1"/>
  <c r="K273" i="1"/>
  <c r="S273" i="1" s="1"/>
  <c r="L273" i="1"/>
  <c r="M273" i="1" s="1"/>
  <c r="B274" i="1"/>
  <c r="C274" i="1" s="1"/>
  <c r="D274" i="1"/>
  <c r="E274" i="1"/>
  <c r="F274" i="1" s="1"/>
  <c r="G274" i="1"/>
  <c r="H274" i="1" s="1"/>
  <c r="I274" i="1"/>
  <c r="J274" i="1"/>
  <c r="K274" i="1"/>
  <c r="L274" i="1"/>
  <c r="M274" i="1" s="1"/>
  <c r="B275" i="1"/>
  <c r="C275" i="1" s="1"/>
  <c r="D275" i="1"/>
  <c r="E275" i="1"/>
  <c r="F275" i="1" s="1"/>
  <c r="G275" i="1"/>
  <c r="H275" i="1" s="1"/>
  <c r="I275" i="1"/>
  <c r="J275" i="1"/>
  <c r="K275" i="1"/>
  <c r="L275" i="1"/>
  <c r="M275" i="1" s="1"/>
  <c r="B276" i="1"/>
  <c r="C276" i="1" s="1"/>
  <c r="D276" i="1"/>
  <c r="E276" i="1"/>
  <c r="F276" i="1" s="1"/>
  <c r="G276" i="1"/>
  <c r="H276" i="1" s="1"/>
  <c r="I276" i="1"/>
  <c r="J276" i="1"/>
  <c r="K276" i="1"/>
  <c r="R276" i="1" s="1"/>
  <c r="AX276" i="1" s="1"/>
  <c r="L276" i="1"/>
  <c r="M276" i="1" s="1"/>
  <c r="B277" i="1"/>
  <c r="C277" i="1" s="1"/>
  <c r="D277" i="1"/>
  <c r="E277" i="1"/>
  <c r="F277" i="1" s="1"/>
  <c r="G277" i="1"/>
  <c r="H277" i="1" s="1"/>
  <c r="I277" i="1"/>
  <c r="J277" i="1"/>
  <c r="K277" i="1"/>
  <c r="S277" i="1" s="1"/>
  <c r="L277" i="1"/>
  <c r="M277" i="1" s="1"/>
  <c r="B278" i="1"/>
  <c r="C278" i="1" s="1"/>
  <c r="D278" i="1"/>
  <c r="E278" i="1"/>
  <c r="F278" i="1" s="1"/>
  <c r="G278" i="1"/>
  <c r="H278" i="1" s="1"/>
  <c r="I278" i="1"/>
  <c r="J278" i="1"/>
  <c r="K278" i="1"/>
  <c r="L278" i="1"/>
  <c r="M278" i="1" s="1"/>
  <c r="B279" i="1"/>
  <c r="C279" i="1" s="1"/>
  <c r="D279" i="1"/>
  <c r="E279" i="1"/>
  <c r="F279" i="1" s="1"/>
  <c r="G279" i="1"/>
  <c r="H279" i="1" s="1"/>
  <c r="I279" i="1"/>
  <c r="J279" i="1"/>
  <c r="K279" i="1"/>
  <c r="L279" i="1"/>
  <c r="M279" i="1" s="1"/>
  <c r="B280" i="1"/>
  <c r="C280" i="1" s="1"/>
  <c r="AE280" i="1" s="1"/>
  <c r="D280" i="1"/>
  <c r="E280" i="1"/>
  <c r="F280" i="1" s="1"/>
  <c r="G280" i="1"/>
  <c r="H280" i="1" s="1"/>
  <c r="I280" i="1"/>
  <c r="J280" i="1"/>
  <c r="K280" i="1"/>
  <c r="R280" i="1" s="1"/>
  <c r="AX280" i="1" s="1"/>
  <c r="L280" i="1"/>
  <c r="M280" i="1" s="1"/>
  <c r="B281" i="1"/>
  <c r="C281" i="1" s="1"/>
  <c r="D281" i="1"/>
  <c r="E281" i="1"/>
  <c r="F281" i="1" s="1"/>
  <c r="G281" i="1"/>
  <c r="H281" i="1" s="1"/>
  <c r="I281" i="1"/>
  <c r="J281" i="1"/>
  <c r="K281" i="1"/>
  <c r="S281" i="1" s="1"/>
  <c r="L281" i="1"/>
  <c r="M281" i="1" s="1"/>
  <c r="B282" i="1"/>
  <c r="C282" i="1" s="1"/>
  <c r="D282" i="1"/>
  <c r="E282" i="1"/>
  <c r="F282" i="1" s="1"/>
  <c r="G282" i="1"/>
  <c r="H282" i="1" s="1"/>
  <c r="I282" i="1"/>
  <c r="J282" i="1"/>
  <c r="K282" i="1"/>
  <c r="R282" i="1" s="1"/>
  <c r="AX282" i="1" s="1"/>
  <c r="L282" i="1"/>
  <c r="M282" i="1" s="1"/>
  <c r="B283" i="1"/>
  <c r="C283" i="1" s="1"/>
  <c r="D283" i="1"/>
  <c r="E283" i="1"/>
  <c r="F283" i="1" s="1"/>
  <c r="G283" i="1"/>
  <c r="H283" i="1" s="1"/>
  <c r="I283" i="1"/>
  <c r="J283" i="1"/>
  <c r="K283" i="1"/>
  <c r="N283" i="1" s="1"/>
  <c r="L283" i="1"/>
  <c r="M283" i="1" s="1"/>
  <c r="B284" i="1"/>
  <c r="C284" i="1" s="1"/>
  <c r="D284" i="1"/>
  <c r="E284" i="1"/>
  <c r="F284" i="1" s="1"/>
  <c r="G284" i="1"/>
  <c r="H284" i="1" s="1"/>
  <c r="I284" i="1"/>
  <c r="J284" i="1"/>
  <c r="K284" i="1"/>
  <c r="L284" i="1"/>
  <c r="M284" i="1" s="1"/>
  <c r="B285" i="1"/>
  <c r="C285" i="1" s="1"/>
  <c r="D285" i="1"/>
  <c r="E285" i="1"/>
  <c r="F285" i="1" s="1"/>
  <c r="G285" i="1"/>
  <c r="H285" i="1" s="1"/>
  <c r="I285" i="1"/>
  <c r="J285" i="1"/>
  <c r="K285" i="1"/>
  <c r="S285" i="1" s="1"/>
  <c r="L285" i="1"/>
  <c r="M285" i="1" s="1"/>
  <c r="B286" i="1"/>
  <c r="C286" i="1" s="1"/>
  <c r="D286" i="1"/>
  <c r="E286" i="1"/>
  <c r="F286" i="1" s="1"/>
  <c r="G286" i="1"/>
  <c r="H286" i="1" s="1"/>
  <c r="I286" i="1"/>
  <c r="J286" i="1"/>
  <c r="K286" i="1"/>
  <c r="R286" i="1" s="1"/>
  <c r="AX286" i="1" s="1"/>
  <c r="L286" i="1"/>
  <c r="M286" i="1" s="1"/>
  <c r="B287" i="1"/>
  <c r="C287" i="1" s="1"/>
  <c r="AE287" i="1" s="1"/>
  <c r="D287" i="1"/>
  <c r="E287" i="1"/>
  <c r="F287" i="1" s="1"/>
  <c r="G287" i="1"/>
  <c r="H287" i="1" s="1"/>
  <c r="I287" i="1"/>
  <c r="J287" i="1"/>
  <c r="K287" i="1"/>
  <c r="L287" i="1"/>
  <c r="M287" i="1" s="1"/>
  <c r="B288" i="1"/>
  <c r="C288" i="1" s="1"/>
  <c r="D288" i="1"/>
  <c r="E288" i="1"/>
  <c r="F288" i="1" s="1"/>
  <c r="G288" i="1"/>
  <c r="H288" i="1" s="1"/>
  <c r="I288" i="1"/>
  <c r="J288" i="1"/>
  <c r="K288" i="1"/>
  <c r="L288" i="1"/>
  <c r="M288" i="1" s="1"/>
  <c r="B289" i="1"/>
  <c r="C289" i="1" s="1"/>
  <c r="D289" i="1"/>
  <c r="E289" i="1"/>
  <c r="F289" i="1" s="1"/>
  <c r="G289" i="1"/>
  <c r="H289" i="1" s="1"/>
  <c r="I289" i="1"/>
  <c r="J289" i="1"/>
  <c r="K289" i="1"/>
  <c r="L289" i="1"/>
  <c r="M289" i="1" s="1"/>
  <c r="B290" i="1"/>
  <c r="C290" i="1" s="1"/>
  <c r="AD290" i="1" s="1"/>
  <c r="D290" i="1"/>
  <c r="E290" i="1"/>
  <c r="F290" i="1" s="1"/>
  <c r="G290" i="1"/>
  <c r="H290" i="1" s="1"/>
  <c r="I290" i="1"/>
  <c r="J290" i="1"/>
  <c r="K290" i="1"/>
  <c r="R290" i="1" s="1"/>
  <c r="AX290" i="1" s="1"/>
  <c r="L290" i="1"/>
  <c r="M290" i="1" s="1"/>
  <c r="B291" i="1"/>
  <c r="C291" i="1" s="1"/>
  <c r="D291" i="1"/>
  <c r="E291" i="1"/>
  <c r="F291" i="1" s="1"/>
  <c r="G291" i="1"/>
  <c r="H291" i="1" s="1"/>
  <c r="I291" i="1"/>
  <c r="J291" i="1"/>
  <c r="K291" i="1"/>
  <c r="L291" i="1"/>
  <c r="M291" i="1" s="1"/>
  <c r="B292" i="1"/>
  <c r="C292" i="1" s="1"/>
  <c r="AD292" i="1" s="1"/>
  <c r="D292" i="1"/>
  <c r="E292" i="1"/>
  <c r="F292" i="1" s="1"/>
  <c r="G292" i="1"/>
  <c r="H292" i="1" s="1"/>
  <c r="I292" i="1"/>
  <c r="J292" i="1"/>
  <c r="K292" i="1"/>
  <c r="R292" i="1" s="1"/>
  <c r="AX292" i="1" s="1"/>
  <c r="L292" i="1"/>
  <c r="M292" i="1" s="1"/>
  <c r="B293" i="1"/>
  <c r="C293" i="1" s="1"/>
  <c r="D293" i="1"/>
  <c r="E293" i="1"/>
  <c r="F293" i="1" s="1"/>
  <c r="G293" i="1"/>
  <c r="H293" i="1" s="1"/>
  <c r="I293" i="1"/>
  <c r="J293" i="1"/>
  <c r="K293" i="1"/>
  <c r="S293" i="1" s="1"/>
  <c r="L293" i="1"/>
  <c r="M293" i="1" s="1"/>
  <c r="B294" i="1"/>
  <c r="C294" i="1" s="1"/>
  <c r="AD294" i="1" s="1"/>
  <c r="D294" i="1"/>
  <c r="E294" i="1"/>
  <c r="F294" i="1" s="1"/>
  <c r="G294" i="1"/>
  <c r="H294" i="1" s="1"/>
  <c r="I294" i="1"/>
  <c r="J294" i="1"/>
  <c r="K294" i="1"/>
  <c r="L294" i="1"/>
  <c r="M294" i="1" s="1"/>
  <c r="B295" i="1"/>
  <c r="C295" i="1" s="1"/>
  <c r="D295" i="1"/>
  <c r="E295" i="1"/>
  <c r="F295" i="1" s="1"/>
  <c r="G295" i="1"/>
  <c r="H295" i="1" s="1"/>
  <c r="I295" i="1"/>
  <c r="J295" i="1"/>
  <c r="K295" i="1"/>
  <c r="L295" i="1"/>
  <c r="M295" i="1" s="1"/>
  <c r="B296" i="1"/>
  <c r="C296" i="1" s="1"/>
  <c r="D296" i="1"/>
  <c r="E296" i="1"/>
  <c r="F296" i="1" s="1"/>
  <c r="G296" i="1"/>
  <c r="H296" i="1" s="1"/>
  <c r="I296" i="1"/>
  <c r="J296" i="1"/>
  <c r="K296" i="1"/>
  <c r="S296" i="1" s="1"/>
  <c r="L296" i="1"/>
  <c r="M296" i="1" s="1"/>
  <c r="B297" i="1"/>
  <c r="C297" i="1" s="1"/>
  <c r="D297" i="1"/>
  <c r="E297" i="1"/>
  <c r="F297" i="1" s="1"/>
  <c r="G297" i="1"/>
  <c r="H297" i="1" s="1"/>
  <c r="I297" i="1"/>
  <c r="J297" i="1"/>
  <c r="K297" i="1"/>
  <c r="R297" i="1" s="1"/>
  <c r="AX297" i="1" s="1"/>
  <c r="L297" i="1"/>
  <c r="M297" i="1" s="1"/>
  <c r="B298" i="1"/>
  <c r="C298" i="1" s="1"/>
  <c r="D298" i="1"/>
  <c r="E298" i="1"/>
  <c r="F298" i="1" s="1"/>
  <c r="G298" i="1"/>
  <c r="H298" i="1" s="1"/>
  <c r="I298" i="1"/>
  <c r="J298" i="1"/>
  <c r="K298" i="1"/>
  <c r="L298" i="1"/>
  <c r="M298" i="1" s="1"/>
  <c r="B299" i="1"/>
  <c r="C299" i="1" s="1"/>
  <c r="D299" i="1"/>
  <c r="E299" i="1"/>
  <c r="F299" i="1" s="1"/>
  <c r="G299" i="1"/>
  <c r="H299" i="1" s="1"/>
  <c r="I299" i="1"/>
  <c r="J299" i="1"/>
  <c r="K299" i="1"/>
  <c r="S299" i="1" s="1"/>
  <c r="L299" i="1"/>
  <c r="M299" i="1" s="1"/>
  <c r="B300" i="1"/>
  <c r="C300" i="1" s="1"/>
  <c r="D300" i="1"/>
  <c r="E300" i="1"/>
  <c r="F300" i="1" s="1"/>
  <c r="G300" i="1"/>
  <c r="H300" i="1" s="1"/>
  <c r="I300" i="1"/>
  <c r="J300" i="1"/>
  <c r="K300" i="1"/>
  <c r="S300" i="1" s="1"/>
  <c r="L300" i="1"/>
  <c r="M300" i="1" s="1"/>
  <c r="B301" i="1"/>
  <c r="C301" i="1" s="1"/>
  <c r="D301" i="1"/>
  <c r="E301" i="1"/>
  <c r="F301" i="1" s="1"/>
  <c r="G301" i="1"/>
  <c r="H301" i="1" s="1"/>
  <c r="I301" i="1"/>
  <c r="J301" i="1"/>
  <c r="K301" i="1"/>
  <c r="L301" i="1"/>
  <c r="M301" i="1" s="1"/>
  <c r="B302" i="1"/>
  <c r="C302" i="1" s="1"/>
  <c r="AD302" i="1" s="1"/>
  <c r="D302" i="1"/>
  <c r="E302" i="1"/>
  <c r="F302" i="1" s="1"/>
  <c r="G302" i="1"/>
  <c r="H302" i="1" s="1"/>
  <c r="I302" i="1"/>
  <c r="J302" i="1"/>
  <c r="K302" i="1"/>
  <c r="L302" i="1"/>
  <c r="M302" i="1" s="1"/>
  <c r="B303" i="1"/>
  <c r="C303" i="1" s="1"/>
  <c r="D303" i="1"/>
  <c r="E303" i="1"/>
  <c r="F303" i="1" s="1"/>
  <c r="G303" i="1"/>
  <c r="H303" i="1" s="1"/>
  <c r="I303" i="1"/>
  <c r="J303" i="1"/>
  <c r="K303" i="1"/>
  <c r="N303" i="1" s="1"/>
  <c r="O303" i="1" s="1"/>
  <c r="BA303" i="1" s="1"/>
  <c r="BB303" i="1" s="1"/>
  <c r="L303" i="1"/>
  <c r="M303" i="1" s="1"/>
  <c r="B304" i="1"/>
  <c r="C304" i="1" s="1"/>
  <c r="D304" i="1"/>
  <c r="E304" i="1"/>
  <c r="F304" i="1" s="1"/>
  <c r="G304" i="1"/>
  <c r="H304" i="1" s="1"/>
  <c r="I304" i="1"/>
  <c r="J304" i="1"/>
  <c r="K304" i="1"/>
  <c r="S304" i="1" s="1"/>
  <c r="L304" i="1"/>
  <c r="M304" i="1" s="1"/>
  <c r="B305" i="1"/>
  <c r="C305" i="1" s="1"/>
  <c r="D305" i="1"/>
  <c r="E305" i="1"/>
  <c r="F305" i="1" s="1"/>
  <c r="G305" i="1"/>
  <c r="H305" i="1" s="1"/>
  <c r="I305" i="1"/>
  <c r="J305" i="1"/>
  <c r="K305" i="1"/>
  <c r="L305" i="1"/>
  <c r="M305" i="1" s="1"/>
  <c r="B306" i="1"/>
  <c r="C306" i="1" s="1"/>
  <c r="D306" i="1"/>
  <c r="E306" i="1"/>
  <c r="F306" i="1" s="1"/>
  <c r="G306" i="1"/>
  <c r="H306" i="1" s="1"/>
  <c r="I306" i="1"/>
  <c r="J306" i="1"/>
  <c r="K306" i="1"/>
  <c r="L306" i="1"/>
  <c r="M306" i="1" s="1"/>
  <c r="B307" i="1"/>
  <c r="C307" i="1" s="1"/>
  <c r="D307" i="1"/>
  <c r="E307" i="1"/>
  <c r="F307" i="1" s="1"/>
  <c r="G307" i="1"/>
  <c r="H307" i="1" s="1"/>
  <c r="I307" i="1"/>
  <c r="J307" i="1"/>
  <c r="K307" i="1"/>
  <c r="N307" i="1" s="1"/>
  <c r="O307" i="1" s="1"/>
  <c r="BA307" i="1" s="1"/>
  <c r="BB307" i="1" s="1"/>
  <c r="L307" i="1"/>
  <c r="M307" i="1" s="1"/>
  <c r="B308" i="1"/>
  <c r="C308" i="1" s="1"/>
  <c r="D308" i="1"/>
  <c r="E308" i="1"/>
  <c r="F308" i="1" s="1"/>
  <c r="G308" i="1"/>
  <c r="H308" i="1" s="1"/>
  <c r="I308" i="1"/>
  <c r="J308" i="1"/>
  <c r="K308" i="1"/>
  <c r="L308" i="1"/>
  <c r="M308" i="1" s="1"/>
  <c r="B309" i="1"/>
  <c r="C309" i="1" s="1"/>
  <c r="D309" i="1"/>
  <c r="E309" i="1"/>
  <c r="F309" i="1" s="1"/>
  <c r="G309" i="1"/>
  <c r="H309" i="1" s="1"/>
  <c r="I309" i="1"/>
  <c r="J309" i="1"/>
  <c r="K309" i="1"/>
  <c r="L309" i="1"/>
  <c r="M309" i="1" s="1"/>
  <c r="B310" i="1"/>
  <c r="C310" i="1" s="1"/>
  <c r="AD310" i="1" s="1"/>
  <c r="D310" i="1"/>
  <c r="E310" i="1"/>
  <c r="F310" i="1" s="1"/>
  <c r="G310" i="1"/>
  <c r="H310" i="1" s="1"/>
  <c r="I310" i="1"/>
  <c r="J310" i="1"/>
  <c r="K310" i="1"/>
  <c r="L310" i="1"/>
  <c r="M310" i="1" s="1"/>
  <c r="B311" i="1"/>
  <c r="C311" i="1" s="1"/>
  <c r="D311" i="1"/>
  <c r="E311" i="1"/>
  <c r="F311" i="1" s="1"/>
  <c r="G311" i="1"/>
  <c r="H311" i="1" s="1"/>
  <c r="I311" i="1"/>
  <c r="J311" i="1"/>
  <c r="K311" i="1"/>
  <c r="R311" i="1" s="1"/>
  <c r="AX311" i="1" s="1"/>
  <c r="L311" i="1"/>
  <c r="M311" i="1" s="1"/>
  <c r="B312" i="1"/>
  <c r="C312" i="1" s="1"/>
  <c r="D312" i="1"/>
  <c r="E312" i="1"/>
  <c r="F312" i="1" s="1"/>
  <c r="G312" i="1"/>
  <c r="H312" i="1" s="1"/>
  <c r="I312" i="1"/>
  <c r="J312" i="1"/>
  <c r="K312" i="1"/>
  <c r="N312" i="1" s="1"/>
  <c r="O312" i="1" s="1"/>
  <c r="BA312" i="1" s="1"/>
  <c r="BB312" i="1" s="1"/>
  <c r="L312" i="1"/>
  <c r="M312" i="1" s="1"/>
  <c r="B313" i="1"/>
  <c r="C313" i="1" s="1"/>
  <c r="D313" i="1"/>
  <c r="E313" i="1"/>
  <c r="F313" i="1" s="1"/>
  <c r="G313" i="1"/>
  <c r="H313" i="1" s="1"/>
  <c r="I313" i="1"/>
  <c r="J313" i="1"/>
  <c r="K313" i="1"/>
  <c r="R313" i="1" s="1"/>
  <c r="AX313" i="1" s="1"/>
  <c r="L313" i="1"/>
  <c r="M313" i="1" s="1"/>
  <c r="B314" i="1"/>
  <c r="C314" i="1" s="1"/>
  <c r="D314" i="1"/>
  <c r="E314" i="1"/>
  <c r="F314" i="1" s="1"/>
  <c r="G314" i="1"/>
  <c r="H314" i="1" s="1"/>
  <c r="I314" i="1"/>
  <c r="J314" i="1"/>
  <c r="K314" i="1"/>
  <c r="N314" i="1" s="1"/>
  <c r="O314" i="1" s="1"/>
  <c r="BA314" i="1" s="1"/>
  <c r="BB314" i="1" s="1"/>
  <c r="L314" i="1"/>
  <c r="M314" i="1" s="1"/>
  <c r="B315" i="1"/>
  <c r="C315" i="1" s="1"/>
  <c r="D315" i="1"/>
  <c r="E315" i="1"/>
  <c r="F315" i="1" s="1"/>
  <c r="G315" i="1"/>
  <c r="H315" i="1" s="1"/>
  <c r="I315" i="1"/>
  <c r="J315" i="1"/>
  <c r="K315" i="1"/>
  <c r="N315" i="1" s="1"/>
  <c r="O315" i="1" s="1"/>
  <c r="BA315" i="1" s="1"/>
  <c r="BB315" i="1" s="1"/>
  <c r="L315" i="1"/>
  <c r="M315" i="1" s="1"/>
  <c r="B316" i="1"/>
  <c r="C316" i="1" s="1"/>
  <c r="D316" i="1"/>
  <c r="E316" i="1"/>
  <c r="F316" i="1" s="1"/>
  <c r="G316" i="1"/>
  <c r="H316" i="1" s="1"/>
  <c r="I316" i="1"/>
  <c r="J316" i="1"/>
  <c r="K316" i="1"/>
  <c r="S316" i="1" s="1"/>
  <c r="L316" i="1"/>
  <c r="M316" i="1" s="1"/>
  <c r="B317" i="1"/>
  <c r="C317" i="1" s="1"/>
  <c r="D317" i="1"/>
  <c r="E317" i="1"/>
  <c r="F317" i="1" s="1"/>
  <c r="G317" i="1"/>
  <c r="H317" i="1" s="1"/>
  <c r="I317" i="1"/>
  <c r="J317" i="1"/>
  <c r="K317" i="1"/>
  <c r="L317" i="1"/>
  <c r="M317" i="1" s="1"/>
  <c r="B318" i="1"/>
  <c r="C318" i="1" s="1"/>
  <c r="AD318" i="1" s="1"/>
  <c r="D318" i="1"/>
  <c r="E318" i="1"/>
  <c r="F318" i="1" s="1"/>
  <c r="G318" i="1"/>
  <c r="H318" i="1" s="1"/>
  <c r="I318" i="1"/>
  <c r="J318" i="1"/>
  <c r="K318" i="1"/>
  <c r="S318" i="1" s="1"/>
  <c r="L318" i="1"/>
  <c r="M318" i="1" s="1"/>
  <c r="B319" i="1"/>
  <c r="C319" i="1" s="1"/>
  <c r="D319" i="1"/>
  <c r="E319" i="1"/>
  <c r="F319" i="1" s="1"/>
  <c r="G319" i="1"/>
  <c r="H319" i="1" s="1"/>
  <c r="I319" i="1"/>
  <c r="J319" i="1"/>
  <c r="K319" i="1"/>
  <c r="N319" i="1" s="1"/>
  <c r="O319" i="1" s="1"/>
  <c r="BA319" i="1" s="1"/>
  <c r="BB319" i="1" s="1"/>
  <c r="L319" i="1"/>
  <c r="M319" i="1" s="1"/>
  <c r="B320" i="1"/>
  <c r="C320" i="1" s="1"/>
  <c r="D320" i="1"/>
  <c r="E320" i="1"/>
  <c r="F320" i="1" s="1"/>
  <c r="G320" i="1"/>
  <c r="H320" i="1" s="1"/>
  <c r="I320" i="1"/>
  <c r="J320" i="1"/>
  <c r="K320" i="1"/>
  <c r="S320" i="1" s="1"/>
  <c r="L320" i="1"/>
  <c r="M320" i="1" s="1"/>
  <c r="B321" i="1"/>
  <c r="C321" i="1" s="1"/>
  <c r="D321" i="1"/>
  <c r="E321" i="1"/>
  <c r="F321" i="1" s="1"/>
  <c r="G321" i="1"/>
  <c r="H321" i="1" s="1"/>
  <c r="I321" i="1"/>
  <c r="J321" i="1"/>
  <c r="K321" i="1"/>
  <c r="N321" i="1" s="1"/>
  <c r="L321" i="1"/>
  <c r="M321" i="1" s="1"/>
  <c r="B322" i="1"/>
  <c r="C322" i="1" s="1"/>
  <c r="D322" i="1"/>
  <c r="E322" i="1"/>
  <c r="F322" i="1" s="1"/>
  <c r="G322" i="1"/>
  <c r="H322" i="1" s="1"/>
  <c r="I322" i="1"/>
  <c r="J322" i="1"/>
  <c r="K322" i="1"/>
  <c r="N322" i="1" s="1"/>
  <c r="L322" i="1"/>
  <c r="M322" i="1" s="1"/>
  <c r="B323" i="1"/>
  <c r="C323" i="1" s="1"/>
  <c r="D323" i="1"/>
  <c r="E323" i="1"/>
  <c r="F323" i="1" s="1"/>
  <c r="G323" i="1"/>
  <c r="H323" i="1" s="1"/>
  <c r="I323" i="1"/>
  <c r="J323" i="1"/>
  <c r="K323" i="1"/>
  <c r="N323" i="1" s="1"/>
  <c r="O323" i="1" s="1"/>
  <c r="BA323" i="1" s="1"/>
  <c r="BB323" i="1" s="1"/>
  <c r="L323" i="1"/>
  <c r="M323" i="1" s="1"/>
  <c r="B324" i="1"/>
  <c r="C324" i="1" s="1"/>
  <c r="D324" i="1"/>
  <c r="E324" i="1"/>
  <c r="F324" i="1" s="1"/>
  <c r="G324" i="1"/>
  <c r="H324" i="1" s="1"/>
  <c r="I324" i="1"/>
  <c r="J324" i="1"/>
  <c r="K324" i="1"/>
  <c r="S324" i="1" s="1"/>
  <c r="L324" i="1"/>
  <c r="M324" i="1" s="1"/>
  <c r="B325" i="1"/>
  <c r="C325" i="1" s="1"/>
  <c r="D325" i="1"/>
  <c r="E325" i="1"/>
  <c r="F325" i="1" s="1"/>
  <c r="G325" i="1"/>
  <c r="H325" i="1" s="1"/>
  <c r="I325" i="1"/>
  <c r="J325" i="1"/>
  <c r="K325" i="1"/>
  <c r="N325" i="1" s="1"/>
  <c r="L325" i="1"/>
  <c r="M325" i="1" s="1"/>
  <c r="B326" i="1"/>
  <c r="C326" i="1" s="1"/>
  <c r="AD326" i="1" s="1"/>
  <c r="D326" i="1"/>
  <c r="E326" i="1"/>
  <c r="F326" i="1" s="1"/>
  <c r="G326" i="1"/>
  <c r="H326" i="1" s="1"/>
  <c r="I326" i="1"/>
  <c r="J326" i="1"/>
  <c r="K326" i="1"/>
  <c r="L326" i="1"/>
  <c r="M326" i="1" s="1"/>
  <c r="B327" i="1"/>
  <c r="C327" i="1" s="1"/>
  <c r="D327" i="1"/>
  <c r="E327" i="1"/>
  <c r="F327" i="1" s="1"/>
  <c r="G327" i="1"/>
  <c r="H327" i="1" s="1"/>
  <c r="I327" i="1"/>
  <c r="J327" i="1"/>
  <c r="K327" i="1"/>
  <c r="N327" i="1" s="1"/>
  <c r="O327" i="1" s="1"/>
  <c r="BA327" i="1" s="1"/>
  <c r="BB327" i="1" s="1"/>
  <c r="L327" i="1"/>
  <c r="M327" i="1" s="1"/>
  <c r="B328" i="1"/>
  <c r="C328" i="1" s="1"/>
  <c r="D328" i="1"/>
  <c r="E328" i="1"/>
  <c r="F328" i="1" s="1"/>
  <c r="G328" i="1"/>
  <c r="H328" i="1" s="1"/>
  <c r="I328" i="1"/>
  <c r="J328" i="1"/>
  <c r="K328" i="1"/>
  <c r="S328" i="1" s="1"/>
  <c r="L328" i="1"/>
  <c r="M328" i="1" s="1"/>
  <c r="B329" i="1"/>
  <c r="C329" i="1" s="1"/>
  <c r="D329" i="1"/>
  <c r="E329" i="1"/>
  <c r="F329" i="1" s="1"/>
  <c r="G329" i="1"/>
  <c r="H329" i="1" s="1"/>
  <c r="I329" i="1"/>
  <c r="J329" i="1"/>
  <c r="K329" i="1"/>
  <c r="R329" i="1" s="1"/>
  <c r="AX329" i="1" s="1"/>
  <c r="L329" i="1"/>
  <c r="M329" i="1" s="1"/>
  <c r="B330" i="1"/>
  <c r="C330" i="1" s="1"/>
  <c r="D330" i="1"/>
  <c r="E330" i="1"/>
  <c r="F330" i="1" s="1"/>
  <c r="G330" i="1"/>
  <c r="H330" i="1" s="1"/>
  <c r="I330" i="1"/>
  <c r="J330" i="1"/>
  <c r="K330" i="1"/>
  <c r="L330" i="1"/>
  <c r="M330" i="1" s="1"/>
  <c r="B331" i="1"/>
  <c r="C331" i="1" s="1"/>
  <c r="D331" i="1"/>
  <c r="E331" i="1"/>
  <c r="F331" i="1" s="1"/>
  <c r="G331" i="1"/>
  <c r="H331" i="1" s="1"/>
  <c r="I331" i="1"/>
  <c r="J331" i="1"/>
  <c r="K331" i="1"/>
  <c r="L331" i="1"/>
  <c r="M331" i="1" s="1"/>
  <c r="B332" i="1"/>
  <c r="C332" i="1" s="1"/>
  <c r="D332" i="1"/>
  <c r="E332" i="1"/>
  <c r="F332" i="1" s="1"/>
  <c r="G332" i="1"/>
  <c r="H332" i="1" s="1"/>
  <c r="I332" i="1"/>
  <c r="J332" i="1"/>
  <c r="K332" i="1"/>
  <c r="S332" i="1" s="1"/>
  <c r="L332" i="1"/>
  <c r="M332" i="1" s="1"/>
  <c r="B333" i="1"/>
  <c r="C333" i="1" s="1"/>
  <c r="D333" i="1"/>
  <c r="E333" i="1"/>
  <c r="F333" i="1" s="1"/>
  <c r="G333" i="1"/>
  <c r="H333" i="1" s="1"/>
  <c r="I333" i="1"/>
  <c r="J333" i="1"/>
  <c r="K333" i="1"/>
  <c r="L333" i="1"/>
  <c r="M333" i="1" s="1"/>
  <c r="B334" i="1"/>
  <c r="C334" i="1" s="1"/>
  <c r="AD334" i="1" s="1"/>
  <c r="D334" i="1"/>
  <c r="E334" i="1"/>
  <c r="F334" i="1" s="1"/>
  <c r="G334" i="1"/>
  <c r="H334" i="1" s="1"/>
  <c r="I334" i="1"/>
  <c r="J334" i="1"/>
  <c r="K334" i="1"/>
  <c r="L334" i="1"/>
  <c r="M334" i="1" s="1"/>
  <c r="B335" i="1"/>
  <c r="C335" i="1" s="1"/>
  <c r="D335" i="1"/>
  <c r="E335" i="1"/>
  <c r="F335" i="1" s="1"/>
  <c r="G335" i="1"/>
  <c r="H335" i="1" s="1"/>
  <c r="I335" i="1"/>
  <c r="J335" i="1"/>
  <c r="K335" i="1"/>
  <c r="N335" i="1" s="1"/>
  <c r="O335" i="1" s="1"/>
  <c r="BA335" i="1" s="1"/>
  <c r="BB335" i="1" s="1"/>
  <c r="L335" i="1"/>
  <c r="M335" i="1" s="1"/>
  <c r="B336" i="1"/>
  <c r="C336" i="1" s="1"/>
  <c r="D336" i="1"/>
  <c r="E336" i="1"/>
  <c r="F336" i="1" s="1"/>
  <c r="G336" i="1"/>
  <c r="H336" i="1" s="1"/>
  <c r="I336" i="1"/>
  <c r="J336" i="1"/>
  <c r="K336" i="1"/>
  <c r="S336" i="1" s="1"/>
  <c r="L336" i="1"/>
  <c r="M336" i="1" s="1"/>
  <c r="B337" i="1"/>
  <c r="C337" i="1" s="1"/>
  <c r="D337" i="1"/>
  <c r="E337" i="1"/>
  <c r="F337" i="1" s="1"/>
  <c r="G337" i="1"/>
  <c r="H337" i="1" s="1"/>
  <c r="I337" i="1"/>
  <c r="J337" i="1"/>
  <c r="K337" i="1"/>
  <c r="R337" i="1" s="1"/>
  <c r="AX337" i="1" s="1"/>
  <c r="L337" i="1"/>
  <c r="M337" i="1" s="1"/>
  <c r="B338" i="1"/>
  <c r="C338" i="1" s="1"/>
  <c r="D338" i="1"/>
  <c r="E338" i="1"/>
  <c r="F338" i="1" s="1"/>
  <c r="G338" i="1"/>
  <c r="H338" i="1" s="1"/>
  <c r="I338" i="1"/>
  <c r="J338" i="1"/>
  <c r="K338" i="1"/>
  <c r="L338" i="1"/>
  <c r="M338" i="1" s="1"/>
  <c r="B339" i="1"/>
  <c r="C339" i="1" s="1"/>
  <c r="D339" i="1"/>
  <c r="E339" i="1"/>
  <c r="F339" i="1" s="1"/>
  <c r="G339" i="1"/>
  <c r="H339" i="1" s="1"/>
  <c r="I339" i="1"/>
  <c r="J339" i="1"/>
  <c r="K339" i="1"/>
  <c r="N339" i="1" s="1"/>
  <c r="O339" i="1" s="1"/>
  <c r="BA339" i="1" s="1"/>
  <c r="BB339" i="1" s="1"/>
  <c r="L339" i="1"/>
  <c r="M339" i="1" s="1"/>
  <c r="B340" i="1"/>
  <c r="C340" i="1" s="1"/>
  <c r="D340" i="1"/>
  <c r="E340" i="1"/>
  <c r="F340" i="1" s="1"/>
  <c r="G340" i="1"/>
  <c r="H340" i="1" s="1"/>
  <c r="I340" i="1"/>
  <c r="J340" i="1"/>
  <c r="K340" i="1"/>
  <c r="S340" i="1" s="1"/>
  <c r="L340" i="1"/>
  <c r="M340" i="1" s="1"/>
  <c r="B341" i="1"/>
  <c r="C341" i="1" s="1"/>
  <c r="D341" i="1"/>
  <c r="E341" i="1"/>
  <c r="F341" i="1" s="1"/>
  <c r="G341" i="1"/>
  <c r="H341" i="1" s="1"/>
  <c r="I341" i="1"/>
  <c r="J341" i="1"/>
  <c r="K341" i="1"/>
  <c r="L341" i="1"/>
  <c r="M341" i="1" s="1"/>
  <c r="B342" i="1"/>
  <c r="C342" i="1" s="1"/>
  <c r="AD342" i="1" s="1"/>
  <c r="D342" i="1"/>
  <c r="E342" i="1"/>
  <c r="F342" i="1" s="1"/>
  <c r="G342" i="1"/>
  <c r="H342" i="1" s="1"/>
  <c r="I342" i="1"/>
  <c r="J342" i="1"/>
  <c r="K342" i="1"/>
  <c r="L342" i="1"/>
  <c r="M342" i="1" s="1"/>
  <c r="B343" i="1"/>
  <c r="C343" i="1" s="1"/>
  <c r="D343" i="1"/>
  <c r="E343" i="1"/>
  <c r="F343" i="1" s="1"/>
  <c r="G343" i="1"/>
  <c r="H343" i="1" s="1"/>
  <c r="I343" i="1"/>
  <c r="J343" i="1"/>
  <c r="K343" i="1"/>
  <c r="N343" i="1" s="1"/>
  <c r="O343" i="1" s="1"/>
  <c r="BA343" i="1" s="1"/>
  <c r="BB343" i="1" s="1"/>
  <c r="L343" i="1"/>
  <c r="M343" i="1" s="1"/>
  <c r="B344" i="1"/>
  <c r="C344" i="1" s="1"/>
  <c r="D344" i="1"/>
  <c r="E344" i="1"/>
  <c r="F344" i="1" s="1"/>
  <c r="G344" i="1"/>
  <c r="H344" i="1" s="1"/>
  <c r="I344" i="1"/>
  <c r="J344" i="1"/>
  <c r="K344" i="1"/>
  <c r="S344" i="1" s="1"/>
  <c r="L344" i="1"/>
  <c r="M344" i="1" s="1"/>
  <c r="B345" i="1"/>
  <c r="C345" i="1" s="1"/>
  <c r="D345" i="1"/>
  <c r="E345" i="1"/>
  <c r="F345" i="1" s="1"/>
  <c r="G345" i="1"/>
  <c r="H345" i="1" s="1"/>
  <c r="I345" i="1"/>
  <c r="J345" i="1"/>
  <c r="K345" i="1"/>
  <c r="S345" i="1" s="1"/>
  <c r="L345" i="1"/>
  <c r="M345" i="1" s="1"/>
  <c r="B346" i="1"/>
  <c r="C346" i="1" s="1"/>
  <c r="D346" i="1"/>
  <c r="E346" i="1"/>
  <c r="F346" i="1" s="1"/>
  <c r="G346" i="1"/>
  <c r="H346" i="1" s="1"/>
  <c r="I346" i="1"/>
  <c r="J346" i="1"/>
  <c r="K346" i="1"/>
  <c r="S346" i="1" s="1"/>
  <c r="L346" i="1"/>
  <c r="M346" i="1" s="1"/>
  <c r="B347" i="1"/>
  <c r="C347" i="1" s="1"/>
  <c r="D347" i="1"/>
  <c r="E347" i="1"/>
  <c r="F347" i="1" s="1"/>
  <c r="G347" i="1"/>
  <c r="H347" i="1" s="1"/>
  <c r="I347" i="1"/>
  <c r="J347" i="1"/>
  <c r="K347" i="1"/>
  <c r="N347" i="1" s="1"/>
  <c r="O347" i="1" s="1"/>
  <c r="BA347" i="1" s="1"/>
  <c r="BB347" i="1" s="1"/>
  <c r="L347" i="1"/>
  <c r="M347" i="1" s="1"/>
  <c r="B348" i="1"/>
  <c r="C348" i="1" s="1"/>
  <c r="D348" i="1"/>
  <c r="E348" i="1"/>
  <c r="F348" i="1" s="1"/>
  <c r="G348" i="1"/>
  <c r="H348" i="1" s="1"/>
  <c r="I348" i="1"/>
  <c r="J348" i="1"/>
  <c r="K348" i="1"/>
  <c r="S348" i="1" s="1"/>
  <c r="L348" i="1"/>
  <c r="M348" i="1" s="1"/>
  <c r="B349" i="1"/>
  <c r="C349" i="1" s="1"/>
  <c r="D349" i="1"/>
  <c r="E349" i="1"/>
  <c r="F349" i="1" s="1"/>
  <c r="G349" i="1"/>
  <c r="H349" i="1" s="1"/>
  <c r="I349" i="1"/>
  <c r="J349" i="1"/>
  <c r="K349" i="1"/>
  <c r="S349" i="1" s="1"/>
  <c r="L349" i="1"/>
  <c r="M349" i="1" s="1"/>
  <c r="B350" i="1"/>
  <c r="C350" i="1" s="1"/>
  <c r="AD350" i="1" s="1"/>
  <c r="D350" i="1"/>
  <c r="E350" i="1"/>
  <c r="F350" i="1" s="1"/>
  <c r="G350" i="1"/>
  <c r="H350" i="1" s="1"/>
  <c r="I350" i="1"/>
  <c r="J350" i="1"/>
  <c r="K350" i="1"/>
  <c r="N350" i="1" s="1"/>
  <c r="L350" i="1"/>
  <c r="M350" i="1" s="1"/>
  <c r="B351" i="1"/>
  <c r="C351" i="1" s="1"/>
  <c r="D351" i="1"/>
  <c r="E351" i="1"/>
  <c r="F351" i="1" s="1"/>
  <c r="G351" i="1"/>
  <c r="H351" i="1" s="1"/>
  <c r="I351" i="1"/>
  <c r="J351" i="1"/>
  <c r="K351" i="1"/>
  <c r="L351" i="1"/>
  <c r="M351" i="1" s="1"/>
  <c r="B352" i="1"/>
  <c r="C352" i="1" s="1"/>
  <c r="D352" i="1"/>
  <c r="E352" i="1"/>
  <c r="F352" i="1" s="1"/>
  <c r="G352" i="1"/>
  <c r="H352" i="1" s="1"/>
  <c r="I352" i="1"/>
  <c r="J352" i="1"/>
  <c r="K352" i="1"/>
  <c r="S352" i="1" s="1"/>
  <c r="L352" i="1"/>
  <c r="M352" i="1" s="1"/>
  <c r="B353" i="1"/>
  <c r="C353" i="1" s="1"/>
  <c r="D353" i="1"/>
  <c r="E353" i="1"/>
  <c r="F353" i="1" s="1"/>
  <c r="G353" i="1"/>
  <c r="H353" i="1" s="1"/>
  <c r="I353" i="1"/>
  <c r="J353" i="1"/>
  <c r="K353" i="1"/>
  <c r="L353" i="1"/>
  <c r="M353" i="1" s="1"/>
  <c r="B354" i="1"/>
  <c r="C354" i="1" s="1"/>
  <c r="D354" i="1"/>
  <c r="E354" i="1"/>
  <c r="F354" i="1" s="1"/>
  <c r="G354" i="1"/>
  <c r="H354" i="1" s="1"/>
  <c r="I354" i="1"/>
  <c r="J354" i="1"/>
  <c r="K354" i="1"/>
  <c r="R354" i="1" s="1"/>
  <c r="AX354" i="1" s="1"/>
  <c r="L354" i="1"/>
  <c r="M354" i="1" s="1"/>
  <c r="B355" i="1"/>
  <c r="C355" i="1" s="1"/>
  <c r="D355" i="1"/>
  <c r="E355" i="1"/>
  <c r="F355" i="1" s="1"/>
  <c r="G355" i="1"/>
  <c r="H355" i="1" s="1"/>
  <c r="I355" i="1"/>
  <c r="J355" i="1"/>
  <c r="K355" i="1"/>
  <c r="L355" i="1"/>
  <c r="M355" i="1" s="1"/>
  <c r="B356" i="1"/>
  <c r="C356" i="1" s="1"/>
  <c r="D356" i="1"/>
  <c r="E356" i="1"/>
  <c r="F356" i="1" s="1"/>
  <c r="G356" i="1"/>
  <c r="H356" i="1" s="1"/>
  <c r="I356" i="1"/>
  <c r="J356" i="1"/>
  <c r="K356" i="1"/>
  <c r="S356" i="1" s="1"/>
  <c r="L356" i="1"/>
  <c r="M356" i="1" s="1"/>
  <c r="B357" i="1"/>
  <c r="C357" i="1" s="1"/>
  <c r="D357" i="1"/>
  <c r="E357" i="1"/>
  <c r="F357" i="1" s="1"/>
  <c r="G357" i="1"/>
  <c r="H357" i="1" s="1"/>
  <c r="I357" i="1"/>
  <c r="J357" i="1"/>
  <c r="K357" i="1"/>
  <c r="L357" i="1"/>
  <c r="M357" i="1" s="1"/>
  <c r="B358" i="1"/>
  <c r="C358" i="1" s="1"/>
  <c r="AD358" i="1" s="1"/>
  <c r="D358" i="1"/>
  <c r="E358" i="1"/>
  <c r="F358" i="1" s="1"/>
  <c r="G358" i="1"/>
  <c r="H358" i="1" s="1"/>
  <c r="I358" i="1"/>
  <c r="J358" i="1"/>
  <c r="K358" i="1"/>
  <c r="R358" i="1" s="1"/>
  <c r="AX358" i="1" s="1"/>
  <c r="L358" i="1"/>
  <c r="M358" i="1" s="1"/>
  <c r="B359" i="1"/>
  <c r="C359" i="1" s="1"/>
  <c r="D359" i="1"/>
  <c r="E359" i="1"/>
  <c r="F359" i="1" s="1"/>
  <c r="G359" i="1"/>
  <c r="H359" i="1" s="1"/>
  <c r="I359" i="1"/>
  <c r="J359" i="1"/>
  <c r="K359" i="1"/>
  <c r="N359" i="1" s="1"/>
  <c r="O359" i="1" s="1"/>
  <c r="BA359" i="1" s="1"/>
  <c r="BB359" i="1" s="1"/>
  <c r="L359" i="1"/>
  <c r="M359" i="1" s="1"/>
  <c r="B360" i="1"/>
  <c r="C360" i="1" s="1"/>
  <c r="D360" i="1"/>
  <c r="E360" i="1"/>
  <c r="F360" i="1" s="1"/>
  <c r="G360" i="1"/>
  <c r="H360" i="1" s="1"/>
  <c r="I360" i="1"/>
  <c r="J360" i="1"/>
  <c r="K360" i="1"/>
  <c r="S360" i="1" s="1"/>
  <c r="L360" i="1"/>
  <c r="M360" i="1" s="1"/>
  <c r="B361" i="1"/>
  <c r="C361" i="1" s="1"/>
  <c r="D361" i="1"/>
  <c r="E361" i="1"/>
  <c r="F361" i="1" s="1"/>
  <c r="G361" i="1"/>
  <c r="H361" i="1" s="1"/>
  <c r="I361" i="1"/>
  <c r="J361" i="1"/>
  <c r="K361" i="1"/>
  <c r="N361" i="1" s="1"/>
  <c r="L361" i="1"/>
  <c r="M361" i="1" s="1"/>
  <c r="B362" i="1"/>
  <c r="C362" i="1" s="1"/>
  <c r="D362" i="1"/>
  <c r="E362" i="1"/>
  <c r="F362" i="1" s="1"/>
  <c r="G362" i="1"/>
  <c r="H362" i="1" s="1"/>
  <c r="I362" i="1"/>
  <c r="J362" i="1"/>
  <c r="K362" i="1"/>
  <c r="L362" i="1"/>
  <c r="M362" i="1" s="1"/>
  <c r="B363" i="1"/>
  <c r="C363" i="1" s="1"/>
  <c r="D363" i="1"/>
  <c r="E363" i="1"/>
  <c r="F363" i="1" s="1"/>
  <c r="G363" i="1"/>
  <c r="H363" i="1" s="1"/>
  <c r="I363" i="1"/>
  <c r="J363" i="1"/>
  <c r="K363" i="1"/>
  <c r="L363" i="1"/>
  <c r="M363" i="1" s="1"/>
  <c r="B364" i="1"/>
  <c r="C364" i="1" s="1"/>
  <c r="D364" i="1"/>
  <c r="E364" i="1"/>
  <c r="F364" i="1" s="1"/>
  <c r="G364" i="1"/>
  <c r="H364" i="1" s="1"/>
  <c r="I364" i="1"/>
  <c r="J364" i="1"/>
  <c r="K364" i="1"/>
  <c r="S364" i="1" s="1"/>
  <c r="L364" i="1"/>
  <c r="M364" i="1" s="1"/>
  <c r="B365" i="1"/>
  <c r="C365" i="1" s="1"/>
  <c r="D365" i="1"/>
  <c r="E365" i="1"/>
  <c r="F365" i="1" s="1"/>
  <c r="G365" i="1"/>
  <c r="H365" i="1" s="1"/>
  <c r="I365" i="1"/>
  <c r="J365" i="1"/>
  <c r="K365" i="1"/>
  <c r="S365" i="1" s="1"/>
  <c r="L365" i="1"/>
  <c r="M365" i="1" s="1"/>
  <c r="B366" i="1"/>
  <c r="C366" i="1" s="1"/>
  <c r="AD366" i="1" s="1"/>
  <c r="D366" i="1"/>
  <c r="E366" i="1"/>
  <c r="F366" i="1" s="1"/>
  <c r="G366" i="1"/>
  <c r="H366" i="1" s="1"/>
  <c r="I366" i="1"/>
  <c r="J366" i="1"/>
  <c r="K366" i="1"/>
  <c r="L366" i="1"/>
  <c r="M366" i="1" s="1"/>
  <c r="B367" i="1"/>
  <c r="C367" i="1" s="1"/>
  <c r="D367" i="1"/>
  <c r="E367" i="1"/>
  <c r="F367" i="1" s="1"/>
  <c r="G367" i="1"/>
  <c r="H367" i="1" s="1"/>
  <c r="I367" i="1"/>
  <c r="J367" i="1"/>
  <c r="K367" i="1"/>
  <c r="N367" i="1" s="1"/>
  <c r="O367" i="1" s="1"/>
  <c r="BA367" i="1" s="1"/>
  <c r="BB367" i="1" s="1"/>
  <c r="L367" i="1"/>
  <c r="M367" i="1" s="1"/>
  <c r="B368" i="1"/>
  <c r="C368" i="1" s="1"/>
  <c r="D368" i="1"/>
  <c r="E368" i="1"/>
  <c r="F368" i="1" s="1"/>
  <c r="G368" i="1"/>
  <c r="H368" i="1" s="1"/>
  <c r="I368" i="1"/>
  <c r="J368" i="1"/>
  <c r="K368" i="1"/>
  <c r="S368" i="1" s="1"/>
  <c r="L368" i="1"/>
  <c r="M368" i="1" s="1"/>
  <c r="B369" i="1"/>
  <c r="C369" i="1" s="1"/>
  <c r="D369" i="1"/>
  <c r="E369" i="1"/>
  <c r="F369" i="1" s="1"/>
  <c r="G369" i="1"/>
  <c r="H369" i="1" s="1"/>
  <c r="I369" i="1"/>
  <c r="J369" i="1"/>
  <c r="K369" i="1"/>
  <c r="L369" i="1"/>
  <c r="M369" i="1" s="1"/>
  <c r="B370" i="1"/>
  <c r="C370" i="1" s="1"/>
  <c r="D370" i="1"/>
  <c r="E370" i="1"/>
  <c r="F370" i="1" s="1"/>
  <c r="G370" i="1"/>
  <c r="H370" i="1" s="1"/>
  <c r="I370" i="1"/>
  <c r="J370" i="1"/>
  <c r="K370" i="1"/>
  <c r="S370" i="1" s="1"/>
  <c r="L370" i="1"/>
  <c r="M370" i="1" s="1"/>
  <c r="B371" i="1"/>
  <c r="C371" i="1" s="1"/>
  <c r="D371" i="1"/>
  <c r="E371" i="1"/>
  <c r="F371" i="1" s="1"/>
  <c r="G371" i="1"/>
  <c r="H371" i="1" s="1"/>
  <c r="I371" i="1"/>
  <c r="J371" i="1"/>
  <c r="K371" i="1"/>
  <c r="L371" i="1"/>
  <c r="M371" i="1" s="1"/>
  <c r="B372" i="1"/>
  <c r="C372" i="1" s="1"/>
  <c r="D372" i="1"/>
  <c r="E372" i="1"/>
  <c r="F372" i="1" s="1"/>
  <c r="G372" i="1"/>
  <c r="H372" i="1" s="1"/>
  <c r="I372" i="1"/>
  <c r="J372" i="1"/>
  <c r="K372" i="1"/>
  <c r="S372" i="1" s="1"/>
  <c r="L372" i="1"/>
  <c r="M372" i="1" s="1"/>
  <c r="B373" i="1"/>
  <c r="C373" i="1" s="1"/>
  <c r="D373" i="1"/>
  <c r="E373" i="1"/>
  <c r="F373" i="1" s="1"/>
  <c r="G373" i="1"/>
  <c r="H373" i="1" s="1"/>
  <c r="I373" i="1"/>
  <c r="J373" i="1"/>
  <c r="K373" i="1"/>
  <c r="L373" i="1"/>
  <c r="M373" i="1" s="1"/>
  <c r="B374" i="1"/>
  <c r="C374" i="1" s="1"/>
  <c r="AD374" i="1" s="1"/>
  <c r="D374" i="1"/>
  <c r="E374" i="1"/>
  <c r="F374" i="1" s="1"/>
  <c r="G374" i="1"/>
  <c r="H374" i="1" s="1"/>
  <c r="I374" i="1"/>
  <c r="J374" i="1"/>
  <c r="K374" i="1"/>
  <c r="S374" i="1" s="1"/>
  <c r="L374" i="1"/>
  <c r="M374" i="1" s="1"/>
  <c r="B375" i="1"/>
  <c r="C375" i="1" s="1"/>
  <c r="D375" i="1"/>
  <c r="E375" i="1"/>
  <c r="F375" i="1" s="1"/>
  <c r="G375" i="1"/>
  <c r="H375" i="1" s="1"/>
  <c r="I375" i="1"/>
  <c r="J375" i="1"/>
  <c r="K375" i="1"/>
  <c r="R375" i="1" s="1"/>
  <c r="AX375" i="1" s="1"/>
  <c r="L375" i="1"/>
  <c r="M375" i="1" s="1"/>
  <c r="B376" i="1"/>
  <c r="C376" i="1" s="1"/>
  <c r="D376" i="1"/>
  <c r="E376" i="1"/>
  <c r="F376" i="1" s="1"/>
  <c r="G376" i="1"/>
  <c r="H376" i="1" s="1"/>
  <c r="I376" i="1"/>
  <c r="J376" i="1"/>
  <c r="K376" i="1"/>
  <c r="R376" i="1" s="1"/>
  <c r="AX376" i="1" s="1"/>
  <c r="L376" i="1"/>
  <c r="M376" i="1" s="1"/>
  <c r="B377" i="1"/>
  <c r="C377" i="1" s="1"/>
  <c r="D377" i="1"/>
  <c r="E377" i="1"/>
  <c r="F377" i="1" s="1"/>
  <c r="G377" i="1"/>
  <c r="H377" i="1" s="1"/>
  <c r="I377" i="1"/>
  <c r="J377" i="1"/>
  <c r="K377" i="1"/>
  <c r="S377" i="1" s="1"/>
  <c r="L377" i="1"/>
  <c r="M377" i="1" s="1"/>
  <c r="B378" i="1"/>
  <c r="C378" i="1" s="1"/>
  <c r="D378" i="1"/>
  <c r="E378" i="1"/>
  <c r="F378" i="1" s="1"/>
  <c r="G378" i="1"/>
  <c r="H378" i="1" s="1"/>
  <c r="I378" i="1"/>
  <c r="J378" i="1"/>
  <c r="K378" i="1"/>
  <c r="L378" i="1"/>
  <c r="M378" i="1" s="1"/>
  <c r="B379" i="1"/>
  <c r="C379" i="1" s="1"/>
  <c r="D379" i="1"/>
  <c r="E379" i="1"/>
  <c r="F379" i="1" s="1"/>
  <c r="G379" i="1"/>
  <c r="H379" i="1" s="1"/>
  <c r="I379" i="1"/>
  <c r="J379" i="1"/>
  <c r="K379" i="1"/>
  <c r="L379" i="1"/>
  <c r="M379" i="1" s="1"/>
  <c r="B380" i="1"/>
  <c r="C380" i="1" s="1"/>
  <c r="D380" i="1"/>
  <c r="E380" i="1"/>
  <c r="F380" i="1" s="1"/>
  <c r="G380" i="1"/>
  <c r="H380" i="1" s="1"/>
  <c r="I380" i="1"/>
  <c r="J380" i="1"/>
  <c r="K380" i="1"/>
  <c r="R380" i="1" s="1"/>
  <c r="AX380" i="1" s="1"/>
  <c r="L380" i="1"/>
  <c r="M380" i="1" s="1"/>
  <c r="B381" i="1"/>
  <c r="C381" i="1" s="1"/>
  <c r="D381" i="1"/>
  <c r="E381" i="1"/>
  <c r="F381" i="1" s="1"/>
  <c r="G381" i="1"/>
  <c r="H381" i="1" s="1"/>
  <c r="I381" i="1"/>
  <c r="J381" i="1"/>
  <c r="K381" i="1"/>
  <c r="R381" i="1" s="1"/>
  <c r="AX381" i="1" s="1"/>
  <c r="L381" i="1"/>
  <c r="M381" i="1" s="1"/>
  <c r="B382" i="1"/>
  <c r="C382" i="1" s="1"/>
  <c r="AD382" i="1" s="1"/>
  <c r="D382" i="1"/>
  <c r="E382" i="1"/>
  <c r="F382" i="1" s="1"/>
  <c r="G382" i="1"/>
  <c r="H382" i="1" s="1"/>
  <c r="I382" i="1"/>
  <c r="J382" i="1"/>
  <c r="K382" i="1"/>
  <c r="S382" i="1" s="1"/>
  <c r="L382" i="1"/>
  <c r="M382" i="1" s="1"/>
  <c r="B383" i="1"/>
  <c r="C383" i="1" s="1"/>
  <c r="D383" i="1"/>
  <c r="E383" i="1"/>
  <c r="F383" i="1" s="1"/>
  <c r="G383" i="1"/>
  <c r="H383" i="1" s="1"/>
  <c r="I383" i="1"/>
  <c r="J383" i="1"/>
  <c r="K383" i="1"/>
  <c r="N383" i="1" s="1"/>
  <c r="O383" i="1" s="1"/>
  <c r="BA383" i="1" s="1"/>
  <c r="BB383" i="1" s="1"/>
  <c r="L383" i="1"/>
  <c r="M383" i="1" s="1"/>
  <c r="B384" i="1"/>
  <c r="C384" i="1" s="1"/>
  <c r="D384" i="1"/>
  <c r="E384" i="1"/>
  <c r="F384" i="1" s="1"/>
  <c r="G384" i="1"/>
  <c r="H384" i="1" s="1"/>
  <c r="I384" i="1"/>
  <c r="J384" i="1"/>
  <c r="K384" i="1"/>
  <c r="R384" i="1" s="1"/>
  <c r="AX384" i="1" s="1"/>
  <c r="L384" i="1"/>
  <c r="M384" i="1" s="1"/>
  <c r="B385" i="1"/>
  <c r="C385" i="1" s="1"/>
  <c r="D385" i="1"/>
  <c r="E385" i="1"/>
  <c r="F385" i="1" s="1"/>
  <c r="G385" i="1"/>
  <c r="H385" i="1" s="1"/>
  <c r="I385" i="1"/>
  <c r="J385" i="1"/>
  <c r="K385" i="1"/>
  <c r="N385" i="1" s="1"/>
  <c r="O385" i="1" s="1"/>
  <c r="BA385" i="1" s="1"/>
  <c r="BB385" i="1" s="1"/>
  <c r="L385" i="1"/>
  <c r="M385" i="1" s="1"/>
  <c r="B386" i="1"/>
  <c r="C386" i="1" s="1"/>
  <c r="D386" i="1"/>
  <c r="E386" i="1"/>
  <c r="F386" i="1" s="1"/>
  <c r="G386" i="1"/>
  <c r="H386" i="1" s="1"/>
  <c r="I386" i="1"/>
  <c r="J386" i="1"/>
  <c r="K386" i="1"/>
  <c r="L386" i="1"/>
  <c r="M386" i="1" s="1"/>
  <c r="B387" i="1"/>
  <c r="C387" i="1" s="1"/>
  <c r="D387" i="1"/>
  <c r="E387" i="1"/>
  <c r="F387" i="1" s="1"/>
  <c r="G387" i="1"/>
  <c r="H387" i="1" s="1"/>
  <c r="I387" i="1"/>
  <c r="J387" i="1"/>
  <c r="K387" i="1"/>
  <c r="R387" i="1" s="1"/>
  <c r="AX387" i="1" s="1"/>
  <c r="L387" i="1"/>
  <c r="M387" i="1" s="1"/>
  <c r="B388" i="1"/>
  <c r="C388" i="1" s="1"/>
  <c r="D388" i="1"/>
  <c r="E388" i="1"/>
  <c r="F388" i="1" s="1"/>
  <c r="G388" i="1"/>
  <c r="H388" i="1" s="1"/>
  <c r="I388" i="1"/>
  <c r="J388" i="1"/>
  <c r="K388" i="1"/>
  <c r="R388" i="1" s="1"/>
  <c r="AX388" i="1" s="1"/>
  <c r="L388" i="1"/>
  <c r="M388" i="1" s="1"/>
  <c r="B389" i="1"/>
  <c r="C389" i="1" s="1"/>
  <c r="D389" i="1"/>
  <c r="E389" i="1"/>
  <c r="F389" i="1" s="1"/>
  <c r="G389" i="1"/>
  <c r="H389" i="1" s="1"/>
  <c r="I389" i="1"/>
  <c r="J389" i="1"/>
  <c r="K389" i="1"/>
  <c r="L389" i="1"/>
  <c r="M389" i="1" s="1"/>
  <c r="B390" i="1"/>
  <c r="C390" i="1" s="1"/>
  <c r="AD390" i="1" s="1"/>
  <c r="D390" i="1"/>
  <c r="E390" i="1"/>
  <c r="F390" i="1" s="1"/>
  <c r="G390" i="1"/>
  <c r="H390" i="1" s="1"/>
  <c r="I390" i="1"/>
  <c r="J390" i="1"/>
  <c r="K390" i="1"/>
  <c r="S390" i="1" s="1"/>
  <c r="L390" i="1"/>
  <c r="M390" i="1" s="1"/>
  <c r="B391" i="1"/>
  <c r="C391" i="1" s="1"/>
  <c r="D391" i="1"/>
  <c r="E391" i="1"/>
  <c r="F391" i="1" s="1"/>
  <c r="G391" i="1"/>
  <c r="H391" i="1" s="1"/>
  <c r="I391" i="1"/>
  <c r="J391" i="1"/>
  <c r="K391" i="1"/>
  <c r="L391" i="1"/>
  <c r="M391" i="1" s="1"/>
  <c r="B392" i="1"/>
  <c r="C392" i="1" s="1"/>
  <c r="D392" i="1"/>
  <c r="E392" i="1"/>
  <c r="F392" i="1" s="1"/>
  <c r="G392" i="1"/>
  <c r="H392" i="1" s="1"/>
  <c r="I392" i="1"/>
  <c r="J392" i="1"/>
  <c r="K392" i="1"/>
  <c r="R392" i="1" s="1"/>
  <c r="AX392" i="1" s="1"/>
  <c r="L392" i="1"/>
  <c r="M392" i="1" s="1"/>
  <c r="B393" i="1"/>
  <c r="C393" i="1" s="1"/>
  <c r="D393" i="1"/>
  <c r="E393" i="1"/>
  <c r="F393" i="1" s="1"/>
  <c r="G393" i="1"/>
  <c r="H393" i="1" s="1"/>
  <c r="I393" i="1"/>
  <c r="J393" i="1"/>
  <c r="K393" i="1"/>
  <c r="N393" i="1" s="1"/>
  <c r="O393" i="1" s="1"/>
  <c r="BA393" i="1" s="1"/>
  <c r="BB393" i="1" s="1"/>
  <c r="L393" i="1"/>
  <c r="M393" i="1" s="1"/>
  <c r="B394" i="1"/>
  <c r="C394" i="1" s="1"/>
  <c r="D394" i="1"/>
  <c r="E394" i="1"/>
  <c r="F394" i="1" s="1"/>
  <c r="G394" i="1"/>
  <c r="H394" i="1" s="1"/>
  <c r="I394" i="1"/>
  <c r="J394" i="1"/>
  <c r="K394" i="1"/>
  <c r="L394" i="1"/>
  <c r="M394" i="1" s="1"/>
  <c r="B395" i="1"/>
  <c r="C395" i="1" s="1"/>
  <c r="D395" i="1"/>
  <c r="E395" i="1"/>
  <c r="F395" i="1" s="1"/>
  <c r="G395" i="1"/>
  <c r="H395" i="1" s="1"/>
  <c r="I395" i="1"/>
  <c r="J395" i="1"/>
  <c r="K395" i="1"/>
  <c r="L395" i="1"/>
  <c r="M395" i="1" s="1"/>
  <c r="B396" i="1"/>
  <c r="C396" i="1" s="1"/>
  <c r="D396" i="1"/>
  <c r="E396" i="1"/>
  <c r="F396" i="1" s="1"/>
  <c r="G396" i="1"/>
  <c r="H396" i="1" s="1"/>
  <c r="I396" i="1"/>
  <c r="J396" i="1"/>
  <c r="K396" i="1"/>
  <c r="R396" i="1" s="1"/>
  <c r="AX396" i="1" s="1"/>
  <c r="L396" i="1"/>
  <c r="M396" i="1" s="1"/>
  <c r="B397" i="1"/>
  <c r="C397" i="1" s="1"/>
  <c r="D397" i="1"/>
  <c r="E397" i="1"/>
  <c r="F397" i="1" s="1"/>
  <c r="G397" i="1"/>
  <c r="H397" i="1" s="1"/>
  <c r="I397" i="1"/>
  <c r="J397" i="1"/>
  <c r="K397" i="1"/>
  <c r="R397" i="1" s="1"/>
  <c r="AX397" i="1" s="1"/>
  <c r="L397" i="1"/>
  <c r="M397" i="1" s="1"/>
  <c r="B398" i="1"/>
  <c r="C398" i="1" s="1"/>
  <c r="AD398" i="1" s="1"/>
  <c r="D398" i="1"/>
  <c r="E398" i="1"/>
  <c r="F398" i="1" s="1"/>
  <c r="G398" i="1"/>
  <c r="H398" i="1" s="1"/>
  <c r="I398" i="1"/>
  <c r="J398" i="1"/>
  <c r="K398" i="1"/>
  <c r="L398" i="1"/>
  <c r="M398" i="1" s="1"/>
  <c r="B399" i="1"/>
  <c r="C399" i="1" s="1"/>
  <c r="D399" i="1"/>
  <c r="E399" i="1"/>
  <c r="F399" i="1" s="1"/>
  <c r="G399" i="1"/>
  <c r="H399" i="1" s="1"/>
  <c r="I399" i="1"/>
  <c r="J399" i="1"/>
  <c r="K399" i="1"/>
  <c r="S399" i="1" s="1"/>
  <c r="L399" i="1"/>
  <c r="M399" i="1" s="1"/>
  <c r="B400" i="1"/>
  <c r="C400" i="1" s="1"/>
  <c r="D400" i="1"/>
  <c r="E400" i="1"/>
  <c r="F400" i="1" s="1"/>
  <c r="G400" i="1"/>
  <c r="H400" i="1" s="1"/>
  <c r="I400" i="1"/>
  <c r="J400" i="1"/>
  <c r="K400" i="1"/>
  <c r="R400" i="1" s="1"/>
  <c r="AX400" i="1" s="1"/>
  <c r="L400" i="1"/>
  <c r="M400" i="1" s="1"/>
  <c r="B401" i="1"/>
  <c r="C401" i="1" s="1"/>
  <c r="D401" i="1"/>
  <c r="E401" i="1"/>
  <c r="F401" i="1" s="1"/>
  <c r="G401" i="1"/>
  <c r="H401" i="1" s="1"/>
  <c r="I401" i="1"/>
  <c r="J401" i="1"/>
  <c r="K401" i="1"/>
  <c r="L401" i="1"/>
  <c r="M401" i="1" s="1"/>
  <c r="B402" i="1"/>
  <c r="C402" i="1" s="1"/>
  <c r="D402" i="1"/>
  <c r="E402" i="1"/>
  <c r="F402" i="1" s="1"/>
  <c r="G402" i="1"/>
  <c r="H402" i="1" s="1"/>
  <c r="I402" i="1"/>
  <c r="J402" i="1"/>
  <c r="K402" i="1"/>
  <c r="S402" i="1" s="1"/>
  <c r="L402" i="1"/>
  <c r="M402" i="1" s="1"/>
  <c r="B403" i="1"/>
  <c r="C403" i="1" s="1"/>
  <c r="D403" i="1"/>
  <c r="E403" i="1"/>
  <c r="F403" i="1" s="1"/>
  <c r="G403" i="1"/>
  <c r="H403" i="1" s="1"/>
  <c r="I403" i="1"/>
  <c r="J403" i="1"/>
  <c r="K403" i="1"/>
  <c r="N403" i="1" s="1"/>
  <c r="O403" i="1" s="1"/>
  <c r="BA403" i="1" s="1"/>
  <c r="BB403" i="1" s="1"/>
  <c r="L403" i="1"/>
  <c r="M403" i="1" s="1"/>
  <c r="B404" i="1"/>
  <c r="C404" i="1" s="1"/>
  <c r="D404" i="1"/>
  <c r="E404" i="1"/>
  <c r="F404" i="1" s="1"/>
  <c r="G404" i="1"/>
  <c r="H404" i="1" s="1"/>
  <c r="I404" i="1"/>
  <c r="J404" i="1"/>
  <c r="K404" i="1"/>
  <c r="R404" i="1" s="1"/>
  <c r="AX404" i="1" s="1"/>
  <c r="L404" i="1"/>
  <c r="M404" i="1" s="1"/>
  <c r="B405" i="1"/>
  <c r="C405" i="1" s="1"/>
  <c r="D405" i="1"/>
  <c r="E405" i="1"/>
  <c r="F405" i="1" s="1"/>
  <c r="G405" i="1"/>
  <c r="H405" i="1" s="1"/>
  <c r="I405" i="1"/>
  <c r="J405" i="1"/>
  <c r="K405" i="1"/>
  <c r="N405" i="1" s="1"/>
  <c r="O405" i="1" s="1"/>
  <c r="BA405" i="1" s="1"/>
  <c r="BB405" i="1" s="1"/>
  <c r="L405" i="1"/>
  <c r="M405" i="1" s="1"/>
  <c r="B406" i="1"/>
  <c r="C406" i="1" s="1"/>
  <c r="AD406" i="1" s="1"/>
  <c r="D406" i="1"/>
  <c r="E406" i="1"/>
  <c r="F406" i="1" s="1"/>
  <c r="G406" i="1"/>
  <c r="H406" i="1" s="1"/>
  <c r="I406" i="1"/>
  <c r="J406" i="1"/>
  <c r="K406" i="1"/>
  <c r="L406" i="1"/>
  <c r="M406" i="1" s="1"/>
  <c r="B407" i="1"/>
  <c r="C407" i="1" s="1"/>
  <c r="D407" i="1"/>
  <c r="E407" i="1"/>
  <c r="F407" i="1" s="1"/>
  <c r="G407" i="1"/>
  <c r="H407" i="1" s="1"/>
  <c r="I407" i="1"/>
  <c r="J407" i="1"/>
  <c r="K407" i="1"/>
  <c r="S407" i="1" s="1"/>
  <c r="L407" i="1"/>
  <c r="M407" i="1" s="1"/>
  <c r="B408" i="1"/>
  <c r="C408" i="1" s="1"/>
  <c r="D408" i="1"/>
  <c r="E408" i="1"/>
  <c r="F408" i="1" s="1"/>
  <c r="G408" i="1"/>
  <c r="H408" i="1" s="1"/>
  <c r="I408" i="1"/>
  <c r="J408" i="1"/>
  <c r="K408" i="1"/>
  <c r="R408" i="1" s="1"/>
  <c r="AX408" i="1" s="1"/>
  <c r="L408" i="1"/>
  <c r="M408" i="1" s="1"/>
  <c r="B409" i="1"/>
  <c r="C409" i="1" s="1"/>
  <c r="D409" i="1"/>
  <c r="E409" i="1"/>
  <c r="F409" i="1" s="1"/>
  <c r="G409" i="1"/>
  <c r="H409" i="1" s="1"/>
  <c r="I409" i="1"/>
  <c r="J409" i="1"/>
  <c r="K409" i="1"/>
  <c r="R409" i="1" s="1"/>
  <c r="AX409" i="1" s="1"/>
  <c r="L409" i="1"/>
  <c r="M409" i="1" s="1"/>
  <c r="B410" i="1"/>
  <c r="C410" i="1" s="1"/>
  <c r="D410" i="1"/>
  <c r="E410" i="1"/>
  <c r="F410" i="1" s="1"/>
  <c r="G410" i="1"/>
  <c r="H410" i="1" s="1"/>
  <c r="I410" i="1"/>
  <c r="J410" i="1"/>
  <c r="K410" i="1"/>
  <c r="S410" i="1" s="1"/>
  <c r="L410" i="1"/>
  <c r="M410" i="1" s="1"/>
  <c r="B411" i="1"/>
  <c r="C411" i="1" s="1"/>
  <c r="D411" i="1"/>
  <c r="E411" i="1"/>
  <c r="F411" i="1" s="1"/>
  <c r="G411" i="1"/>
  <c r="H411" i="1" s="1"/>
  <c r="I411" i="1"/>
  <c r="J411" i="1"/>
  <c r="K411" i="1"/>
  <c r="S411" i="1" s="1"/>
  <c r="L411" i="1"/>
  <c r="M411" i="1" s="1"/>
  <c r="B412" i="1"/>
  <c r="C412" i="1" s="1"/>
  <c r="D412" i="1"/>
  <c r="E412" i="1"/>
  <c r="F412" i="1" s="1"/>
  <c r="G412" i="1"/>
  <c r="H412" i="1" s="1"/>
  <c r="I412" i="1"/>
  <c r="J412" i="1"/>
  <c r="K412" i="1"/>
  <c r="R412" i="1" s="1"/>
  <c r="AX412" i="1" s="1"/>
  <c r="L412" i="1"/>
  <c r="M412" i="1" s="1"/>
  <c r="B413" i="1"/>
  <c r="C413" i="1" s="1"/>
  <c r="AD413" i="1" s="1"/>
  <c r="D413" i="1"/>
  <c r="E413" i="1"/>
  <c r="F413" i="1" s="1"/>
  <c r="G413" i="1"/>
  <c r="H413" i="1" s="1"/>
  <c r="I413" i="1"/>
  <c r="J413" i="1"/>
  <c r="K413" i="1"/>
  <c r="R413" i="1" s="1"/>
  <c r="AX413" i="1" s="1"/>
  <c r="L413" i="1"/>
  <c r="M413" i="1" s="1"/>
  <c r="B414" i="1"/>
  <c r="C414" i="1" s="1"/>
  <c r="D414" i="1"/>
  <c r="E414" i="1"/>
  <c r="F414" i="1" s="1"/>
  <c r="G414" i="1"/>
  <c r="H414" i="1" s="1"/>
  <c r="I414" i="1"/>
  <c r="J414" i="1"/>
  <c r="K414" i="1"/>
  <c r="N414" i="1" s="1"/>
  <c r="O414" i="1" s="1"/>
  <c r="BA414" i="1" s="1"/>
  <c r="BB414" i="1" s="1"/>
  <c r="L414" i="1"/>
  <c r="M414" i="1" s="1"/>
  <c r="B415" i="1"/>
  <c r="C415" i="1" s="1"/>
  <c r="D415" i="1"/>
  <c r="E415" i="1"/>
  <c r="F415" i="1" s="1"/>
  <c r="G415" i="1"/>
  <c r="H415" i="1" s="1"/>
  <c r="I415" i="1"/>
  <c r="J415" i="1"/>
  <c r="K415" i="1"/>
  <c r="N415" i="1" s="1"/>
  <c r="L415" i="1"/>
  <c r="M415" i="1" s="1"/>
  <c r="B416" i="1"/>
  <c r="C416" i="1" s="1"/>
  <c r="D416" i="1"/>
  <c r="E416" i="1"/>
  <c r="F416" i="1" s="1"/>
  <c r="G416" i="1"/>
  <c r="H416" i="1" s="1"/>
  <c r="I416" i="1"/>
  <c r="J416" i="1"/>
  <c r="K416" i="1"/>
  <c r="S416" i="1" s="1"/>
  <c r="L416" i="1"/>
  <c r="M416" i="1" s="1"/>
  <c r="B417" i="1"/>
  <c r="C417" i="1" s="1"/>
  <c r="AD417" i="1" s="1"/>
  <c r="D417" i="1"/>
  <c r="E417" i="1"/>
  <c r="F417" i="1" s="1"/>
  <c r="G417" i="1"/>
  <c r="H417" i="1" s="1"/>
  <c r="I417" i="1"/>
  <c r="J417" i="1"/>
  <c r="K417" i="1"/>
  <c r="R417" i="1" s="1"/>
  <c r="AX417" i="1" s="1"/>
  <c r="L417" i="1"/>
  <c r="M417" i="1" s="1"/>
  <c r="B418" i="1"/>
  <c r="C418" i="1" s="1"/>
  <c r="D418" i="1"/>
  <c r="E418" i="1"/>
  <c r="F418" i="1" s="1"/>
  <c r="G418" i="1"/>
  <c r="H418" i="1" s="1"/>
  <c r="I418" i="1"/>
  <c r="J418" i="1"/>
  <c r="K418" i="1"/>
  <c r="N418" i="1" s="1"/>
  <c r="L418" i="1"/>
  <c r="M418" i="1" s="1"/>
  <c r="B419" i="1"/>
  <c r="C419" i="1" s="1"/>
  <c r="AD419" i="1" s="1"/>
  <c r="D419" i="1"/>
  <c r="E419" i="1"/>
  <c r="F419" i="1" s="1"/>
  <c r="G419" i="1"/>
  <c r="H419" i="1" s="1"/>
  <c r="I419" i="1"/>
  <c r="J419" i="1"/>
  <c r="K419" i="1"/>
  <c r="L419" i="1"/>
  <c r="M419" i="1" s="1"/>
  <c r="B420" i="1"/>
  <c r="C420" i="1" s="1"/>
  <c r="D420" i="1"/>
  <c r="E420" i="1"/>
  <c r="F420" i="1" s="1"/>
  <c r="G420" i="1"/>
  <c r="H420" i="1" s="1"/>
  <c r="I420" i="1"/>
  <c r="J420" i="1"/>
  <c r="K420" i="1"/>
  <c r="R420" i="1" s="1"/>
  <c r="AX420" i="1" s="1"/>
  <c r="L420" i="1"/>
  <c r="M420" i="1" s="1"/>
  <c r="B421" i="1"/>
  <c r="C421" i="1" s="1"/>
  <c r="AD421" i="1" s="1"/>
  <c r="D421" i="1"/>
  <c r="E421" i="1"/>
  <c r="F421" i="1" s="1"/>
  <c r="G421" i="1"/>
  <c r="H421" i="1" s="1"/>
  <c r="I421" i="1"/>
  <c r="J421" i="1"/>
  <c r="K421" i="1"/>
  <c r="N421" i="1" s="1"/>
  <c r="L421" i="1"/>
  <c r="M421" i="1" s="1"/>
  <c r="B422" i="1"/>
  <c r="C422" i="1" s="1"/>
  <c r="D422" i="1"/>
  <c r="E422" i="1"/>
  <c r="F422" i="1" s="1"/>
  <c r="G422" i="1"/>
  <c r="H422" i="1" s="1"/>
  <c r="I422" i="1"/>
  <c r="J422" i="1"/>
  <c r="K422" i="1"/>
  <c r="N422" i="1" s="1"/>
  <c r="L422" i="1"/>
  <c r="M422" i="1" s="1"/>
  <c r="B423" i="1"/>
  <c r="C423" i="1" s="1"/>
  <c r="AD423" i="1" s="1"/>
  <c r="D423" i="1"/>
  <c r="E423" i="1"/>
  <c r="F423" i="1" s="1"/>
  <c r="G423" i="1"/>
  <c r="H423" i="1" s="1"/>
  <c r="I423" i="1"/>
  <c r="J423" i="1"/>
  <c r="K423" i="1"/>
  <c r="N423" i="1" s="1"/>
  <c r="L423" i="1"/>
  <c r="M423" i="1" s="1"/>
  <c r="B424" i="1"/>
  <c r="C424" i="1" s="1"/>
  <c r="D424" i="1"/>
  <c r="E424" i="1"/>
  <c r="F424" i="1" s="1"/>
  <c r="G424" i="1"/>
  <c r="H424" i="1" s="1"/>
  <c r="I424" i="1"/>
  <c r="J424" i="1"/>
  <c r="K424" i="1"/>
  <c r="L424" i="1"/>
  <c r="M424" i="1" s="1"/>
  <c r="B425" i="1"/>
  <c r="C425" i="1" s="1"/>
  <c r="AD425" i="1" s="1"/>
  <c r="D425" i="1"/>
  <c r="E425" i="1"/>
  <c r="F425" i="1" s="1"/>
  <c r="G425" i="1"/>
  <c r="H425" i="1" s="1"/>
  <c r="I425" i="1"/>
  <c r="J425" i="1"/>
  <c r="K425" i="1"/>
  <c r="L425" i="1"/>
  <c r="M425" i="1" s="1"/>
  <c r="B426" i="1"/>
  <c r="C426" i="1" s="1"/>
  <c r="D426" i="1"/>
  <c r="E426" i="1"/>
  <c r="F426" i="1" s="1"/>
  <c r="G426" i="1"/>
  <c r="H426" i="1" s="1"/>
  <c r="I426" i="1"/>
  <c r="J426" i="1"/>
  <c r="K426" i="1"/>
  <c r="N426" i="1" s="1"/>
  <c r="L426" i="1"/>
  <c r="M426" i="1" s="1"/>
  <c r="B427" i="1"/>
  <c r="C427" i="1" s="1"/>
  <c r="AD427" i="1" s="1"/>
  <c r="D427" i="1"/>
  <c r="E427" i="1"/>
  <c r="F427" i="1" s="1"/>
  <c r="G427" i="1"/>
  <c r="H427" i="1" s="1"/>
  <c r="I427" i="1"/>
  <c r="J427" i="1"/>
  <c r="K427" i="1"/>
  <c r="N427" i="1" s="1"/>
  <c r="L427" i="1"/>
  <c r="M427" i="1" s="1"/>
  <c r="B428" i="1"/>
  <c r="C428" i="1" s="1"/>
  <c r="D428" i="1"/>
  <c r="E428" i="1"/>
  <c r="F428" i="1" s="1"/>
  <c r="G428" i="1"/>
  <c r="H428" i="1" s="1"/>
  <c r="I428" i="1"/>
  <c r="J428" i="1"/>
  <c r="K428" i="1"/>
  <c r="L428" i="1"/>
  <c r="M428" i="1" s="1"/>
  <c r="B429" i="1"/>
  <c r="C429" i="1" s="1"/>
  <c r="AD429" i="1" s="1"/>
  <c r="D429" i="1"/>
  <c r="E429" i="1"/>
  <c r="F429" i="1" s="1"/>
  <c r="G429" i="1"/>
  <c r="H429" i="1" s="1"/>
  <c r="I429" i="1"/>
  <c r="J429" i="1"/>
  <c r="K429" i="1"/>
  <c r="L429" i="1"/>
  <c r="M429" i="1" s="1"/>
  <c r="B430" i="1"/>
  <c r="C430" i="1" s="1"/>
  <c r="D430" i="1"/>
  <c r="E430" i="1"/>
  <c r="F430" i="1" s="1"/>
  <c r="G430" i="1"/>
  <c r="H430" i="1" s="1"/>
  <c r="I430" i="1"/>
  <c r="J430" i="1"/>
  <c r="K430" i="1"/>
  <c r="N430" i="1" s="1"/>
  <c r="L430" i="1"/>
  <c r="M430" i="1" s="1"/>
  <c r="B431" i="1"/>
  <c r="C431" i="1" s="1"/>
  <c r="AD431" i="1" s="1"/>
  <c r="D431" i="1"/>
  <c r="E431" i="1"/>
  <c r="F431" i="1" s="1"/>
  <c r="G431" i="1"/>
  <c r="H431" i="1" s="1"/>
  <c r="I431" i="1"/>
  <c r="J431" i="1"/>
  <c r="K431" i="1"/>
  <c r="N431" i="1" s="1"/>
  <c r="L431" i="1"/>
  <c r="M431" i="1" s="1"/>
  <c r="B432" i="1"/>
  <c r="C432" i="1" s="1"/>
  <c r="D432" i="1"/>
  <c r="E432" i="1"/>
  <c r="F432" i="1" s="1"/>
  <c r="G432" i="1"/>
  <c r="H432" i="1" s="1"/>
  <c r="I432" i="1"/>
  <c r="J432" i="1"/>
  <c r="K432" i="1"/>
  <c r="S432" i="1" s="1"/>
  <c r="L432" i="1"/>
  <c r="M432" i="1" s="1"/>
  <c r="B433" i="1"/>
  <c r="C433" i="1" s="1"/>
  <c r="AD433" i="1" s="1"/>
  <c r="D433" i="1"/>
  <c r="E433" i="1"/>
  <c r="F433" i="1" s="1"/>
  <c r="G433" i="1"/>
  <c r="H433" i="1" s="1"/>
  <c r="I433" i="1"/>
  <c r="J433" i="1"/>
  <c r="K433" i="1"/>
  <c r="L433" i="1"/>
  <c r="M433" i="1" s="1"/>
  <c r="B434" i="1"/>
  <c r="C434" i="1" s="1"/>
  <c r="D434" i="1"/>
  <c r="E434" i="1"/>
  <c r="F434" i="1" s="1"/>
  <c r="G434" i="1"/>
  <c r="H434" i="1" s="1"/>
  <c r="I434" i="1"/>
  <c r="J434" i="1"/>
  <c r="K434" i="1"/>
  <c r="N434" i="1" s="1"/>
  <c r="L434" i="1"/>
  <c r="M434" i="1" s="1"/>
  <c r="B435" i="1"/>
  <c r="C435" i="1" s="1"/>
  <c r="AD435" i="1" s="1"/>
  <c r="D435" i="1"/>
  <c r="E435" i="1"/>
  <c r="F435" i="1" s="1"/>
  <c r="G435" i="1"/>
  <c r="H435" i="1" s="1"/>
  <c r="I435" i="1"/>
  <c r="J435" i="1"/>
  <c r="K435" i="1"/>
  <c r="N435" i="1" s="1"/>
  <c r="L435" i="1"/>
  <c r="M435" i="1" s="1"/>
  <c r="B436" i="1"/>
  <c r="C436" i="1" s="1"/>
  <c r="D436" i="1"/>
  <c r="E436" i="1"/>
  <c r="F436" i="1" s="1"/>
  <c r="G436" i="1"/>
  <c r="H436" i="1" s="1"/>
  <c r="I436" i="1"/>
  <c r="J436" i="1"/>
  <c r="K436" i="1"/>
  <c r="S436" i="1" s="1"/>
  <c r="L436" i="1"/>
  <c r="M436" i="1" s="1"/>
  <c r="B437" i="1"/>
  <c r="C437" i="1" s="1"/>
  <c r="AD437" i="1" s="1"/>
  <c r="D437" i="1"/>
  <c r="E437" i="1"/>
  <c r="F437" i="1" s="1"/>
  <c r="G437" i="1"/>
  <c r="H437" i="1" s="1"/>
  <c r="I437" i="1"/>
  <c r="J437" i="1"/>
  <c r="K437" i="1"/>
  <c r="L437" i="1"/>
  <c r="M437" i="1" s="1"/>
  <c r="B438" i="1"/>
  <c r="C438" i="1" s="1"/>
  <c r="D438" i="1"/>
  <c r="E438" i="1"/>
  <c r="F438" i="1" s="1"/>
  <c r="G438" i="1"/>
  <c r="H438" i="1" s="1"/>
  <c r="I438" i="1"/>
  <c r="J438" i="1"/>
  <c r="K438" i="1"/>
  <c r="N438" i="1" s="1"/>
  <c r="L438" i="1"/>
  <c r="M438" i="1" s="1"/>
  <c r="B439" i="1"/>
  <c r="C439" i="1" s="1"/>
  <c r="AD439" i="1" s="1"/>
  <c r="D439" i="1"/>
  <c r="E439" i="1"/>
  <c r="F439" i="1" s="1"/>
  <c r="G439" i="1"/>
  <c r="H439" i="1" s="1"/>
  <c r="I439" i="1"/>
  <c r="J439" i="1"/>
  <c r="K439" i="1"/>
  <c r="L439" i="1"/>
  <c r="M439" i="1" s="1"/>
  <c r="B440" i="1"/>
  <c r="C440" i="1" s="1"/>
  <c r="D440" i="1"/>
  <c r="E440" i="1"/>
  <c r="F440" i="1" s="1"/>
  <c r="G440" i="1"/>
  <c r="H440" i="1" s="1"/>
  <c r="I440" i="1"/>
  <c r="J440" i="1"/>
  <c r="K440" i="1"/>
  <c r="R440" i="1" s="1"/>
  <c r="AX440" i="1" s="1"/>
  <c r="L440" i="1"/>
  <c r="M440" i="1" s="1"/>
  <c r="B441" i="1"/>
  <c r="C441" i="1" s="1"/>
  <c r="AD441" i="1" s="1"/>
  <c r="D441" i="1"/>
  <c r="E441" i="1"/>
  <c r="F441" i="1" s="1"/>
  <c r="G441" i="1"/>
  <c r="H441" i="1" s="1"/>
  <c r="I441" i="1"/>
  <c r="J441" i="1"/>
  <c r="K441" i="1"/>
  <c r="L441" i="1"/>
  <c r="M441" i="1" s="1"/>
  <c r="B442" i="1"/>
  <c r="C442" i="1" s="1"/>
  <c r="D442" i="1"/>
  <c r="E442" i="1"/>
  <c r="F442" i="1" s="1"/>
  <c r="G442" i="1"/>
  <c r="H442" i="1" s="1"/>
  <c r="I442" i="1"/>
  <c r="J442" i="1"/>
  <c r="K442" i="1"/>
  <c r="N442" i="1" s="1"/>
  <c r="L442" i="1"/>
  <c r="M442" i="1" s="1"/>
  <c r="B443" i="1"/>
  <c r="C443" i="1" s="1"/>
  <c r="AD443" i="1" s="1"/>
  <c r="D443" i="1"/>
  <c r="E443" i="1"/>
  <c r="F443" i="1" s="1"/>
  <c r="G443" i="1"/>
  <c r="H443" i="1" s="1"/>
  <c r="I443" i="1"/>
  <c r="J443" i="1"/>
  <c r="K443" i="1"/>
  <c r="L443" i="1"/>
  <c r="M443" i="1" s="1"/>
  <c r="B444" i="1"/>
  <c r="C444" i="1" s="1"/>
  <c r="D444" i="1"/>
  <c r="E444" i="1"/>
  <c r="F444" i="1" s="1"/>
  <c r="G444" i="1"/>
  <c r="H444" i="1" s="1"/>
  <c r="I444" i="1"/>
  <c r="J444" i="1"/>
  <c r="K444" i="1"/>
  <c r="R444" i="1" s="1"/>
  <c r="AX444" i="1" s="1"/>
  <c r="L444" i="1"/>
  <c r="M444" i="1" s="1"/>
  <c r="B445" i="1"/>
  <c r="C445" i="1" s="1"/>
  <c r="AD445" i="1" s="1"/>
  <c r="D445" i="1"/>
  <c r="E445" i="1"/>
  <c r="F445" i="1" s="1"/>
  <c r="G445" i="1"/>
  <c r="H445" i="1" s="1"/>
  <c r="I445" i="1"/>
  <c r="J445" i="1"/>
  <c r="K445" i="1"/>
  <c r="L445" i="1"/>
  <c r="M445" i="1" s="1"/>
  <c r="B446" i="1"/>
  <c r="C446" i="1" s="1"/>
  <c r="D446" i="1"/>
  <c r="E446" i="1"/>
  <c r="F446" i="1" s="1"/>
  <c r="G446" i="1"/>
  <c r="H446" i="1" s="1"/>
  <c r="I446" i="1"/>
  <c r="J446" i="1"/>
  <c r="K446" i="1"/>
  <c r="N446" i="1" s="1"/>
  <c r="L446" i="1"/>
  <c r="M446" i="1" s="1"/>
  <c r="B447" i="1"/>
  <c r="C447" i="1" s="1"/>
  <c r="AD447" i="1" s="1"/>
  <c r="D447" i="1"/>
  <c r="E447" i="1"/>
  <c r="F447" i="1" s="1"/>
  <c r="G447" i="1"/>
  <c r="H447" i="1" s="1"/>
  <c r="I447" i="1"/>
  <c r="J447" i="1"/>
  <c r="K447" i="1"/>
  <c r="N447" i="1" s="1"/>
  <c r="L447" i="1"/>
  <c r="M447" i="1" s="1"/>
  <c r="B448" i="1"/>
  <c r="C448" i="1" s="1"/>
  <c r="D448" i="1"/>
  <c r="E448" i="1"/>
  <c r="F448" i="1" s="1"/>
  <c r="G448" i="1"/>
  <c r="H448" i="1" s="1"/>
  <c r="I448" i="1"/>
  <c r="J448" i="1"/>
  <c r="K448" i="1"/>
  <c r="L448" i="1"/>
  <c r="M448" i="1" s="1"/>
  <c r="B449" i="1"/>
  <c r="C449" i="1" s="1"/>
  <c r="AD449" i="1" s="1"/>
  <c r="D449" i="1"/>
  <c r="E449" i="1"/>
  <c r="F449" i="1" s="1"/>
  <c r="G449" i="1"/>
  <c r="H449" i="1" s="1"/>
  <c r="I449" i="1"/>
  <c r="J449" i="1"/>
  <c r="K449" i="1"/>
  <c r="L449" i="1"/>
  <c r="M449" i="1" s="1"/>
  <c r="B450" i="1"/>
  <c r="C450" i="1" s="1"/>
  <c r="D450" i="1"/>
  <c r="E450" i="1"/>
  <c r="F450" i="1" s="1"/>
  <c r="G450" i="1"/>
  <c r="H450" i="1" s="1"/>
  <c r="I450" i="1"/>
  <c r="J450" i="1"/>
  <c r="K450" i="1"/>
  <c r="N450" i="1" s="1"/>
  <c r="L450" i="1"/>
  <c r="M450" i="1" s="1"/>
  <c r="B451" i="1"/>
  <c r="C451" i="1" s="1"/>
  <c r="AD451" i="1" s="1"/>
  <c r="D451" i="1"/>
  <c r="E451" i="1"/>
  <c r="F451" i="1" s="1"/>
  <c r="G451" i="1"/>
  <c r="H451" i="1" s="1"/>
  <c r="I451" i="1"/>
  <c r="J451" i="1"/>
  <c r="K451" i="1"/>
  <c r="N451" i="1" s="1"/>
  <c r="L451" i="1"/>
  <c r="M451" i="1" s="1"/>
  <c r="B452" i="1"/>
  <c r="C452" i="1" s="1"/>
  <c r="D452" i="1"/>
  <c r="E452" i="1"/>
  <c r="F452" i="1" s="1"/>
  <c r="G452" i="1"/>
  <c r="H452" i="1" s="1"/>
  <c r="I452" i="1"/>
  <c r="J452" i="1"/>
  <c r="K452" i="1"/>
  <c r="N452" i="1" s="1"/>
  <c r="O452" i="1" s="1"/>
  <c r="BA452" i="1" s="1"/>
  <c r="BB452" i="1" s="1"/>
  <c r="L452" i="1"/>
  <c r="M452" i="1" s="1"/>
  <c r="B453" i="1"/>
  <c r="C453" i="1" s="1"/>
  <c r="AD453" i="1" s="1"/>
  <c r="D453" i="1"/>
  <c r="E453" i="1"/>
  <c r="F453" i="1" s="1"/>
  <c r="G453" i="1"/>
  <c r="H453" i="1" s="1"/>
  <c r="I453" i="1"/>
  <c r="J453" i="1"/>
  <c r="K453" i="1"/>
  <c r="S453" i="1" s="1"/>
  <c r="L453" i="1"/>
  <c r="M453" i="1" s="1"/>
  <c r="B454" i="1"/>
  <c r="C454" i="1" s="1"/>
  <c r="D454" i="1"/>
  <c r="E454" i="1"/>
  <c r="F454" i="1" s="1"/>
  <c r="G454" i="1"/>
  <c r="H454" i="1" s="1"/>
  <c r="I454" i="1"/>
  <c r="J454" i="1"/>
  <c r="K454" i="1"/>
  <c r="N454" i="1" s="1"/>
  <c r="L454" i="1"/>
  <c r="M454" i="1" s="1"/>
  <c r="B455" i="1"/>
  <c r="C455" i="1" s="1"/>
  <c r="AD455" i="1" s="1"/>
  <c r="D455" i="1"/>
  <c r="E455" i="1"/>
  <c r="F455" i="1" s="1"/>
  <c r="G455" i="1"/>
  <c r="H455" i="1" s="1"/>
  <c r="I455" i="1"/>
  <c r="J455" i="1"/>
  <c r="K455" i="1"/>
  <c r="N455" i="1" s="1"/>
  <c r="L455" i="1"/>
  <c r="M455" i="1" s="1"/>
  <c r="B456" i="1"/>
  <c r="C456" i="1" s="1"/>
  <c r="D456" i="1"/>
  <c r="E456" i="1"/>
  <c r="F456" i="1" s="1"/>
  <c r="G456" i="1"/>
  <c r="H456" i="1" s="1"/>
  <c r="I456" i="1"/>
  <c r="J456" i="1"/>
  <c r="K456" i="1"/>
  <c r="N456" i="1" s="1"/>
  <c r="O456" i="1" s="1"/>
  <c r="BA456" i="1" s="1"/>
  <c r="BB456" i="1" s="1"/>
  <c r="L456" i="1"/>
  <c r="M456" i="1" s="1"/>
  <c r="B457" i="1"/>
  <c r="C457" i="1" s="1"/>
  <c r="AD457" i="1" s="1"/>
  <c r="D457" i="1"/>
  <c r="E457" i="1"/>
  <c r="F457" i="1" s="1"/>
  <c r="G457" i="1"/>
  <c r="H457" i="1" s="1"/>
  <c r="I457" i="1"/>
  <c r="J457" i="1"/>
  <c r="K457" i="1"/>
  <c r="R457" i="1" s="1"/>
  <c r="AX457" i="1" s="1"/>
  <c r="L457" i="1"/>
  <c r="M457" i="1" s="1"/>
  <c r="B458" i="1"/>
  <c r="C458" i="1" s="1"/>
  <c r="D458" i="1"/>
  <c r="E458" i="1"/>
  <c r="F458" i="1" s="1"/>
  <c r="G458" i="1"/>
  <c r="H458" i="1" s="1"/>
  <c r="I458" i="1"/>
  <c r="J458" i="1"/>
  <c r="K458" i="1"/>
  <c r="N458" i="1" s="1"/>
  <c r="L458" i="1"/>
  <c r="M458" i="1" s="1"/>
  <c r="B459" i="1"/>
  <c r="C459" i="1" s="1"/>
  <c r="AD459" i="1" s="1"/>
  <c r="D459" i="1"/>
  <c r="E459" i="1"/>
  <c r="F459" i="1" s="1"/>
  <c r="G459" i="1"/>
  <c r="H459" i="1" s="1"/>
  <c r="I459" i="1"/>
  <c r="J459" i="1"/>
  <c r="K459" i="1"/>
  <c r="N459" i="1" s="1"/>
  <c r="L459" i="1"/>
  <c r="M459" i="1" s="1"/>
  <c r="B460" i="1"/>
  <c r="C460" i="1" s="1"/>
  <c r="D460" i="1"/>
  <c r="E460" i="1"/>
  <c r="F460" i="1" s="1"/>
  <c r="G460" i="1"/>
  <c r="H460" i="1" s="1"/>
  <c r="I460" i="1"/>
  <c r="J460" i="1"/>
  <c r="K460" i="1"/>
  <c r="R460" i="1" s="1"/>
  <c r="AX460" i="1" s="1"/>
  <c r="L460" i="1"/>
  <c r="M460" i="1" s="1"/>
  <c r="B461" i="1"/>
  <c r="C461" i="1" s="1"/>
  <c r="AD461" i="1" s="1"/>
  <c r="D461" i="1"/>
  <c r="E461" i="1"/>
  <c r="F461" i="1" s="1"/>
  <c r="G461" i="1"/>
  <c r="H461" i="1" s="1"/>
  <c r="I461" i="1"/>
  <c r="J461" i="1"/>
  <c r="K461" i="1"/>
  <c r="R461" i="1" s="1"/>
  <c r="AX461" i="1" s="1"/>
  <c r="L461" i="1"/>
  <c r="M461" i="1" s="1"/>
  <c r="B462" i="1"/>
  <c r="C462" i="1" s="1"/>
  <c r="D462" i="1"/>
  <c r="E462" i="1"/>
  <c r="F462" i="1" s="1"/>
  <c r="G462" i="1"/>
  <c r="H462" i="1" s="1"/>
  <c r="I462" i="1"/>
  <c r="J462" i="1"/>
  <c r="K462" i="1"/>
  <c r="N462" i="1" s="1"/>
  <c r="L462" i="1"/>
  <c r="M462" i="1" s="1"/>
  <c r="B463" i="1"/>
  <c r="C463" i="1" s="1"/>
  <c r="AD463" i="1" s="1"/>
  <c r="D463" i="1"/>
  <c r="E463" i="1"/>
  <c r="F463" i="1" s="1"/>
  <c r="G463" i="1"/>
  <c r="H463" i="1" s="1"/>
  <c r="I463" i="1"/>
  <c r="J463" i="1"/>
  <c r="K463" i="1"/>
  <c r="L463" i="1"/>
  <c r="M463" i="1" s="1"/>
  <c r="B464" i="1"/>
  <c r="C464" i="1" s="1"/>
  <c r="D464" i="1"/>
  <c r="E464" i="1"/>
  <c r="F464" i="1" s="1"/>
  <c r="G464" i="1"/>
  <c r="H464" i="1" s="1"/>
  <c r="I464" i="1"/>
  <c r="J464" i="1"/>
  <c r="K464" i="1"/>
  <c r="R464" i="1" s="1"/>
  <c r="AX464" i="1" s="1"/>
  <c r="L464" i="1"/>
  <c r="M464" i="1" s="1"/>
  <c r="B465" i="1"/>
  <c r="C465" i="1" s="1"/>
  <c r="AD465" i="1" s="1"/>
  <c r="D465" i="1"/>
  <c r="E465" i="1"/>
  <c r="F465" i="1" s="1"/>
  <c r="G465" i="1"/>
  <c r="H465" i="1" s="1"/>
  <c r="I465" i="1"/>
  <c r="J465" i="1"/>
  <c r="K465" i="1"/>
  <c r="R465" i="1" s="1"/>
  <c r="AX465" i="1" s="1"/>
  <c r="L465" i="1"/>
  <c r="M465" i="1" s="1"/>
  <c r="B466" i="1"/>
  <c r="C466" i="1" s="1"/>
  <c r="D466" i="1"/>
  <c r="E466" i="1"/>
  <c r="F466" i="1" s="1"/>
  <c r="G466" i="1"/>
  <c r="H466" i="1" s="1"/>
  <c r="I466" i="1"/>
  <c r="J466" i="1"/>
  <c r="K466" i="1"/>
  <c r="L466" i="1"/>
  <c r="M466" i="1" s="1"/>
  <c r="B467" i="1"/>
  <c r="C467" i="1" s="1"/>
  <c r="AD467" i="1" s="1"/>
  <c r="D467" i="1"/>
  <c r="E467" i="1"/>
  <c r="F467" i="1" s="1"/>
  <c r="G467" i="1"/>
  <c r="H467" i="1" s="1"/>
  <c r="I467" i="1"/>
  <c r="J467" i="1"/>
  <c r="K467" i="1"/>
  <c r="L467" i="1"/>
  <c r="M467" i="1" s="1"/>
  <c r="B468" i="1"/>
  <c r="C468" i="1" s="1"/>
  <c r="D468" i="1"/>
  <c r="E468" i="1"/>
  <c r="F468" i="1" s="1"/>
  <c r="G468" i="1"/>
  <c r="H468" i="1" s="1"/>
  <c r="I468" i="1"/>
  <c r="J468" i="1"/>
  <c r="K468" i="1"/>
  <c r="R468" i="1" s="1"/>
  <c r="AX468" i="1" s="1"/>
  <c r="L468" i="1"/>
  <c r="M468" i="1" s="1"/>
  <c r="B469" i="1"/>
  <c r="C469" i="1" s="1"/>
  <c r="AD469" i="1" s="1"/>
  <c r="D469" i="1"/>
  <c r="E469" i="1"/>
  <c r="F469" i="1" s="1"/>
  <c r="G469" i="1"/>
  <c r="H469" i="1" s="1"/>
  <c r="I469" i="1"/>
  <c r="J469" i="1"/>
  <c r="K469" i="1"/>
  <c r="R469" i="1" s="1"/>
  <c r="AX469" i="1" s="1"/>
  <c r="L469" i="1"/>
  <c r="M469" i="1" s="1"/>
  <c r="B470" i="1"/>
  <c r="C470" i="1" s="1"/>
  <c r="D470" i="1"/>
  <c r="E470" i="1"/>
  <c r="F470" i="1" s="1"/>
  <c r="G470" i="1"/>
  <c r="H470" i="1" s="1"/>
  <c r="I470" i="1"/>
  <c r="J470" i="1"/>
  <c r="K470" i="1"/>
  <c r="L470" i="1"/>
  <c r="M470" i="1" s="1"/>
  <c r="B471" i="1"/>
  <c r="C471" i="1" s="1"/>
  <c r="AD471" i="1" s="1"/>
  <c r="D471" i="1"/>
  <c r="E471" i="1"/>
  <c r="F471" i="1" s="1"/>
  <c r="G471" i="1"/>
  <c r="H471" i="1" s="1"/>
  <c r="I471" i="1"/>
  <c r="J471" i="1"/>
  <c r="K471" i="1"/>
  <c r="S471" i="1" s="1"/>
  <c r="L471" i="1"/>
  <c r="M471" i="1" s="1"/>
  <c r="B472" i="1"/>
  <c r="C472" i="1" s="1"/>
  <c r="D472" i="1"/>
  <c r="E472" i="1"/>
  <c r="F472" i="1" s="1"/>
  <c r="G472" i="1"/>
  <c r="H472" i="1" s="1"/>
  <c r="I472" i="1"/>
  <c r="J472" i="1"/>
  <c r="K472" i="1"/>
  <c r="R472" i="1" s="1"/>
  <c r="AX472" i="1" s="1"/>
  <c r="L472" i="1"/>
  <c r="M472" i="1" s="1"/>
  <c r="B473" i="1"/>
  <c r="C473" i="1" s="1"/>
  <c r="AD473" i="1" s="1"/>
  <c r="D473" i="1"/>
  <c r="E473" i="1"/>
  <c r="F473" i="1" s="1"/>
  <c r="G473" i="1"/>
  <c r="H473" i="1" s="1"/>
  <c r="I473" i="1"/>
  <c r="J473" i="1"/>
  <c r="K473" i="1"/>
  <c r="R473" i="1" s="1"/>
  <c r="AX473" i="1" s="1"/>
  <c r="L473" i="1"/>
  <c r="M473" i="1" s="1"/>
  <c r="B474" i="1"/>
  <c r="C474" i="1" s="1"/>
  <c r="D474" i="1"/>
  <c r="E474" i="1"/>
  <c r="F474" i="1" s="1"/>
  <c r="G474" i="1"/>
  <c r="H474" i="1" s="1"/>
  <c r="I474" i="1"/>
  <c r="J474" i="1"/>
  <c r="K474" i="1"/>
  <c r="N474" i="1" s="1"/>
  <c r="L474" i="1"/>
  <c r="M474" i="1" s="1"/>
  <c r="B475" i="1"/>
  <c r="C475" i="1" s="1"/>
  <c r="AD475" i="1" s="1"/>
  <c r="D475" i="1"/>
  <c r="E475" i="1"/>
  <c r="F475" i="1" s="1"/>
  <c r="G475" i="1"/>
  <c r="H475" i="1" s="1"/>
  <c r="I475" i="1"/>
  <c r="J475" i="1"/>
  <c r="K475" i="1"/>
  <c r="N475" i="1" s="1"/>
  <c r="L475" i="1"/>
  <c r="M475" i="1" s="1"/>
  <c r="B476" i="1"/>
  <c r="C476" i="1" s="1"/>
  <c r="D476" i="1"/>
  <c r="E476" i="1"/>
  <c r="F476" i="1" s="1"/>
  <c r="G476" i="1"/>
  <c r="H476" i="1" s="1"/>
  <c r="I476" i="1"/>
  <c r="J476" i="1"/>
  <c r="K476" i="1"/>
  <c r="L476" i="1"/>
  <c r="M476" i="1" s="1"/>
  <c r="B477" i="1"/>
  <c r="C477" i="1" s="1"/>
  <c r="AD477" i="1" s="1"/>
  <c r="D477" i="1"/>
  <c r="E477" i="1"/>
  <c r="F477" i="1" s="1"/>
  <c r="G477" i="1"/>
  <c r="H477" i="1" s="1"/>
  <c r="I477" i="1"/>
  <c r="J477" i="1"/>
  <c r="K477" i="1"/>
  <c r="R477" i="1" s="1"/>
  <c r="AX477" i="1" s="1"/>
  <c r="L477" i="1"/>
  <c r="M477" i="1" s="1"/>
  <c r="B478" i="1"/>
  <c r="C478" i="1" s="1"/>
  <c r="D478" i="1"/>
  <c r="E478" i="1"/>
  <c r="F478" i="1" s="1"/>
  <c r="G478" i="1"/>
  <c r="H478" i="1" s="1"/>
  <c r="I478" i="1"/>
  <c r="J478" i="1"/>
  <c r="K478" i="1"/>
  <c r="N478" i="1" s="1"/>
  <c r="L478" i="1"/>
  <c r="M478" i="1" s="1"/>
  <c r="B479" i="1"/>
  <c r="C479" i="1" s="1"/>
  <c r="AD479" i="1" s="1"/>
  <c r="D479" i="1"/>
  <c r="E479" i="1"/>
  <c r="F479" i="1" s="1"/>
  <c r="G479" i="1"/>
  <c r="H479" i="1" s="1"/>
  <c r="I479" i="1"/>
  <c r="J479" i="1"/>
  <c r="K479" i="1"/>
  <c r="L479" i="1"/>
  <c r="M479" i="1" s="1"/>
  <c r="B480" i="1"/>
  <c r="C480" i="1" s="1"/>
  <c r="D480" i="1"/>
  <c r="E480" i="1"/>
  <c r="F480" i="1" s="1"/>
  <c r="G480" i="1"/>
  <c r="H480" i="1" s="1"/>
  <c r="I480" i="1"/>
  <c r="J480" i="1"/>
  <c r="K480" i="1"/>
  <c r="S480" i="1" s="1"/>
  <c r="L480" i="1"/>
  <c r="M480" i="1" s="1"/>
  <c r="B481" i="1"/>
  <c r="C481" i="1" s="1"/>
  <c r="AD481" i="1" s="1"/>
  <c r="D481" i="1"/>
  <c r="E481" i="1"/>
  <c r="F481" i="1" s="1"/>
  <c r="G481" i="1"/>
  <c r="H481" i="1" s="1"/>
  <c r="I481" i="1"/>
  <c r="J481" i="1"/>
  <c r="K481" i="1"/>
  <c r="R481" i="1" s="1"/>
  <c r="AX481" i="1" s="1"/>
  <c r="L481" i="1"/>
  <c r="M481" i="1" s="1"/>
  <c r="B482" i="1"/>
  <c r="C482" i="1" s="1"/>
  <c r="D482" i="1"/>
  <c r="E482" i="1"/>
  <c r="F482" i="1" s="1"/>
  <c r="G482" i="1"/>
  <c r="H482" i="1" s="1"/>
  <c r="I482" i="1"/>
  <c r="J482" i="1"/>
  <c r="K482" i="1"/>
  <c r="S482" i="1" s="1"/>
  <c r="L482" i="1"/>
  <c r="M482" i="1" s="1"/>
  <c r="B483" i="1"/>
  <c r="C483" i="1" s="1"/>
  <c r="AD483" i="1" s="1"/>
  <c r="D483" i="1"/>
  <c r="E483" i="1"/>
  <c r="F483" i="1" s="1"/>
  <c r="G483" i="1"/>
  <c r="H483" i="1" s="1"/>
  <c r="I483" i="1"/>
  <c r="J483" i="1"/>
  <c r="K483" i="1"/>
  <c r="L483" i="1"/>
  <c r="M483" i="1" s="1"/>
  <c r="B484" i="1"/>
  <c r="C484" i="1" s="1"/>
  <c r="D484" i="1"/>
  <c r="E484" i="1"/>
  <c r="F484" i="1" s="1"/>
  <c r="G484" i="1"/>
  <c r="H484" i="1" s="1"/>
  <c r="I484" i="1"/>
  <c r="J484" i="1"/>
  <c r="K484" i="1"/>
  <c r="R484" i="1" s="1"/>
  <c r="AX484" i="1" s="1"/>
  <c r="L484" i="1"/>
  <c r="M484" i="1" s="1"/>
  <c r="B485" i="1"/>
  <c r="C485" i="1" s="1"/>
  <c r="AD485" i="1" s="1"/>
  <c r="D485" i="1"/>
  <c r="E485" i="1"/>
  <c r="F485" i="1" s="1"/>
  <c r="G485" i="1"/>
  <c r="H485" i="1" s="1"/>
  <c r="I485" i="1"/>
  <c r="J485" i="1"/>
  <c r="K485" i="1"/>
  <c r="R485" i="1" s="1"/>
  <c r="AX485" i="1" s="1"/>
  <c r="L485" i="1"/>
  <c r="M485" i="1" s="1"/>
  <c r="B486" i="1"/>
  <c r="C486" i="1" s="1"/>
  <c r="D486" i="1"/>
  <c r="E486" i="1"/>
  <c r="F486" i="1" s="1"/>
  <c r="G486" i="1"/>
  <c r="H486" i="1" s="1"/>
  <c r="I486" i="1"/>
  <c r="J486" i="1"/>
  <c r="K486" i="1"/>
  <c r="L486" i="1"/>
  <c r="M486" i="1" s="1"/>
  <c r="B487" i="1"/>
  <c r="C487" i="1" s="1"/>
  <c r="AD487" i="1" s="1"/>
  <c r="D487" i="1"/>
  <c r="E487" i="1"/>
  <c r="F487" i="1" s="1"/>
  <c r="G487" i="1"/>
  <c r="H487" i="1" s="1"/>
  <c r="I487" i="1"/>
  <c r="J487" i="1"/>
  <c r="K487" i="1"/>
  <c r="N487" i="1" s="1"/>
  <c r="L487" i="1"/>
  <c r="M487" i="1" s="1"/>
  <c r="B488" i="1"/>
  <c r="C488" i="1" s="1"/>
  <c r="D488" i="1"/>
  <c r="E488" i="1"/>
  <c r="F488" i="1" s="1"/>
  <c r="G488" i="1"/>
  <c r="H488" i="1" s="1"/>
  <c r="I488" i="1"/>
  <c r="J488" i="1"/>
  <c r="K488" i="1"/>
  <c r="R488" i="1" s="1"/>
  <c r="AX488" i="1" s="1"/>
  <c r="L488" i="1"/>
  <c r="M488" i="1" s="1"/>
  <c r="B489" i="1"/>
  <c r="C489" i="1" s="1"/>
  <c r="AD489" i="1" s="1"/>
  <c r="D489" i="1"/>
  <c r="E489" i="1"/>
  <c r="F489" i="1" s="1"/>
  <c r="G489" i="1"/>
  <c r="H489" i="1" s="1"/>
  <c r="I489" i="1"/>
  <c r="J489" i="1"/>
  <c r="K489" i="1"/>
  <c r="L489" i="1"/>
  <c r="M489" i="1" s="1"/>
  <c r="B490" i="1"/>
  <c r="C490" i="1" s="1"/>
  <c r="D490" i="1"/>
  <c r="E490" i="1"/>
  <c r="F490" i="1" s="1"/>
  <c r="G490" i="1"/>
  <c r="H490" i="1" s="1"/>
  <c r="I490" i="1"/>
  <c r="J490" i="1"/>
  <c r="K490" i="1"/>
  <c r="N490" i="1" s="1"/>
  <c r="L490" i="1"/>
  <c r="M490" i="1" s="1"/>
  <c r="B491" i="1"/>
  <c r="C491" i="1" s="1"/>
  <c r="AD491" i="1" s="1"/>
  <c r="D491" i="1"/>
  <c r="E491" i="1"/>
  <c r="F491" i="1" s="1"/>
  <c r="G491" i="1"/>
  <c r="H491" i="1" s="1"/>
  <c r="I491" i="1"/>
  <c r="J491" i="1"/>
  <c r="K491" i="1"/>
  <c r="N491" i="1" s="1"/>
  <c r="L491" i="1"/>
  <c r="M491" i="1" s="1"/>
  <c r="B492" i="1"/>
  <c r="C492" i="1" s="1"/>
  <c r="D492" i="1"/>
  <c r="E492" i="1"/>
  <c r="F492" i="1" s="1"/>
  <c r="G492" i="1"/>
  <c r="H492" i="1" s="1"/>
  <c r="I492" i="1"/>
  <c r="J492" i="1"/>
  <c r="K492" i="1"/>
  <c r="N492" i="1" s="1"/>
  <c r="O492" i="1" s="1"/>
  <c r="BA492" i="1" s="1"/>
  <c r="BB492" i="1" s="1"/>
  <c r="L492" i="1"/>
  <c r="M492" i="1" s="1"/>
  <c r="B493" i="1"/>
  <c r="C493" i="1" s="1"/>
  <c r="AD493" i="1" s="1"/>
  <c r="D493" i="1"/>
  <c r="E493" i="1"/>
  <c r="F493" i="1" s="1"/>
  <c r="G493" i="1"/>
  <c r="H493" i="1" s="1"/>
  <c r="I493" i="1"/>
  <c r="J493" i="1"/>
  <c r="K493" i="1"/>
  <c r="R493" i="1" s="1"/>
  <c r="AX493" i="1" s="1"/>
  <c r="L493" i="1"/>
  <c r="M493" i="1" s="1"/>
  <c r="B494" i="1"/>
  <c r="C494" i="1" s="1"/>
  <c r="D494" i="1"/>
  <c r="E494" i="1"/>
  <c r="F494" i="1" s="1"/>
  <c r="G494" i="1"/>
  <c r="H494" i="1" s="1"/>
  <c r="I494" i="1"/>
  <c r="J494" i="1"/>
  <c r="K494" i="1"/>
  <c r="N494" i="1" s="1"/>
  <c r="L494" i="1"/>
  <c r="M494" i="1" s="1"/>
  <c r="B495" i="1"/>
  <c r="C495" i="1" s="1"/>
  <c r="AD495" i="1" s="1"/>
  <c r="D495" i="1"/>
  <c r="E495" i="1"/>
  <c r="F495" i="1" s="1"/>
  <c r="G495" i="1"/>
  <c r="H495" i="1" s="1"/>
  <c r="I495" i="1"/>
  <c r="J495" i="1"/>
  <c r="K495" i="1"/>
  <c r="N495" i="1" s="1"/>
  <c r="L495" i="1"/>
  <c r="M495" i="1" s="1"/>
  <c r="B496" i="1"/>
  <c r="C496" i="1" s="1"/>
  <c r="D496" i="1"/>
  <c r="E496" i="1"/>
  <c r="F496" i="1" s="1"/>
  <c r="G496" i="1"/>
  <c r="H496" i="1" s="1"/>
  <c r="I496" i="1"/>
  <c r="J496" i="1"/>
  <c r="K496" i="1"/>
  <c r="L496" i="1"/>
  <c r="M496" i="1" s="1"/>
  <c r="B497" i="1"/>
  <c r="C497" i="1" s="1"/>
  <c r="AD497" i="1" s="1"/>
  <c r="D497" i="1"/>
  <c r="E497" i="1"/>
  <c r="F497" i="1" s="1"/>
  <c r="G497" i="1"/>
  <c r="H497" i="1" s="1"/>
  <c r="I497" i="1"/>
  <c r="J497" i="1"/>
  <c r="K497" i="1"/>
  <c r="R497" i="1" s="1"/>
  <c r="AX497" i="1" s="1"/>
  <c r="L497" i="1"/>
  <c r="M497" i="1" s="1"/>
  <c r="B498" i="1"/>
  <c r="C498" i="1" s="1"/>
  <c r="D498" i="1"/>
  <c r="E498" i="1"/>
  <c r="F498" i="1" s="1"/>
  <c r="G498" i="1"/>
  <c r="H498" i="1" s="1"/>
  <c r="I498" i="1"/>
  <c r="J498" i="1"/>
  <c r="K498" i="1"/>
  <c r="L498" i="1"/>
  <c r="M498" i="1" s="1"/>
  <c r="B499" i="1"/>
  <c r="C499" i="1" s="1"/>
  <c r="AD499" i="1" s="1"/>
  <c r="D499" i="1"/>
  <c r="E499" i="1"/>
  <c r="F499" i="1" s="1"/>
  <c r="G499" i="1"/>
  <c r="H499" i="1" s="1"/>
  <c r="I499" i="1"/>
  <c r="J499" i="1"/>
  <c r="K499" i="1"/>
  <c r="N499" i="1" s="1"/>
  <c r="L499" i="1"/>
  <c r="M499" i="1" s="1"/>
  <c r="B500" i="1"/>
  <c r="C500" i="1" s="1"/>
  <c r="D500" i="1"/>
  <c r="E500" i="1"/>
  <c r="F500" i="1" s="1"/>
  <c r="G500" i="1"/>
  <c r="H500" i="1" s="1"/>
  <c r="I500" i="1"/>
  <c r="J500" i="1"/>
  <c r="K500" i="1"/>
  <c r="S500" i="1" s="1"/>
  <c r="L500" i="1"/>
  <c r="M500" i="1" s="1"/>
  <c r="B501" i="1"/>
  <c r="C501" i="1" s="1"/>
  <c r="AD501" i="1" s="1"/>
  <c r="D501" i="1"/>
  <c r="E501" i="1"/>
  <c r="F501" i="1" s="1"/>
  <c r="G501" i="1"/>
  <c r="H501" i="1" s="1"/>
  <c r="I501" i="1"/>
  <c r="J501" i="1"/>
  <c r="K501" i="1"/>
  <c r="R501" i="1" s="1"/>
  <c r="AX501" i="1" s="1"/>
  <c r="L501" i="1"/>
  <c r="M501" i="1" s="1"/>
  <c r="B502" i="1"/>
  <c r="C502" i="1" s="1"/>
  <c r="D502" i="1"/>
  <c r="E502" i="1"/>
  <c r="F502" i="1" s="1"/>
  <c r="G502" i="1"/>
  <c r="H502" i="1" s="1"/>
  <c r="I502" i="1"/>
  <c r="J502" i="1"/>
  <c r="K502" i="1"/>
  <c r="N502" i="1" s="1"/>
  <c r="L502" i="1"/>
  <c r="M502" i="1" s="1"/>
  <c r="B503" i="1"/>
  <c r="C503" i="1" s="1"/>
  <c r="AD503" i="1" s="1"/>
  <c r="D503" i="1"/>
  <c r="E503" i="1"/>
  <c r="F503" i="1" s="1"/>
  <c r="G503" i="1"/>
  <c r="H503" i="1" s="1"/>
  <c r="I503" i="1"/>
  <c r="J503" i="1"/>
  <c r="K503" i="1"/>
  <c r="N503" i="1" s="1"/>
  <c r="L503" i="1"/>
  <c r="M503" i="1" s="1"/>
  <c r="B504" i="1"/>
  <c r="C504" i="1" s="1"/>
  <c r="D504" i="1"/>
  <c r="E504" i="1"/>
  <c r="F504" i="1" s="1"/>
  <c r="G504" i="1"/>
  <c r="H504" i="1" s="1"/>
  <c r="I504" i="1"/>
  <c r="J504" i="1"/>
  <c r="K504" i="1"/>
  <c r="S504" i="1" s="1"/>
  <c r="L504" i="1"/>
  <c r="M504" i="1" s="1"/>
  <c r="B505" i="1"/>
  <c r="C505" i="1" s="1"/>
  <c r="AD505" i="1" s="1"/>
  <c r="D505" i="1"/>
  <c r="E505" i="1"/>
  <c r="F505" i="1" s="1"/>
  <c r="G505" i="1"/>
  <c r="H505" i="1" s="1"/>
  <c r="I505" i="1"/>
  <c r="J505" i="1"/>
  <c r="K505" i="1"/>
  <c r="N505" i="1" s="1"/>
  <c r="O505" i="1" s="1"/>
  <c r="BA505" i="1" s="1"/>
  <c r="BB505" i="1" s="1"/>
  <c r="L505" i="1"/>
  <c r="M505" i="1" s="1"/>
  <c r="B506" i="1"/>
  <c r="C506" i="1" s="1"/>
  <c r="D506" i="1"/>
  <c r="E506" i="1"/>
  <c r="F506" i="1" s="1"/>
  <c r="G506" i="1"/>
  <c r="H506" i="1" s="1"/>
  <c r="I506" i="1"/>
  <c r="J506" i="1"/>
  <c r="K506" i="1"/>
  <c r="N506" i="1" s="1"/>
  <c r="L506" i="1"/>
  <c r="M506" i="1" s="1"/>
  <c r="B507" i="1"/>
  <c r="C507" i="1" s="1"/>
  <c r="AD507" i="1" s="1"/>
  <c r="D507" i="1"/>
  <c r="E507" i="1"/>
  <c r="F507" i="1" s="1"/>
  <c r="G507" i="1"/>
  <c r="H507" i="1" s="1"/>
  <c r="I507" i="1"/>
  <c r="J507" i="1"/>
  <c r="K507" i="1"/>
  <c r="N507" i="1" s="1"/>
  <c r="L507" i="1"/>
  <c r="M507" i="1" s="1"/>
  <c r="B508" i="1"/>
  <c r="C508" i="1" s="1"/>
  <c r="D508" i="1"/>
  <c r="E508" i="1"/>
  <c r="F508" i="1" s="1"/>
  <c r="G508" i="1"/>
  <c r="H508" i="1" s="1"/>
  <c r="I508" i="1"/>
  <c r="J508" i="1"/>
  <c r="K508" i="1"/>
  <c r="S508" i="1" s="1"/>
  <c r="L508" i="1"/>
  <c r="M508" i="1" s="1"/>
  <c r="B509" i="1"/>
  <c r="C509" i="1" s="1"/>
  <c r="AD509" i="1" s="1"/>
  <c r="D509" i="1"/>
  <c r="E509" i="1"/>
  <c r="F509" i="1" s="1"/>
  <c r="G509" i="1"/>
  <c r="H509" i="1" s="1"/>
  <c r="I509" i="1"/>
  <c r="J509" i="1"/>
  <c r="K509" i="1"/>
  <c r="N509" i="1" s="1"/>
  <c r="O509" i="1" s="1"/>
  <c r="BA509" i="1" s="1"/>
  <c r="BB509" i="1" s="1"/>
  <c r="L509" i="1"/>
  <c r="M509" i="1" s="1"/>
  <c r="B510" i="1"/>
  <c r="C510" i="1" s="1"/>
  <c r="D510" i="1"/>
  <c r="E510" i="1"/>
  <c r="F510" i="1" s="1"/>
  <c r="G510" i="1"/>
  <c r="H510" i="1" s="1"/>
  <c r="I510" i="1"/>
  <c r="J510" i="1"/>
  <c r="K510" i="1"/>
  <c r="N510" i="1" s="1"/>
  <c r="L510" i="1"/>
  <c r="M510" i="1" s="1"/>
  <c r="B511" i="1"/>
  <c r="C511" i="1" s="1"/>
  <c r="AD511" i="1" s="1"/>
  <c r="D511" i="1"/>
  <c r="E511" i="1"/>
  <c r="F511" i="1" s="1"/>
  <c r="G511" i="1"/>
  <c r="H511" i="1" s="1"/>
  <c r="I511" i="1"/>
  <c r="J511" i="1"/>
  <c r="K511" i="1"/>
  <c r="N511" i="1" s="1"/>
  <c r="L511" i="1"/>
  <c r="M511" i="1" s="1"/>
  <c r="B512" i="1"/>
  <c r="C512" i="1" s="1"/>
  <c r="D512" i="1"/>
  <c r="E512" i="1"/>
  <c r="F512" i="1" s="1"/>
  <c r="G512" i="1"/>
  <c r="H512" i="1" s="1"/>
  <c r="I512" i="1"/>
  <c r="J512" i="1"/>
  <c r="K512" i="1"/>
  <c r="L512" i="1"/>
  <c r="M512" i="1" s="1"/>
  <c r="B513" i="1"/>
  <c r="C513" i="1" s="1"/>
  <c r="AD513" i="1" s="1"/>
  <c r="D513" i="1"/>
  <c r="E513" i="1"/>
  <c r="F513" i="1" s="1"/>
  <c r="G513" i="1"/>
  <c r="H513" i="1" s="1"/>
  <c r="I513" i="1"/>
  <c r="J513" i="1"/>
  <c r="K513" i="1"/>
  <c r="R513" i="1" s="1"/>
  <c r="AX513" i="1" s="1"/>
  <c r="L513" i="1"/>
  <c r="M513" i="1" s="1"/>
  <c r="B514" i="1"/>
  <c r="C514" i="1" s="1"/>
  <c r="D514" i="1"/>
  <c r="E514" i="1"/>
  <c r="F514" i="1" s="1"/>
  <c r="G514" i="1"/>
  <c r="H514" i="1" s="1"/>
  <c r="I514" i="1"/>
  <c r="J514" i="1"/>
  <c r="K514" i="1"/>
  <c r="L514" i="1"/>
  <c r="M514" i="1" s="1"/>
  <c r="B515" i="1"/>
  <c r="C515" i="1" s="1"/>
  <c r="AD515" i="1" s="1"/>
  <c r="D515" i="1"/>
  <c r="E515" i="1"/>
  <c r="F515" i="1" s="1"/>
  <c r="G515" i="1"/>
  <c r="H515" i="1" s="1"/>
  <c r="I515" i="1"/>
  <c r="J515" i="1"/>
  <c r="K515" i="1"/>
  <c r="N515" i="1" s="1"/>
  <c r="L515" i="1"/>
  <c r="M515" i="1" s="1"/>
  <c r="B516" i="1"/>
  <c r="C516" i="1" s="1"/>
  <c r="D516" i="1"/>
  <c r="E516" i="1"/>
  <c r="F516" i="1" s="1"/>
  <c r="G516" i="1"/>
  <c r="H516" i="1" s="1"/>
  <c r="I516" i="1"/>
  <c r="J516" i="1"/>
  <c r="K516" i="1"/>
  <c r="N516" i="1" s="1"/>
  <c r="O516" i="1" s="1"/>
  <c r="BA516" i="1" s="1"/>
  <c r="BB516" i="1" s="1"/>
  <c r="L516" i="1"/>
  <c r="M516" i="1" s="1"/>
  <c r="B517" i="1"/>
  <c r="C517" i="1" s="1"/>
  <c r="AD517" i="1" s="1"/>
  <c r="D517" i="1"/>
  <c r="E517" i="1"/>
  <c r="F517" i="1" s="1"/>
  <c r="G517" i="1"/>
  <c r="H517" i="1" s="1"/>
  <c r="I517" i="1"/>
  <c r="J517" i="1"/>
  <c r="K517" i="1"/>
  <c r="R517" i="1" s="1"/>
  <c r="AX517" i="1" s="1"/>
  <c r="L517" i="1"/>
  <c r="M517" i="1" s="1"/>
  <c r="B518" i="1"/>
  <c r="C518" i="1" s="1"/>
  <c r="D518" i="1"/>
  <c r="E518" i="1"/>
  <c r="F518" i="1" s="1"/>
  <c r="G518" i="1"/>
  <c r="H518" i="1" s="1"/>
  <c r="I518" i="1"/>
  <c r="J518" i="1"/>
  <c r="K518" i="1"/>
  <c r="N518" i="1" s="1"/>
  <c r="L518" i="1"/>
  <c r="M518" i="1" s="1"/>
  <c r="B519" i="1"/>
  <c r="C519" i="1" s="1"/>
  <c r="AD519" i="1" s="1"/>
  <c r="D519" i="1"/>
  <c r="E519" i="1"/>
  <c r="F519" i="1" s="1"/>
  <c r="G519" i="1"/>
  <c r="H519" i="1" s="1"/>
  <c r="I519" i="1"/>
  <c r="J519" i="1"/>
  <c r="K519" i="1"/>
  <c r="R519" i="1" s="1"/>
  <c r="AX519" i="1" s="1"/>
  <c r="L519" i="1"/>
  <c r="M519" i="1" s="1"/>
  <c r="B520" i="1"/>
  <c r="C520" i="1" s="1"/>
  <c r="D520" i="1"/>
  <c r="E520" i="1"/>
  <c r="F520" i="1" s="1"/>
  <c r="G520" i="1"/>
  <c r="H520" i="1" s="1"/>
  <c r="I520" i="1"/>
  <c r="J520" i="1"/>
  <c r="K520" i="1"/>
  <c r="N520" i="1" s="1"/>
  <c r="O520" i="1" s="1"/>
  <c r="BA520" i="1" s="1"/>
  <c r="BB520" i="1" s="1"/>
  <c r="L520" i="1"/>
  <c r="M520" i="1" s="1"/>
  <c r="B521" i="1"/>
  <c r="C521" i="1" s="1"/>
  <c r="AD521" i="1" s="1"/>
  <c r="D521" i="1"/>
  <c r="E521" i="1"/>
  <c r="F521" i="1" s="1"/>
  <c r="G521" i="1"/>
  <c r="H521" i="1" s="1"/>
  <c r="I521" i="1"/>
  <c r="J521" i="1"/>
  <c r="K521" i="1"/>
  <c r="R521" i="1" s="1"/>
  <c r="AX521" i="1" s="1"/>
  <c r="L521" i="1"/>
  <c r="M521" i="1" s="1"/>
  <c r="B522" i="1"/>
  <c r="C522" i="1" s="1"/>
  <c r="D522" i="1"/>
  <c r="E522" i="1"/>
  <c r="F522" i="1" s="1"/>
  <c r="G522" i="1"/>
  <c r="H522" i="1" s="1"/>
  <c r="I522" i="1"/>
  <c r="J522" i="1"/>
  <c r="K522" i="1"/>
  <c r="N522" i="1" s="1"/>
  <c r="L522" i="1"/>
  <c r="M522" i="1" s="1"/>
  <c r="B523" i="1"/>
  <c r="C523" i="1" s="1"/>
  <c r="AD523" i="1" s="1"/>
  <c r="D523" i="1"/>
  <c r="E523" i="1"/>
  <c r="F523" i="1" s="1"/>
  <c r="G523" i="1"/>
  <c r="H523" i="1" s="1"/>
  <c r="I523" i="1"/>
  <c r="J523" i="1"/>
  <c r="K523" i="1"/>
  <c r="R523" i="1" s="1"/>
  <c r="AX523" i="1" s="1"/>
  <c r="L523" i="1"/>
  <c r="M523" i="1" s="1"/>
  <c r="B524" i="1"/>
  <c r="C524" i="1" s="1"/>
  <c r="D524" i="1"/>
  <c r="E524" i="1"/>
  <c r="F524" i="1" s="1"/>
  <c r="G524" i="1"/>
  <c r="H524" i="1" s="1"/>
  <c r="I524" i="1"/>
  <c r="J524" i="1"/>
  <c r="K524" i="1"/>
  <c r="R524" i="1" s="1"/>
  <c r="AX524" i="1" s="1"/>
  <c r="L524" i="1"/>
  <c r="M524" i="1" s="1"/>
  <c r="B525" i="1"/>
  <c r="C525" i="1" s="1"/>
  <c r="AD525" i="1" s="1"/>
  <c r="D525" i="1"/>
  <c r="E525" i="1"/>
  <c r="F525" i="1" s="1"/>
  <c r="G525" i="1"/>
  <c r="H525" i="1" s="1"/>
  <c r="I525" i="1"/>
  <c r="J525" i="1"/>
  <c r="K525" i="1"/>
  <c r="N525" i="1" s="1"/>
  <c r="O525" i="1" s="1"/>
  <c r="BA525" i="1" s="1"/>
  <c r="BB525" i="1" s="1"/>
  <c r="L525" i="1"/>
  <c r="M525" i="1" s="1"/>
  <c r="B526" i="1"/>
  <c r="C526" i="1" s="1"/>
  <c r="D526" i="1"/>
  <c r="E526" i="1"/>
  <c r="F526" i="1" s="1"/>
  <c r="G526" i="1"/>
  <c r="H526" i="1" s="1"/>
  <c r="I526" i="1"/>
  <c r="J526" i="1"/>
  <c r="K526" i="1"/>
  <c r="N526" i="1" s="1"/>
  <c r="L526" i="1"/>
  <c r="M526" i="1" s="1"/>
  <c r="B527" i="1"/>
  <c r="C527" i="1" s="1"/>
  <c r="AD527" i="1" s="1"/>
  <c r="D527" i="1"/>
  <c r="E527" i="1"/>
  <c r="F527" i="1" s="1"/>
  <c r="G527" i="1"/>
  <c r="H527" i="1" s="1"/>
  <c r="I527" i="1"/>
  <c r="J527" i="1"/>
  <c r="K527" i="1"/>
  <c r="L527" i="1"/>
  <c r="M527" i="1" s="1"/>
  <c r="B528" i="1"/>
  <c r="C528" i="1" s="1"/>
  <c r="D528" i="1"/>
  <c r="E528" i="1"/>
  <c r="F528" i="1" s="1"/>
  <c r="G528" i="1"/>
  <c r="H528" i="1" s="1"/>
  <c r="I528" i="1"/>
  <c r="J528" i="1"/>
  <c r="K528" i="1"/>
  <c r="S528" i="1" s="1"/>
  <c r="L528" i="1"/>
  <c r="M528" i="1" s="1"/>
  <c r="B529" i="1"/>
  <c r="C529" i="1" s="1"/>
  <c r="AD529" i="1" s="1"/>
  <c r="D529" i="1"/>
  <c r="E529" i="1"/>
  <c r="F529" i="1" s="1"/>
  <c r="G529" i="1"/>
  <c r="H529" i="1" s="1"/>
  <c r="I529" i="1"/>
  <c r="J529" i="1"/>
  <c r="K529" i="1"/>
  <c r="S529" i="1" s="1"/>
  <c r="L529" i="1"/>
  <c r="M529" i="1" s="1"/>
  <c r="B530" i="1"/>
  <c r="C530" i="1" s="1"/>
  <c r="D530" i="1"/>
  <c r="E530" i="1"/>
  <c r="F530" i="1" s="1"/>
  <c r="G530" i="1"/>
  <c r="H530" i="1" s="1"/>
  <c r="I530" i="1"/>
  <c r="J530" i="1"/>
  <c r="K530" i="1"/>
  <c r="L530" i="1"/>
  <c r="M530" i="1" s="1"/>
  <c r="B531" i="1"/>
  <c r="C531" i="1" s="1"/>
  <c r="AD531" i="1" s="1"/>
  <c r="D531" i="1"/>
  <c r="E531" i="1"/>
  <c r="F531" i="1" s="1"/>
  <c r="G531" i="1"/>
  <c r="H531" i="1" s="1"/>
  <c r="I531" i="1"/>
  <c r="J531" i="1"/>
  <c r="K531" i="1"/>
  <c r="N531" i="1" s="1"/>
  <c r="L531" i="1"/>
  <c r="M531" i="1" s="1"/>
  <c r="B532" i="1"/>
  <c r="C532" i="1" s="1"/>
  <c r="D532" i="1"/>
  <c r="E532" i="1"/>
  <c r="F532" i="1" s="1"/>
  <c r="G532" i="1"/>
  <c r="H532" i="1" s="1"/>
  <c r="I532" i="1"/>
  <c r="J532" i="1"/>
  <c r="K532" i="1"/>
  <c r="N532" i="1" s="1"/>
  <c r="O532" i="1" s="1"/>
  <c r="BA532" i="1" s="1"/>
  <c r="BB532" i="1" s="1"/>
  <c r="L532" i="1"/>
  <c r="M532" i="1" s="1"/>
  <c r="B533" i="1"/>
  <c r="C533" i="1" s="1"/>
  <c r="AD533" i="1" s="1"/>
  <c r="D533" i="1"/>
  <c r="E533" i="1"/>
  <c r="F533" i="1" s="1"/>
  <c r="G533" i="1"/>
  <c r="H533" i="1" s="1"/>
  <c r="I533" i="1"/>
  <c r="J533" i="1"/>
  <c r="K533" i="1"/>
  <c r="L533" i="1"/>
  <c r="M533" i="1" s="1"/>
  <c r="B534" i="1"/>
  <c r="C534" i="1" s="1"/>
  <c r="D534" i="1"/>
  <c r="E534" i="1"/>
  <c r="F534" i="1" s="1"/>
  <c r="G534" i="1"/>
  <c r="H534" i="1" s="1"/>
  <c r="I534" i="1"/>
  <c r="J534" i="1"/>
  <c r="K534" i="1"/>
  <c r="S534" i="1" s="1"/>
  <c r="L534" i="1"/>
  <c r="M534" i="1" s="1"/>
  <c r="B535" i="1"/>
  <c r="C535" i="1" s="1"/>
  <c r="AD535" i="1" s="1"/>
  <c r="D535" i="1"/>
  <c r="E535" i="1"/>
  <c r="F535" i="1" s="1"/>
  <c r="G535" i="1"/>
  <c r="H535" i="1" s="1"/>
  <c r="I535" i="1"/>
  <c r="J535" i="1"/>
  <c r="K535" i="1"/>
  <c r="N535" i="1" s="1"/>
  <c r="L535" i="1"/>
  <c r="M535" i="1" s="1"/>
  <c r="B536" i="1"/>
  <c r="C536" i="1" s="1"/>
  <c r="D536" i="1"/>
  <c r="E536" i="1"/>
  <c r="F536" i="1" s="1"/>
  <c r="G536" i="1"/>
  <c r="H536" i="1" s="1"/>
  <c r="I536" i="1"/>
  <c r="J536" i="1"/>
  <c r="K536" i="1"/>
  <c r="R536" i="1" s="1"/>
  <c r="AX536" i="1" s="1"/>
  <c r="L536" i="1"/>
  <c r="M536" i="1" s="1"/>
  <c r="B537" i="1"/>
  <c r="C537" i="1" s="1"/>
  <c r="AD537" i="1" s="1"/>
  <c r="D537" i="1"/>
  <c r="E537" i="1"/>
  <c r="F537" i="1" s="1"/>
  <c r="G537" i="1"/>
  <c r="H537" i="1" s="1"/>
  <c r="I537" i="1"/>
  <c r="J537" i="1"/>
  <c r="K537" i="1"/>
  <c r="N537" i="1" s="1"/>
  <c r="O537" i="1" s="1"/>
  <c r="BA537" i="1" s="1"/>
  <c r="BB537" i="1" s="1"/>
  <c r="L537" i="1"/>
  <c r="M537" i="1" s="1"/>
  <c r="B538" i="1"/>
  <c r="C538" i="1" s="1"/>
  <c r="D538" i="1"/>
  <c r="E538" i="1"/>
  <c r="F538" i="1" s="1"/>
  <c r="G538" i="1"/>
  <c r="H538" i="1" s="1"/>
  <c r="I538" i="1"/>
  <c r="J538" i="1"/>
  <c r="K538" i="1"/>
  <c r="N538" i="1" s="1"/>
  <c r="L538" i="1"/>
  <c r="M538" i="1" s="1"/>
  <c r="B539" i="1"/>
  <c r="C539" i="1" s="1"/>
  <c r="AD539" i="1" s="1"/>
  <c r="D539" i="1"/>
  <c r="E539" i="1"/>
  <c r="F539" i="1" s="1"/>
  <c r="G539" i="1"/>
  <c r="H539" i="1" s="1"/>
  <c r="I539" i="1"/>
  <c r="J539" i="1"/>
  <c r="K539" i="1"/>
  <c r="L539" i="1"/>
  <c r="M539" i="1" s="1"/>
  <c r="B540" i="1"/>
  <c r="C540" i="1" s="1"/>
  <c r="D540" i="1"/>
  <c r="E540" i="1"/>
  <c r="F540" i="1" s="1"/>
  <c r="G540" i="1"/>
  <c r="H540" i="1" s="1"/>
  <c r="I540" i="1"/>
  <c r="J540" i="1"/>
  <c r="K540" i="1"/>
  <c r="S540" i="1" s="1"/>
  <c r="L540" i="1"/>
  <c r="M540" i="1" s="1"/>
  <c r="B541" i="1"/>
  <c r="C541" i="1" s="1"/>
  <c r="AD541" i="1" s="1"/>
  <c r="D541" i="1"/>
  <c r="E541" i="1"/>
  <c r="F541" i="1" s="1"/>
  <c r="AK541" i="1" s="1"/>
  <c r="G541" i="1"/>
  <c r="H541" i="1" s="1"/>
  <c r="I541" i="1"/>
  <c r="J541" i="1"/>
  <c r="K541" i="1"/>
  <c r="S541" i="1" s="1"/>
  <c r="L541" i="1"/>
  <c r="M541" i="1" s="1"/>
  <c r="B542" i="1"/>
  <c r="C542" i="1" s="1"/>
  <c r="D542" i="1"/>
  <c r="E542" i="1"/>
  <c r="F542" i="1" s="1"/>
  <c r="AI542" i="1" s="1"/>
  <c r="G542" i="1"/>
  <c r="H542" i="1" s="1"/>
  <c r="I542" i="1"/>
  <c r="J542" i="1"/>
  <c r="K542" i="1"/>
  <c r="N542" i="1" s="1"/>
  <c r="L542" i="1"/>
  <c r="M542" i="1" s="1"/>
  <c r="B543" i="1"/>
  <c r="C543" i="1" s="1"/>
  <c r="AD543" i="1" s="1"/>
  <c r="D543" i="1"/>
  <c r="E543" i="1"/>
  <c r="F543" i="1" s="1"/>
  <c r="AK543" i="1" s="1"/>
  <c r="G543" i="1"/>
  <c r="H543" i="1" s="1"/>
  <c r="I543" i="1"/>
  <c r="J543" i="1"/>
  <c r="K543" i="1"/>
  <c r="N543" i="1" s="1"/>
  <c r="L543" i="1"/>
  <c r="M543" i="1" s="1"/>
  <c r="B544" i="1"/>
  <c r="C544" i="1" s="1"/>
  <c r="D544" i="1"/>
  <c r="E544" i="1"/>
  <c r="F544" i="1" s="1"/>
  <c r="AI544" i="1" s="1"/>
  <c r="G544" i="1"/>
  <c r="H544" i="1" s="1"/>
  <c r="I544" i="1"/>
  <c r="J544" i="1"/>
  <c r="K544" i="1"/>
  <c r="N544" i="1" s="1"/>
  <c r="O544" i="1" s="1"/>
  <c r="BA544" i="1" s="1"/>
  <c r="BB544" i="1" s="1"/>
  <c r="L544" i="1"/>
  <c r="M544" i="1" s="1"/>
  <c r="L15" i="1"/>
  <c r="M15" i="1" s="1"/>
  <c r="K15" i="1"/>
  <c r="N15" i="1" s="1"/>
  <c r="O15" i="1" s="1"/>
  <c r="BA15" i="1" s="1"/>
  <c r="BB15" i="1" s="1"/>
  <c r="J15" i="1"/>
  <c r="I15" i="1"/>
  <c r="G15" i="1"/>
  <c r="H15" i="1" s="1"/>
  <c r="E15" i="1"/>
  <c r="F15" i="1" s="1"/>
  <c r="AI15" i="1" s="1"/>
  <c r="D15" i="1"/>
  <c r="B15" i="1"/>
  <c r="C15" i="1" s="1"/>
  <c r="AD15" i="1" s="1"/>
  <c r="BQ486" i="1" l="1"/>
  <c r="BT321" i="1"/>
  <c r="BO447" i="1"/>
  <c r="BO473" i="1"/>
  <c r="BO409" i="1"/>
  <c r="BF525" i="1"/>
  <c r="BH542" i="1"/>
  <c r="BH540" i="1"/>
  <c r="BF535" i="1"/>
  <c r="BH544" i="1"/>
  <c r="BF539" i="1"/>
  <c r="BF537" i="1"/>
  <c r="BH536" i="1"/>
  <c r="BF533" i="1"/>
  <c r="BH526" i="1"/>
  <c r="BF523" i="1"/>
  <c r="BH522" i="1"/>
  <c r="BF519" i="1"/>
  <c r="BF511" i="1"/>
  <c r="BF495" i="1"/>
  <c r="BH512" i="1"/>
  <c r="BH488" i="1"/>
  <c r="BH480" i="1"/>
  <c r="BJ472" i="1"/>
  <c r="BK464" i="1"/>
  <c r="BI456" i="1"/>
  <c r="BH510" i="1"/>
  <c r="BF506" i="1"/>
  <c r="BH514" i="1"/>
  <c r="BF507" i="1"/>
  <c r="BH502" i="1"/>
  <c r="BH490" i="1"/>
  <c r="BF479" i="1"/>
  <c r="BH484" i="1"/>
  <c r="BE513" i="1"/>
  <c r="BH509" i="1"/>
  <c r="BF489" i="1"/>
  <c r="BF477" i="1"/>
  <c r="BF473" i="1"/>
  <c r="BH457" i="1"/>
  <c r="BF543" i="1"/>
  <c r="BF491" i="1"/>
  <c r="BQ508" i="1"/>
  <c r="BQ500" i="1"/>
  <c r="BQ422" i="1"/>
  <c r="BO407" i="1"/>
  <c r="BO417" i="1"/>
  <c r="BQ374" i="1"/>
  <c r="BO463" i="1"/>
  <c r="BO387" i="1"/>
  <c r="BQ390" i="1"/>
  <c r="BO530" i="1"/>
  <c r="BO443" i="1"/>
  <c r="BQ414" i="1"/>
  <c r="BO449" i="1"/>
  <c r="BS539" i="1"/>
  <c r="BF487" i="1"/>
  <c r="BO507" i="1"/>
  <c r="BQ488" i="1"/>
  <c r="BO475" i="1"/>
  <c r="BO455" i="1"/>
  <c r="BQ430" i="1"/>
  <c r="BH528" i="1"/>
  <c r="BH516" i="1"/>
  <c r="BF483" i="1"/>
  <c r="BH461" i="1"/>
  <c r="BS485" i="1"/>
  <c r="BO497" i="1"/>
  <c r="BF529" i="1"/>
  <c r="BF485" i="1"/>
  <c r="BE462" i="1"/>
  <c r="BH504" i="1"/>
  <c r="BF469" i="1"/>
  <c r="BH466" i="1"/>
  <c r="BO395" i="1"/>
  <c r="BS427" i="1"/>
  <c r="BQ460" i="1"/>
  <c r="BF531" i="1"/>
  <c r="BF481" i="1"/>
  <c r="BH476" i="1"/>
  <c r="BF471" i="1"/>
  <c r="BO491" i="1"/>
  <c r="BQ472" i="1"/>
  <c r="BS469" i="1"/>
  <c r="BR532" i="1"/>
  <c r="BO527" i="1"/>
  <c r="BO519" i="1"/>
  <c r="BS517" i="1"/>
  <c r="BO505" i="1"/>
  <c r="BS499" i="1"/>
  <c r="BO481" i="1"/>
  <c r="BO479" i="1"/>
  <c r="BS459" i="1"/>
  <c r="BQ452" i="1"/>
  <c r="BO399" i="1"/>
  <c r="BQ348" i="1"/>
  <c r="BO359" i="1"/>
  <c r="BS357" i="1"/>
  <c r="BS347" i="1"/>
  <c r="BS531" i="1"/>
  <c r="BT529" i="1"/>
  <c r="BS525" i="1"/>
  <c r="BQ518" i="1"/>
  <c r="BS509" i="1"/>
  <c r="BS461" i="1"/>
  <c r="BF521" i="1"/>
  <c r="BH508" i="1"/>
  <c r="BF499" i="1"/>
  <c r="BH482" i="1"/>
  <c r="BH474" i="1"/>
  <c r="BH470" i="1"/>
  <c r="BI460" i="1"/>
  <c r="BE458" i="1"/>
  <c r="BQ535" i="1"/>
  <c r="BQ484" i="1"/>
  <c r="BQ462" i="1"/>
  <c r="BQ526" i="1"/>
  <c r="BQ524" i="1"/>
  <c r="BQ502" i="1"/>
  <c r="BO487" i="1"/>
  <c r="BS483" i="1"/>
  <c r="BQ478" i="1"/>
  <c r="BQ476" i="1"/>
  <c r="BO439" i="1"/>
  <c r="BO423" i="1"/>
  <c r="BO391" i="1"/>
  <c r="BQ366" i="1"/>
  <c r="BQ350" i="1"/>
  <c r="BE15" i="1"/>
  <c r="BF541" i="1"/>
  <c r="BH538" i="1"/>
  <c r="BF493" i="1"/>
  <c r="BR332" i="1"/>
  <c r="BQ376" i="1"/>
  <c r="BO419" i="1"/>
  <c r="BQ372" i="1"/>
  <c r="BQ380" i="1"/>
  <c r="BO425" i="1"/>
  <c r="BO411" i="1"/>
  <c r="BS538" i="1"/>
  <c r="BQ436" i="1"/>
  <c r="BS435" i="1"/>
  <c r="BO433" i="1"/>
  <c r="BO371" i="1"/>
  <c r="BO521" i="1"/>
  <c r="BO536" i="1"/>
  <c r="BO441" i="1"/>
  <c r="BO367" i="1"/>
  <c r="BQ428" i="1"/>
  <c r="BH524" i="1"/>
  <c r="BH492" i="1"/>
  <c r="BL463" i="1"/>
  <c r="BQ470" i="1"/>
  <c r="BS467" i="1"/>
  <c r="BO465" i="1"/>
  <c r="BP303" i="1"/>
  <c r="BO431" i="1"/>
  <c r="BS405" i="1"/>
  <c r="BO361" i="1"/>
  <c r="BQ352" i="1"/>
  <c r="BQ533" i="1"/>
  <c r="BQ398" i="1"/>
  <c r="BO379" i="1"/>
  <c r="BO369" i="1"/>
  <c r="BS363" i="1"/>
  <c r="BT289" i="1"/>
  <c r="BP287" i="1"/>
  <c r="BQ364" i="1"/>
  <c r="BO495" i="1"/>
  <c r="BO489" i="1"/>
  <c r="BQ446" i="1"/>
  <c r="BQ438" i="1"/>
  <c r="BQ396" i="1"/>
  <c r="BO393" i="1"/>
  <c r="BO537" i="1"/>
  <c r="BQ408" i="1"/>
  <c r="BQ454" i="1"/>
  <c r="BQ388" i="1"/>
  <c r="BO383" i="1"/>
  <c r="BT281" i="1"/>
  <c r="BQ404" i="1"/>
  <c r="BO401" i="1"/>
  <c r="BS515" i="1"/>
  <c r="BO513" i="1"/>
  <c r="BO511" i="1"/>
  <c r="BQ534" i="1"/>
  <c r="BH530" i="1"/>
  <c r="BF517" i="1"/>
  <c r="BF505" i="1"/>
  <c r="BQ464" i="1"/>
  <c r="BO503" i="1"/>
  <c r="BQ494" i="1"/>
  <c r="BO451" i="1"/>
  <c r="BQ510" i="1"/>
  <c r="BQ444" i="1"/>
  <c r="BO375" i="1"/>
  <c r="BQ412" i="1"/>
  <c r="BO343" i="1"/>
  <c r="BQ342" i="1"/>
  <c r="BR292" i="1"/>
  <c r="BS540" i="1"/>
  <c r="BQ384" i="1"/>
  <c r="BT175" i="1"/>
  <c r="BO415" i="1"/>
  <c r="BR250" i="1"/>
  <c r="BQ492" i="1"/>
  <c r="BQ406" i="1"/>
  <c r="BQ400" i="1"/>
  <c r="BP279" i="1"/>
  <c r="BP271" i="1"/>
  <c r="BT257" i="1"/>
  <c r="BS523" i="1"/>
  <c r="BQ516" i="1"/>
  <c r="BQ468" i="1"/>
  <c r="BP335" i="1"/>
  <c r="BT329" i="1"/>
  <c r="BP319" i="1"/>
  <c r="BR186" i="1"/>
  <c r="BQ420" i="1"/>
  <c r="BO403" i="1"/>
  <c r="BO353" i="1"/>
  <c r="BO471" i="1"/>
  <c r="BO457" i="1"/>
  <c r="BT313" i="1"/>
  <c r="BR260" i="1"/>
  <c r="BP229" i="1"/>
  <c r="BR218" i="1"/>
  <c r="BO385" i="1"/>
  <c r="BQ382" i="1"/>
  <c r="BO377" i="1"/>
  <c r="BQ356" i="1"/>
  <c r="BO355" i="1"/>
  <c r="BO351" i="1"/>
  <c r="BO345" i="1"/>
  <c r="BR324" i="1"/>
  <c r="BP311" i="1"/>
  <c r="BR300" i="1"/>
  <c r="BR276" i="1"/>
  <c r="BR268" i="1"/>
  <c r="BF515" i="1"/>
  <c r="BH498" i="1"/>
  <c r="BH486" i="1"/>
  <c r="BF475" i="1"/>
  <c r="BH468" i="1"/>
  <c r="BL459" i="1"/>
  <c r="BQ544" i="1"/>
  <c r="BS541" i="1"/>
  <c r="BQ538" i="1"/>
  <c r="BS534" i="1"/>
  <c r="BP531" i="1"/>
  <c r="BS513" i="1"/>
  <c r="BS481" i="1"/>
  <c r="BS449" i="1"/>
  <c r="BS417" i="1"/>
  <c r="BS385" i="1"/>
  <c r="BS353" i="1"/>
  <c r="BS543" i="1"/>
  <c r="BO541" i="1"/>
  <c r="BQ537" i="1"/>
  <c r="BT533" i="1"/>
  <c r="BQ530" i="1"/>
  <c r="BS521" i="1"/>
  <c r="BS489" i="1"/>
  <c r="BS457" i="1"/>
  <c r="BS425" i="1"/>
  <c r="BS393" i="1"/>
  <c r="BS361" i="1"/>
  <c r="BQ358" i="1"/>
  <c r="BO543" i="1"/>
  <c r="BO540" i="1"/>
  <c r="BR536" i="1"/>
  <c r="BO533" i="1"/>
  <c r="BQ529" i="1"/>
  <c r="BS497" i="1"/>
  <c r="BS465" i="1"/>
  <c r="BS433" i="1"/>
  <c r="BS401" i="1"/>
  <c r="BS369" i="1"/>
  <c r="BQ542" i="1"/>
  <c r="BP539" i="1"/>
  <c r="BS535" i="1"/>
  <c r="BO532" i="1"/>
  <c r="BS505" i="1"/>
  <c r="BS473" i="1"/>
  <c r="BS441" i="1"/>
  <c r="BS409" i="1"/>
  <c r="BS377" i="1"/>
  <c r="BS345" i="1"/>
  <c r="BT544" i="1"/>
  <c r="BP544" i="1"/>
  <c r="BR543" i="1"/>
  <c r="BT542" i="1"/>
  <c r="BP542" i="1"/>
  <c r="BR541" i="1"/>
  <c r="BT539" i="1"/>
  <c r="BO539" i="1"/>
  <c r="BO538" i="1"/>
  <c r="BP537" i="1"/>
  <c r="BQ536" i="1"/>
  <c r="BR534" i="1"/>
  <c r="BS533" i="1"/>
  <c r="BS532" i="1"/>
  <c r="BT531" i="1"/>
  <c r="BO531" i="1"/>
  <c r="BO529" i="1"/>
  <c r="BS507" i="1"/>
  <c r="BS491" i="1"/>
  <c r="BS475" i="1"/>
  <c r="BS451" i="1"/>
  <c r="BS443" i="1"/>
  <c r="BS419" i="1"/>
  <c r="BS411" i="1"/>
  <c r="BS403" i="1"/>
  <c r="BS395" i="1"/>
  <c r="BS387" i="1"/>
  <c r="BS379" i="1"/>
  <c r="BS371" i="1"/>
  <c r="BS355" i="1"/>
  <c r="AI540" i="1"/>
  <c r="BP540" i="1"/>
  <c r="BT540" i="1"/>
  <c r="AK535" i="1"/>
  <c r="BR535" i="1"/>
  <c r="AI530" i="1"/>
  <c r="BP530" i="1"/>
  <c r="BT530" i="1"/>
  <c r="AI528" i="1"/>
  <c r="BR528" i="1"/>
  <c r="BO528" i="1"/>
  <c r="BS528" i="1"/>
  <c r="BP528" i="1"/>
  <c r="BT528" i="1"/>
  <c r="AI524" i="1"/>
  <c r="BR524" i="1"/>
  <c r="BO524" i="1"/>
  <c r="BS524" i="1"/>
  <c r="BP524" i="1"/>
  <c r="BT524" i="1"/>
  <c r="AK523" i="1"/>
  <c r="BP523" i="1"/>
  <c r="BT523" i="1"/>
  <c r="BQ523" i="1"/>
  <c r="BR523" i="1"/>
  <c r="AI522" i="1"/>
  <c r="BR522" i="1"/>
  <c r="BO522" i="1"/>
  <c r="BS522" i="1"/>
  <c r="BP522" i="1"/>
  <c r="BT522" i="1"/>
  <c r="AK521" i="1"/>
  <c r="BP521" i="1"/>
  <c r="BT521" i="1"/>
  <c r="BQ521" i="1"/>
  <c r="BR521" i="1"/>
  <c r="AI520" i="1"/>
  <c r="BR520" i="1"/>
  <c r="BO520" i="1"/>
  <c r="BS520" i="1"/>
  <c r="BP520" i="1"/>
  <c r="BT520" i="1"/>
  <c r="AK519" i="1"/>
  <c r="BP519" i="1"/>
  <c r="BT519" i="1"/>
  <c r="BQ519" i="1"/>
  <c r="BR519" i="1"/>
  <c r="AI518" i="1"/>
  <c r="BR518" i="1"/>
  <c r="BO518" i="1"/>
  <c r="BS518" i="1"/>
  <c r="BP518" i="1"/>
  <c r="BT518" i="1"/>
  <c r="AK515" i="1"/>
  <c r="BP515" i="1"/>
  <c r="BT515" i="1"/>
  <c r="BQ515" i="1"/>
  <c r="BR515" i="1"/>
  <c r="AI512" i="1"/>
  <c r="BR512" i="1"/>
  <c r="BO512" i="1"/>
  <c r="BS512" i="1"/>
  <c r="BP512" i="1"/>
  <c r="BT512" i="1"/>
  <c r="AK511" i="1"/>
  <c r="BP511" i="1"/>
  <c r="BT511" i="1"/>
  <c r="BQ511" i="1"/>
  <c r="BR511" i="1"/>
  <c r="AI508" i="1"/>
  <c r="BR508" i="1"/>
  <c r="BO508" i="1"/>
  <c r="BS508" i="1"/>
  <c r="BP508" i="1"/>
  <c r="BT508" i="1"/>
  <c r="AK505" i="1"/>
  <c r="BP505" i="1"/>
  <c r="BT505" i="1"/>
  <c r="BQ505" i="1"/>
  <c r="BR505" i="1"/>
  <c r="AI504" i="1"/>
  <c r="BR504" i="1"/>
  <c r="BO504" i="1"/>
  <c r="BS504" i="1"/>
  <c r="BP504" i="1"/>
  <c r="BT504" i="1"/>
  <c r="AI502" i="1"/>
  <c r="BR502" i="1"/>
  <c r="BO502" i="1"/>
  <c r="BS502" i="1"/>
  <c r="BP502" i="1"/>
  <c r="BT502" i="1"/>
  <c r="AK501" i="1"/>
  <c r="BP501" i="1"/>
  <c r="BT501" i="1"/>
  <c r="BQ501" i="1"/>
  <c r="BR501" i="1"/>
  <c r="AK499" i="1"/>
  <c r="BP499" i="1"/>
  <c r="BT499" i="1"/>
  <c r="BQ499" i="1"/>
  <c r="BR499" i="1"/>
  <c r="AI496" i="1"/>
  <c r="BR496" i="1"/>
  <c r="BO496" i="1"/>
  <c r="BS496" i="1"/>
  <c r="BP496" i="1"/>
  <c r="BT496" i="1"/>
  <c r="AK495" i="1"/>
  <c r="BP495" i="1"/>
  <c r="BT495" i="1"/>
  <c r="BQ495" i="1"/>
  <c r="BR495" i="1"/>
  <c r="AI494" i="1"/>
  <c r="BR494" i="1"/>
  <c r="BO494" i="1"/>
  <c r="BS494" i="1"/>
  <c r="BP494" i="1"/>
  <c r="BT494" i="1"/>
  <c r="AK493" i="1"/>
  <c r="BP493" i="1"/>
  <c r="BT493" i="1"/>
  <c r="BQ493" i="1"/>
  <c r="BR493" i="1"/>
  <c r="AI492" i="1"/>
  <c r="BR492" i="1"/>
  <c r="BO492" i="1"/>
  <c r="BS492" i="1"/>
  <c r="BP492" i="1"/>
  <c r="BT492" i="1"/>
  <c r="AI490" i="1"/>
  <c r="BR490" i="1"/>
  <c r="BO490" i="1"/>
  <c r="BS490" i="1"/>
  <c r="BP490" i="1"/>
  <c r="BT490" i="1"/>
  <c r="AJ487" i="1"/>
  <c r="BP487" i="1"/>
  <c r="BT487" i="1"/>
  <c r="BQ487" i="1"/>
  <c r="BR487" i="1"/>
  <c r="AJ483" i="1"/>
  <c r="BP483" i="1"/>
  <c r="BT483" i="1"/>
  <c r="BQ483" i="1"/>
  <c r="BR483" i="1"/>
  <c r="AL480" i="1"/>
  <c r="BR480" i="1"/>
  <c r="BO480" i="1"/>
  <c r="BS480" i="1"/>
  <c r="BP480" i="1"/>
  <c r="BT480" i="1"/>
  <c r="AJ478" i="1"/>
  <c r="BR478" i="1"/>
  <c r="BO478" i="1"/>
  <c r="BS478" i="1"/>
  <c r="BP478" i="1"/>
  <c r="BT478" i="1"/>
  <c r="AN477" i="1"/>
  <c r="BP477" i="1"/>
  <c r="BT477" i="1"/>
  <c r="BQ477" i="1"/>
  <c r="BR477" i="1"/>
  <c r="AJ474" i="1"/>
  <c r="BR474" i="1"/>
  <c r="BO474" i="1"/>
  <c r="BS474" i="1"/>
  <c r="BP474" i="1"/>
  <c r="BT474" i="1"/>
  <c r="AN473" i="1"/>
  <c r="BP473" i="1"/>
  <c r="BT473" i="1"/>
  <c r="BQ473" i="1"/>
  <c r="BR473" i="1"/>
  <c r="AJ471" i="1"/>
  <c r="BP471" i="1"/>
  <c r="BT471" i="1"/>
  <c r="BQ471" i="1"/>
  <c r="BR471" i="1"/>
  <c r="AJ467" i="1"/>
  <c r="BP467" i="1"/>
  <c r="BT467" i="1"/>
  <c r="BQ467" i="1"/>
  <c r="BR467" i="1"/>
  <c r="AJ463" i="1"/>
  <c r="BP463" i="1"/>
  <c r="BT463" i="1"/>
  <c r="BQ463" i="1"/>
  <c r="BR463" i="1"/>
  <c r="AJ459" i="1"/>
  <c r="BP459" i="1"/>
  <c r="BT459" i="1"/>
  <c r="BQ459" i="1"/>
  <c r="BR459" i="1"/>
  <c r="BR458" i="1"/>
  <c r="BO458" i="1"/>
  <c r="BS458" i="1"/>
  <c r="BP458" i="1"/>
  <c r="BT458" i="1"/>
  <c r="AJ457" i="1"/>
  <c r="BP457" i="1"/>
  <c r="BT457" i="1"/>
  <c r="BQ457" i="1"/>
  <c r="BR457" i="1"/>
  <c r="AL456" i="1"/>
  <c r="BR456" i="1"/>
  <c r="BO456" i="1"/>
  <c r="BS456" i="1"/>
  <c r="BP456" i="1"/>
  <c r="BT456" i="1"/>
  <c r="AL454" i="1"/>
  <c r="BR454" i="1"/>
  <c r="BO454" i="1"/>
  <c r="BS454" i="1"/>
  <c r="BP454" i="1"/>
  <c r="BT454" i="1"/>
  <c r="AN453" i="1"/>
  <c r="BP453" i="1"/>
  <c r="BT453" i="1"/>
  <c r="BQ453" i="1"/>
  <c r="BR453" i="1"/>
  <c r="AL452" i="1"/>
  <c r="BR452" i="1"/>
  <c r="BO452" i="1"/>
  <c r="BS452" i="1"/>
  <c r="BP452" i="1"/>
  <c r="BT452" i="1"/>
  <c r="BR450" i="1"/>
  <c r="BO450" i="1"/>
  <c r="BS450" i="1"/>
  <c r="BP450" i="1"/>
  <c r="BT450" i="1"/>
  <c r="AL448" i="1"/>
  <c r="BR448" i="1"/>
  <c r="BO448" i="1"/>
  <c r="BS448" i="1"/>
  <c r="BP448" i="1"/>
  <c r="BT448" i="1"/>
  <c r="AN445" i="1"/>
  <c r="BP445" i="1"/>
  <c r="BT445" i="1"/>
  <c r="BQ445" i="1"/>
  <c r="BR445" i="1"/>
  <c r="AL444" i="1"/>
  <c r="BR444" i="1"/>
  <c r="BO444" i="1"/>
  <c r="BS444" i="1"/>
  <c r="BP444" i="1"/>
  <c r="BT444" i="1"/>
  <c r="BR442" i="1"/>
  <c r="BO442" i="1"/>
  <c r="BS442" i="1"/>
  <c r="BP442" i="1"/>
  <c r="BT442" i="1"/>
  <c r="AJ441" i="1"/>
  <c r="BP441" i="1"/>
  <c r="BT441" i="1"/>
  <c r="BQ441" i="1"/>
  <c r="BR441" i="1"/>
  <c r="AL440" i="1"/>
  <c r="BR440" i="1"/>
  <c r="BO440" i="1"/>
  <c r="BS440" i="1"/>
  <c r="BP440" i="1"/>
  <c r="BT440" i="1"/>
  <c r="AN437" i="1"/>
  <c r="BP437" i="1"/>
  <c r="BT437" i="1"/>
  <c r="BQ437" i="1"/>
  <c r="BR437" i="1"/>
  <c r="AJ435" i="1"/>
  <c r="BP435" i="1"/>
  <c r="BT435" i="1"/>
  <c r="BQ435" i="1"/>
  <c r="BR435" i="1"/>
  <c r="BR434" i="1"/>
  <c r="BO434" i="1"/>
  <c r="BS434" i="1"/>
  <c r="BP434" i="1"/>
  <c r="BT434" i="1"/>
  <c r="AL432" i="1"/>
  <c r="BR432" i="1"/>
  <c r="BO432" i="1"/>
  <c r="BS432" i="1"/>
  <c r="BP432" i="1"/>
  <c r="BT432" i="1"/>
  <c r="AN429" i="1"/>
  <c r="BP429" i="1"/>
  <c r="BT429" i="1"/>
  <c r="BQ429" i="1"/>
  <c r="BR429" i="1"/>
  <c r="AJ427" i="1"/>
  <c r="BP427" i="1"/>
  <c r="BT427" i="1"/>
  <c r="BQ427" i="1"/>
  <c r="BR427" i="1"/>
  <c r="AL424" i="1"/>
  <c r="BR424" i="1"/>
  <c r="BO424" i="1"/>
  <c r="BS424" i="1"/>
  <c r="BP424" i="1"/>
  <c r="BT424" i="1"/>
  <c r="AL422" i="1"/>
  <c r="BR422" i="1"/>
  <c r="BO422" i="1"/>
  <c r="BS422" i="1"/>
  <c r="BP422" i="1"/>
  <c r="BT422" i="1"/>
  <c r="AN421" i="1"/>
  <c r="BP421" i="1"/>
  <c r="BT421" i="1"/>
  <c r="BQ421" i="1"/>
  <c r="BR421" i="1"/>
  <c r="AL420" i="1"/>
  <c r="BR420" i="1"/>
  <c r="BO420" i="1"/>
  <c r="BS420" i="1"/>
  <c r="BP420" i="1"/>
  <c r="BT420" i="1"/>
  <c r="BR418" i="1"/>
  <c r="BO418" i="1"/>
  <c r="BS418" i="1"/>
  <c r="BP418" i="1"/>
  <c r="BT418" i="1"/>
  <c r="AJ417" i="1"/>
  <c r="BP417" i="1"/>
  <c r="BT417" i="1"/>
  <c r="BQ417" i="1"/>
  <c r="BR417" i="1"/>
  <c r="AL416" i="1"/>
  <c r="BR416" i="1"/>
  <c r="BO416" i="1"/>
  <c r="BS416" i="1"/>
  <c r="BP416" i="1"/>
  <c r="BT416" i="1"/>
  <c r="AJ415" i="1"/>
  <c r="BP415" i="1"/>
  <c r="BT415" i="1"/>
  <c r="BQ415" i="1"/>
  <c r="BR415" i="1"/>
  <c r="AL414" i="1"/>
  <c r="BR414" i="1"/>
  <c r="BO414" i="1"/>
  <c r="BS414" i="1"/>
  <c r="BP414" i="1"/>
  <c r="BT414" i="1"/>
  <c r="AN413" i="1"/>
  <c r="BP413" i="1"/>
  <c r="BT413" i="1"/>
  <c r="BQ413" i="1"/>
  <c r="BR413" i="1"/>
  <c r="AL412" i="1"/>
  <c r="BR412" i="1"/>
  <c r="BO412" i="1"/>
  <c r="BS412" i="1"/>
  <c r="BP412" i="1"/>
  <c r="BT412" i="1"/>
  <c r="AJ407" i="1"/>
  <c r="BP407" i="1"/>
  <c r="BT407" i="1"/>
  <c r="BQ407" i="1"/>
  <c r="BR407" i="1"/>
  <c r="BR402" i="1"/>
  <c r="BO402" i="1"/>
  <c r="BS402" i="1"/>
  <c r="BP402" i="1"/>
  <c r="BT402" i="1"/>
  <c r="AL398" i="1"/>
  <c r="BR398" i="1"/>
  <c r="BO398" i="1"/>
  <c r="BS398" i="1"/>
  <c r="BP398" i="1"/>
  <c r="BT398" i="1"/>
  <c r="AN397" i="1"/>
  <c r="BP397" i="1"/>
  <c r="BT397" i="1"/>
  <c r="BQ397" i="1"/>
  <c r="BR397" i="1"/>
  <c r="AL396" i="1"/>
  <c r="BR396" i="1"/>
  <c r="BO396" i="1"/>
  <c r="BS396" i="1"/>
  <c r="BP396" i="1"/>
  <c r="BT396" i="1"/>
  <c r="BR394" i="1"/>
  <c r="BO394" i="1"/>
  <c r="BS394" i="1"/>
  <c r="BP394" i="1"/>
  <c r="BT394" i="1"/>
  <c r="AJ393" i="1"/>
  <c r="BP393" i="1"/>
  <c r="BT393" i="1"/>
  <c r="BQ393" i="1"/>
  <c r="BR393" i="1"/>
  <c r="AL392" i="1"/>
  <c r="BR392" i="1"/>
  <c r="BO392" i="1"/>
  <c r="BS392" i="1"/>
  <c r="BP392" i="1"/>
  <c r="BT392" i="1"/>
  <c r="AN389" i="1"/>
  <c r="BP389" i="1"/>
  <c r="BT389" i="1"/>
  <c r="BQ389" i="1"/>
  <c r="BR389" i="1"/>
  <c r="AL388" i="1"/>
  <c r="BR388" i="1"/>
  <c r="BO388" i="1"/>
  <c r="BS388" i="1"/>
  <c r="BP388" i="1"/>
  <c r="BT388" i="1"/>
  <c r="BR386" i="1"/>
  <c r="BO386" i="1"/>
  <c r="BS386" i="1"/>
  <c r="BP386" i="1"/>
  <c r="BT386" i="1"/>
  <c r="AJ385" i="1"/>
  <c r="BP385" i="1"/>
  <c r="BT385" i="1"/>
  <c r="BQ385" i="1"/>
  <c r="BR385" i="1"/>
  <c r="AL382" i="1"/>
  <c r="BR382" i="1"/>
  <c r="BO382" i="1"/>
  <c r="BS382" i="1"/>
  <c r="BP382" i="1"/>
  <c r="BT382" i="1"/>
  <c r="AN381" i="1"/>
  <c r="BP381" i="1"/>
  <c r="BT381" i="1"/>
  <c r="BQ381" i="1"/>
  <c r="BR381" i="1"/>
  <c r="AL380" i="1"/>
  <c r="BR380" i="1"/>
  <c r="BO380" i="1"/>
  <c r="BS380" i="1"/>
  <c r="BP380" i="1"/>
  <c r="BT380" i="1"/>
  <c r="BR378" i="1"/>
  <c r="BO378" i="1"/>
  <c r="BS378" i="1"/>
  <c r="BP378" i="1"/>
  <c r="BT378" i="1"/>
  <c r="AN373" i="1"/>
  <c r="BP373" i="1"/>
  <c r="BT373" i="1"/>
  <c r="BQ373" i="1"/>
  <c r="BR373" i="1"/>
  <c r="AL372" i="1"/>
  <c r="BR372" i="1"/>
  <c r="BO372" i="1"/>
  <c r="BS372" i="1"/>
  <c r="BP372" i="1"/>
  <c r="BT372" i="1"/>
  <c r="BR370" i="1"/>
  <c r="BO370" i="1"/>
  <c r="BS370" i="1"/>
  <c r="BP370" i="1"/>
  <c r="BT370" i="1"/>
  <c r="AL368" i="1"/>
  <c r="BR368" i="1"/>
  <c r="BO368" i="1"/>
  <c r="BS368" i="1"/>
  <c r="BP368" i="1"/>
  <c r="BT368" i="1"/>
  <c r="AJ367" i="1"/>
  <c r="BP367" i="1"/>
  <c r="BT367" i="1"/>
  <c r="BQ367" i="1"/>
  <c r="BR367" i="1"/>
  <c r="AN365" i="1"/>
  <c r="BP365" i="1"/>
  <c r="BT365" i="1"/>
  <c r="BQ365" i="1"/>
  <c r="BR365" i="1"/>
  <c r="AJ363" i="1"/>
  <c r="BP363" i="1"/>
  <c r="BT363" i="1"/>
  <c r="BQ363" i="1"/>
  <c r="BR363" i="1"/>
  <c r="AJ361" i="1"/>
  <c r="BP361" i="1"/>
  <c r="BT361" i="1"/>
  <c r="BQ361" i="1"/>
  <c r="BR361" i="1"/>
  <c r="AL360" i="1"/>
  <c r="BR360" i="1"/>
  <c r="BO360" i="1"/>
  <c r="BS360" i="1"/>
  <c r="BP360" i="1"/>
  <c r="BT360" i="1"/>
  <c r="AJ359" i="1"/>
  <c r="BP359" i="1"/>
  <c r="BT359" i="1"/>
  <c r="BQ359" i="1"/>
  <c r="BR359" i="1"/>
  <c r="AL358" i="1"/>
  <c r="BR358" i="1"/>
  <c r="BO358" i="1"/>
  <c r="BS358" i="1"/>
  <c r="BP358" i="1"/>
  <c r="BT358" i="1"/>
  <c r="AL356" i="1"/>
  <c r="BR356" i="1"/>
  <c r="BO356" i="1"/>
  <c r="BS356" i="1"/>
  <c r="BP356" i="1"/>
  <c r="BT356" i="1"/>
  <c r="AJ353" i="1"/>
  <c r="BP353" i="1"/>
  <c r="BT353" i="1"/>
  <c r="BQ353" i="1"/>
  <c r="BR353" i="1"/>
  <c r="AJ351" i="1"/>
  <c r="BP351" i="1"/>
  <c r="BT351" i="1"/>
  <c r="BQ351" i="1"/>
  <c r="BR351" i="1"/>
  <c r="AN349" i="1"/>
  <c r="BP349" i="1"/>
  <c r="BT349" i="1"/>
  <c r="BQ349" i="1"/>
  <c r="BR349" i="1"/>
  <c r="AL348" i="1"/>
  <c r="BR348" i="1"/>
  <c r="BO348" i="1"/>
  <c r="BS348" i="1"/>
  <c r="BP348" i="1"/>
  <c r="BT348" i="1"/>
  <c r="AJ347" i="1"/>
  <c r="BP347" i="1"/>
  <c r="BT347" i="1"/>
  <c r="BQ347" i="1"/>
  <c r="BR347" i="1"/>
  <c r="AJ345" i="1"/>
  <c r="BP345" i="1"/>
  <c r="BT345" i="1"/>
  <c r="BQ345" i="1"/>
  <c r="BR345" i="1"/>
  <c r="AL344" i="1"/>
  <c r="BR344" i="1"/>
  <c r="BO344" i="1"/>
  <c r="BS344" i="1"/>
  <c r="BP344" i="1"/>
  <c r="BT344" i="1"/>
  <c r="AJ343" i="1"/>
  <c r="BP343" i="1"/>
  <c r="BT343" i="1"/>
  <c r="BQ343" i="1"/>
  <c r="BR343" i="1"/>
  <c r="AN341" i="1"/>
  <c r="BQ341" i="1"/>
  <c r="BR341" i="1"/>
  <c r="BO341" i="1"/>
  <c r="BS341" i="1"/>
  <c r="BP341" i="1"/>
  <c r="BT341" i="1"/>
  <c r="AL340" i="1"/>
  <c r="BO340" i="1"/>
  <c r="BS340" i="1"/>
  <c r="BP340" i="1"/>
  <c r="BT340" i="1"/>
  <c r="BQ340" i="1"/>
  <c r="AJ339" i="1"/>
  <c r="BQ339" i="1"/>
  <c r="BR339" i="1"/>
  <c r="BO339" i="1"/>
  <c r="BS339" i="1"/>
  <c r="BP339" i="1"/>
  <c r="BT339" i="1"/>
  <c r="AL334" i="1"/>
  <c r="BO334" i="1"/>
  <c r="BS334" i="1"/>
  <c r="BP334" i="1"/>
  <c r="BT334" i="1"/>
  <c r="BQ334" i="1"/>
  <c r="BR334" i="1"/>
  <c r="AJ331" i="1"/>
  <c r="BQ331" i="1"/>
  <c r="BR331" i="1"/>
  <c r="BO331" i="1"/>
  <c r="BS331" i="1"/>
  <c r="BP331" i="1"/>
  <c r="BT331" i="1"/>
  <c r="AL328" i="1"/>
  <c r="BO328" i="1"/>
  <c r="BS328" i="1"/>
  <c r="BP328" i="1"/>
  <c r="BT328" i="1"/>
  <c r="BQ328" i="1"/>
  <c r="BR328" i="1"/>
  <c r="AJ327" i="1"/>
  <c r="BQ327" i="1"/>
  <c r="BR327" i="1"/>
  <c r="BO327" i="1"/>
  <c r="BS327" i="1"/>
  <c r="BT327" i="1"/>
  <c r="AN325" i="1"/>
  <c r="BQ325" i="1"/>
  <c r="BR325" i="1"/>
  <c r="BO325" i="1"/>
  <c r="BS325" i="1"/>
  <c r="BP325" i="1"/>
  <c r="BT325" i="1"/>
  <c r="AL324" i="1"/>
  <c r="BO324" i="1"/>
  <c r="BS324" i="1"/>
  <c r="BP324" i="1"/>
  <c r="BT324" i="1"/>
  <c r="BQ324" i="1"/>
  <c r="AJ323" i="1"/>
  <c r="BQ323" i="1"/>
  <c r="BR323" i="1"/>
  <c r="BO323" i="1"/>
  <c r="BS323" i="1"/>
  <c r="BP323" i="1"/>
  <c r="BT323" i="1"/>
  <c r="AL318" i="1"/>
  <c r="BO318" i="1"/>
  <c r="BS318" i="1"/>
  <c r="BP318" i="1"/>
  <c r="BT318" i="1"/>
  <c r="BQ318" i="1"/>
  <c r="BR318" i="1"/>
  <c r="AL316" i="1"/>
  <c r="BO316" i="1"/>
  <c r="BS316" i="1"/>
  <c r="BP316" i="1"/>
  <c r="BT316" i="1"/>
  <c r="BQ316" i="1"/>
  <c r="AJ311" i="1"/>
  <c r="BQ311" i="1"/>
  <c r="BR311" i="1"/>
  <c r="BO311" i="1"/>
  <c r="BS311" i="1"/>
  <c r="BT311" i="1"/>
  <c r="AL310" i="1"/>
  <c r="BO310" i="1"/>
  <c r="BS310" i="1"/>
  <c r="BP310" i="1"/>
  <c r="BT310" i="1"/>
  <c r="BQ310" i="1"/>
  <c r="BR310" i="1"/>
  <c r="AL308" i="1"/>
  <c r="BO308" i="1"/>
  <c r="BS308" i="1"/>
  <c r="BP308" i="1"/>
  <c r="BT308" i="1"/>
  <c r="BQ308" i="1"/>
  <c r="AJ307" i="1"/>
  <c r="BQ307" i="1"/>
  <c r="BR307" i="1"/>
  <c r="BO307" i="1"/>
  <c r="BS307" i="1"/>
  <c r="BP307" i="1"/>
  <c r="BT307" i="1"/>
  <c r="AJ305" i="1"/>
  <c r="BQ305" i="1"/>
  <c r="BR305" i="1"/>
  <c r="BO305" i="1"/>
  <c r="BS305" i="1"/>
  <c r="BP305" i="1"/>
  <c r="AN301" i="1"/>
  <c r="BQ301" i="1"/>
  <c r="BR301" i="1"/>
  <c r="BO301" i="1"/>
  <c r="BS301" i="1"/>
  <c r="BP301" i="1"/>
  <c r="BT301" i="1"/>
  <c r="BO298" i="1"/>
  <c r="BS298" i="1"/>
  <c r="BP298" i="1"/>
  <c r="BT298" i="1"/>
  <c r="BQ298" i="1"/>
  <c r="BR298" i="1"/>
  <c r="AJ297" i="1"/>
  <c r="BQ297" i="1"/>
  <c r="BR297" i="1"/>
  <c r="BO297" i="1"/>
  <c r="BS297" i="1"/>
  <c r="BP297" i="1"/>
  <c r="AJ295" i="1"/>
  <c r="BQ295" i="1"/>
  <c r="BR295" i="1"/>
  <c r="BO295" i="1"/>
  <c r="BS295" i="1"/>
  <c r="BT295" i="1"/>
  <c r="AI291" i="1"/>
  <c r="BQ291" i="1"/>
  <c r="BR291" i="1"/>
  <c r="BO291" i="1"/>
  <c r="BS291" i="1"/>
  <c r="BP291" i="1"/>
  <c r="BT291" i="1"/>
  <c r="BO290" i="1"/>
  <c r="BS290" i="1"/>
  <c r="BP290" i="1"/>
  <c r="BT290" i="1"/>
  <c r="BQ290" i="1"/>
  <c r="BR290" i="1"/>
  <c r="AK288" i="1"/>
  <c r="BO288" i="1"/>
  <c r="BS288" i="1"/>
  <c r="BP288" i="1"/>
  <c r="BT288" i="1"/>
  <c r="BQ288" i="1"/>
  <c r="BR288" i="1"/>
  <c r="BO286" i="1"/>
  <c r="BS286" i="1"/>
  <c r="BP286" i="1"/>
  <c r="BT286" i="1"/>
  <c r="BQ286" i="1"/>
  <c r="BR286" i="1"/>
  <c r="AM285" i="1"/>
  <c r="BQ285" i="1"/>
  <c r="BR285" i="1"/>
  <c r="BO285" i="1"/>
  <c r="BS285" i="1"/>
  <c r="BP285" i="1"/>
  <c r="BT285" i="1"/>
  <c r="AI283" i="1"/>
  <c r="BQ283" i="1"/>
  <c r="BR283" i="1"/>
  <c r="BO283" i="1"/>
  <c r="BS283" i="1"/>
  <c r="BP283" i="1"/>
  <c r="BT283" i="1"/>
  <c r="BO282" i="1"/>
  <c r="BS282" i="1"/>
  <c r="BP282" i="1"/>
  <c r="BT282" i="1"/>
  <c r="BQ282" i="1"/>
  <c r="BR282" i="1"/>
  <c r="AK280" i="1"/>
  <c r="BO280" i="1"/>
  <c r="BS280" i="1"/>
  <c r="BP280" i="1"/>
  <c r="BT280" i="1"/>
  <c r="BQ280" i="1"/>
  <c r="BR280" i="1"/>
  <c r="BO278" i="1"/>
  <c r="BS278" i="1"/>
  <c r="BP278" i="1"/>
  <c r="BT278" i="1"/>
  <c r="BQ278" i="1"/>
  <c r="BR278" i="1"/>
  <c r="AM277" i="1"/>
  <c r="BQ277" i="1"/>
  <c r="BR277" i="1"/>
  <c r="BO277" i="1"/>
  <c r="BS277" i="1"/>
  <c r="BP277" i="1"/>
  <c r="BT277" i="1"/>
  <c r="AI275" i="1"/>
  <c r="BQ275" i="1"/>
  <c r="BR275" i="1"/>
  <c r="BO275" i="1"/>
  <c r="BS275" i="1"/>
  <c r="BP275" i="1"/>
  <c r="BT275" i="1"/>
  <c r="BQ271" i="1"/>
  <c r="BR271" i="1"/>
  <c r="BO271" i="1"/>
  <c r="BS271" i="1"/>
  <c r="BT271" i="1"/>
  <c r="BQ269" i="1"/>
  <c r="BR269" i="1"/>
  <c r="BO269" i="1"/>
  <c r="BS269" i="1"/>
  <c r="BP269" i="1"/>
  <c r="BT269" i="1"/>
  <c r="BO268" i="1"/>
  <c r="BS268" i="1"/>
  <c r="BP268" i="1"/>
  <c r="BT268" i="1"/>
  <c r="BQ268" i="1"/>
  <c r="BO266" i="1"/>
  <c r="BS266" i="1"/>
  <c r="BP266" i="1"/>
  <c r="BT266" i="1"/>
  <c r="BQ266" i="1"/>
  <c r="BR266" i="1"/>
  <c r="AL265" i="1"/>
  <c r="BQ265" i="1"/>
  <c r="BR265" i="1"/>
  <c r="BO265" i="1"/>
  <c r="BS265" i="1"/>
  <c r="BP265" i="1"/>
  <c r="AN262" i="1"/>
  <c r="BO262" i="1"/>
  <c r="BS262" i="1"/>
  <c r="BP262" i="1"/>
  <c r="BT262" i="1"/>
  <c r="BQ262" i="1"/>
  <c r="BR262" i="1"/>
  <c r="AJ260" i="1"/>
  <c r="BO260" i="1"/>
  <c r="BS260" i="1"/>
  <c r="BP260" i="1"/>
  <c r="BT260" i="1"/>
  <c r="BQ260" i="1"/>
  <c r="BQ259" i="1"/>
  <c r="BR259" i="1"/>
  <c r="BO259" i="1"/>
  <c r="BS259" i="1"/>
  <c r="BP259" i="1"/>
  <c r="BT259" i="1"/>
  <c r="BO258" i="1"/>
  <c r="BS258" i="1"/>
  <c r="BP258" i="1"/>
  <c r="BT258" i="1"/>
  <c r="BQ258" i="1"/>
  <c r="BR258" i="1"/>
  <c r="BP256" i="1"/>
  <c r="BT256" i="1"/>
  <c r="BQ256" i="1"/>
  <c r="BO256" i="1"/>
  <c r="BR256" i="1"/>
  <c r="BS256" i="1"/>
  <c r="BQ255" i="1"/>
  <c r="BR255" i="1"/>
  <c r="BO255" i="1"/>
  <c r="BS255" i="1"/>
  <c r="BP255" i="1"/>
  <c r="BT255" i="1"/>
  <c r="BQ253" i="1"/>
  <c r="BR253" i="1"/>
  <c r="BO253" i="1"/>
  <c r="BS253" i="1"/>
  <c r="BT253" i="1"/>
  <c r="BP253" i="1"/>
  <c r="AJ252" i="1"/>
  <c r="BO252" i="1"/>
  <c r="BS252" i="1"/>
  <c r="BP252" i="1"/>
  <c r="BT252" i="1"/>
  <c r="BQ252" i="1"/>
  <c r="BR252" i="1"/>
  <c r="AL249" i="1"/>
  <c r="BQ249" i="1"/>
  <c r="BR249" i="1"/>
  <c r="BO249" i="1"/>
  <c r="BS249" i="1"/>
  <c r="BP249" i="1"/>
  <c r="BT249" i="1"/>
  <c r="BO248" i="1"/>
  <c r="BS248" i="1"/>
  <c r="BP248" i="1"/>
  <c r="BT248" i="1"/>
  <c r="BQ248" i="1"/>
  <c r="BR248" i="1"/>
  <c r="BQ247" i="1"/>
  <c r="BR247" i="1"/>
  <c r="BO247" i="1"/>
  <c r="BS247" i="1"/>
  <c r="BP247" i="1"/>
  <c r="BT247" i="1"/>
  <c r="BQ245" i="1"/>
  <c r="BR245" i="1"/>
  <c r="BO245" i="1"/>
  <c r="BS245" i="1"/>
  <c r="BT245" i="1"/>
  <c r="BP245" i="1"/>
  <c r="AJ244" i="1"/>
  <c r="BO244" i="1"/>
  <c r="BS244" i="1"/>
  <c r="BP244" i="1"/>
  <c r="BT244" i="1"/>
  <c r="BQ244" i="1"/>
  <c r="BR244" i="1"/>
  <c r="BO242" i="1"/>
  <c r="BS242" i="1"/>
  <c r="BP242" i="1"/>
  <c r="BT242" i="1"/>
  <c r="BQ242" i="1"/>
  <c r="BR242" i="1"/>
  <c r="AL241" i="1"/>
  <c r="BQ241" i="1"/>
  <c r="BR241" i="1"/>
  <c r="BO241" i="1"/>
  <c r="BS241" i="1"/>
  <c r="BP241" i="1"/>
  <c r="BT241" i="1"/>
  <c r="BO240" i="1"/>
  <c r="BS240" i="1"/>
  <c r="BP240" i="1"/>
  <c r="BT240" i="1"/>
  <c r="BQ240" i="1"/>
  <c r="BR240" i="1"/>
  <c r="AN238" i="1"/>
  <c r="BO238" i="1"/>
  <c r="BS238" i="1"/>
  <c r="BP238" i="1"/>
  <c r="BT238" i="1"/>
  <c r="BQ238" i="1"/>
  <c r="BR238" i="1"/>
  <c r="BO236" i="1"/>
  <c r="BS236" i="1"/>
  <c r="BP236" i="1"/>
  <c r="BT236" i="1"/>
  <c r="BQ236" i="1"/>
  <c r="BR236" i="1"/>
  <c r="BQ235" i="1"/>
  <c r="BR235" i="1"/>
  <c r="BO235" i="1"/>
  <c r="BS235" i="1"/>
  <c r="BP235" i="1"/>
  <c r="BT235" i="1"/>
  <c r="BO234" i="1"/>
  <c r="BS234" i="1"/>
  <c r="BP234" i="1"/>
  <c r="BT234" i="1"/>
  <c r="BQ234" i="1"/>
  <c r="BR234" i="1"/>
  <c r="AL233" i="1"/>
  <c r="BQ233" i="1"/>
  <c r="BR233" i="1"/>
  <c r="BO233" i="1"/>
  <c r="BS233" i="1"/>
  <c r="BP233" i="1"/>
  <c r="BT233" i="1"/>
  <c r="BO232" i="1"/>
  <c r="BS232" i="1"/>
  <c r="BP232" i="1"/>
  <c r="BT232" i="1"/>
  <c r="BQ232" i="1"/>
  <c r="BR232" i="1"/>
  <c r="BQ231" i="1"/>
  <c r="BR231" i="1"/>
  <c r="BO231" i="1"/>
  <c r="BS231" i="1"/>
  <c r="BP231" i="1"/>
  <c r="BT231" i="1"/>
  <c r="AN230" i="1"/>
  <c r="BO230" i="1"/>
  <c r="BS230" i="1"/>
  <c r="BP230" i="1"/>
  <c r="BT230" i="1"/>
  <c r="BQ230" i="1"/>
  <c r="BR230" i="1"/>
  <c r="BQ229" i="1"/>
  <c r="BR229" i="1"/>
  <c r="BO229" i="1"/>
  <c r="BS229" i="1"/>
  <c r="BT229" i="1"/>
  <c r="AJ228" i="1"/>
  <c r="BO228" i="1"/>
  <c r="BS228" i="1"/>
  <c r="BP228" i="1"/>
  <c r="BT228" i="1"/>
  <c r="BQ228" i="1"/>
  <c r="BR228" i="1"/>
  <c r="BQ227" i="1"/>
  <c r="BR227" i="1"/>
  <c r="BO227" i="1"/>
  <c r="BS227" i="1"/>
  <c r="BP227" i="1"/>
  <c r="BT227" i="1"/>
  <c r="BO226" i="1"/>
  <c r="BS226" i="1"/>
  <c r="BP226" i="1"/>
  <c r="BT226" i="1"/>
  <c r="BQ226" i="1"/>
  <c r="BR226" i="1"/>
  <c r="BQ225" i="1"/>
  <c r="BR225" i="1"/>
  <c r="BO225" i="1"/>
  <c r="BS225" i="1"/>
  <c r="BP225" i="1"/>
  <c r="BT225" i="1"/>
  <c r="BO224" i="1"/>
  <c r="BS224" i="1"/>
  <c r="BP224" i="1"/>
  <c r="BT224" i="1"/>
  <c r="BQ224" i="1"/>
  <c r="BR224" i="1"/>
  <c r="BQ223" i="1"/>
  <c r="BR223" i="1"/>
  <c r="BO223" i="1"/>
  <c r="BS223" i="1"/>
  <c r="BP223" i="1"/>
  <c r="BT223" i="1"/>
  <c r="AN222" i="1"/>
  <c r="BO222" i="1"/>
  <c r="BS222" i="1"/>
  <c r="BP222" i="1"/>
  <c r="BT222" i="1"/>
  <c r="BQ222" i="1"/>
  <c r="BR222" i="1"/>
  <c r="BQ221" i="1"/>
  <c r="BR221" i="1"/>
  <c r="BO221" i="1"/>
  <c r="BS221" i="1"/>
  <c r="BT221" i="1"/>
  <c r="BP221" i="1"/>
  <c r="AJ220" i="1"/>
  <c r="BO220" i="1"/>
  <c r="BS220" i="1"/>
  <c r="BP220" i="1"/>
  <c r="BT220" i="1"/>
  <c r="BQ220" i="1"/>
  <c r="BR220" i="1"/>
  <c r="BQ219" i="1"/>
  <c r="BR219" i="1"/>
  <c r="BO219" i="1"/>
  <c r="BS219" i="1"/>
  <c r="BP219" i="1"/>
  <c r="BT219" i="1"/>
  <c r="BO218" i="1"/>
  <c r="BS218" i="1"/>
  <c r="BP218" i="1"/>
  <c r="BT218" i="1"/>
  <c r="BQ218" i="1"/>
  <c r="AL217" i="1"/>
  <c r="BQ217" i="1"/>
  <c r="BR217" i="1"/>
  <c r="BO217" i="1"/>
  <c r="BS217" i="1"/>
  <c r="BP217" i="1"/>
  <c r="BT217" i="1"/>
  <c r="BO216" i="1"/>
  <c r="BS216" i="1"/>
  <c r="BP216" i="1"/>
  <c r="BT216" i="1"/>
  <c r="BQ216" i="1"/>
  <c r="BR216" i="1"/>
  <c r="BQ215" i="1"/>
  <c r="BR215" i="1"/>
  <c r="BO215" i="1"/>
  <c r="BS215" i="1"/>
  <c r="BP215" i="1"/>
  <c r="BT215" i="1"/>
  <c r="BO214" i="1"/>
  <c r="BS214" i="1"/>
  <c r="BP214" i="1"/>
  <c r="BT214" i="1"/>
  <c r="BQ214" i="1"/>
  <c r="BR214" i="1"/>
  <c r="BQ213" i="1"/>
  <c r="BR213" i="1"/>
  <c r="BO213" i="1"/>
  <c r="BS213" i="1"/>
  <c r="BT213" i="1"/>
  <c r="BP213" i="1"/>
  <c r="AJ212" i="1"/>
  <c r="BO212" i="1"/>
  <c r="BS212" i="1"/>
  <c r="BP212" i="1"/>
  <c r="BT212" i="1"/>
  <c r="BQ212" i="1"/>
  <c r="BR212" i="1"/>
  <c r="BQ211" i="1"/>
  <c r="BR211" i="1"/>
  <c r="BO211" i="1"/>
  <c r="BS211" i="1"/>
  <c r="BP211" i="1"/>
  <c r="BT211" i="1"/>
  <c r="BO210" i="1"/>
  <c r="BS210" i="1"/>
  <c r="BP210" i="1"/>
  <c r="BT210" i="1"/>
  <c r="BQ210" i="1"/>
  <c r="BR210" i="1"/>
  <c r="AL209" i="1"/>
  <c r="BQ209" i="1"/>
  <c r="BR209" i="1"/>
  <c r="BO209" i="1"/>
  <c r="BS209" i="1"/>
  <c r="BP209" i="1"/>
  <c r="BT209" i="1"/>
  <c r="BO208" i="1"/>
  <c r="BS208" i="1"/>
  <c r="BP208" i="1"/>
  <c r="BT208" i="1"/>
  <c r="BQ208" i="1"/>
  <c r="BR208" i="1"/>
  <c r="BQ207" i="1"/>
  <c r="BR207" i="1"/>
  <c r="BO207" i="1"/>
  <c r="BS207" i="1"/>
  <c r="BP207" i="1"/>
  <c r="BO206" i="1"/>
  <c r="BS206" i="1"/>
  <c r="BP206" i="1"/>
  <c r="BT206" i="1"/>
  <c r="BQ206" i="1"/>
  <c r="BR206" i="1"/>
  <c r="BQ205" i="1"/>
  <c r="BR205" i="1"/>
  <c r="BO205" i="1"/>
  <c r="BS205" i="1"/>
  <c r="BT205" i="1"/>
  <c r="BP205" i="1"/>
  <c r="BO204" i="1"/>
  <c r="BS204" i="1"/>
  <c r="BP204" i="1"/>
  <c r="BT204" i="1"/>
  <c r="BQ204" i="1"/>
  <c r="BR204" i="1"/>
  <c r="BQ203" i="1"/>
  <c r="BR203" i="1"/>
  <c r="BO203" i="1"/>
  <c r="BS203" i="1"/>
  <c r="BP203" i="1"/>
  <c r="BT203" i="1"/>
  <c r="BO202" i="1"/>
  <c r="BS202" i="1"/>
  <c r="BP202" i="1"/>
  <c r="BT202" i="1"/>
  <c r="BQ202" i="1"/>
  <c r="BR202" i="1"/>
  <c r="AN201" i="1"/>
  <c r="BQ201" i="1"/>
  <c r="BR201" i="1"/>
  <c r="BO201" i="1"/>
  <c r="BS201" i="1"/>
  <c r="BP201" i="1"/>
  <c r="BT201" i="1"/>
  <c r="BO200" i="1"/>
  <c r="BS200" i="1"/>
  <c r="BP200" i="1"/>
  <c r="BT200" i="1"/>
  <c r="BQ200" i="1"/>
  <c r="BR200" i="1"/>
  <c r="BQ199" i="1"/>
  <c r="BR199" i="1"/>
  <c r="BO199" i="1"/>
  <c r="BS199" i="1"/>
  <c r="BP199" i="1"/>
  <c r="BT199" i="1"/>
  <c r="BO198" i="1"/>
  <c r="BS198" i="1"/>
  <c r="BP198" i="1"/>
  <c r="BT198" i="1"/>
  <c r="BQ198" i="1"/>
  <c r="BR198" i="1"/>
  <c r="BQ197" i="1"/>
  <c r="BR197" i="1"/>
  <c r="BO197" i="1"/>
  <c r="BS197" i="1"/>
  <c r="BT197" i="1"/>
  <c r="BO196" i="1"/>
  <c r="BS196" i="1"/>
  <c r="BP196" i="1"/>
  <c r="BT196" i="1"/>
  <c r="BQ196" i="1"/>
  <c r="BR196" i="1"/>
  <c r="BQ195" i="1"/>
  <c r="BR195" i="1"/>
  <c r="BO195" i="1"/>
  <c r="BS195" i="1"/>
  <c r="BP195" i="1"/>
  <c r="BT195" i="1"/>
  <c r="BO194" i="1"/>
  <c r="BS194" i="1"/>
  <c r="BP194" i="1"/>
  <c r="BT194" i="1"/>
  <c r="BQ194" i="1"/>
  <c r="BR194" i="1"/>
  <c r="BQ193" i="1"/>
  <c r="BR193" i="1"/>
  <c r="BO193" i="1"/>
  <c r="BS193" i="1"/>
  <c r="BP193" i="1"/>
  <c r="BT193" i="1"/>
  <c r="BO192" i="1"/>
  <c r="BS192" i="1"/>
  <c r="BP192" i="1"/>
  <c r="BT192" i="1"/>
  <c r="BQ192" i="1"/>
  <c r="BR192" i="1"/>
  <c r="BQ191" i="1"/>
  <c r="BR191" i="1"/>
  <c r="BO191" i="1"/>
  <c r="BS191" i="1"/>
  <c r="BP191" i="1"/>
  <c r="BT191" i="1"/>
  <c r="BO190" i="1"/>
  <c r="BS190" i="1"/>
  <c r="BP190" i="1"/>
  <c r="BT190" i="1"/>
  <c r="BQ190" i="1"/>
  <c r="BR190" i="1"/>
  <c r="BQ189" i="1"/>
  <c r="BR189" i="1"/>
  <c r="BO189" i="1"/>
  <c r="BS189" i="1"/>
  <c r="BT189" i="1"/>
  <c r="BP189" i="1"/>
  <c r="BO188" i="1"/>
  <c r="BS188" i="1"/>
  <c r="BP188" i="1"/>
  <c r="BT188" i="1"/>
  <c r="BQ188" i="1"/>
  <c r="BR188" i="1"/>
  <c r="BQ187" i="1"/>
  <c r="BR187" i="1"/>
  <c r="BO187" i="1"/>
  <c r="BS187" i="1"/>
  <c r="BP187" i="1"/>
  <c r="BT187" i="1"/>
  <c r="BO186" i="1"/>
  <c r="BS186" i="1"/>
  <c r="BP186" i="1"/>
  <c r="BT186" i="1"/>
  <c r="BQ186" i="1"/>
  <c r="BQ185" i="1"/>
  <c r="BR185" i="1"/>
  <c r="BO185" i="1"/>
  <c r="BS185" i="1"/>
  <c r="BP185" i="1"/>
  <c r="BT185" i="1"/>
  <c r="BO184" i="1"/>
  <c r="BS184" i="1"/>
  <c r="BP184" i="1"/>
  <c r="BT184" i="1"/>
  <c r="BQ184" i="1"/>
  <c r="BR184" i="1"/>
  <c r="BQ183" i="1"/>
  <c r="BR183" i="1"/>
  <c r="BO183" i="1"/>
  <c r="BS183" i="1"/>
  <c r="BP183" i="1"/>
  <c r="BT183" i="1"/>
  <c r="BO182" i="1"/>
  <c r="BS182" i="1"/>
  <c r="BP182" i="1"/>
  <c r="BT182" i="1"/>
  <c r="BQ182" i="1"/>
  <c r="BR182" i="1"/>
  <c r="BQ181" i="1"/>
  <c r="BR181" i="1"/>
  <c r="BO181" i="1"/>
  <c r="BS181" i="1"/>
  <c r="BT181" i="1"/>
  <c r="BP181" i="1"/>
  <c r="AL180" i="1"/>
  <c r="BO180" i="1"/>
  <c r="BS180" i="1"/>
  <c r="BP180" i="1"/>
  <c r="BT180" i="1"/>
  <c r="BQ180" i="1"/>
  <c r="BR180" i="1"/>
  <c r="BQ179" i="1"/>
  <c r="BR179" i="1"/>
  <c r="BO179" i="1"/>
  <c r="BS179" i="1"/>
  <c r="BP179" i="1"/>
  <c r="BT179" i="1"/>
  <c r="BO178" i="1"/>
  <c r="BS178" i="1"/>
  <c r="BP178" i="1"/>
  <c r="BT178" i="1"/>
  <c r="BQ178" i="1"/>
  <c r="BR178" i="1"/>
  <c r="BQ177" i="1"/>
  <c r="BR177" i="1"/>
  <c r="BO177" i="1"/>
  <c r="BS177" i="1"/>
  <c r="BP177" i="1"/>
  <c r="BT177" i="1"/>
  <c r="BO176" i="1"/>
  <c r="BS176" i="1"/>
  <c r="BP176" i="1"/>
  <c r="BT176" i="1"/>
  <c r="BQ176" i="1"/>
  <c r="BR176" i="1"/>
  <c r="BQ175" i="1"/>
  <c r="BR175" i="1"/>
  <c r="BO175" i="1"/>
  <c r="BS175" i="1"/>
  <c r="BP175" i="1"/>
  <c r="BO174" i="1"/>
  <c r="BS174" i="1"/>
  <c r="BP174" i="1"/>
  <c r="BT174" i="1"/>
  <c r="BQ174" i="1"/>
  <c r="BR174" i="1"/>
  <c r="BQ173" i="1"/>
  <c r="BR173" i="1"/>
  <c r="BO173" i="1"/>
  <c r="BS173" i="1"/>
  <c r="BT173" i="1"/>
  <c r="BP173" i="1"/>
  <c r="BO172" i="1"/>
  <c r="BS172" i="1"/>
  <c r="BP172" i="1"/>
  <c r="BT172" i="1"/>
  <c r="BQ172" i="1"/>
  <c r="BR172" i="1"/>
  <c r="BQ171" i="1"/>
  <c r="BR171" i="1"/>
  <c r="BO171" i="1"/>
  <c r="BS171" i="1"/>
  <c r="BP171" i="1"/>
  <c r="BT171" i="1"/>
  <c r="BO170" i="1"/>
  <c r="BS170" i="1"/>
  <c r="BP170" i="1"/>
  <c r="BT170" i="1"/>
  <c r="BQ170" i="1"/>
  <c r="BR170" i="1"/>
  <c r="AN169" i="1"/>
  <c r="BQ169" i="1"/>
  <c r="BR169" i="1"/>
  <c r="BO169" i="1"/>
  <c r="BS169" i="1"/>
  <c r="BP169" i="1"/>
  <c r="BT169" i="1"/>
  <c r="BO168" i="1"/>
  <c r="BS168" i="1"/>
  <c r="BP168" i="1"/>
  <c r="BT168" i="1"/>
  <c r="BQ168" i="1"/>
  <c r="BR168" i="1"/>
  <c r="BQ167" i="1"/>
  <c r="BR167" i="1"/>
  <c r="BO167" i="1"/>
  <c r="BS167" i="1"/>
  <c r="BP167" i="1"/>
  <c r="BT167" i="1"/>
  <c r="BO166" i="1"/>
  <c r="BS166" i="1"/>
  <c r="BP166" i="1"/>
  <c r="BT166" i="1"/>
  <c r="BQ166" i="1"/>
  <c r="BR166" i="1"/>
  <c r="BQ165" i="1"/>
  <c r="BR165" i="1"/>
  <c r="BO165" i="1"/>
  <c r="BS165" i="1"/>
  <c r="BT165" i="1"/>
  <c r="BO164" i="1"/>
  <c r="BS164" i="1"/>
  <c r="BP164" i="1"/>
  <c r="BT164" i="1"/>
  <c r="BQ164" i="1"/>
  <c r="BR164" i="1"/>
  <c r="BQ163" i="1"/>
  <c r="BR163" i="1"/>
  <c r="BO163" i="1"/>
  <c r="BS163" i="1"/>
  <c r="BP163" i="1"/>
  <c r="BT163" i="1"/>
  <c r="BO162" i="1"/>
  <c r="BS162" i="1"/>
  <c r="BP162" i="1"/>
  <c r="BT162" i="1"/>
  <c r="BQ162" i="1"/>
  <c r="BR162" i="1"/>
  <c r="BQ161" i="1"/>
  <c r="BR161" i="1"/>
  <c r="BO161" i="1"/>
  <c r="BS161" i="1"/>
  <c r="BP161" i="1"/>
  <c r="BT161" i="1"/>
  <c r="BO160" i="1"/>
  <c r="BS160" i="1"/>
  <c r="BP160" i="1"/>
  <c r="BT160" i="1"/>
  <c r="BQ160" i="1"/>
  <c r="BR160" i="1"/>
  <c r="AJ159" i="1"/>
  <c r="BQ159" i="1"/>
  <c r="BR159" i="1"/>
  <c r="BO159" i="1"/>
  <c r="BS159" i="1"/>
  <c r="BP159" i="1"/>
  <c r="BT159" i="1"/>
  <c r="BO158" i="1"/>
  <c r="BP158" i="1"/>
  <c r="BS158" i="1"/>
  <c r="BT158" i="1"/>
  <c r="BQ158" i="1"/>
  <c r="BR158" i="1"/>
  <c r="BP157" i="1"/>
  <c r="BQ157" i="1"/>
  <c r="BR157" i="1"/>
  <c r="BS157" i="1"/>
  <c r="BT157" i="1"/>
  <c r="BO157" i="1"/>
  <c r="BR156" i="1"/>
  <c r="BO156" i="1"/>
  <c r="BS156" i="1"/>
  <c r="BP156" i="1"/>
  <c r="BT156" i="1"/>
  <c r="BQ156" i="1"/>
  <c r="BP155" i="1"/>
  <c r="BT155" i="1"/>
  <c r="BQ155" i="1"/>
  <c r="BR155" i="1"/>
  <c r="BO155" i="1"/>
  <c r="BS155" i="1"/>
  <c r="BR154" i="1"/>
  <c r="BO154" i="1"/>
  <c r="BS154" i="1"/>
  <c r="BP154" i="1"/>
  <c r="BT154" i="1"/>
  <c r="BQ154" i="1"/>
  <c r="BP153" i="1"/>
  <c r="BT153" i="1"/>
  <c r="BQ153" i="1"/>
  <c r="BR153" i="1"/>
  <c r="BO153" i="1"/>
  <c r="BS153" i="1"/>
  <c r="BR152" i="1"/>
  <c r="BO152" i="1"/>
  <c r="BS152" i="1"/>
  <c r="BP152" i="1"/>
  <c r="BT152" i="1"/>
  <c r="BQ152" i="1"/>
  <c r="BP151" i="1"/>
  <c r="BT151" i="1"/>
  <c r="BQ151" i="1"/>
  <c r="BR151" i="1"/>
  <c r="BO151" i="1"/>
  <c r="BS151" i="1"/>
  <c r="BR150" i="1"/>
  <c r="BO150" i="1"/>
  <c r="BS150" i="1"/>
  <c r="BP150" i="1"/>
  <c r="BT150" i="1"/>
  <c r="BQ150" i="1"/>
  <c r="BP149" i="1"/>
  <c r="BT149" i="1"/>
  <c r="BQ149" i="1"/>
  <c r="BR149" i="1"/>
  <c r="BS149" i="1"/>
  <c r="BO149" i="1"/>
  <c r="BR148" i="1"/>
  <c r="BO148" i="1"/>
  <c r="BS148" i="1"/>
  <c r="BP148" i="1"/>
  <c r="BT148" i="1"/>
  <c r="BQ148" i="1"/>
  <c r="BP147" i="1"/>
  <c r="BT147" i="1"/>
  <c r="BQ147" i="1"/>
  <c r="BR147" i="1"/>
  <c r="BO147" i="1"/>
  <c r="BS147" i="1"/>
  <c r="BR146" i="1"/>
  <c r="BO146" i="1"/>
  <c r="BS146" i="1"/>
  <c r="BP146" i="1"/>
  <c r="BT146" i="1"/>
  <c r="BQ146" i="1"/>
  <c r="BP145" i="1"/>
  <c r="BT145" i="1"/>
  <c r="BQ145" i="1"/>
  <c r="BR145" i="1"/>
  <c r="BO145" i="1"/>
  <c r="BS145" i="1"/>
  <c r="BR144" i="1"/>
  <c r="BO144" i="1"/>
  <c r="BS144" i="1"/>
  <c r="BP144" i="1"/>
  <c r="BT144" i="1"/>
  <c r="BQ144" i="1"/>
  <c r="BP143" i="1"/>
  <c r="BT143" i="1"/>
  <c r="BQ143" i="1"/>
  <c r="BR143" i="1"/>
  <c r="BO143" i="1"/>
  <c r="BR142" i="1"/>
  <c r="BO142" i="1"/>
  <c r="BS142" i="1"/>
  <c r="BP142" i="1"/>
  <c r="BT142" i="1"/>
  <c r="BQ142" i="1"/>
  <c r="BP141" i="1"/>
  <c r="BT141" i="1"/>
  <c r="BQ141" i="1"/>
  <c r="BR141" i="1"/>
  <c r="BS141" i="1"/>
  <c r="BO141" i="1"/>
  <c r="BR140" i="1"/>
  <c r="BO140" i="1"/>
  <c r="BS140" i="1"/>
  <c r="BP140" i="1"/>
  <c r="BT140" i="1"/>
  <c r="BQ140" i="1"/>
  <c r="BP139" i="1"/>
  <c r="BT139" i="1"/>
  <c r="BQ139" i="1"/>
  <c r="BR139" i="1"/>
  <c r="BO139" i="1"/>
  <c r="BS139" i="1"/>
  <c r="BR138" i="1"/>
  <c r="BO138" i="1"/>
  <c r="BS138" i="1"/>
  <c r="BP138" i="1"/>
  <c r="BT138" i="1"/>
  <c r="BQ138" i="1"/>
  <c r="AN137" i="1"/>
  <c r="BP137" i="1"/>
  <c r="BT137" i="1"/>
  <c r="BQ137" i="1"/>
  <c r="BR137" i="1"/>
  <c r="BO137" i="1"/>
  <c r="BS137" i="1"/>
  <c r="BR136" i="1"/>
  <c r="BO136" i="1"/>
  <c r="BS136" i="1"/>
  <c r="BP136" i="1"/>
  <c r="BT136" i="1"/>
  <c r="BQ136" i="1"/>
  <c r="BP135" i="1"/>
  <c r="BT135" i="1"/>
  <c r="BQ135" i="1"/>
  <c r="BR135" i="1"/>
  <c r="BO135" i="1"/>
  <c r="BS135" i="1"/>
  <c r="BR134" i="1"/>
  <c r="BO134" i="1"/>
  <c r="BS134" i="1"/>
  <c r="BP134" i="1"/>
  <c r="BT134" i="1"/>
  <c r="BQ134" i="1"/>
  <c r="BP133" i="1"/>
  <c r="BT133" i="1"/>
  <c r="BQ133" i="1"/>
  <c r="BR133" i="1"/>
  <c r="BS133" i="1"/>
  <c r="BO133" i="1"/>
  <c r="BR132" i="1"/>
  <c r="BO132" i="1"/>
  <c r="BS132" i="1"/>
  <c r="BP132" i="1"/>
  <c r="BT132" i="1"/>
  <c r="BQ132" i="1"/>
  <c r="BP131" i="1"/>
  <c r="BT131" i="1"/>
  <c r="BQ131" i="1"/>
  <c r="BR131" i="1"/>
  <c r="BO131" i="1"/>
  <c r="BS131" i="1"/>
  <c r="BR130" i="1"/>
  <c r="BO130" i="1"/>
  <c r="BS130" i="1"/>
  <c r="BP130" i="1"/>
  <c r="BT130" i="1"/>
  <c r="BQ130" i="1"/>
  <c r="BP129" i="1"/>
  <c r="BT129" i="1"/>
  <c r="BQ129" i="1"/>
  <c r="BR129" i="1"/>
  <c r="BO129" i="1"/>
  <c r="BS129" i="1"/>
  <c r="BR128" i="1"/>
  <c r="BO128" i="1"/>
  <c r="BS128" i="1"/>
  <c r="BP128" i="1"/>
  <c r="BT128" i="1"/>
  <c r="BQ128" i="1"/>
  <c r="AJ127" i="1"/>
  <c r="BP127" i="1"/>
  <c r="BT127" i="1"/>
  <c r="BQ127" i="1"/>
  <c r="BR127" i="1"/>
  <c r="BO127" i="1"/>
  <c r="BS127" i="1"/>
  <c r="BR126" i="1"/>
  <c r="BO126" i="1"/>
  <c r="BS126" i="1"/>
  <c r="BP126" i="1"/>
  <c r="BT126" i="1"/>
  <c r="BQ126" i="1"/>
  <c r="BP125" i="1"/>
  <c r="BT125" i="1"/>
  <c r="BQ125" i="1"/>
  <c r="BR125" i="1"/>
  <c r="BS125" i="1"/>
  <c r="BO125" i="1"/>
  <c r="BR124" i="1"/>
  <c r="BO124" i="1"/>
  <c r="BS124" i="1"/>
  <c r="BP124" i="1"/>
  <c r="BT124" i="1"/>
  <c r="BQ124" i="1"/>
  <c r="BP123" i="1"/>
  <c r="BT123" i="1"/>
  <c r="BQ123" i="1"/>
  <c r="BR123" i="1"/>
  <c r="BO123" i="1"/>
  <c r="BS123" i="1"/>
  <c r="BR122" i="1"/>
  <c r="BO122" i="1"/>
  <c r="BS122" i="1"/>
  <c r="BP122" i="1"/>
  <c r="BT122" i="1"/>
  <c r="BQ122" i="1"/>
  <c r="BP121" i="1"/>
  <c r="BT121" i="1"/>
  <c r="BQ121" i="1"/>
  <c r="BR121" i="1"/>
  <c r="BO121" i="1"/>
  <c r="BS121" i="1"/>
  <c r="BR120" i="1"/>
  <c r="BO120" i="1"/>
  <c r="BS120" i="1"/>
  <c r="BP120" i="1"/>
  <c r="BT120" i="1"/>
  <c r="BQ120" i="1"/>
  <c r="BP119" i="1"/>
  <c r="BT119" i="1"/>
  <c r="BQ119" i="1"/>
  <c r="BR119" i="1"/>
  <c r="BO119" i="1"/>
  <c r="BS119" i="1"/>
  <c r="BR118" i="1"/>
  <c r="BO118" i="1"/>
  <c r="BS118" i="1"/>
  <c r="BP118" i="1"/>
  <c r="BT118" i="1"/>
  <c r="BQ118" i="1"/>
  <c r="BP117" i="1"/>
  <c r="BT117" i="1"/>
  <c r="BQ117" i="1"/>
  <c r="BR117" i="1"/>
  <c r="BS117" i="1"/>
  <c r="BO117" i="1"/>
  <c r="AL116" i="1"/>
  <c r="BR116" i="1"/>
  <c r="BO116" i="1"/>
  <c r="BS116" i="1"/>
  <c r="BP116" i="1"/>
  <c r="BT116" i="1"/>
  <c r="BQ116" i="1"/>
  <c r="BQ115" i="1"/>
  <c r="BO115" i="1"/>
  <c r="BT115" i="1"/>
  <c r="BP115" i="1"/>
  <c r="BR115" i="1"/>
  <c r="BS115" i="1"/>
  <c r="BR114" i="1"/>
  <c r="BO114" i="1"/>
  <c r="BS114" i="1"/>
  <c r="BP114" i="1"/>
  <c r="BT114" i="1"/>
  <c r="BQ114" i="1"/>
  <c r="BP113" i="1"/>
  <c r="BT113" i="1"/>
  <c r="BQ113" i="1"/>
  <c r="BR113" i="1"/>
  <c r="BO113" i="1"/>
  <c r="BS113" i="1"/>
  <c r="BR112" i="1"/>
  <c r="BO112" i="1"/>
  <c r="BS112" i="1"/>
  <c r="BP112" i="1"/>
  <c r="BT112" i="1"/>
  <c r="BQ112" i="1"/>
  <c r="BP111" i="1"/>
  <c r="BT111" i="1"/>
  <c r="BQ111" i="1"/>
  <c r="BR111" i="1"/>
  <c r="BO111" i="1"/>
  <c r="BS111" i="1"/>
  <c r="BR110" i="1"/>
  <c r="BO110" i="1"/>
  <c r="BS110" i="1"/>
  <c r="BP110" i="1"/>
  <c r="BT110" i="1"/>
  <c r="BQ110" i="1"/>
  <c r="BP109" i="1"/>
  <c r="BT109" i="1"/>
  <c r="BQ109" i="1"/>
  <c r="BR109" i="1"/>
  <c r="BS109" i="1"/>
  <c r="BO109" i="1"/>
  <c r="BR108" i="1"/>
  <c r="BO108" i="1"/>
  <c r="BS108" i="1"/>
  <c r="BP108" i="1"/>
  <c r="BT108" i="1"/>
  <c r="BQ108" i="1"/>
  <c r="BP107" i="1"/>
  <c r="BT107" i="1"/>
  <c r="BQ107" i="1"/>
  <c r="BR107" i="1"/>
  <c r="BO107" i="1"/>
  <c r="BS107" i="1"/>
  <c r="BR106" i="1"/>
  <c r="BO106" i="1"/>
  <c r="BS106" i="1"/>
  <c r="BP106" i="1"/>
  <c r="BT106" i="1"/>
  <c r="BQ106" i="1"/>
  <c r="BP105" i="1"/>
  <c r="BT105" i="1"/>
  <c r="BQ105" i="1"/>
  <c r="BR105" i="1"/>
  <c r="BO105" i="1"/>
  <c r="BS105" i="1"/>
  <c r="BR104" i="1"/>
  <c r="BO104" i="1"/>
  <c r="BS104" i="1"/>
  <c r="BP104" i="1"/>
  <c r="BT104" i="1"/>
  <c r="BQ104" i="1"/>
  <c r="BP103" i="1"/>
  <c r="BT103" i="1"/>
  <c r="BQ103" i="1"/>
  <c r="BR103" i="1"/>
  <c r="BO103" i="1"/>
  <c r="BS103" i="1"/>
  <c r="BR102" i="1"/>
  <c r="BO102" i="1"/>
  <c r="BS102" i="1"/>
  <c r="BP102" i="1"/>
  <c r="BT102" i="1"/>
  <c r="BQ102" i="1"/>
  <c r="BP101" i="1"/>
  <c r="BT101" i="1"/>
  <c r="BQ101" i="1"/>
  <c r="BR101" i="1"/>
  <c r="BS101" i="1"/>
  <c r="BO101" i="1"/>
  <c r="BR100" i="1"/>
  <c r="BO100" i="1"/>
  <c r="BS100" i="1"/>
  <c r="BP100" i="1"/>
  <c r="BT100" i="1"/>
  <c r="BQ100" i="1"/>
  <c r="BP99" i="1"/>
  <c r="BT99" i="1"/>
  <c r="BQ99" i="1"/>
  <c r="BR99" i="1"/>
  <c r="BO99" i="1"/>
  <c r="BS99" i="1"/>
  <c r="BR98" i="1"/>
  <c r="BO98" i="1"/>
  <c r="BS98" i="1"/>
  <c r="BP98" i="1"/>
  <c r="BT98" i="1"/>
  <c r="BQ98" i="1"/>
  <c r="BP97" i="1"/>
  <c r="BT97" i="1"/>
  <c r="BQ97" i="1"/>
  <c r="BR97" i="1"/>
  <c r="BO97" i="1"/>
  <c r="BS97" i="1"/>
  <c r="BR96" i="1"/>
  <c r="BO96" i="1"/>
  <c r="BS96" i="1"/>
  <c r="BP96" i="1"/>
  <c r="BT96" i="1"/>
  <c r="BQ96" i="1"/>
  <c r="BP95" i="1"/>
  <c r="BT95" i="1"/>
  <c r="BQ95" i="1"/>
  <c r="BR95" i="1"/>
  <c r="BO95" i="1"/>
  <c r="BS95" i="1"/>
  <c r="BR94" i="1"/>
  <c r="BO94" i="1"/>
  <c r="BS94" i="1"/>
  <c r="BP94" i="1"/>
  <c r="BT94" i="1"/>
  <c r="BQ94" i="1"/>
  <c r="BP93" i="1"/>
  <c r="BT93" i="1"/>
  <c r="BQ93" i="1"/>
  <c r="BR93" i="1"/>
  <c r="BS93" i="1"/>
  <c r="BO93" i="1"/>
  <c r="BR92" i="1"/>
  <c r="BO92" i="1"/>
  <c r="BS92" i="1"/>
  <c r="BP92" i="1"/>
  <c r="BT92" i="1"/>
  <c r="BQ92" i="1"/>
  <c r="BP91" i="1"/>
  <c r="BT91" i="1"/>
  <c r="BQ91" i="1"/>
  <c r="BR91" i="1"/>
  <c r="BO91" i="1"/>
  <c r="BS91" i="1"/>
  <c r="BR90" i="1"/>
  <c r="BO90" i="1"/>
  <c r="BS90" i="1"/>
  <c r="BP90" i="1"/>
  <c r="BT90" i="1"/>
  <c r="BQ90" i="1"/>
  <c r="BP89" i="1"/>
  <c r="BT89" i="1"/>
  <c r="BQ89" i="1"/>
  <c r="BR89" i="1"/>
  <c r="BO89" i="1"/>
  <c r="BS89" i="1"/>
  <c r="BR88" i="1"/>
  <c r="BO88" i="1"/>
  <c r="BS88" i="1"/>
  <c r="BP88" i="1"/>
  <c r="BT88" i="1"/>
  <c r="BQ88" i="1"/>
  <c r="BP87" i="1"/>
  <c r="BT87" i="1"/>
  <c r="BQ87" i="1"/>
  <c r="BR87" i="1"/>
  <c r="BO87" i="1"/>
  <c r="BS87" i="1"/>
  <c r="BR86" i="1"/>
  <c r="BO86" i="1"/>
  <c r="BS86" i="1"/>
  <c r="BP86" i="1"/>
  <c r="BT86" i="1"/>
  <c r="BQ86" i="1"/>
  <c r="BP85" i="1"/>
  <c r="BT85" i="1"/>
  <c r="BQ85" i="1"/>
  <c r="BR85" i="1"/>
  <c r="BS85" i="1"/>
  <c r="BO85" i="1"/>
  <c r="BR84" i="1"/>
  <c r="BO84" i="1"/>
  <c r="BS84" i="1"/>
  <c r="BP84" i="1"/>
  <c r="BT84" i="1"/>
  <c r="BQ84" i="1"/>
  <c r="BP83" i="1"/>
  <c r="BT83" i="1"/>
  <c r="BQ83" i="1"/>
  <c r="BR83" i="1"/>
  <c r="BO83" i="1"/>
  <c r="BS83" i="1"/>
  <c r="BR82" i="1"/>
  <c r="BO82" i="1"/>
  <c r="BS82" i="1"/>
  <c r="BP82" i="1"/>
  <c r="BT82" i="1"/>
  <c r="BQ82" i="1"/>
  <c r="BP81" i="1"/>
  <c r="BT81" i="1"/>
  <c r="BQ81" i="1"/>
  <c r="BR81" i="1"/>
  <c r="BO81" i="1"/>
  <c r="BS81" i="1"/>
  <c r="BR80" i="1"/>
  <c r="BO80" i="1"/>
  <c r="BS80" i="1"/>
  <c r="BP80" i="1"/>
  <c r="BT80" i="1"/>
  <c r="BQ80" i="1"/>
  <c r="BP79" i="1"/>
  <c r="BT79" i="1"/>
  <c r="BQ79" i="1"/>
  <c r="BR79" i="1"/>
  <c r="BO79" i="1"/>
  <c r="BS79" i="1"/>
  <c r="BR78" i="1"/>
  <c r="BO78" i="1"/>
  <c r="BS78" i="1"/>
  <c r="BP78" i="1"/>
  <c r="BT78" i="1"/>
  <c r="BQ78" i="1"/>
  <c r="BP77" i="1"/>
  <c r="BT77" i="1"/>
  <c r="BQ77" i="1"/>
  <c r="BR77" i="1"/>
  <c r="BS77" i="1"/>
  <c r="BO77" i="1"/>
  <c r="BR76" i="1"/>
  <c r="BO76" i="1"/>
  <c r="BS76" i="1"/>
  <c r="BP76" i="1"/>
  <c r="BT76" i="1"/>
  <c r="BQ76" i="1"/>
  <c r="BP75" i="1"/>
  <c r="BT75" i="1"/>
  <c r="BQ75" i="1"/>
  <c r="BR75" i="1"/>
  <c r="BO75" i="1"/>
  <c r="BS75" i="1"/>
  <c r="BR74" i="1"/>
  <c r="BO74" i="1"/>
  <c r="BS74" i="1"/>
  <c r="BP74" i="1"/>
  <c r="BT74" i="1"/>
  <c r="BQ74" i="1"/>
  <c r="BP73" i="1"/>
  <c r="BT73" i="1"/>
  <c r="BQ73" i="1"/>
  <c r="BR73" i="1"/>
  <c r="BO73" i="1"/>
  <c r="BS73" i="1"/>
  <c r="BO72" i="1"/>
  <c r="BP72" i="1"/>
  <c r="BQ72" i="1"/>
  <c r="BR72" i="1"/>
  <c r="BS72" i="1"/>
  <c r="BT72" i="1"/>
  <c r="BQ71" i="1"/>
  <c r="BR71" i="1"/>
  <c r="BO71" i="1"/>
  <c r="BS71" i="1"/>
  <c r="BP71" i="1"/>
  <c r="BT71" i="1"/>
  <c r="BO70" i="1"/>
  <c r="BS70" i="1"/>
  <c r="BP70" i="1"/>
  <c r="BT70" i="1"/>
  <c r="BQ70" i="1"/>
  <c r="BR70" i="1"/>
  <c r="BQ69" i="1"/>
  <c r="BR69" i="1"/>
  <c r="BO69" i="1"/>
  <c r="BS69" i="1"/>
  <c r="BT69" i="1"/>
  <c r="BP69" i="1"/>
  <c r="BO68" i="1"/>
  <c r="BS68" i="1"/>
  <c r="BP68" i="1"/>
  <c r="BT68" i="1"/>
  <c r="BQ68" i="1"/>
  <c r="BR68" i="1"/>
  <c r="BQ67" i="1"/>
  <c r="BR67" i="1"/>
  <c r="BO67" i="1"/>
  <c r="BS67" i="1"/>
  <c r="BP67" i="1"/>
  <c r="BT67" i="1"/>
  <c r="BO66" i="1"/>
  <c r="BS66" i="1"/>
  <c r="BP66" i="1"/>
  <c r="BT66" i="1"/>
  <c r="BQ66" i="1"/>
  <c r="BR66" i="1"/>
  <c r="BQ65" i="1"/>
  <c r="BR65" i="1"/>
  <c r="BO65" i="1"/>
  <c r="BS65" i="1"/>
  <c r="BP65" i="1"/>
  <c r="BT65" i="1"/>
  <c r="BO64" i="1"/>
  <c r="BS64" i="1"/>
  <c r="BP64" i="1"/>
  <c r="BT64" i="1"/>
  <c r="BQ64" i="1"/>
  <c r="BR64" i="1"/>
  <c r="BQ63" i="1"/>
  <c r="BR63" i="1"/>
  <c r="BO63" i="1"/>
  <c r="BS63" i="1"/>
  <c r="BP63" i="1"/>
  <c r="BT63" i="1"/>
  <c r="BO62" i="1"/>
  <c r="BS62" i="1"/>
  <c r="BP62" i="1"/>
  <c r="BT62" i="1"/>
  <c r="BQ62" i="1"/>
  <c r="BR62" i="1"/>
  <c r="BQ61" i="1"/>
  <c r="BR61" i="1"/>
  <c r="BO61" i="1"/>
  <c r="BS61" i="1"/>
  <c r="BT61" i="1"/>
  <c r="BP61" i="1"/>
  <c r="BO60" i="1"/>
  <c r="BS60" i="1"/>
  <c r="BP60" i="1"/>
  <c r="BT60" i="1"/>
  <c r="BQ60" i="1"/>
  <c r="BR60" i="1"/>
  <c r="BQ59" i="1"/>
  <c r="BR59" i="1"/>
  <c r="BO59" i="1"/>
  <c r="BS59" i="1"/>
  <c r="BP59" i="1"/>
  <c r="BT59" i="1"/>
  <c r="BO58" i="1"/>
  <c r="BS58" i="1"/>
  <c r="BP58" i="1"/>
  <c r="BT58" i="1"/>
  <c r="BQ58" i="1"/>
  <c r="BR58" i="1"/>
  <c r="BQ57" i="1"/>
  <c r="BR57" i="1"/>
  <c r="BO57" i="1"/>
  <c r="BS57" i="1"/>
  <c r="BP57" i="1"/>
  <c r="BT57" i="1"/>
  <c r="BO56" i="1"/>
  <c r="BS56" i="1"/>
  <c r="BP56" i="1"/>
  <c r="BT56" i="1"/>
  <c r="BQ56" i="1"/>
  <c r="BR56" i="1"/>
  <c r="BQ55" i="1"/>
  <c r="BR55" i="1"/>
  <c r="BO55" i="1"/>
  <c r="BS55" i="1"/>
  <c r="BP55" i="1"/>
  <c r="BT55" i="1"/>
  <c r="BO54" i="1"/>
  <c r="BS54" i="1"/>
  <c r="BP54" i="1"/>
  <c r="BT54" i="1"/>
  <c r="BQ54" i="1"/>
  <c r="BR54" i="1"/>
  <c r="BQ53" i="1"/>
  <c r="BR53" i="1"/>
  <c r="BO53" i="1"/>
  <c r="BS53" i="1"/>
  <c r="BT53" i="1"/>
  <c r="BP53" i="1"/>
  <c r="BO52" i="1"/>
  <c r="BS52" i="1"/>
  <c r="BP52" i="1"/>
  <c r="BT52" i="1"/>
  <c r="BQ52" i="1"/>
  <c r="BR52" i="1"/>
  <c r="BQ51" i="1"/>
  <c r="BR51" i="1"/>
  <c r="BO51" i="1"/>
  <c r="BS51" i="1"/>
  <c r="BP51" i="1"/>
  <c r="BT51" i="1"/>
  <c r="BO50" i="1"/>
  <c r="BS50" i="1"/>
  <c r="BP50" i="1"/>
  <c r="BT50" i="1"/>
  <c r="BQ50" i="1"/>
  <c r="BR50" i="1"/>
  <c r="BQ49" i="1"/>
  <c r="BR49" i="1"/>
  <c r="BO49" i="1"/>
  <c r="BS49" i="1"/>
  <c r="BP49" i="1"/>
  <c r="BT49" i="1"/>
  <c r="BO48" i="1"/>
  <c r="BS48" i="1"/>
  <c r="BP48" i="1"/>
  <c r="BT48" i="1"/>
  <c r="BQ48" i="1"/>
  <c r="BR48" i="1"/>
  <c r="BQ47" i="1"/>
  <c r="BR47" i="1"/>
  <c r="BO47" i="1"/>
  <c r="BS47" i="1"/>
  <c r="BP47" i="1"/>
  <c r="BT47" i="1"/>
  <c r="BO46" i="1"/>
  <c r="BS46" i="1"/>
  <c r="BP46" i="1"/>
  <c r="BT46" i="1"/>
  <c r="BQ46" i="1"/>
  <c r="BR46" i="1"/>
  <c r="BQ45" i="1"/>
  <c r="BR45" i="1"/>
  <c r="BO45" i="1"/>
  <c r="BS45" i="1"/>
  <c r="BT45" i="1"/>
  <c r="BP45" i="1"/>
  <c r="BO44" i="1"/>
  <c r="BS44" i="1"/>
  <c r="BP44" i="1"/>
  <c r="BT44" i="1"/>
  <c r="BQ44" i="1"/>
  <c r="BR44" i="1"/>
  <c r="BQ43" i="1"/>
  <c r="BR43" i="1"/>
  <c r="BO43" i="1"/>
  <c r="BS43" i="1"/>
  <c r="BP43" i="1"/>
  <c r="BT43" i="1"/>
  <c r="BO42" i="1"/>
  <c r="BS42" i="1"/>
  <c r="BP42" i="1"/>
  <c r="BT42" i="1"/>
  <c r="BQ42" i="1"/>
  <c r="BR42" i="1"/>
  <c r="BQ41" i="1"/>
  <c r="BR41" i="1"/>
  <c r="BO41" i="1"/>
  <c r="BS41" i="1"/>
  <c r="BP41" i="1"/>
  <c r="BT41" i="1"/>
  <c r="BO40" i="1"/>
  <c r="BS40" i="1"/>
  <c r="BP40" i="1"/>
  <c r="BT40" i="1"/>
  <c r="BQ40" i="1"/>
  <c r="BR40" i="1"/>
  <c r="BQ39" i="1"/>
  <c r="BR39" i="1"/>
  <c r="BO39" i="1"/>
  <c r="BS39" i="1"/>
  <c r="BP39" i="1"/>
  <c r="BT39" i="1"/>
  <c r="BO38" i="1"/>
  <c r="BS38" i="1"/>
  <c r="BP38" i="1"/>
  <c r="BT38" i="1"/>
  <c r="BQ38" i="1"/>
  <c r="BR38" i="1"/>
  <c r="BQ37" i="1"/>
  <c r="BR37" i="1"/>
  <c r="BO37" i="1"/>
  <c r="BS37" i="1"/>
  <c r="BT37" i="1"/>
  <c r="BP37" i="1"/>
  <c r="BO36" i="1"/>
  <c r="BS36" i="1"/>
  <c r="BP36" i="1"/>
  <c r="BT36" i="1"/>
  <c r="BQ36" i="1"/>
  <c r="BR36" i="1"/>
  <c r="BQ35" i="1"/>
  <c r="BR35" i="1"/>
  <c r="BO35" i="1"/>
  <c r="BS35" i="1"/>
  <c r="BP35" i="1"/>
  <c r="BT35" i="1"/>
  <c r="BO34" i="1"/>
  <c r="BS34" i="1"/>
  <c r="BP34" i="1"/>
  <c r="BT34" i="1"/>
  <c r="BQ34" i="1"/>
  <c r="BR34" i="1"/>
  <c r="BQ33" i="1"/>
  <c r="BR33" i="1"/>
  <c r="BO33" i="1"/>
  <c r="BS33" i="1"/>
  <c r="BP33" i="1"/>
  <c r="BT33" i="1"/>
  <c r="BO32" i="1"/>
  <c r="BS32" i="1"/>
  <c r="BP32" i="1"/>
  <c r="BT32" i="1"/>
  <c r="BQ32" i="1"/>
  <c r="BR32" i="1"/>
  <c r="BQ31" i="1"/>
  <c r="BR31" i="1"/>
  <c r="BO31" i="1"/>
  <c r="BS31" i="1"/>
  <c r="BP31" i="1"/>
  <c r="BT31" i="1"/>
  <c r="BO30" i="1"/>
  <c r="BS30" i="1"/>
  <c r="BP30" i="1"/>
  <c r="BT30" i="1"/>
  <c r="BQ30" i="1"/>
  <c r="BR30" i="1"/>
  <c r="BQ29" i="1"/>
  <c r="BR29" i="1"/>
  <c r="BO29" i="1"/>
  <c r="BS29" i="1"/>
  <c r="BT29" i="1"/>
  <c r="BP29" i="1"/>
  <c r="BO28" i="1"/>
  <c r="BS28" i="1"/>
  <c r="BP28" i="1"/>
  <c r="BT28" i="1"/>
  <c r="BQ28" i="1"/>
  <c r="BR28" i="1"/>
  <c r="BQ27" i="1"/>
  <c r="BR27" i="1"/>
  <c r="BO27" i="1"/>
  <c r="BS27" i="1"/>
  <c r="BP27" i="1"/>
  <c r="BT27" i="1"/>
  <c r="BO26" i="1"/>
  <c r="BS26" i="1"/>
  <c r="BP26" i="1"/>
  <c r="BT26" i="1"/>
  <c r="BQ26" i="1"/>
  <c r="BR26" i="1"/>
  <c r="BQ25" i="1"/>
  <c r="BR25" i="1"/>
  <c r="BO25" i="1"/>
  <c r="BS25" i="1"/>
  <c r="BP25" i="1"/>
  <c r="BT25" i="1"/>
  <c r="BO24" i="1"/>
  <c r="BS24" i="1"/>
  <c r="BP24" i="1"/>
  <c r="BT24" i="1"/>
  <c r="BQ24" i="1"/>
  <c r="BR24" i="1"/>
  <c r="BQ23" i="1"/>
  <c r="BR23" i="1"/>
  <c r="BO23" i="1"/>
  <c r="BS23" i="1"/>
  <c r="BP23" i="1"/>
  <c r="BT23" i="1"/>
  <c r="BO22" i="1"/>
  <c r="BS22" i="1"/>
  <c r="BP22" i="1"/>
  <c r="BT22" i="1"/>
  <c r="BQ22" i="1"/>
  <c r="BR22" i="1"/>
  <c r="BQ21" i="1"/>
  <c r="BR21" i="1"/>
  <c r="BO21" i="1"/>
  <c r="BS21" i="1"/>
  <c r="BT21" i="1"/>
  <c r="BP21" i="1"/>
  <c r="BO20" i="1"/>
  <c r="BS20" i="1"/>
  <c r="BP20" i="1"/>
  <c r="BT20" i="1"/>
  <c r="BQ20" i="1"/>
  <c r="BR20" i="1"/>
  <c r="BQ19" i="1"/>
  <c r="BR19" i="1"/>
  <c r="BO19" i="1"/>
  <c r="BS19" i="1"/>
  <c r="BP19" i="1"/>
  <c r="BT19" i="1"/>
  <c r="BO18" i="1"/>
  <c r="BS18" i="1"/>
  <c r="BP18" i="1"/>
  <c r="BT18" i="1"/>
  <c r="BQ18" i="1"/>
  <c r="BR18" i="1"/>
  <c r="BQ17" i="1"/>
  <c r="BR17" i="1"/>
  <c r="BO17" i="1"/>
  <c r="BS17" i="1"/>
  <c r="BP17" i="1"/>
  <c r="BT17" i="1"/>
  <c r="BO16" i="1"/>
  <c r="BS16" i="1"/>
  <c r="BP16" i="1"/>
  <c r="BT16" i="1"/>
  <c r="BQ16" i="1"/>
  <c r="BR16" i="1"/>
  <c r="BS544" i="1"/>
  <c r="BO544" i="1"/>
  <c r="BQ543" i="1"/>
  <c r="BS542" i="1"/>
  <c r="BO542" i="1"/>
  <c r="BQ541" i="1"/>
  <c r="BR540" i="1"/>
  <c r="BT537" i="1"/>
  <c r="BP535" i="1"/>
  <c r="BS530" i="1"/>
  <c r="BQ528" i="1"/>
  <c r="BO523" i="1"/>
  <c r="BQ520" i="1"/>
  <c r="BO515" i="1"/>
  <c r="BQ512" i="1"/>
  <c r="BQ504" i="1"/>
  <c r="BS501" i="1"/>
  <c r="BO499" i="1"/>
  <c r="BQ496" i="1"/>
  <c r="BS493" i="1"/>
  <c r="BO483" i="1"/>
  <c r="BQ480" i="1"/>
  <c r="BS477" i="1"/>
  <c r="BO467" i="1"/>
  <c r="BO459" i="1"/>
  <c r="BQ456" i="1"/>
  <c r="BS453" i="1"/>
  <c r="BQ448" i="1"/>
  <c r="BS445" i="1"/>
  <c r="BQ440" i="1"/>
  <c r="BS437" i="1"/>
  <c r="BO435" i="1"/>
  <c r="BQ432" i="1"/>
  <c r="BS429" i="1"/>
  <c r="BO427" i="1"/>
  <c r="BQ424" i="1"/>
  <c r="BS421" i="1"/>
  <c r="BQ416" i="1"/>
  <c r="BS413" i="1"/>
  <c r="BS397" i="1"/>
  <c r="BQ392" i="1"/>
  <c r="BS389" i="1"/>
  <c r="BS381" i="1"/>
  <c r="BS373" i="1"/>
  <c r="BQ368" i="1"/>
  <c r="BS365" i="1"/>
  <c r="BO363" i="1"/>
  <c r="BQ360" i="1"/>
  <c r="BS349" i="1"/>
  <c r="BO347" i="1"/>
  <c r="BQ344" i="1"/>
  <c r="BR340" i="1"/>
  <c r="BR308" i="1"/>
  <c r="BT297" i="1"/>
  <c r="BT265" i="1"/>
  <c r="BT207" i="1"/>
  <c r="BP165" i="1"/>
  <c r="AK539" i="1"/>
  <c r="BR539" i="1"/>
  <c r="AI538" i="1"/>
  <c r="BP538" i="1"/>
  <c r="BT538" i="1"/>
  <c r="AK537" i="1"/>
  <c r="BR537" i="1"/>
  <c r="AI536" i="1"/>
  <c r="BP536" i="1"/>
  <c r="BT536" i="1"/>
  <c r="AI534" i="1"/>
  <c r="BP534" i="1"/>
  <c r="BT534" i="1"/>
  <c r="AK533" i="1"/>
  <c r="BR533" i="1"/>
  <c r="AI532" i="1"/>
  <c r="BP532" i="1"/>
  <c r="BT532" i="1"/>
  <c r="AK531" i="1"/>
  <c r="BR531" i="1"/>
  <c r="AK529" i="1"/>
  <c r="BP529" i="1"/>
  <c r="BR529" i="1"/>
  <c r="AK527" i="1"/>
  <c r="BP527" i="1"/>
  <c r="BT527" i="1"/>
  <c r="BQ527" i="1"/>
  <c r="BR527" i="1"/>
  <c r="AI526" i="1"/>
  <c r="BR526" i="1"/>
  <c r="BO526" i="1"/>
  <c r="BS526" i="1"/>
  <c r="BP526" i="1"/>
  <c r="BT526" i="1"/>
  <c r="AK525" i="1"/>
  <c r="BP525" i="1"/>
  <c r="BT525" i="1"/>
  <c r="BQ525" i="1"/>
  <c r="BR525" i="1"/>
  <c r="AK517" i="1"/>
  <c r="BP517" i="1"/>
  <c r="BT517" i="1"/>
  <c r="BQ517" i="1"/>
  <c r="BR517" i="1"/>
  <c r="AI516" i="1"/>
  <c r="BR516" i="1"/>
  <c r="BO516" i="1"/>
  <c r="BS516" i="1"/>
  <c r="BP516" i="1"/>
  <c r="BT516" i="1"/>
  <c r="AI514" i="1"/>
  <c r="BR514" i="1"/>
  <c r="BO514" i="1"/>
  <c r="BS514" i="1"/>
  <c r="BP514" i="1"/>
  <c r="BT514" i="1"/>
  <c r="AK513" i="1"/>
  <c r="BP513" i="1"/>
  <c r="BT513" i="1"/>
  <c r="BQ513" i="1"/>
  <c r="BR513" i="1"/>
  <c r="AI510" i="1"/>
  <c r="BR510" i="1"/>
  <c r="BO510" i="1"/>
  <c r="BS510" i="1"/>
  <c r="BP510" i="1"/>
  <c r="BT510" i="1"/>
  <c r="AK509" i="1"/>
  <c r="BP509" i="1"/>
  <c r="BT509" i="1"/>
  <c r="BQ509" i="1"/>
  <c r="BR509" i="1"/>
  <c r="AK507" i="1"/>
  <c r="BP507" i="1"/>
  <c r="BT507" i="1"/>
  <c r="BQ507" i="1"/>
  <c r="BR507" i="1"/>
  <c r="AI506" i="1"/>
  <c r="BR506" i="1"/>
  <c r="BO506" i="1"/>
  <c r="BS506" i="1"/>
  <c r="BP506" i="1"/>
  <c r="BT506" i="1"/>
  <c r="AK503" i="1"/>
  <c r="BP503" i="1"/>
  <c r="BT503" i="1"/>
  <c r="BQ503" i="1"/>
  <c r="BR503" i="1"/>
  <c r="AI500" i="1"/>
  <c r="BR500" i="1"/>
  <c r="BO500" i="1"/>
  <c r="BS500" i="1"/>
  <c r="BP500" i="1"/>
  <c r="BT500" i="1"/>
  <c r="AI498" i="1"/>
  <c r="BR498" i="1"/>
  <c r="BO498" i="1"/>
  <c r="BS498" i="1"/>
  <c r="BP498" i="1"/>
  <c r="BT498" i="1"/>
  <c r="AK497" i="1"/>
  <c r="BP497" i="1"/>
  <c r="BT497" i="1"/>
  <c r="BQ497" i="1"/>
  <c r="BR497" i="1"/>
  <c r="AK491" i="1"/>
  <c r="BP491" i="1"/>
  <c r="BT491" i="1"/>
  <c r="BQ491" i="1"/>
  <c r="BR491" i="1"/>
  <c r="AK489" i="1"/>
  <c r="BP489" i="1"/>
  <c r="BT489" i="1"/>
  <c r="BQ489" i="1"/>
  <c r="BR489" i="1"/>
  <c r="AI488" i="1"/>
  <c r="BR488" i="1"/>
  <c r="BO488" i="1"/>
  <c r="BS488" i="1"/>
  <c r="BP488" i="1"/>
  <c r="BT488" i="1"/>
  <c r="AJ486" i="1"/>
  <c r="BR486" i="1"/>
  <c r="BO486" i="1"/>
  <c r="BS486" i="1"/>
  <c r="BP486" i="1"/>
  <c r="BT486" i="1"/>
  <c r="AN485" i="1"/>
  <c r="BP485" i="1"/>
  <c r="BT485" i="1"/>
  <c r="BQ485" i="1"/>
  <c r="BR485" i="1"/>
  <c r="AL484" i="1"/>
  <c r="BR484" i="1"/>
  <c r="BO484" i="1"/>
  <c r="BS484" i="1"/>
  <c r="BP484" i="1"/>
  <c r="BT484" i="1"/>
  <c r="AJ482" i="1"/>
  <c r="BR482" i="1"/>
  <c r="BO482" i="1"/>
  <c r="BS482" i="1"/>
  <c r="BP482" i="1"/>
  <c r="BT482" i="1"/>
  <c r="AN481" i="1"/>
  <c r="BP481" i="1"/>
  <c r="BT481" i="1"/>
  <c r="BQ481" i="1"/>
  <c r="BR481" i="1"/>
  <c r="AJ479" i="1"/>
  <c r="BP479" i="1"/>
  <c r="BT479" i="1"/>
  <c r="BQ479" i="1"/>
  <c r="BR479" i="1"/>
  <c r="AL476" i="1"/>
  <c r="BR476" i="1"/>
  <c r="BO476" i="1"/>
  <c r="BS476" i="1"/>
  <c r="BP476" i="1"/>
  <c r="BT476" i="1"/>
  <c r="AJ475" i="1"/>
  <c r="BP475" i="1"/>
  <c r="BT475" i="1"/>
  <c r="BQ475" i="1"/>
  <c r="BR475" i="1"/>
  <c r="AL472" i="1"/>
  <c r="BR472" i="1"/>
  <c r="BO472" i="1"/>
  <c r="BS472" i="1"/>
  <c r="BP472" i="1"/>
  <c r="BT472" i="1"/>
  <c r="AJ470" i="1"/>
  <c r="BR470" i="1"/>
  <c r="BO470" i="1"/>
  <c r="BS470" i="1"/>
  <c r="BP470" i="1"/>
  <c r="BT470" i="1"/>
  <c r="AN469" i="1"/>
  <c r="BP469" i="1"/>
  <c r="BT469" i="1"/>
  <c r="BQ469" i="1"/>
  <c r="BR469" i="1"/>
  <c r="AL468" i="1"/>
  <c r="BR468" i="1"/>
  <c r="BO468" i="1"/>
  <c r="BS468" i="1"/>
  <c r="BP468" i="1"/>
  <c r="BT468" i="1"/>
  <c r="AJ466" i="1"/>
  <c r="BR466" i="1"/>
  <c r="BO466" i="1"/>
  <c r="BS466" i="1"/>
  <c r="BP466" i="1"/>
  <c r="BT466" i="1"/>
  <c r="AN465" i="1"/>
  <c r="BP465" i="1"/>
  <c r="BT465" i="1"/>
  <c r="BQ465" i="1"/>
  <c r="BR465" i="1"/>
  <c r="AL464" i="1"/>
  <c r="BR464" i="1"/>
  <c r="BO464" i="1"/>
  <c r="BS464" i="1"/>
  <c r="BP464" i="1"/>
  <c r="BT464" i="1"/>
  <c r="AJ462" i="1"/>
  <c r="BR462" i="1"/>
  <c r="BO462" i="1"/>
  <c r="BS462" i="1"/>
  <c r="BP462" i="1"/>
  <c r="BT462" i="1"/>
  <c r="AN461" i="1"/>
  <c r="BP461" i="1"/>
  <c r="BT461" i="1"/>
  <c r="BQ461" i="1"/>
  <c r="BR461" i="1"/>
  <c r="AL460" i="1"/>
  <c r="BR460" i="1"/>
  <c r="BO460" i="1"/>
  <c r="BS460" i="1"/>
  <c r="BP460" i="1"/>
  <c r="BT460" i="1"/>
  <c r="AJ455" i="1"/>
  <c r="BP455" i="1"/>
  <c r="BT455" i="1"/>
  <c r="BQ455" i="1"/>
  <c r="BR455" i="1"/>
  <c r="AJ451" i="1"/>
  <c r="BP451" i="1"/>
  <c r="BT451" i="1"/>
  <c r="BQ451" i="1"/>
  <c r="BR451" i="1"/>
  <c r="AJ449" i="1"/>
  <c r="BP449" i="1"/>
  <c r="BT449" i="1"/>
  <c r="BQ449" i="1"/>
  <c r="BR449" i="1"/>
  <c r="AJ447" i="1"/>
  <c r="BP447" i="1"/>
  <c r="BT447" i="1"/>
  <c r="BQ447" i="1"/>
  <c r="BR447" i="1"/>
  <c r="AL446" i="1"/>
  <c r="BR446" i="1"/>
  <c r="BO446" i="1"/>
  <c r="BS446" i="1"/>
  <c r="BP446" i="1"/>
  <c r="BT446" i="1"/>
  <c r="AJ443" i="1"/>
  <c r="BP443" i="1"/>
  <c r="BT443" i="1"/>
  <c r="BQ443" i="1"/>
  <c r="BR443" i="1"/>
  <c r="AJ439" i="1"/>
  <c r="BP439" i="1"/>
  <c r="BT439" i="1"/>
  <c r="BQ439" i="1"/>
  <c r="BR439" i="1"/>
  <c r="AL438" i="1"/>
  <c r="BR438" i="1"/>
  <c r="BO438" i="1"/>
  <c r="BS438" i="1"/>
  <c r="BP438" i="1"/>
  <c r="BT438" i="1"/>
  <c r="AL436" i="1"/>
  <c r="BR436" i="1"/>
  <c r="BO436" i="1"/>
  <c r="BS436" i="1"/>
  <c r="BP436" i="1"/>
  <c r="BT436" i="1"/>
  <c r="AJ433" i="1"/>
  <c r="BP433" i="1"/>
  <c r="BT433" i="1"/>
  <c r="BQ433" i="1"/>
  <c r="BR433" i="1"/>
  <c r="AJ431" i="1"/>
  <c r="BP431" i="1"/>
  <c r="BT431" i="1"/>
  <c r="BQ431" i="1"/>
  <c r="BR431" i="1"/>
  <c r="AL430" i="1"/>
  <c r="BR430" i="1"/>
  <c r="BO430" i="1"/>
  <c r="BS430" i="1"/>
  <c r="BP430" i="1"/>
  <c r="BT430" i="1"/>
  <c r="AL428" i="1"/>
  <c r="BR428" i="1"/>
  <c r="BO428" i="1"/>
  <c r="BS428" i="1"/>
  <c r="BP428" i="1"/>
  <c r="BT428" i="1"/>
  <c r="BR426" i="1"/>
  <c r="BO426" i="1"/>
  <c r="BS426" i="1"/>
  <c r="BP426" i="1"/>
  <c r="BT426" i="1"/>
  <c r="AJ425" i="1"/>
  <c r="BP425" i="1"/>
  <c r="BT425" i="1"/>
  <c r="BQ425" i="1"/>
  <c r="BR425" i="1"/>
  <c r="AJ423" i="1"/>
  <c r="BP423" i="1"/>
  <c r="BT423" i="1"/>
  <c r="BQ423" i="1"/>
  <c r="BR423" i="1"/>
  <c r="AJ419" i="1"/>
  <c r="BP419" i="1"/>
  <c r="BT419" i="1"/>
  <c r="BQ419" i="1"/>
  <c r="BR419" i="1"/>
  <c r="AJ411" i="1"/>
  <c r="BP411" i="1"/>
  <c r="BT411" i="1"/>
  <c r="BQ411" i="1"/>
  <c r="BR411" i="1"/>
  <c r="BR410" i="1"/>
  <c r="BO410" i="1"/>
  <c r="BS410" i="1"/>
  <c r="BP410" i="1"/>
  <c r="BT410" i="1"/>
  <c r="AJ409" i="1"/>
  <c r="BP409" i="1"/>
  <c r="BT409" i="1"/>
  <c r="BQ409" i="1"/>
  <c r="BR409" i="1"/>
  <c r="AL408" i="1"/>
  <c r="BR408" i="1"/>
  <c r="BO408" i="1"/>
  <c r="BS408" i="1"/>
  <c r="BP408" i="1"/>
  <c r="BT408" i="1"/>
  <c r="AL406" i="1"/>
  <c r="BR406" i="1"/>
  <c r="BO406" i="1"/>
  <c r="BS406" i="1"/>
  <c r="BP406" i="1"/>
  <c r="BT406" i="1"/>
  <c r="AN405" i="1"/>
  <c r="BP405" i="1"/>
  <c r="BT405" i="1"/>
  <c r="BQ405" i="1"/>
  <c r="BR405" i="1"/>
  <c r="AL404" i="1"/>
  <c r="BR404" i="1"/>
  <c r="BO404" i="1"/>
  <c r="BS404" i="1"/>
  <c r="BP404" i="1"/>
  <c r="BT404" i="1"/>
  <c r="AJ403" i="1"/>
  <c r="BP403" i="1"/>
  <c r="BT403" i="1"/>
  <c r="BQ403" i="1"/>
  <c r="BR403" i="1"/>
  <c r="AJ401" i="1"/>
  <c r="BP401" i="1"/>
  <c r="BT401" i="1"/>
  <c r="BQ401" i="1"/>
  <c r="BR401" i="1"/>
  <c r="AL400" i="1"/>
  <c r="BR400" i="1"/>
  <c r="BO400" i="1"/>
  <c r="BS400" i="1"/>
  <c r="BP400" i="1"/>
  <c r="BT400" i="1"/>
  <c r="AJ399" i="1"/>
  <c r="BP399" i="1"/>
  <c r="BT399" i="1"/>
  <c r="BQ399" i="1"/>
  <c r="BR399" i="1"/>
  <c r="AJ395" i="1"/>
  <c r="BP395" i="1"/>
  <c r="BT395" i="1"/>
  <c r="BQ395" i="1"/>
  <c r="BR395" i="1"/>
  <c r="AJ391" i="1"/>
  <c r="BP391" i="1"/>
  <c r="BT391" i="1"/>
  <c r="BQ391" i="1"/>
  <c r="BR391" i="1"/>
  <c r="AL390" i="1"/>
  <c r="BR390" i="1"/>
  <c r="BO390" i="1"/>
  <c r="BS390" i="1"/>
  <c r="BP390" i="1"/>
  <c r="BT390" i="1"/>
  <c r="AJ387" i="1"/>
  <c r="BP387" i="1"/>
  <c r="BT387" i="1"/>
  <c r="BQ387" i="1"/>
  <c r="BR387" i="1"/>
  <c r="AL384" i="1"/>
  <c r="BR384" i="1"/>
  <c r="BO384" i="1"/>
  <c r="BS384" i="1"/>
  <c r="BP384" i="1"/>
  <c r="BT384" i="1"/>
  <c r="AJ383" i="1"/>
  <c r="BP383" i="1"/>
  <c r="BT383" i="1"/>
  <c r="BQ383" i="1"/>
  <c r="BR383" i="1"/>
  <c r="AJ379" i="1"/>
  <c r="BP379" i="1"/>
  <c r="BT379" i="1"/>
  <c r="BQ379" i="1"/>
  <c r="BR379" i="1"/>
  <c r="AJ377" i="1"/>
  <c r="BP377" i="1"/>
  <c r="BT377" i="1"/>
  <c r="BQ377" i="1"/>
  <c r="BR377" i="1"/>
  <c r="AL376" i="1"/>
  <c r="BR376" i="1"/>
  <c r="BO376" i="1"/>
  <c r="BS376" i="1"/>
  <c r="BP376" i="1"/>
  <c r="BT376" i="1"/>
  <c r="AJ375" i="1"/>
  <c r="BP375" i="1"/>
  <c r="BT375" i="1"/>
  <c r="BQ375" i="1"/>
  <c r="BR375" i="1"/>
  <c r="AL374" i="1"/>
  <c r="BR374" i="1"/>
  <c r="BO374" i="1"/>
  <c r="BS374" i="1"/>
  <c r="BP374" i="1"/>
  <c r="BT374" i="1"/>
  <c r="AJ371" i="1"/>
  <c r="BP371" i="1"/>
  <c r="BT371" i="1"/>
  <c r="BQ371" i="1"/>
  <c r="BR371" i="1"/>
  <c r="AJ369" i="1"/>
  <c r="BP369" i="1"/>
  <c r="BT369" i="1"/>
  <c r="BQ369" i="1"/>
  <c r="BR369" i="1"/>
  <c r="AL366" i="1"/>
  <c r="BR366" i="1"/>
  <c r="BO366" i="1"/>
  <c r="BS366" i="1"/>
  <c r="BP366" i="1"/>
  <c r="BT366" i="1"/>
  <c r="AL364" i="1"/>
  <c r="BR364" i="1"/>
  <c r="BO364" i="1"/>
  <c r="BS364" i="1"/>
  <c r="BP364" i="1"/>
  <c r="BT364" i="1"/>
  <c r="BR362" i="1"/>
  <c r="BO362" i="1"/>
  <c r="BS362" i="1"/>
  <c r="BP362" i="1"/>
  <c r="BT362" i="1"/>
  <c r="AN357" i="1"/>
  <c r="BP357" i="1"/>
  <c r="BT357" i="1"/>
  <c r="BQ357" i="1"/>
  <c r="BR357" i="1"/>
  <c r="AJ355" i="1"/>
  <c r="BP355" i="1"/>
  <c r="BT355" i="1"/>
  <c r="BQ355" i="1"/>
  <c r="BR355" i="1"/>
  <c r="BR354" i="1"/>
  <c r="BO354" i="1"/>
  <c r="BS354" i="1"/>
  <c r="BP354" i="1"/>
  <c r="BT354" i="1"/>
  <c r="AL352" i="1"/>
  <c r="BR352" i="1"/>
  <c r="BO352" i="1"/>
  <c r="BS352" i="1"/>
  <c r="BP352" i="1"/>
  <c r="BT352" i="1"/>
  <c r="AL350" i="1"/>
  <c r="BR350" i="1"/>
  <c r="BO350" i="1"/>
  <c r="BS350" i="1"/>
  <c r="BP350" i="1"/>
  <c r="BT350" i="1"/>
  <c r="BR346" i="1"/>
  <c r="BO346" i="1"/>
  <c r="BS346" i="1"/>
  <c r="BP346" i="1"/>
  <c r="BT346" i="1"/>
  <c r="AL342" i="1"/>
  <c r="BP342" i="1"/>
  <c r="BR342" i="1"/>
  <c r="BS342" i="1"/>
  <c r="BO342" i="1"/>
  <c r="BT342" i="1"/>
  <c r="BO338" i="1"/>
  <c r="BS338" i="1"/>
  <c r="BP338" i="1"/>
  <c r="BT338" i="1"/>
  <c r="BQ338" i="1"/>
  <c r="BR338" i="1"/>
  <c r="AJ337" i="1"/>
  <c r="BQ337" i="1"/>
  <c r="BR337" i="1"/>
  <c r="BO337" i="1"/>
  <c r="BS337" i="1"/>
  <c r="BP337" i="1"/>
  <c r="AL336" i="1"/>
  <c r="BO336" i="1"/>
  <c r="BS336" i="1"/>
  <c r="BP336" i="1"/>
  <c r="BT336" i="1"/>
  <c r="BQ336" i="1"/>
  <c r="BR336" i="1"/>
  <c r="AJ335" i="1"/>
  <c r="BQ335" i="1"/>
  <c r="BR335" i="1"/>
  <c r="BO335" i="1"/>
  <c r="BS335" i="1"/>
  <c r="BT335" i="1"/>
  <c r="AN333" i="1"/>
  <c r="BQ333" i="1"/>
  <c r="BR333" i="1"/>
  <c r="BO333" i="1"/>
  <c r="BS333" i="1"/>
  <c r="BP333" i="1"/>
  <c r="BT333" i="1"/>
  <c r="AL332" i="1"/>
  <c r="BO332" i="1"/>
  <c r="BS332" i="1"/>
  <c r="BP332" i="1"/>
  <c r="BT332" i="1"/>
  <c r="BQ332" i="1"/>
  <c r="BO330" i="1"/>
  <c r="BS330" i="1"/>
  <c r="BP330" i="1"/>
  <c r="BT330" i="1"/>
  <c r="BQ330" i="1"/>
  <c r="BR330" i="1"/>
  <c r="AJ329" i="1"/>
  <c r="BQ329" i="1"/>
  <c r="BR329" i="1"/>
  <c r="BO329" i="1"/>
  <c r="BS329" i="1"/>
  <c r="BP329" i="1"/>
  <c r="AL326" i="1"/>
  <c r="BO326" i="1"/>
  <c r="BS326" i="1"/>
  <c r="BP326" i="1"/>
  <c r="BT326" i="1"/>
  <c r="BQ326" i="1"/>
  <c r="BR326" i="1"/>
  <c r="BO322" i="1"/>
  <c r="BS322" i="1"/>
  <c r="BP322" i="1"/>
  <c r="BT322" i="1"/>
  <c r="BQ322" i="1"/>
  <c r="BR322" i="1"/>
  <c r="AJ321" i="1"/>
  <c r="BQ321" i="1"/>
  <c r="BR321" i="1"/>
  <c r="BO321" i="1"/>
  <c r="BS321" i="1"/>
  <c r="BP321" i="1"/>
  <c r="AL320" i="1"/>
  <c r="BO320" i="1"/>
  <c r="BS320" i="1"/>
  <c r="BP320" i="1"/>
  <c r="BT320" i="1"/>
  <c r="BQ320" i="1"/>
  <c r="BR320" i="1"/>
  <c r="AJ319" i="1"/>
  <c r="BQ319" i="1"/>
  <c r="BR319" i="1"/>
  <c r="BO319" i="1"/>
  <c r="BS319" i="1"/>
  <c r="BT319" i="1"/>
  <c r="AN317" i="1"/>
  <c r="BQ317" i="1"/>
  <c r="BR317" i="1"/>
  <c r="BO317" i="1"/>
  <c r="BS317" i="1"/>
  <c r="BP317" i="1"/>
  <c r="BT317" i="1"/>
  <c r="AJ315" i="1"/>
  <c r="BQ315" i="1"/>
  <c r="BR315" i="1"/>
  <c r="BO315" i="1"/>
  <c r="BS315" i="1"/>
  <c r="BP315" i="1"/>
  <c r="BT315" i="1"/>
  <c r="BO314" i="1"/>
  <c r="BS314" i="1"/>
  <c r="BP314" i="1"/>
  <c r="BT314" i="1"/>
  <c r="BQ314" i="1"/>
  <c r="BR314" i="1"/>
  <c r="AJ313" i="1"/>
  <c r="BQ313" i="1"/>
  <c r="BR313" i="1"/>
  <c r="BO313" i="1"/>
  <c r="BS313" i="1"/>
  <c r="BP313" i="1"/>
  <c r="AL312" i="1"/>
  <c r="BO312" i="1"/>
  <c r="BS312" i="1"/>
  <c r="BP312" i="1"/>
  <c r="BT312" i="1"/>
  <c r="BQ312" i="1"/>
  <c r="BR312" i="1"/>
  <c r="AN309" i="1"/>
  <c r="BQ309" i="1"/>
  <c r="BR309" i="1"/>
  <c r="BO309" i="1"/>
  <c r="BS309" i="1"/>
  <c r="BP309" i="1"/>
  <c r="BT309" i="1"/>
  <c r="BO306" i="1"/>
  <c r="BS306" i="1"/>
  <c r="BP306" i="1"/>
  <c r="BT306" i="1"/>
  <c r="BQ306" i="1"/>
  <c r="BR306" i="1"/>
  <c r="AL304" i="1"/>
  <c r="BO304" i="1"/>
  <c r="BS304" i="1"/>
  <c r="BP304" i="1"/>
  <c r="BT304" i="1"/>
  <c r="BQ304" i="1"/>
  <c r="BR304" i="1"/>
  <c r="AJ303" i="1"/>
  <c r="BQ303" i="1"/>
  <c r="BR303" i="1"/>
  <c r="BO303" i="1"/>
  <c r="BS303" i="1"/>
  <c r="BT303" i="1"/>
  <c r="AL302" i="1"/>
  <c r="BO302" i="1"/>
  <c r="BS302" i="1"/>
  <c r="BP302" i="1"/>
  <c r="BT302" i="1"/>
  <c r="BQ302" i="1"/>
  <c r="BR302" i="1"/>
  <c r="AL300" i="1"/>
  <c r="BO300" i="1"/>
  <c r="BS300" i="1"/>
  <c r="BP300" i="1"/>
  <c r="BT300" i="1"/>
  <c r="BQ300" i="1"/>
  <c r="AJ299" i="1"/>
  <c r="BQ299" i="1"/>
  <c r="BR299" i="1"/>
  <c r="BO299" i="1"/>
  <c r="BS299" i="1"/>
  <c r="BP299" i="1"/>
  <c r="BT299" i="1"/>
  <c r="AL296" i="1"/>
  <c r="BO296" i="1"/>
  <c r="BS296" i="1"/>
  <c r="BP296" i="1"/>
  <c r="BT296" i="1"/>
  <c r="BQ296" i="1"/>
  <c r="BR296" i="1"/>
  <c r="AL294" i="1"/>
  <c r="BO294" i="1"/>
  <c r="BS294" i="1"/>
  <c r="BP294" i="1"/>
  <c r="BT294" i="1"/>
  <c r="BQ294" i="1"/>
  <c r="BR294" i="1"/>
  <c r="AM293" i="1"/>
  <c r="BQ293" i="1"/>
  <c r="BR293" i="1"/>
  <c r="BO293" i="1"/>
  <c r="BS293" i="1"/>
  <c r="BP293" i="1"/>
  <c r="BT293" i="1"/>
  <c r="BO292" i="1"/>
  <c r="BS292" i="1"/>
  <c r="BP292" i="1"/>
  <c r="BT292" i="1"/>
  <c r="BQ292" i="1"/>
  <c r="AM289" i="1"/>
  <c r="BQ289" i="1"/>
  <c r="BR289" i="1"/>
  <c r="BO289" i="1"/>
  <c r="BS289" i="1"/>
  <c r="BP289" i="1"/>
  <c r="BQ287" i="1"/>
  <c r="BR287" i="1"/>
  <c r="BO287" i="1"/>
  <c r="BS287" i="1"/>
  <c r="BT287" i="1"/>
  <c r="AK284" i="1"/>
  <c r="BO284" i="1"/>
  <c r="BS284" i="1"/>
  <c r="BP284" i="1"/>
  <c r="BT284" i="1"/>
  <c r="BQ284" i="1"/>
  <c r="BQ281" i="1"/>
  <c r="BR281" i="1"/>
  <c r="BO281" i="1"/>
  <c r="BS281" i="1"/>
  <c r="BP281" i="1"/>
  <c r="AI279" i="1"/>
  <c r="BQ279" i="1"/>
  <c r="BR279" i="1"/>
  <c r="BO279" i="1"/>
  <c r="BS279" i="1"/>
  <c r="BT279" i="1"/>
  <c r="BO276" i="1"/>
  <c r="BS276" i="1"/>
  <c r="BP276" i="1"/>
  <c r="BT276" i="1"/>
  <c r="BQ276" i="1"/>
  <c r="BO274" i="1"/>
  <c r="BS274" i="1"/>
  <c r="BP274" i="1"/>
  <c r="BT274" i="1"/>
  <c r="BQ274" i="1"/>
  <c r="BR274" i="1"/>
  <c r="AL273" i="1"/>
  <c r="BQ273" i="1"/>
  <c r="BR273" i="1"/>
  <c r="BO273" i="1"/>
  <c r="BS273" i="1"/>
  <c r="BP273" i="1"/>
  <c r="BO272" i="1"/>
  <c r="BS272" i="1"/>
  <c r="BP272" i="1"/>
  <c r="BT272" i="1"/>
  <c r="BQ272" i="1"/>
  <c r="BR272" i="1"/>
  <c r="AN270" i="1"/>
  <c r="BO270" i="1"/>
  <c r="BS270" i="1"/>
  <c r="BP270" i="1"/>
  <c r="BT270" i="1"/>
  <c r="BQ270" i="1"/>
  <c r="BR270" i="1"/>
  <c r="BQ267" i="1"/>
  <c r="BR267" i="1"/>
  <c r="BO267" i="1"/>
  <c r="BS267" i="1"/>
  <c r="BP267" i="1"/>
  <c r="BT267" i="1"/>
  <c r="BO264" i="1"/>
  <c r="BS264" i="1"/>
  <c r="BP264" i="1"/>
  <c r="BT264" i="1"/>
  <c r="BQ264" i="1"/>
  <c r="BR264" i="1"/>
  <c r="BQ263" i="1"/>
  <c r="BR263" i="1"/>
  <c r="BO263" i="1"/>
  <c r="BS263" i="1"/>
  <c r="BT263" i="1"/>
  <c r="BQ261" i="1"/>
  <c r="BR261" i="1"/>
  <c r="BO261" i="1"/>
  <c r="BS261" i="1"/>
  <c r="BP261" i="1"/>
  <c r="BT261" i="1"/>
  <c r="BO257" i="1"/>
  <c r="BQ257" i="1"/>
  <c r="BR257" i="1"/>
  <c r="BS257" i="1"/>
  <c r="BP257" i="1"/>
  <c r="AN254" i="1"/>
  <c r="BO254" i="1"/>
  <c r="BS254" i="1"/>
  <c r="BP254" i="1"/>
  <c r="BT254" i="1"/>
  <c r="BQ254" i="1"/>
  <c r="BR254" i="1"/>
  <c r="BQ251" i="1"/>
  <c r="BR251" i="1"/>
  <c r="BO251" i="1"/>
  <c r="BS251" i="1"/>
  <c r="BP251" i="1"/>
  <c r="BT251" i="1"/>
  <c r="BO250" i="1"/>
  <c r="BS250" i="1"/>
  <c r="BP250" i="1"/>
  <c r="BT250" i="1"/>
  <c r="BQ250" i="1"/>
  <c r="BO246" i="1"/>
  <c r="BS246" i="1"/>
  <c r="BP246" i="1"/>
  <c r="BT246" i="1"/>
  <c r="BQ246" i="1"/>
  <c r="BR246" i="1"/>
  <c r="BQ243" i="1"/>
  <c r="BR243" i="1"/>
  <c r="BO243" i="1"/>
  <c r="BS243" i="1"/>
  <c r="BP243" i="1"/>
  <c r="BT243" i="1"/>
  <c r="BQ239" i="1"/>
  <c r="BR239" i="1"/>
  <c r="BO239" i="1"/>
  <c r="BS239" i="1"/>
  <c r="BP239" i="1"/>
  <c r="BQ237" i="1"/>
  <c r="BR237" i="1"/>
  <c r="BO237" i="1"/>
  <c r="BS237" i="1"/>
  <c r="BT237" i="1"/>
  <c r="BP237" i="1"/>
  <c r="BR544" i="1"/>
  <c r="BT543" i="1"/>
  <c r="BP543" i="1"/>
  <c r="BR542" i="1"/>
  <c r="BT541" i="1"/>
  <c r="BP541" i="1"/>
  <c r="BQ540" i="1"/>
  <c r="BQ539" i="1"/>
  <c r="BR538" i="1"/>
  <c r="BS537" i="1"/>
  <c r="BS536" i="1"/>
  <c r="BT535" i="1"/>
  <c r="BO535" i="1"/>
  <c r="BO534" i="1"/>
  <c r="BP533" i="1"/>
  <c r="BQ532" i="1"/>
  <c r="BQ531" i="1"/>
  <c r="BR530" i="1"/>
  <c r="BS529" i="1"/>
  <c r="BS527" i="1"/>
  <c r="BO525" i="1"/>
  <c r="BQ522" i="1"/>
  <c r="BS519" i="1"/>
  <c r="BO517" i="1"/>
  <c r="BQ514" i="1"/>
  <c r="BS511" i="1"/>
  <c r="BO509" i="1"/>
  <c r="BQ506" i="1"/>
  <c r="BS503" i="1"/>
  <c r="BO501" i="1"/>
  <c r="BQ498" i="1"/>
  <c r="BS495" i="1"/>
  <c r="BO493" i="1"/>
  <c r="BQ490" i="1"/>
  <c r="BS487" i="1"/>
  <c r="BO485" i="1"/>
  <c r="BQ482" i="1"/>
  <c r="BS479" i="1"/>
  <c r="BO477" i="1"/>
  <c r="BQ474" i="1"/>
  <c r="BS471" i="1"/>
  <c r="BO469" i="1"/>
  <c r="BQ466" i="1"/>
  <c r="BS463" i="1"/>
  <c r="BO461" i="1"/>
  <c r="BQ458" i="1"/>
  <c r="BS455" i="1"/>
  <c r="BO453" i="1"/>
  <c r="BQ450" i="1"/>
  <c r="BS447" i="1"/>
  <c r="BO445" i="1"/>
  <c r="BQ442" i="1"/>
  <c r="BS439" i="1"/>
  <c r="BO437" i="1"/>
  <c r="BQ434" i="1"/>
  <c r="BS431" i="1"/>
  <c r="BO429" i="1"/>
  <c r="BQ426" i="1"/>
  <c r="BS423" i="1"/>
  <c r="BO421" i="1"/>
  <c r="BQ418" i="1"/>
  <c r="BS415" i="1"/>
  <c r="BO413" i="1"/>
  <c r="BQ410" i="1"/>
  <c r="BS407" i="1"/>
  <c r="BO405" i="1"/>
  <c r="BQ402" i="1"/>
  <c r="BS399" i="1"/>
  <c r="BO397" i="1"/>
  <c r="BQ394" i="1"/>
  <c r="BS391" i="1"/>
  <c r="BO389" i="1"/>
  <c r="BQ386" i="1"/>
  <c r="BS383" i="1"/>
  <c r="BO381" i="1"/>
  <c r="BQ378" i="1"/>
  <c r="BS375" i="1"/>
  <c r="BO373" i="1"/>
  <c r="BQ370" i="1"/>
  <c r="BS367" i="1"/>
  <c r="BO365" i="1"/>
  <c r="BQ362" i="1"/>
  <c r="BS359" i="1"/>
  <c r="BO357" i="1"/>
  <c r="BQ354" i="1"/>
  <c r="BS351" i="1"/>
  <c r="BO349" i="1"/>
  <c r="BQ346" i="1"/>
  <c r="BS343" i="1"/>
  <c r="BT337" i="1"/>
  <c r="BP327" i="1"/>
  <c r="BR316" i="1"/>
  <c r="BT305" i="1"/>
  <c r="BP295" i="1"/>
  <c r="BR284" i="1"/>
  <c r="BT273" i="1"/>
  <c r="BP263" i="1"/>
  <c r="BT239" i="1"/>
  <c r="BP197" i="1"/>
  <c r="BS143" i="1"/>
  <c r="BT15" i="1"/>
  <c r="BS15" i="1"/>
  <c r="BF465" i="1"/>
  <c r="BR15" i="1"/>
  <c r="BQ15" i="1"/>
  <c r="BH534" i="1"/>
  <c r="BH532" i="1"/>
  <c r="BF527" i="1"/>
  <c r="BH518" i="1"/>
  <c r="BH500" i="1"/>
  <c r="BF497" i="1"/>
  <c r="BH478" i="1"/>
  <c r="BP15" i="1"/>
  <c r="BH520" i="1"/>
  <c r="BF503" i="1"/>
  <c r="BF501" i="1"/>
  <c r="BH496" i="1"/>
  <c r="BH494" i="1"/>
  <c r="BO15" i="1"/>
  <c r="BF467" i="1"/>
  <c r="BL455" i="1"/>
  <c r="BG439" i="1"/>
  <c r="BK439" i="1"/>
  <c r="BH439" i="1"/>
  <c r="BL439" i="1"/>
  <c r="BE439" i="1"/>
  <c r="BI439" i="1"/>
  <c r="BM439" i="1"/>
  <c r="BF439" i="1"/>
  <c r="BJ439" i="1"/>
  <c r="BN439" i="1"/>
  <c r="BG437" i="1"/>
  <c r="BK437" i="1"/>
  <c r="BH437" i="1"/>
  <c r="BL437" i="1"/>
  <c r="BE437" i="1"/>
  <c r="BI437" i="1"/>
  <c r="BM437" i="1"/>
  <c r="BF437" i="1"/>
  <c r="BJ437" i="1"/>
  <c r="BN437" i="1"/>
  <c r="BG435" i="1"/>
  <c r="BK435" i="1"/>
  <c r="BH435" i="1"/>
  <c r="BL435" i="1"/>
  <c r="BE435" i="1"/>
  <c r="BI435" i="1"/>
  <c r="BM435" i="1"/>
  <c r="BF435" i="1"/>
  <c r="BJ435" i="1"/>
  <c r="BN435" i="1"/>
  <c r="BG433" i="1"/>
  <c r="BK433" i="1"/>
  <c r="BH433" i="1"/>
  <c r="BL433" i="1"/>
  <c r="BE433" i="1"/>
  <c r="BI433" i="1"/>
  <c r="BM433" i="1"/>
  <c r="BF433" i="1"/>
  <c r="BJ433" i="1"/>
  <c r="BN433" i="1"/>
  <c r="BG431" i="1"/>
  <c r="BK431" i="1"/>
  <c r="BH431" i="1"/>
  <c r="BL431" i="1"/>
  <c r="BE431" i="1"/>
  <c r="BI431" i="1"/>
  <c r="BM431" i="1"/>
  <c r="BF431" i="1"/>
  <c r="BJ431" i="1"/>
  <c r="BN431" i="1"/>
  <c r="BG429" i="1"/>
  <c r="BK429" i="1"/>
  <c r="BH429" i="1"/>
  <c r="BL429" i="1"/>
  <c r="BE429" i="1"/>
  <c r="BI429" i="1"/>
  <c r="BM429" i="1"/>
  <c r="BF429" i="1"/>
  <c r="BJ429" i="1"/>
  <c r="BN429" i="1"/>
  <c r="BG427" i="1"/>
  <c r="BK427" i="1"/>
  <c r="BH427" i="1"/>
  <c r="BL427" i="1"/>
  <c r="BE427" i="1"/>
  <c r="BI427" i="1"/>
  <c r="BM427" i="1"/>
  <c r="BF427" i="1"/>
  <c r="BJ427" i="1"/>
  <c r="BN427" i="1"/>
  <c r="BG425" i="1"/>
  <c r="BK425" i="1"/>
  <c r="BH425" i="1"/>
  <c r="BL425" i="1"/>
  <c r="BE425" i="1"/>
  <c r="BI425" i="1"/>
  <c r="BM425" i="1"/>
  <c r="BF425" i="1"/>
  <c r="BJ425" i="1"/>
  <c r="BN425" i="1"/>
  <c r="BG423" i="1"/>
  <c r="BK423" i="1"/>
  <c r="BH423" i="1"/>
  <c r="BL423" i="1"/>
  <c r="BE423" i="1"/>
  <c r="BI423" i="1"/>
  <c r="BM423" i="1"/>
  <c r="BF423" i="1"/>
  <c r="BJ423" i="1"/>
  <c r="BN423" i="1"/>
  <c r="BG421" i="1"/>
  <c r="BK421" i="1"/>
  <c r="BH421" i="1"/>
  <c r="BL421" i="1"/>
  <c r="BE421" i="1"/>
  <c r="BI421" i="1"/>
  <c r="BM421" i="1"/>
  <c r="BF421" i="1"/>
  <c r="BJ421" i="1"/>
  <c r="BN421" i="1"/>
  <c r="BG419" i="1"/>
  <c r="BK419" i="1"/>
  <c r="BH419" i="1"/>
  <c r="BL419" i="1"/>
  <c r="BE419" i="1"/>
  <c r="BI419" i="1"/>
  <c r="BM419" i="1"/>
  <c r="BF419" i="1"/>
  <c r="BJ419" i="1"/>
  <c r="BN419" i="1"/>
  <c r="BG417" i="1"/>
  <c r="BK417" i="1"/>
  <c r="BH417" i="1"/>
  <c r="BL417" i="1"/>
  <c r="BE417" i="1"/>
  <c r="BI417" i="1"/>
  <c r="BM417" i="1"/>
  <c r="BF417" i="1"/>
  <c r="BJ417" i="1"/>
  <c r="BN417" i="1"/>
  <c r="BG415" i="1"/>
  <c r="BK415" i="1"/>
  <c r="BH415" i="1"/>
  <c r="BL415" i="1"/>
  <c r="BE415" i="1"/>
  <c r="BI415" i="1"/>
  <c r="BM415" i="1"/>
  <c r="BF415" i="1"/>
  <c r="BJ415" i="1"/>
  <c r="BN415" i="1"/>
  <c r="BG413" i="1"/>
  <c r="BK413" i="1"/>
  <c r="BH413" i="1"/>
  <c r="BL413" i="1"/>
  <c r="BE413" i="1"/>
  <c r="BI413" i="1"/>
  <c r="BM413" i="1"/>
  <c r="BF413" i="1"/>
  <c r="BJ413" i="1"/>
  <c r="BN413" i="1"/>
  <c r="BG411" i="1"/>
  <c r="BK411" i="1"/>
  <c r="BH411" i="1"/>
  <c r="BL411" i="1"/>
  <c r="BE411" i="1"/>
  <c r="BI411" i="1"/>
  <c r="BM411" i="1"/>
  <c r="BF411" i="1"/>
  <c r="BJ411" i="1"/>
  <c r="BN411" i="1"/>
  <c r="BG409" i="1"/>
  <c r="BK409" i="1"/>
  <c r="BH409" i="1"/>
  <c r="BL409" i="1"/>
  <c r="BE409" i="1"/>
  <c r="BI409" i="1"/>
  <c r="BM409" i="1"/>
  <c r="BF409" i="1"/>
  <c r="BJ409" i="1"/>
  <c r="BN409" i="1"/>
  <c r="BG407" i="1"/>
  <c r="BK407" i="1"/>
  <c r="BH407" i="1"/>
  <c r="BL407" i="1"/>
  <c r="BE407" i="1"/>
  <c r="BI407" i="1"/>
  <c r="BM407" i="1"/>
  <c r="BF407" i="1"/>
  <c r="BJ407" i="1"/>
  <c r="BN407" i="1"/>
  <c r="BG405" i="1"/>
  <c r="BK405" i="1"/>
  <c r="BH405" i="1"/>
  <c r="BL405" i="1"/>
  <c r="BE405" i="1"/>
  <c r="BI405" i="1"/>
  <c r="BM405" i="1"/>
  <c r="BF405" i="1"/>
  <c r="BJ405" i="1"/>
  <c r="BN405" i="1"/>
  <c r="BG403" i="1"/>
  <c r="BK403" i="1"/>
  <c r="BH403" i="1"/>
  <c r="BL403" i="1"/>
  <c r="BE403" i="1"/>
  <c r="BI403" i="1"/>
  <c r="BM403" i="1"/>
  <c r="BF403" i="1"/>
  <c r="BJ403" i="1"/>
  <c r="BN403" i="1"/>
  <c r="BG401" i="1"/>
  <c r="BK401" i="1"/>
  <c r="BH401" i="1"/>
  <c r="BL401" i="1"/>
  <c r="BE401" i="1"/>
  <c r="BI401" i="1"/>
  <c r="BM401" i="1"/>
  <c r="BF401" i="1"/>
  <c r="BJ401" i="1"/>
  <c r="BN401" i="1"/>
  <c r="BG399" i="1"/>
  <c r="BK399" i="1"/>
  <c r="BH399" i="1"/>
  <c r="BL399" i="1"/>
  <c r="BE399" i="1"/>
  <c r="BI399" i="1"/>
  <c r="BM399" i="1"/>
  <c r="BF399" i="1"/>
  <c r="BJ399" i="1"/>
  <c r="BN399" i="1"/>
  <c r="BG397" i="1"/>
  <c r="BK397" i="1"/>
  <c r="BH397" i="1"/>
  <c r="BL397" i="1"/>
  <c r="BE397" i="1"/>
  <c r="BI397" i="1"/>
  <c r="BM397" i="1"/>
  <c r="BF397" i="1"/>
  <c r="BJ397" i="1"/>
  <c r="BN397" i="1"/>
  <c r="BG395" i="1"/>
  <c r="BK395" i="1"/>
  <c r="BH395" i="1"/>
  <c r="BL395" i="1"/>
  <c r="BE395" i="1"/>
  <c r="BI395" i="1"/>
  <c r="BM395" i="1"/>
  <c r="BF395" i="1"/>
  <c r="BJ395" i="1"/>
  <c r="BN395" i="1"/>
  <c r="BG393" i="1"/>
  <c r="BK393" i="1"/>
  <c r="BH393" i="1"/>
  <c r="BL393" i="1"/>
  <c r="BE393" i="1"/>
  <c r="BI393" i="1"/>
  <c r="BM393" i="1"/>
  <c r="BF393" i="1"/>
  <c r="BJ393" i="1"/>
  <c r="BN393" i="1"/>
  <c r="BG391" i="1"/>
  <c r="BK391" i="1"/>
  <c r="BH391" i="1"/>
  <c r="BL391" i="1"/>
  <c r="BE391" i="1"/>
  <c r="BI391" i="1"/>
  <c r="BM391" i="1"/>
  <c r="BF391" i="1"/>
  <c r="BJ391" i="1"/>
  <c r="BN391" i="1"/>
  <c r="BG389" i="1"/>
  <c r="BK389" i="1"/>
  <c r="BH389" i="1"/>
  <c r="BL389" i="1"/>
  <c r="BE389" i="1"/>
  <c r="BI389" i="1"/>
  <c r="BM389" i="1"/>
  <c r="BF389" i="1"/>
  <c r="BJ389" i="1"/>
  <c r="BN389" i="1"/>
  <c r="BG387" i="1"/>
  <c r="BK387" i="1"/>
  <c r="BH387" i="1"/>
  <c r="BL387" i="1"/>
  <c r="BE387" i="1"/>
  <c r="BI387" i="1"/>
  <c r="BM387" i="1"/>
  <c r="BF387" i="1"/>
  <c r="BJ387" i="1"/>
  <c r="BN387" i="1"/>
  <c r="BG385" i="1"/>
  <c r="BK385" i="1"/>
  <c r="BH385" i="1"/>
  <c r="BL385" i="1"/>
  <c r="BE385" i="1"/>
  <c r="BI385" i="1"/>
  <c r="BM385" i="1"/>
  <c r="BF385" i="1"/>
  <c r="BJ385" i="1"/>
  <c r="BN385" i="1"/>
  <c r="BG383" i="1"/>
  <c r="BK383" i="1"/>
  <c r="BH383" i="1"/>
  <c r="BL383" i="1"/>
  <c r="BE383" i="1"/>
  <c r="BI383" i="1"/>
  <c r="BM383" i="1"/>
  <c r="BF383" i="1"/>
  <c r="BJ383" i="1"/>
  <c r="BN383" i="1"/>
  <c r="BG381" i="1"/>
  <c r="BK381" i="1"/>
  <c r="BH381" i="1"/>
  <c r="BL381" i="1"/>
  <c r="BE381" i="1"/>
  <c r="BI381" i="1"/>
  <c r="BM381" i="1"/>
  <c r="BF381" i="1"/>
  <c r="BJ381" i="1"/>
  <c r="BN381" i="1"/>
  <c r="BG379" i="1"/>
  <c r="BK379" i="1"/>
  <c r="BH379" i="1"/>
  <c r="BL379" i="1"/>
  <c r="BE379" i="1"/>
  <c r="BI379" i="1"/>
  <c r="BM379" i="1"/>
  <c r="BF379" i="1"/>
  <c r="BJ379" i="1"/>
  <c r="BN379" i="1"/>
  <c r="BG375" i="1"/>
  <c r="BK375" i="1"/>
  <c r="BH375" i="1"/>
  <c r="BL375" i="1"/>
  <c r="BE375" i="1"/>
  <c r="BI375" i="1"/>
  <c r="BM375" i="1"/>
  <c r="BF375" i="1"/>
  <c r="BJ375" i="1"/>
  <c r="BN375" i="1"/>
  <c r="BG371" i="1"/>
  <c r="BK371" i="1"/>
  <c r="BH371" i="1"/>
  <c r="BL371" i="1"/>
  <c r="BE371" i="1"/>
  <c r="BI371" i="1"/>
  <c r="BM371" i="1"/>
  <c r="BF371" i="1"/>
  <c r="BJ371" i="1"/>
  <c r="BN371" i="1"/>
  <c r="BG369" i="1"/>
  <c r="BK369" i="1"/>
  <c r="BH369" i="1"/>
  <c r="BL369" i="1"/>
  <c r="BE369" i="1"/>
  <c r="BI369" i="1"/>
  <c r="BM369" i="1"/>
  <c r="BF369" i="1"/>
  <c r="BJ369" i="1"/>
  <c r="BN369" i="1"/>
  <c r="BG367" i="1"/>
  <c r="BK367" i="1"/>
  <c r="BH367" i="1"/>
  <c r="BL367" i="1"/>
  <c r="BE367" i="1"/>
  <c r="BI367" i="1"/>
  <c r="BM367" i="1"/>
  <c r="BF367" i="1"/>
  <c r="BJ367" i="1"/>
  <c r="BN367" i="1"/>
  <c r="BM543" i="1"/>
  <c r="BI543" i="1"/>
  <c r="BE543" i="1"/>
  <c r="BM541" i="1"/>
  <c r="BI541" i="1"/>
  <c r="BE541" i="1"/>
  <c r="BG540" i="1"/>
  <c r="BM539" i="1"/>
  <c r="BK538" i="1"/>
  <c r="BG538" i="1"/>
  <c r="BE537" i="1"/>
  <c r="BI535" i="1"/>
  <c r="BK534" i="1"/>
  <c r="BG534" i="1"/>
  <c r="BM533" i="1"/>
  <c r="BK532" i="1"/>
  <c r="BG532" i="1"/>
  <c r="BM531" i="1"/>
  <c r="BI531" i="1"/>
  <c r="BE531" i="1"/>
  <c r="BK530" i="1"/>
  <c r="BG530" i="1"/>
  <c r="BM529" i="1"/>
  <c r="BI529" i="1"/>
  <c r="BE529" i="1"/>
  <c r="BK528" i="1"/>
  <c r="BG528" i="1"/>
  <c r="BM527" i="1"/>
  <c r="BI527" i="1"/>
  <c r="BE527" i="1"/>
  <c r="BM525" i="1"/>
  <c r="BK524" i="1"/>
  <c r="BG524" i="1"/>
  <c r="BM521" i="1"/>
  <c r="BI521" i="1"/>
  <c r="BE521" i="1"/>
  <c r="BK520" i="1"/>
  <c r="BG520" i="1"/>
  <c r="BM519" i="1"/>
  <c r="BI519" i="1"/>
  <c r="BE519" i="1"/>
  <c r="BK518" i="1"/>
  <c r="BG518" i="1"/>
  <c r="BM517" i="1"/>
  <c r="BI517" i="1"/>
  <c r="BE517" i="1"/>
  <c r="BK516" i="1"/>
  <c r="BG516" i="1"/>
  <c r="BM515" i="1"/>
  <c r="BI515" i="1"/>
  <c r="BE515" i="1"/>
  <c r="BK514" i="1"/>
  <c r="BG514" i="1"/>
  <c r="BI513" i="1"/>
  <c r="BM511" i="1"/>
  <c r="BI511" i="1"/>
  <c r="BE511" i="1"/>
  <c r="BK508" i="1"/>
  <c r="BG508" i="1"/>
  <c r="BM507" i="1"/>
  <c r="BI507" i="1"/>
  <c r="BE507" i="1"/>
  <c r="BK506" i="1"/>
  <c r="BM505" i="1"/>
  <c r="BI505" i="1"/>
  <c r="BE505" i="1"/>
  <c r="BK504" i="1"/>
  <c r="BG504" i="1"/>
  <c r="BM503" i="1"/>
  <c r="BI503" i="1"/>
  <c r="BE503" i="1"/>
  <c r="BK502" i="1"/>
  <c r="BG502" i="1"/>
  <c r="BM501" i="1"/>
  <c r="BI501" i="1"/>
  <c r="BE501" i="1"/>
  <c r="BK500" i="1"/>
  <c r="BG500" i="1"/>
  <c r="BM499" i="1"/>
  <c r="BI499" i="1"/>
  <c r="BE499" i="1"/>
  <c r="BK498" i="1"/>
  <c r="BG498" i="1"/>
  <c r="BM497" i="1"/>
  <c r="BI497" i="1"/>
  <c r="BE497" i="1"/>
  <c r="BK496" i="1"/>
  <c r="BG496" i="1"/>
  <c r="BM495" i="1"/>
  <c r="BI495" i="1"/>
  <c r="BE495" i="1"/>
  <c r="BK494" i="1"/>
  <c r="BG494" i="1"/>
  <c r="BM493" i="1"/>
  <c r="BI493" i="1"/>
  <c r="BE493" i="1"/>
  <c r="BK492" i="1"/>
  <c r="BG492" i="1"/>
  <c r="BM491" i="1"/>
  <c r="BI491" i="1"/>
  <c r="BE491" i="1"/>
  <c r="BK490" i="1"/>
  <c r="BG490" i="1"/>
  <c r="BM489" i="1"/>
  <c r="BI489" i="1"/>
  <c r="BE489" i="1"/>
  <c r="BK488" i="1"/>
  <c r="BG488" i="1"/>
  <c r="BM487" i="1"/>
  <c r="BI487" i="1"/>
  <c r="BE487" i="1"/>
  <c r="BK486" i="1"/>
  <c r="BG486" i="1"/>
  <c r="BM485" i="1"/>
  <c r="BI485" i="1"/>
  <c r="BE485" i="1"/>
  <c r="BG484" i="1"/>
  <c r="BM483" i="1"/>
  <c r="BI483" i="1"/>
  <c r="BE483" i="1"/>
  <c r="BK482" i="1"/>
  <c r="BG482" i="1"/>
  <c r="BM481" i="1"/>
  <c r="BI481" i="1"/>
  <c r="BE481" i="1"/>
  <c r="BM479" i="1"/>
  <c r="BI479" i="1"/>
  <c r="BE479" i="1"/>
  <c r="BK478" i="1"/>
  <c r="BG478" i="1"/>
  <c r="BM477" i="1"/>
  <c r="BK476" i="1"/>
  <c r="BG476" i="1"/>
  <c r="BM475" i="1"/>
  <c r="BI475" i="1"/>
  <c r="BE475" i="1"/>
  <c r="BK474" i="1"/>
  <c r="BG474" i="1"/>
  <c r="BM473" i="1"/>
  <c r="BM471" i="1"/>
  <c r="BI471" i="1"/>
  <c r="BE471" i="1"/>
  <c r="BK470" i="1"/>
  <c r="BG470" i="1"/>
  <c r="BM469" i="1"/>
  <c r="BI469" i="1"/>
  <c r="BE469" i="1"/>
  <c r="BK468" i="1"/>
  <c r="BG468" i="1"/>
  <c r="BM467" i="1"/>
  <c r="BI467" i="1"/>
  <c r="BE467" i="1"/>
  <c r="BK466" i="1"/>
  <c r="BG466" i="1"/>
  <c r="BM465" i="1"/>
  <c r="BI465" i="1"/>
  <c r="BE465" i="1"/>
  <c r="BH463" i="1"/>
  <c r="BN462" i="1"/>
  <c r="BF462" i="1"/>
  <c r="BL461" i="1"/>
  <c r="BJ460" i="1"/>
  <c r="BH459" i="1"/>
  <c r="BN458" i="1"/>
  <c r="BF458" i="1"/>
  <c r="BJ456" i="1"/>
  <c r="BH455" i="1"/>
  <c r="BE442" i="1"/>
  <c r="BI442" i="1"/>
  <c r="BM442" i="1"/>
  <c r="BF442" i="1"/>
  <c r="BJ442" i="1"/>
  <c r="BN442" i="1"/>
  <c r="BG442" i="1"/>
  <c r="BK442" i="1"/>
  <c r="BH442" i="1"/>
  <c r="BL442" i="1"/>
  <c r="BE440" i="1"/>
  <c r="BI440" i="1"/>
  <c r="BM440" i="1"/>
  <c r="BF440" i="1"/>
  <c r="BJ440" i="1"/>
  <c r="BN440" i="1"/>
  <c r="BG440" i="1"/>
  <c r="BK440" i="1"/>
  <c r="BH440" i="1"/>
  <c r="BL440" i="1"/>
  <c r="BE392" i="1"/>
  <c r="BI392" i="1"/>
  <c r="BM392" i="1"/>
  <c r="BF392" i="1"/>
  <c r="BJ392" i="1"/>
  <c r="BN392" i="1"/>
  <c r="BG392" i="1"/>
  <c r="BK392" i="1"/>
  <c r="BH392" i="1"/>
  <c r="BL392" i="1"/>
  <c r="BG377" i="1"/>
  <c r="BK377" i="1"/>
  <c r="BH377" i="1"/>
  <c r="BL377" i="1"/>
  <c r="BE377" i="1"/>
  <c r="BI377" i="1"/>
  <c r="BM377" i="1"/>
  <c r="BF377" i="1"/>
  <c r="BJ377" i="1"/>
  <c r="BN377" i="1"/>
  <c r="BG373" i="1"/>
  <c r="BK373" i="1"/>
  <c r="BH373" i="1"/>
  <c r="BL373" i="1"/>
  <c r="BE373" i="1"/>
  <c r="BI373" i="1"/>
  <c r="BM373" i="1"/>
  <c r="BF373" i="1"/>
  <c r="BJ373" i="1"/>
  <c r="BN373" i="1"/>
  <c r="BH365" i="1"/>
  <c r="BL365" i="1"/>
  <c r="BE365" i="1"/>
  <c r="BI365" i="1"/>
  <c r="BM365" i="1"/>
  <c r="BF365" i="1"/>
  <c r="BJ365" i="1"/>
  <c r="BN365" i="1"/>
  <c r="BG365" i="1"/>
  <c r="BK365" i="1"/>
  <c r="BH363" i="1"/>
  <c r="BL363" i="1"/>
  <c r="BE363" i="1"/>
  <c r="BI363" i="1"/>
  <c r="BM363" i="1"/>
  <c r="BF363" i="1"/>
  <c r="BJ363" i="1"/>
  <c r="BN363" i="1"/>
  <c r="BG363" i="1"/>
  <c r="BK363" i="1"/>
  <c r="BH361" i="1"/>
  <c r="BL361" i="1"/>
  <c r="BE361" i="1"/>
  <c r="BI361" i="1"/>
  <c r="BM361" i="1"/>
  <c r="BF361" i="1"/>
  <c r="BJ361" i="1"/>
  <c r="BN361" i="1"/>
  <c r="BG361" i="1"/>
  <c r="BK361" i="1"/>
  <c r="BF358" i="1"/>
  <c r="BJ358" i="1"/>
  <c r="BN358" i="1"/>
  <c r="BG358" i="1"/>
  <c r="BK358" i="1"/>
  <c r="BH358" i="1"/>
  <c r="BL358" i="1"/>
  <c r="BE358" i="1"/>
  <c r="BI358" i="1"/>
  <c r="BM358" i="1"/>
  <c r="BF356" i="1"/>
  <c r="BJ356" i="1"/>
  <c r="BN356" i="1"/>
  <c r="BG356" i="1"/>
  <c r="BK356" i="1"/>
  <c r="BH356" i="1"/>
  <c r="BL356" i="1"/>
  <c r="BE356" i="1"/>
  <c r="BI356" i="1"/>
  <c r="BM356" i="1"/>
  <c r="BH355" i="1"/>
  <c r="BL355" i="1"/>
  <c r="BE355" i="1"/>
  <c r="BI355" i="1"/>
  <c r="BM355" i="1"/>
  <c r="BF355" i="1"/>
  <c r="BJ355" i="1"/>
  <c r="BN355" i="1"/>
  <c r="BG355" i="1"/>
  <c r="BK355" i="1"/>
  <c r="BF354" i="1"/>
  <c r="BJ354" i="1"/>
  <c r="BN354" i="1"/>
  <c r="BG354" i="1"/>
  <c r="BK354" i="1"/>
  <c r="BH354" i="1"/>
  <c r="BL354" i="1"/>
  <c r="BE354" i="1"/>
  <c r="BI354" i="1"/>
  <c r="BM354" i="1"/>
  <c r="BH353" i="1"/>
  <c r="BL353" i="1"/>
  <c r="BE353" i="1"/>
  <c r="BI353" i="1"/>
  <c r="BM353" i="1"/>
  <c r="BF353" i="1"/>
  <c r="BJ353" i="1"/>
  <c r="BN353" i="1"/>
  <c r="BG353" i="1"/>
  <c r="BK353" i="1"/>
  <c r="BF350" i="1"/>
  <c r="BJ350" i="1"/>
  <c r="BN350" i="1"/>
  <c r="BG350" i="1"/>
  <c r="BK350" i="1"/>
  <c r="BH350" i="1"/>
  <c r="BL350" i="1"/>
  <c r="BE350" i="1"/>
  <c r="BI350" i="1"/>
  <c r="BM350" i="1"/>
  <c r="BH349" i="1"/>
  <c r="BL349" i="1"/>
  <c r="BE349" i="1"/>
  <c r="BI349" i="1"/>
  <c r="BM349" i="1"/>
  <c r="BF349" i="1"/>
  <c r="BJ349" i="1"/>
  <c r="BN349" i="1"/>
  <c r="BG349" i="1"/>
  <c r="BK349" i="1"/>
  <c r="BF348" i="1"/>
  <c r="BJ348" i="1"/>
  <c r="BN348" i="1"/>
  <c r="BG348" i="1"/>
  <c r="BK348" i="1"/>
  <c r="BH348" i="1"/>
  <c r="BL348" i="1"/>
  <c r="BE348" i="1"/>
  <c r="BI348" i="1"/>
  <c r="BM348" i="1"/>
  <c r="BH347" i="1"/>
  <c r="BL347" i="1"/>
  <c r="BE347" i="1"/>
  <c r="BI347" i="1"/>
  <c r="BM347" i="1"/>
  <c r="BF347" i="1"/>
  <c r="BJ347" i="1"/>
  <c r="BN347" i="1"/>
  <c r="BG347" i="1"/>
  <c r="BK347" i="1"/>
  <c r="BF346" i="1"/>
  <c r="BJ346" i="1"/>
  <c r="BN346" i="1"/>
  <c r="BG346" i="1"/>
  <c r="BK346" i="1"/>
  <c r="BH346" i="1"/>
  <c r="BL346" i="1"/>
  <c r="BE346" i="1"/>
  <c r="BI346" i="1"/>
  <c r="BM346" i="1"/>
  <c r="BH345" i="1"/>
  <c r="BL345" i="1"/>
  <c r="BE345" i="1"/>
  <c r="BI345" i="1"/>
  <c r="BM345" i="1"/>
  <c r="BF345" i="1"/>
  <c r="BJ345" i="1"/>
  <c r="BN345" i="1"/>
  <c r="BG345" i="1"/>
  <c r="BK345" i="1"/>
  <c r="BF344" i="1"/>
  <c r="BJ344" i="1"/>
  <c r="BN344" i="1"/>
  <c r="BG344" i="1"/>
  <c r="BK344" i="1"/>
  <c r="BH344" i="1"/>
  <c r="BL344" i="1"/>
  <c r="BE344" i="1"/>
  <c r="BI344" i="1"/>
  <c r="BM344" i="1"/>
  <c r="BH343" i="1"/>
  <c r="BL343" i="1"/>
  <c r="BE343" i="1"/>
  <c r="BI343" i="1"/>
  <c r="BM343" i="1"/>
  <c r="BF343" i="1"/>
  <c r="BJ343" i="1"/>
  <c r="BN343" i="1"/>
  <c r="BG343" i="1"/>
  <c r="BK343" i="1"/>
  <c r="BF342" i="1"/>
  <c r="BJ342" i="1"/>
  <c r="BN342" i="1"/>
  <c r="BG342" i="1"/>
  <c r="BK342" i="1"/>
  <c r="BH342" i="1"/>
  <c r="BL342" i="1"/>
  <c r="BE342" i="1"/>
  <c r="BI342" i="1"/>
  <c r="BM342" i="1"/>
  <c r="BH341" i="1"/>
  <c r="BL341" i="1"/>
  <c r="BE341" i="1"/>
  <c r="BI341" i="1"/>
  <c r="BM341" i="1"/>
  <c r="BF341" i="1"/>
  <c r="BJ341" i="1"/>
  <c r="BN341" i="1"/>
  <c r="BG341" i="1"/>
  <c r="BK341" i="1"/>
  <c r="BF340" i="1"/>
  <c r="BJ340" i="1"/>
  <c r="BN340" i="1"/>
  <c r="BG340" i="1"/>
  <c r="BK340" i="1"/>
  <c r="BH340" i="1"/>
  <c r="BL340" i="1"/>
  <c r="BE340" i="1"/>
  <c r="BI340" i="1"/>
  <c r="BM340" i="1"/>
  <c r="BH339" i="1"/>
  <c r="BL339" i="1"/>
  <c r="BE339" i="1"/>
  <c r="BI339" i="1"/>
  <c r="BM339" i="1"/>
  <c r="BF339" i="1"/>
  <c r="BJ339" i="1"/>
  <c r="BN339" i="1"/>
  <c r="BG339" i="1"/>
  <c r="BK339" i="1"/>
  <c r="BF338" i="1"/>
  <c r="BJ338" i="1"/>
  <c r="BN338" i="1"/>
  <c r="BG338" i="1"/>
  <c r="BK338" i="1"/>
  <c r="BH338" i="1"/>
  <c r="BL338" i="1"/>
  <c r="BE338" i="1"/>
  <c r="BI338" i="1"/>
  <c r="BM338" i="1"/>
  <c r="BH337" i="1"/>
  <c r="BL337" i="1"/>
  <c r="BE337" i="1"/>
  <c r="BI337" i="1"/>
  <c r="BM337" i="1"/>
  <c r="BF337" i="1"/>
  <c r="BJ337" i="1"/>
  <c r="BN337" i="1"/>
  <c r="BG337" i="1"/>
  <c r="BK337" i="1"/>
  <c r="BF336" i="1"/>
  <c r="BJ336" i="1"/>
  <c r="BN336" i="1"/>
  <c r="BG336" i="1"/>
  <c r="BK336" i="1"/>
  <c r="BH336" i="1"/>
  <c r="BL336" i="1"/>
  <c r="BE336" i="1"/>
  <c r="BI336" i="1"/>
  <c r="BM336" i="1"/>
  <c r="BH335" i="1"/>
  <c r="BL335" i="1"/>
  <c r="BE335" i="1"/>
  <c r="BI335" i="1"/>
  <c r="BM335" i="1"/>
  <c r="BF335" i="1"/>
  <c r="BJ335" i="1"/>
  <c r="BN335" i="1"/>
  <c r="BG335" i="1"/>
  <c r="BK335" i="1"/>
  <c r="BF334" i="1"/>
  <c r="BJ334" i="1"/>
  <c r="BN334" i="1"/>
  <c r="BG334" i="1"/>
  <c r="BK334" i="1"/>
  <c r="BH334" i="1"/>
  <c r="BL334" i="1"/>
  <c r="BE334" i="1"/>
  <c r="BI334" i="1"/>
  <c r="BM334" i="1"/>
  <c r="BH333" i="1"/>
  <c r="BL333" i="1"/>
  <c r="BE333" i="1"/>
  <c r="BI333" i="1"/>
  <c r="BM333" i="1"/>
  <c r="BF333" i="1"/>
  <c r="BJ333" i="1"/>
  <c r="BN333" i="1"/>
  <c r="BG333" i="1"/>
  <c r="BK333" i="1"/>
  <c r="BF332" i="1"/>
  <c r="BJ332" i="1"/>
  <c r="BN332" i="1"/>
  <c r="BG332" i="1"/>
  <c r="BK332" i="1"/>
  <c r="BH332" i="1"/>
  <c r="BL332" i="1"/>
  <c r="BE332" i="1"/>
  <c r="BI332" i="1"/>
  <c r="BM332" i="1"/>
  <c r="BH331" i="1"/>
  <c r="BL331" i="1"/>
  <c r="BE331" i="1"/>
  <c r="BI331" i="1"/>
  <c r="BM331" i="1"/>
  <c r="BF331" i="1"/>
  <c r="BJ331" i="1"/>
  <c r="BN331" i="1"/>
  <c r="BG331" i="1"/>
  <c r="BK331" i="1"/>
  <c r="BF330" i="1"/>
  <c r="BJ330" i="1"/>
  <c r="BN330" i="1"/>
  <c r="BG330" i="1"/>
  <c r="BK330" i="1"/>
  <c r="BH330" i="1"/>
  <c r="BL330" i="1"/>
  <c r="BE330" i="1"/>
  <c r="BI330" i="1"/>
  <c r="BM330" i="1"/>
  <c r="BH329" i="1"/>
  <c r="BL329" i="1"/>
  <c r="BE329" i="1"/>
  <c r="BI329" i="1"/>
  <c r="BM329" i="1"/>
  <c r="BF329" i="1"/>
  <c r="BJ329" i="1"/>
  <c r="BN329" i="1"/>
  <c r="BG329" i="1"/>
  <c r="BK329" i="1"/>
  <c r="BF328" i="1"/>
  <c r="BJ328" i="1"/>
  <c r="BN328" i="1"/>
  <c r="BG328" i="1"/>
  <c r="BK328" i="1"/>
  <c r="BH328" i="1"/>
  <c r="BL328" i="1"/>
  <c r="BE328" i="1"/>
  <c r="BI328" i="1"/>
  <c r="BM328" i="1"/>
  <c r="BH327" i="1"/>
  <c r="BL327" i="1"/>
  <c r="BE327" i="1"/>
  <c r="BI327" i="1"/>
  <c r="BM327" i="1"/>
  <c r="BF327" i="1"/>
  <c r="BJ327" i="1"/>
  <c r="BN327" i="1"/>
  <c r="BG327" i="1"/>
  <c r="BK327" i="1"/>
  <c r="BF326" i="1"/>
  <c r="BJ326" i="1"/>
  <c r="BN326" i="1"/>
  <c r="BG326" i="1"/>
  <c r="BK326" i="1"/>
  <c r="BH326" i="1"/>
  <c r="BL326" i="1"/>
  <c r="BE326" i="1"/>
  <c r="BI326" i="1"/>
  <c r="BM326" i="1"/>
  <c r="BH325" i="1"/>
  <c r="BL325" i="1"/>
  <c r="BE325" i="1"/>
  <c r="BI325" i="1"/>
  <c r="BM325" i="1"/>
  <c r="BF325" i="1"/>
  <c r="BJ325" i="1"/>
  <c r="BN325" i="1"/>
  <c r="BG325" i="1"/>
  <c r="BK325" i="1"/>
  <c r="BF324" i="1"/>
  <c r="BJ324" i="1"/>
  <c r="BN324" i="1"/>
  <c r="BG324" i="1"/>
  <c r="BK324" i="1"/>
  <c r="BH324" i="1"/>
  <c r="BL324" i="1"/>
  <c r="BE324" i="1"/>
  <c r="BI324" i="1"/>
  <c r="BM324" i="1"/>
  <c r="BH323" i="1"/>
  <c r="BL323" i="1"/>
  <c r="BE323" i="1"/>
  <c r="BI323" i="1"/>
  <c r="BM323" i="1"/>
  <c r="BF323" i="1"/>
  <c r="BJ323" i="1"/>
  <c r="BN323" i="1"/>
  <c r="BG323" i="1"/>
  <c r="BK323" i="1"/>
  <c r="BF322" i="1"/>
  <c r="BJ322" i="1"/>
  <c r="BN322" i="1"/>
  <c r="BG322" i="1"/>
  <c r="BK322" i="1"/>
  <c r="BH322" i="1"/>
  <c r="BL322" i="1"/>
  <c r="BE322" i="1"/>
  <c r="BI322" i="1"/>
  <c r="BM322" i="1"/>
  <c r="BH321" i="1"/>
  <c r="BL321" i="1"/>
  <c r="BE321" i="1"/>
  <c r="BI321" i="1"/>
  <c r="BM321" i="1"/>
  <c r="BF321" i="1"/>
  <c r="BJ321" i="1"/>
  <c r="BN321" i="1"/>
  <c r="BG321" i="1"/>
  <c r="BK321" i="1"/>
  <c r="BF320" i="1"/>
  <c r="BJ320" i="1"/>
  <c r="BN320" i="1"/>
  <c r="BG320" i="1"/>
  <c r="BK320" i="1"/>
  <c r="BH320" i="1"/>
  <c r="BL320" i="1"/>
  <c r="BE320" i="1"/>
  <c r="BI320" i="1"/>
  <c r="BM320" i="1"/>
  <c r="BH319" i="1"/>
  <c r="BL319" i="1"/>
  <c r="BE319" i="1"/>
  <c r="BI319" i="1"/>
  <c r="BM319" i="1"/>
  <c r="BF319" i="1"/>
  <c r="BJ319" i="1"/>
  <c r="BN319" i="1"/>
  <c r="BG319" i="1"/>
  <c r="BK319" i="1"/>
  <c r="BF318" i="1"/>
  <c r="BJ318" i="1"/>
  <c r="BN318" i="1"/>
  <c r="BG318" i="1"/>
  <c r="BK318" i="1"/>
  <c r="BH318" i="1"/>
  <c r="BL318" i="1"/>
  <c r="BE318" i="1"/>
  <c r="BI318" i="1"/>
  <c r="BM318" i="1"/>
  <c r="BH317" i="1"/>
  <c r="BL317" i="1"/>
  <c r="BE317" i="1"/>
  <c r="BI317" i="1"/>
  <c r="BM317" i="1"/>
  <c r="BF317" i="1"/>
  <c r="BJ317" i="1"/>
  <c r="BN317" i="1"/>
  <c r="BG317" i="1"/>
  <c r="BK317" i="1"/>
  <c r="BF316" i="1"/>
  <c r="BJ316" i="1"/>
  <c r="BN316" i="1"/>
  <c r="BG316" i="1"/>
  <c r="BK316" i="1"/>
  <c r="BH316" i="1"/>
  <c r="BL316" i="1"/>
  <c r="BE316" i="1"/>
  <c r="BI316" i="1"/>
  <c r="BM316" i="1"/>
  <c r="BH315" i="1"/>
  <c r="BL315" i="1"/>
  <c r="BE315" i="1"/>
  <c r="BI315" i="1"/>
  <c r="BM315" i="1"/>
  <c r="BF315" i="1"/>
  <c r="BJ315" i="1"/>
  <c r="BN315" i="1"/>
  <c r="BG315" i="1"/>
  <c r="BK315" i="1"/>
  <c r="BF314" i="1"/>
  <c r="BJ314" i="1"/>
  <c r="BN314" i="1"/>
  <c r="BG314" i="1"/>
  <c r="BK314" i="1"/>
  <c r="BH314" i="1"/>
  <c r="BL314" i="1"/>
  <c r="BE314" i="1"/>
  <c r="BI314" i="1"/>
  <c r="BM314" i="1"/>
  <c r="BH313" i="1"/>
  <c r="BL313" i="1"/>
  <c r="BE313" i="1"/>
  <c r="BI313" i="1"/>
  <c r="BM313" i="1"/>
  <c r="BF313" i="1"/>
  <c r="BJ313" i="1"/>
  <c r="BN313" i="1"/>
  <c r="BG313" i="1"/>
  <c r="BK313" i="1"/>
  <c r="BF312" i="1"/>
  <c r="BJ312" i="1"/>
  <c r="BN312" i="1"/>
  <c r="BG312" i="1"/>
  <c r="BK312" i="1"/>
  <c r="BH312" i="1"/>
  <c r="BL312" i="1"/>
  <c r="BE312" i="1"/>
  <c r="BI312" i="1"/>
  <c r="BM312" i="1"/>
  <c r="BH311" i="1"/>
  <c r="BL311" i="1"/>
  <c r="BE311" i="1"/>
  <c r="BI311" i="1"/>
  <c r="BM311" i="1"/>
  <c r="BF311" i="1"/>
  <c r="BJ311" i="1"/>
  <c r="BN311" i="1"/>
  <c r="BG311" i="1"/>
  <c r="BK311" i="1"/>
  <c r="BF310" i="1"/>
  <c r="BJ310" i="1"/>
  <c r="BN310" i="1"/>
  <c r="BG310" i="1"/>
  <c r="BK310" i="1"/>
  <c r="BH310" i="1"/>
  <c r="BL310" i="1"/>
  <c r="BE310" i="1"/>
  <c r="BI310" i="1"/>
  <c r="BM310" i="1"/>
  <c r="BH309" i="1"/>
  <c r="BL309" i="1"/>
  <c r="BE309" i="1"/>
  <c r="BI309" i="1"/>
  <c r="BM309" i="1"/>
  <c r="BF309" i="1"/>
  <c r="BJ309" i="1"/>
  <c r="BN309" i="1"/>
  <c r="BG309" i="1"/>
  <c r="BK309" i="1"/>
  <c r="BF308" i="1"/>
  <c r="BJ308" i="1"/>
  <c r="BN308" i="1"/>
  <c r="BG308" i="1"/>
  <c r="BK308" i="1"/>
  <c r="BH308" i="1"/>
  <c r="BL308" i="1"/>
  <c r="BE308" i="1"/>
  <c r="BI308" i="1"/>
  <c r="BM308" i="1"/>
  <c r="BH307" i="1"/>
  <c r="BL307" i="1"/>
  <c r="BE307" i="1"/>
  <c r="BI307" i="1"/>
  <c r="BM307" i="1"/>
  <c r="BF307" i="1"/>
  <c r="BJ307" i="1"/>
  <c r="BN307" i="1"/>
  <c r="BG307" i="1"/>
  <c r="BK307" i="1"/>
  <c r="BF306" i="1"/>
  <c r="BJ306" i="1"/>
  <c r="BN306" i="1"/>
  <c r="BG306" i="1"/>
  <c r="BK306" i="1"/>
  <c r="BH306" i="1"/>
  <c r="BL306" i="1"/>
  <c r="BE306" i="1"/>
  <c r="BI306" i="1"/>
  <c r="BM306" i="1"/>
  <c r="BH305" i="1"/>
  <c r="BL305" i="1"/>
  <c r="BE305" i="1"/>
  <c r="BI305" i="1"/>
  <c r="BM305" i="1"/>
  <c r="BF305" i="1"/>
  <c r="BJ305" i="1"/>
  <c r="BN305" i="1"/>
  <c r="BG305" i="1"/>
  <c r="BK305" i="1"/>
  <c r="BF304" i="1"/>
  <c r="BJ304" i="1"/>
  <c r="BN304" i="1"/>
  <c r="BG304" i="1"/>
  <c r="BK304" i="1"/>
  <c r="BH304" i="1"/>
  <c r="BL304" i="1"/>
  <c r="BE304" i="1"/>
  <c r="BI304" i="1"/>
  <c r="BM304" i="1"/>
  <c r="BH303" i="1"/>
  <c r="BL303" i="1"/>
  <c r="BE303" i="1"/>
  <c r="BI303" i="1"/>
  <c r="BM303" i="1"/>
  <c r="BF303" i="1"/>
  <c r="BJ303" i="1"/>
  <c r="BN303" i="1"/>
  <c r="BG303" i="1"/>
  <c r="BK303" i="1"/>
  <c r="BF302" i="1"/>
  <c r="BJ302" i="1"/>
  <c r="BN302" i="1"/>
  <c r="BG302" i="1"/>
  <c r="BK302" i="1"/>
  <c r="BH302" i="1"/>
  <c r="BL302" i="1"/>
  <c r="BE302" i="1"/>
  <c r="BI302" i="1"/>
  <c r="BM302" i="1"/>
  <c r="BH301" i="1"/>
  <c r="BL301" i="1"/>
  <c r="BE301" i="1"/>
  <c r="BI301" i="1"/>
  <c r="BM301" i="1"/>
  <c r="BF301" i="1"/>
  <c r="BJ301" i="1"/>
  <c r="BN301" i="1"/>
  <c r="BG301" i="1"/>
  <c r="BK301" i="1"/>
  <c r="BF300" i="1"/>
  <c r="BJ300" i="1"/>
  <c r="BN300" i="1"/>
  <c r="BG300" i="1"/>
  <c r="BK300" i="1"/>
  <c r="BH300" i="1"/>
  <c r="BL300" i="1"/>
  <c r="BE300" i="1"/>
  <c r="BI300" i="1"/>
  <c r="BM300" i="1"/>
  <c r="BH299" i="1"/>
  <c r="BL299" i="1"/>
  <c r="BE299" i="1"/>
  <c r="BI299" i="1"/>
  <c r="BM299" i="1"/>
  <c r="BF299" i="1"/>
  <c r="BJ299" i="1"/>
  <c r="BN299" i="1"/>
  <c r="BG299" i="1"/>
  <c r="BK299" i="1"/>
  <c r="BF298" i="1"/>
  <c r="BJ298" i="1"/>
  <c r="BN298" i="1"/>
  <c r="BG298" i="1"/>
  <c r="BK298" i="1"/>
  <c r="BH298" i="1"/>
  <c r="BL298" i="1"/>
  <c r="BE298" i="1"/>
  <c r="BI298" i="1"/>
  <c r="BM298" i="1"/>
  <c r="BH297" i="1"/>
  <c r="BL297" i="1"/>
  <c r="BE297" i="1"/>
  <c r="BI297" i="1"/>
  <c r="BM297" i="1"/>
  <c r="BF297" i="1"/>
  <c r="BJ297" i="1"/>
  <c r="BN297" i="1"/>
  <c r="BG297" i="1"/>
  <c r="BK297" i="1"/>
  <c r="BF296" i="1"/>
  <c r="BJ296" i="1"/>
  <c r="BN296" i="1"/>
  <c r="BG296" i="1"/>
  <c r="BK296" i="1"/>
  <c r="BH296" i="1"/>
  <c r="BL296" i="1"/>
  <c r="BE296" i="1"/>
  <c r="BI296" i="1"/>
  <c r="BM296" i="1"/>
  <c r="BH295" i="1"/>
  <c r="BL295" i="1"/>
  <c r="BE295" i="1"/>
  <c r="BI295" i="1"/>
  <c r="BM295" i="1"/>
  <c r="BF295" i="1"/>
  <c r="BJ295" i="1"/>
  <c r="BN295" i="1"/>
  <c r="BG295" i="1"/>
  <c r="BK295" i="1"/>
  <c r="BF294" i="1"/>
  <c r="BJ294" i="1"/>
  <c r="BN294" i="1"/>
  <c r="BG294" i="1"/>
  <c r="BK294" i="1"/>
  <c r="BH294" i="1"/>
  <c r="BL294" i="1"/>
  <c r="BE294" i="1"/>
  <c r="BI294" i="1"/>
  <c r="BM294" i="1"/>
  <c r="BH293" i="1"/>
  <c r="BL293" i="1"/>
  <c r="BE293" i="1"/>
  <c r="BI293" i="1"/>
  <c r="BM293" i="1"/>
  <c r="BF293" i="1"/>
  <c r="BJ293" i="1"/>
  <c r="BN293" i="1"/>
  <c r="BG293" i="1"/>
  <c r="BK293" i="1"/>
  <c r="BF292" i="1"/>
  <c r="BJ292" i="1"/>
  <c r="BN292" i="1"/>
  <c r="BG292" i="1"/>
  <c r="BK292" i="1"/>
  <c r="BH292" i="1"/>
  <c r="BL292" i="1"/>
  <c r="BE292" i="1"/>
  <c r="BI292" i="1"/>
  <c r="BM292" i="1"/>
  <c r="BH291" i="1"/>
  <c r="BL291" i="1"/>
  <c r="BE291" i="1"/>
  <c r="BI291" i="1"/>
  <c r="BM291" i="1"/>
  <c r="BF291" i="1"/>
  <c r="BJ291" i="1"/>
  <c r="BN291" i="1"/>
  <c r="BG291" i="1"/>
  <c r="BK291" i="1"/>
  <c r="BF290" i="1"/>
  <c r="BJ290" i="1"/>
  <c r="BN290" i="1"/>
  <c r="BG290" i="1"/>
  <c r="BK290" i="1"/>
  <c r="BH290" i="1"/>
  <c r="BL290" i="1"/>
  <c r="BE290" i="1"/>
  <c r="BI290" i="1"/>
  <c r="BM290" i="1"/>
  <c r="BH289" i="1"/>
  <c r="BL289" i="1"/>
  <c r="BE289" i="1"/>
  <c r="BI289" i="1"/>
  <c r="BM289" i="1"/>
  <c r="BF289" i="1"/>
  <c r="BJ289" i="1"/>
  <c r="BN289" i="1"/>
  <c r="BG289" i="1"/>
  <c r="BK289" i="1"/>
  <c r="BF288" i="1"/>
  <c r="BJ288" i="1"/>
  <c r="BN288" i="1"/>
  <c r="BG288" i="1"/>
  <c r="BK288" i="1"/>
  <c r="BH288" i="1"/>
  <c r="BL288" i="1"/>
  <c r="BE288" i="1"/>
  <c r="BI288" i="1"/>
  <c r="BM288" i="1"/>
  <c r="BH287" i="1"/>
  <c r="BL287" i="1"/>
  <c r="BE287" i="1"/>
  <c r="BI287" i="1"/>
  <c r="BM287" i="1"/>
  <c r="BF287" i="1"/>
  <c r="BJ287" i="1"/>
  <c r="BN287" i="1"/>
  <c r="BG287" i="1"/>
  <c r="BK287" i="1"/>
  <c r="BF286" i="1"/>
  <c r="BJ286" i="1"/>
  <c r="BN286" i="1"/>
  <c r="BG286" i="1"/>
  <c r="BK286" i="1"/>
  <c r="BH286" i="1"/>
  <c r="BL286" i="1"/>
  <c r="BE286" i="1"/>
  <c r="BI286" i="1"/>
  <c r="BM286" i="1"/>
  <c r="BH285" i="1"/>
  <c r="BL285" i="1"/>
  <c r="BE285" i="1"/>
  <c r="BI285" i="1"/>
  <c r="BM285" i="1"/>
  <c r="BF285" i="1"/>
  <c r="BJ285" i="1"/>
  <c r="BN285" i="1"/>
  <c r="BG285" i="1"/>
  <c r="BK285" i="1"/>
  <c r="BF284" i="1"/>
  <c r="BJ284" i="1"/>
  <c r="BN284" i="1"/>
  <c r="BG284" i="1"/>
  <c r="BK284" i="1"/>
  <c r="BH284" i="1"/>
  <c r="BL284" i="1"/>
  <c r="BE284" i="1"/>
  <c r="BI284" i="1"/>
  <c r="BM284" i="1"/>
  <c r="BH283" i="1"/>
  <c r="BL283" i="1"/>
  <c r="BE283" i="1"/>
  <c r="BI283" i="1"/>
  <c r="BM283" i="1"/>
  <c r="BF283" i="1"/>
  <c r="BJ283" i="1"/>
  <c r="BN283" i="1"/>
  <c r="BG283" i="1"/>
  <c r="BK283" i="1"/>
  <c r="BF282" i="1"/>
  <c r="BJ282" i="1"/>
  <c r="BN282" i="1"/>
  <c r="BG282" i="1"/>
  <c r="BK282" i="1"/>
  <c r="BH282" i="1"/>
  <c r="BL282" i="1"/>
  <c r="BE282" i="1"/>
  <c r="BI282" i="1"/>
  <c r="BM282" i="1"/>
  <c r="BH281" i="1"/>
  <c r="BL281" i="1"/>
  <c r="BE281" i="1"/>
  <c r="BI281" i="1"/>
  <c r="BM281" i="1"/>
  <c r="BF281" i="1"/>
  <c r="BJ281" i="1"/>
  <c r="BN281" i="1"/>
  <c r="BG281" i="1"/>
  <c r="BK281" i="1"/>
  <c r="BF280" i="1"/>
  <c r="BJ280" i="1"/>
  <c r="BN280" i="1"/>
  <c r="BG280" i="1"/>
  <c r="BK280" i="1"/>
  <c r="BH280" i="1"/>
  <c r="BL280" i="1"/>
  <c r="BE280" i="1"/>
  <c r="BI280" i="1"/>
  <c r="BM280" i="1"/>
  <c r="BH279" i="1"/>
  <c r="BL279" i="1"/>
  <c r="BE279" i="1"/>
  <c r="BI279" i="1"/>
  <c r="BM279" i="1"/>
  <c r="BF279" i="1"/>
  <c r="BJ279" i="1"/>
  <c r="BN279" i="1"/>
  <c r="BG279" i="1"/>
  <c r="BK279" i="1"/>
  <c r="BF278" i="1"/>
  <c r="BJ278" i="1"/>
  <c r="BN278" i="1"/>
  <c r="BG278" i="1"/>
  <c r="BK278" i="1"/>
  <c r="BH278" i="1"/>
  <c r="BL278" i="1"/>
  <c r="BE278" i="1"/>
  <c r="BI278" i="1"/>
  <c r="BM278" i="1"/>
  <c r="BH277" i="1"/>
  <c r="BL277" i="1"/>
  <c r="BE277" i="1"/>
  <c r="BI277" i="1"/>
  <c r="BM277" i="1"/>
  <c r="BF277" i="1"/>
  <c r="BJ277" i="1"/>
  <c r="BN277" i="1"/>
  <c r="BG277" i="1"/>
  <c r="BK277" i="1"/>
  <c r="BF276" i="1"/>
  <c r="BJ276" i="1"/>
  <c r="BN276" i="1"/>
  <c r="BG276" i="1"/>
  <c r="BK276" i="1"/>
  <c r="BH276" i="1"/>
  <c r="BL276" i="1"/>
  <c r="BE276" i="1"/>
  <c r="BI276" i="1"/>
  <c r="BM276" i="1"/>
  <c r="BF275" i="1"/>
  <c r="BH275" i="1"/>
  <c r="BL275" i="1"/>
  <c r="BI275" i="1"/>
  <c r="BM275" i="1"/>
  <c r="BE275" i="1"/>
  <c r="BJ275" i="1"/>
  <c r="BN275" i="1"/>
  <c r="BG275" i="1"/>
  <c r="BK275" i="1"/>
  <c r="BH274" i="1"/>
  <c r="BL274" i="1"/>
  <c r="BE274" i="1"/>
  <c r="BI274" i="1"/>
  <c r="BK274" i="1"/>
  <c r="BF274" i="1"/>
  <c r="BM274" i="1"/>
  <c r="BG274" i="1"/>
  <c r="BN274" i="1"/>
  <c r="BJ274" i="1"/>
  <c r="BF273" i="1"/>
  <c r="BJ273" i="1"/>
  <c r="BN273" i="1"/>
  <c r="BG273" i="1"/>
  <c r="BK273" i="1"/>
  <c r="BI273" i="1"/>
  <c r="BL273" i="1"/>
  <c r="BE273" i="1"/>
  <c r="BM273" i="1"/>
  <c r="BH273" i="1"/>
  <c r="BH272" i="1"/>
  <c r="BL272" i="1"/>
  <c r="BE272" i="1"/>
  <c r="BI272" i="1"/>
  <c r="BM272" i="1"/>
  <c r="BG272" i="1"/>
  <c r="BJ272" i="1"/>
  <c r="BK272" i="1"/>
  <c r="BF272" i="1"/>
  <c r="BN272" i="1"/>
  <c r="BF271" i="1"/>
  <c r="BJ271" i="1"/>
  <c r="BN271" i="1"/>
  <c r="BG271" i="1"/>
  <c r="BK271" i="1"/>
  <c r="BE271" i="1"/>
  <c r="BM271" i="1"/>
  <c r="BH271" i="1"/>
  <c r="BI271" i="1"/>
  <c r="BL271" i="1"/>
  <c r="BH270" i="1"/>
  <c r="BL270" i="1"/>
  <c r="BE270" i="1"/>
  <c r="BI270" i="1"/>
  <c r="BM270" i="1"/>
  <c r="BK270" i="1"/>
  <c r="BF270" i="1"/>
  <c r="BN270" i="1"/>
  <c r="BG270" i="1"/>
  <c r="BJ270" i="1"/>
  <c r="BF269" i="1"/>
  <c r="BJ269" i="1"/>
  <c r="BN269" i="1"/>
  <c r="BG269" i="1"/>
  <c r="BK269" i="1"/>
  <c r="BI269" i="1"/>
  <c r="BL269" i="1"/>
  <c r="BE269" i="1"/>
  <c r="BM269" i="1"/>
  <c r="BH269" i="1"/>
  <c r="BH268" i="1"/>
  <c r="BL268" i="1"/>
  <c r="BE268" i="1"/>
  <c r="BI268" i="1"/>
  <c r="BM268" i="1"/>
  <c r="BG268" i="1"/>
  <c r="BJ268" i="1"/>
  <c r="BK268" i="1"/>
  <c r="BF268" i="1"/>
  <c r="BN268" i="1"/>
  <c r="BF267" i="1"/>
  <c r="BJ267" i="1"/>
  <c r="BN267" i="1"/>
  <c r="BG267" i="1"/>
  <c r="BK267" i="1"/>
  <c r="BE267" i="1"/>
  <c r="BM267" i="1"/>
  <c r="BH267" i="1"/>
  <c r="BI267" i="1"/>
  <c r="BL267" i="1"/>
  <c r="BH266" i="1"/>
  <c r="BL266" i="1"/>
  <c r="BE266" i="1"/>
  <c r="BI266" i="1"/>
  <c r="BM266" i="1"/>
  <c r="BK266" i="1"/>
  <c r="BF266" i="1"/>
  <c r="BN266" i="1"/>
  <c r="BG266" i="1"/>
  <c r="BJ266" i="1"/>
  <c r="BF265" i="1"/>
  <c r="BJ265" i="1"/>
  <c r="BN265" i="1"/>
  <c r="BG265" i="1"/>
  <c r="BK265" i="1"/>
  <c r="BI265" i="1"/>
  <c r="BL265" i="1"/>
  <c r="BE265" i="1"/>
  <c r="BM265" i="1"/>
  <c r="BH265" i="1"/>
  <c r="BF264" i="1"/>
  <c r="BJ264" i="1"/>
  <c r="BH264" i="1"/>
  <c r="BL264" i="1"/>
  <c r="BE264" i="1"/>
  <c r="BI264" i="1"/>
  <c r="BM264" i="1"/>
  <c r="BG264" i="1"/>
  <c r="BK264" i="1"/>
  <c r="BN264" i="1"/>
  <c r="BH263" i="1"/>
  <c r="BL263" i="1"/>
  <c r="BE263" i="1"/>
  <c r="BI263" i="1"/>
  <c r="BM263" i="1"/>
  <c r="BF263" i="1"/>
  <c r="BJ263" i="1"/>
  <c r="BN263" i="1"/>
  <c r="BG263" i="1"/>
  <c r="BK263" i="1"/>
  <c r="BF262" i="1"/>
  <c r="BJ262" i="1"/>
  <c r="BN262" i="1"/>
  <c r="BG262" i="1"/>
  <c r="BK262" i="1"/>
  <c r="BH262" i="1"/>
  <c r="BL262" i="1"/>
  <c r="BE262" i="1"/>
  <c r="BI262" i="1"/>
  <c r="BM262" i="1"/>
  <c r="BH261" i="1"/>
  <c r="BL261" i="1"/>
  <c r="BE261" i="1"/>
  <c r="BI261" i="1"/>
  <c r="BM261" i="1"/>
  <c r="BF261" i="1"/>
  <c r="BJ261" i="1"/>
  <c r="BN261" i="1"/>
  <c r="BG261" i="1"/>
  <c r="BK261" i="1"/>
  <c r="BF260" i="1"/>
  <c r="BJ260" i="1"/>
  <c r="BN260" i="1"/>
  <c r="BG260" i="1"/>
  <c r="BK260" i="1"/>
  <c r="BH260" i="1"/>
  <c r="BL260" i="1"/>
  <c r="BE260" i="1"/>
  <c r="BI260" i="1"/>
  <c r="BM260" i="1"/>
  <c r="BH259" i="1"/>
  <c r="BL259" i="1"/>
  <c r="BE259" i="1"/>
  <c r="BI259" i="1"/>
  <c r="BM259" i="1"/>
  <c r="BF259" i="1"/>
  <c r="BJ259" i="1"/>
  <c r="BN259" i="1"/>
  <c r="BG259" i="1"/>
  <c r="BK259" i="1"/>
  <c r="BF258" i="1"/>
  <c r="BJ258" i="1"/>
  <c r="BN258" i="1"/>
  <c r="BG258" i="1"/>
  <c r="BK258" i="1"/>
  <c r="BH258" i="1"/>
  <c r="BL258" i="1"/>
  <c r="BE258" i="1"/>
  <c r="BI258" i="1"/>
  <c r="BM258" i="1"/>
  <c r="BH257" i="1"/>
  <c r="BL257" i="1"/>
  <c r="BE257" i="1"/>
  <c r="BI257" i="1"/>
  <c r="BM257" i="1"/>
  <c r="BF257" i="1"/>
  <c r="BJ257" i="1"/>
  <c r="BN257" i="1"/>
  <c r="BG257" i="1"/>
  <c r="BK257" i="1"/>
  <c r="BF256" i="1"/>
  <c r="BJ256" i="1"/>
  <c r="BN256" i="1"/>
  <c r="BG256" i="1"/>
  <c r="BK256" i="1"/>
  <c r="BH256" i="1"/>
  <c r="BL256" i="1"/>
  <c r="BE256" i="1"/>
  <c r="BI256" i="1"/>
  <c r="BM256" i="1"/>
  <c r="BH255" i="1"/>
  <c r="BL255" i="1"/>
  <c r="BE255" i="1"/>
  <c r="BI255" i="1"/>
  <c r="BM255" i="1"/>
  <c r="BF255" i="1"/>
  <c r="BJ255" i="1"/>
  <c r="BN255" i="1"/>
  <c r="BG255" i="1"/>
  <c r="BK255" i="1"/>
  <c r="BF254" i="1"/>
  <c r="BJ254" i="1"/>
  <c r="BN254" i="1"/>
  <c r="BG254" i="1"/>
  <c r="BK254" i="1"/>
  <c r="BH254" i="1"/>
  <c r="BL254" i="1"/>
  <c r="BE254" i="1"/>
  <c r="BI254" i="1"/>
  <c r="BM254" i="1"/>
  <c r="BH253" i="1"/>
  <c r="BL253" i="1"/>
  <c r="BE253" i="1"/>
  <c r="BI253" i="1"/>
  <c r="BM253" i="1"/>
  <c r="BF253" i="1"/>
  <c r="BJ253" i="1"/>
  <c r="BN253" i="1"/>
  <c r="BG253" i="1"/>
  <c r="BK253" i="1"/>
  <c r="BF252" i="1"/>
  <c r="BJ252" i="1"/>
  <c r="BN252" i="1"/>
  <c r="BG252" i="1"/>
  <c r="BK252" i="1"/>
  <c r="BH252" i="1"/>
  <c r="BL252" i="1"/>
  <c r="BE252" i="1"/>
  <c r="BI252" i="1"/>
  <c r="BM252" i="1"/>
  <c r="BH251" i="1"/>
  <c r="BL251" i="1"/>
  <c r="BE251" i="1"/>
  <c r="BI251" i="1"/>
  <c r="BM251" i="1"/>
  <c r="BF251" i="1"/>
  <c r="BJ251" i="1"/>
  <c r="BN251" i="1"/>
  <c r="BG251" i="1"/>
  <c r="BK251" i="1"/>
  <c r="BF250" i="1"/>
  <c r="BJ250" i="1"/>
  <c r="BN250" i="1"/>
  <c r="BG250" i="1"/>
  <c r="BK250" i="1"/>
  <c r="BH250" i="1"/>
  <c r="BL250" i="1"/>
  <c r="BE250" i="1"/>
  <c r="BI250" i="1"/>
  <c r="BM250" i="1"/>
  <c r="BH249" i="1"/>
  <c r="BL249" i="1"/>
  <c r="BE249" i="1"/>
  <c r="BI249" i="1"/>
  <c r="BM249" i="1"/>
  <c r="BF249" i="1"/>
  <c r="BJ249" i="1"/>
  <c r="BN249" i="1"/>
  <c r="BG249" i="1"/>
  <c r="BK249" i="1"/>
  <c r="BF248" i="1"/>
  <c r="BJ248" i="1"/>
  <c r="BN248" i="1"/>
  <c r="BG248" i="1"/>
  <c r="BK248" i="1"/>
  <c r="BH248" i="1"/>
  <c r="BL248" i="1"/>
  <c r="BE248" i="1"/>
  <c r="BI248" i="1"/>
  <c r="BM248" i="1"/>
  <c r="BH247" i="1"/>
  <c r="BL247" i="1"/>
  <c r="BE247" i="1"/>
  <c r="BI247" i="1"/>
  <c r="BM247" i="1"/>
  <c r="BF247" i="1"/>
  <c r="BJ247" i="1"/>
  <c r="BN247" i="1"/>
  <c r="BG247" i="1"/>
  <c r="BK247" i="1"/>
  <c r="BF246" i="1"/>
  <c r="BJ246" i="1"/>
  <c r="BN246" i="1"/>
  <c r="BG246" i="1"/>
  <c r="BK246" i="1"/>
  <c r="BH246" i="1"/>
  <c r="BL246" i="1"/>
  <c r="BE246" i="1"/>
  <c r="BI246" i="1"/>
  <c r="BM246" i="1"/>
  <c r="BH245" i="1"/>
  <c r="BL245" i="1"/>
  <c r="BE245" i="1"/>
  <c r="BI245" i="1"/>
  <c r="BM245" i="1"/>
  <c r="BF245" i="1"/>
  <c r="BJ245" i="1"/>
  <c r="BN245" i="1"/>
  <c r="BG245" i="1"/>
  <c r="BK245" i="1"/>
  <c r="BF244" i="1"/>
  <c r="BJ244" i="1"/>
  <c r="BN244" i="1"/>
  <c r="BG244" i="1"/>
  <c r="BK244" i="1"/>
  <c r="BH244" i="1"/>
  <c r="BL244" i="1"/>
  <c r="BE244" i="1"/>
  <c r="BI244" i="1"/>
  <c r="BM244" i="1"/>
  <c r="BH243" i="1"/>
  <c r="BL243" i="1"/>
  <c r="BE243" i="1"/>
  <c r="BI243" i="1"/>
  <c r="BM243" i="1"/>
  <c r="BF243" i="1"/>
  <c r="BJ243" i="1"/>
  <c r="BN243" i="1"/>
  <c r="BG243" i="1"/>
  <c r="BK243" i="1"/>
  <c r="BF242" i="1"/>
  <c r="BJ242" i="1"/>
  <c r="BN242" i="1"/>
  <c r="BG242" i="1"/>
  <c r="BK242" i="1"/>
  <c r="BH242" i="1"/>
  <c r="BL242" i="1"/>
  <c r="BE242" i="1"/>
  <c r="BI242" i="1"/>
  <c r="BM242" i="1"/>
  <c r="BH241" i="1"/>
  <c r="BL241" i="1"/>
  <c r="BE241" i="1"/>
  <c r="BI241" i="1"/>
  <c r="BM241" i="1"/>
  <c r="BF241" i="1"/>
  <c r="BJ241" i="1"/>
  <c r="BN241" i="1"/>
  <c r="BG241" i="1"/>
  <c r="BK241" i="1"/>
  <c r="BF240" i="1"/>
  <c r="BJ240" i="1"/>
  <c r="BN240" i="1"/>
  <c r="BG240" i="1"/>
  <c r="BK240" i="1"/>
  <c r="BH240" i="1"/>
  <c r="BL240" i="1"/>
  <c r="BE240" i="1"/>
  <c r="BI240" i="1"/>
  <c r="BM240" i="1"/>
  <c r="BH239" i="1"/>
  <c r="BL239" i="1"/>
  <c r="BE239" i="1"/>
  <c r="BI239" i="1"/>
  <c r="BM239" i="1"/>
  <c r="BF239" i="1"/>
  <c r="BJ239" i="1"/>
  <c r="BN239" i="1"/>
  <c r="BG239" i="1"/>
  <c r="BK239" i="1"/>
  <c r="BF238" i="1"/>
  <c r="BJ238" i="1"/>
  <c r="BN238" i="1"/>
  <c r="BG238" i="1"/>
  <c r="BK238" i="1"/>
  <c r="BH238" i="1"/>
  <c r="BL238" i="1"/>
  <c r="BE238" i="1"/>
  <c r="BI238" i="1"/>
  <c r="BM238" i="1"/>
  <c r="BH237" i="1"/>
  <c r="BL237" i="1"/>
  <c r="BE237" i="1"/>
  <c r="BI237" i="1"/>
  <c r="BM237" i="1"/>
  <c r="BF237" i="1"/>
  <c r="BJ237" i="1"/>
  <c r="BN237" i="1"/>
  <c r="BG237" i="1"/>
  <c r="BK237" i="1"/>
  <c r="BF236" i="1"/>
  <c r="BJ236" i="1"/>
  <c r="BN236" i="1"/>
  <c r="BG236" i="1"/>
  <c r="BK236" i="1"/>
  <c r="BH236" i="1"/>
  <c r="BL236" i="1"/>
  <c r="BE236" i="1"/>
  <c r="BI236" i="1"/>
  <c r="BM236" i="1"/>
  <c r="BH235" i="1"/>
  <c r="BL235" i="1"/>
  <c r="BE235" i="1"/>
  <c r="BI235" i="1"/>
  <c r="BM235" i="1"/>
  <c r="BF235" i="1"/>
  <c r="BJ235" i="1"/>
  <c r="BN235" i="1"/>
  <c r="BG235" i="1"/>
  <c r="BK235" i="1"/>
  <c r="BF234" i="1"/>
  <c r="BJ234" i="1"/>
  <c r="BN234" i="1"/>
  <c r="BG234" i="1"/>
  <c r="BK234" i="1"/>
  <c r="BH234" i="1"/>
  <c r="BL234" i="1"/>
  <c r="BE234" i="1"/>
  <c r="BI234" i="1"/>
  <c r="BM234" i="1"/>
  <c r="BH233" i="1"/>
  <c r="BL233" i="1"/>
  <c r="BE233" i="1"/>
  <c r="BI233" i="1"/>
  <c r="BM233" i="1"/>
  <c r="BF233" i="1"/>
  <c r="BJ233" i="1"/>
  <c r="BN233" i="1"/>
  <c r="BG233" i="1"/>
  <c r="BK233" i="1"/>
  <c r="BF232" i="1"/>
  <c r="BJ232" i="1"/>
  <c r="BN232" i="1"/>
  <c r="BG232" i="1"/>
  <c r="BK232" i="1"/>
  <c r="BH232" i="1"/>
  <c r="BL232" i="1"/>
  <c r="BE232" i="1"/>
  <c r="BI232" i="1"/>
  <c r="BM232" i="1"/>
  <c r="BH231" i="1"/>
  <c r="BL231" i="1"/>
  <c r="BE231" i="1"/>
  <c r="BI231" i="1"/>
  <c r="BM231" i="1"/>
  <c r="BF231" i="1"/>
  <c r="BJ231" i="1"/>
  <c r="BN231" i="1"/>
  <c r="BG231" i="1"/>
  <c r="BK231" i="1"/>
  <c r="BF230" i="1"/>
  <c r="BJ230" i="1"/>
  <c r="BN230" i="1"/>
  <c r="BG230" i="1"/>
  <c r="BK230" i="1"/>
  <c r="BH230" i="1"/>
  <c r="BL230" i="1"/>
  <c r="BE230" i="1"/>
  <c r="BI230" i="1"/>
  <c r="BM230" i="1"/>
  <c r="BH229" i="1"/>
  <c r="BL229" i="1"/>
  <c r="BE229" i="1"/>
  <c r="BI229" i="1"/>
  <c r="BM229" i="1"/>
  <c r="BF229" i="1"/>
  <c r="BJ229" i="1"/>
  <c r="BN229" i="1"/>
  <c r="BG229" i="1"/>
  <c r="BK229" i="1"/>
  <c r="BF228" i="1"/>
  <c r="BJ228" i="1"/>
  <c r="BN228" i="1"/>
  <c r="BG228" i="1"/>
  <c r="BK228" i="1"/>
  <c r="BH228" i="1"/>
  <c r="BL228" i="1"/>
  <c r="BE228" i="1"/>
  <c r="BI228" i="1"/>
  <c r="BM228" i="1"/>
  <c r="BH227" i="1"/>
  <c r="BL227" i="1"/>
  <c r="BE227" i="1"/>
  <c r="BI227" i="1"/>
  <c r="BM227" i="1"/>
  <c r="BF227" i="1"/>
  <c r="BJ227" i="1"/>
  <c r="BN227" i="1"/>
  <c r="BG227" i="1"/>
  <c r="BK227" i="1"/>
  <c r="BF226" i="1"/>
  <c r="BJ226" i="1"/>
  <c r="BN226" i="1"/>
  <c r="BG226" i="1"/>
  <c r="BK226" i="1"/>
  <c r="BH226" i="1"/>
  <c r="BL226" i="1"/>
  <c r="BE226" i="1"/>
  <c r="BI226" i="1"/>
  <c r="BM226" i="1"/>
  <c r="BH225" i="1"/>
  <c r="BL225" i="1"/>
  <c r="BE225" i="1"/>
  <c r="BI225" i="1"/>
  <c r="BM225" i="1"/>
  <c r="BF225" i="1"/>
  <c r="BJ225" i="1"/>
  <c r="BN225" i="1"/>
  <c r="BG225" i="1"/>
  <c r="BK225" i="1"/>
  <c r="BF224" i="1"/>
  <c r="BJ224" i="1"/>
  <c r="BN224" i="1"/>
  <c r="BG224" i="1"/>
  <c r="BK224" i="1"/>
  <c r="BH224" i="1"/>
  <c r="BL224" i="1"/>
  <c r="BE224" i="1"/>
  <c r="BI224" i="1"/>
  <c r="BM224" i="1"/>
  <c r="BH223" i="1"/>
  <c r="BL223" i="1"/>
  <c r="BE223" i="1"/>
  <c r="BI223" i="1"/>
  <c r="BM223" i="1"/>
  <c r="BF223" i="1"/>
  <c r="BJ223" i="1"/>
  <c r="BN223" i="1"/>
  <c r="BG223" i="1"/>
  <c r="BK223" i="1"/>
  <c r="BF222" i="1"/>
  <c r="BJ222" i="1"/>
  <c r="BN222" i="1"/>
  <c r="BG222" i="1"/>
  <c r="BK222" i="1"/>
  <c r="BH222" i="1"/>
  <c r="BL222" i="1"/>
  <c r="BE222" i="1"/>
  <c r="BI222" i="1"/>
  <c r="BM222" i="1"/>
  <c r="BH221" i="1"/>
  <c r="BL221" i="1"/>
  <c r="BE221" i="1"/>
  <c r="BI221" i="1"/>
  <c r="BM221" i="1"/>
  <c r="BF221" i="1"/>
  <c r="BJ221" i="1"/>
  <c r="BN221" i="1"/>
  <c r="BG221" i="1"/>
  <c r="BK221" i="1"/>
  <c r="BF220" i="1"/>
  <c r="BJ220" i="1"/>
  <c r="BN220" i="1"/>
  <c r="BG220" i="1"/>
  <c r="BK220" i="1"/>
  <c r="BH220" i="1"/>
  <c r="BL220" i="1"/>
  <c r="BE220" i="1"/>
  <c r="BI220" i="1"/>
  <c r="BM220" i="1"/>
  <c r="BH219" i="1"/>
  <c r="BL219" i="1"/>
  <c r="BE219" i="1"/>
  <c r="BI219" i="1"/>
  <c r="BM219" i="1"/>
  <c r="BF219" i="1"/>
  <c r="BJ219" i="1"/>
  <c r="BN219" i="1"/>
  <c r="BG219" i="1"/>
  <c r="BK219" i="1"/>
  <c r="BF218" i="1"/>
  <c r="BJ218" i="1"/>
  <c r="BN218" i="1"/>
  <c r="BG218" i="1"/>
  <c r="BK218" i="1"/>
  <c r="BH218" i="1"/>
  <c r="BL218" i="1"/>
  <c r="BE218" i="1"/>
  <c r="BI218" i="1"/>
  <c r="BM218" i="1"/>
  <c r="BG217" i="1"/>
  <c r="BK217" i="1"/>
  <c r="BE217" i="1"/>
  <c r="BI217" i="1"/>
  <c r="BM217" i="1"/>
  <c r="BF217" i="1"/>
  <c r="BN217" i="1"/>
  <c r="BH217" i="1"/>
  <c r="BJ217" i="1"/>
  <c r="BL217" i="1"/>
  <c r="BE216" i="1"/>
  <c r="BI216" i="1"/>
  <c r="BM216" i="1"/>
  <c r="BG216" i="1"/>
  <c r="BK216" i="1"/>
  <c r="BL216" i="1"/>
  <c r="BF216" i="1"/>
  <c r="BN216" i="1"/>
  <c r="BH216" i="1"/>
  <c r="BJ216" i="1"/>
  <c r="BG215" i="1"/>
  <c r="BK215" i="1"/>
  <c r="BE215" i="1"/>
  <c r="BI215" i="1"/>
  <c r="BM215" i="1"/>
  <c r="BJ215" i="1"/>
  <c r="BL215" i="1"/>
  <c r="BF215" i="1"/>
  <c r="BN215" i="1"/>
  <c r="BH215" i="1"/>
  <c r="BE214" i="1"/>
  <c r="BI214" i="1"/>
  <c r="BM214" i="1"/>
  <c r="BG214" i="1"/>
  <c r="BK214" i="1"/>
  <c r="BH214" i="1"/>
  <c r="BJ214" i="1"/>
  <c r="BL214" i="1"/>
  <c r="BF214" i="1"/>
  <c r="BN214" i="1"/>
  <c r="BG213" i="1"/>
  <c r="BK213" i="1"/>
  <c r="BE213" i="1"/>
  <c r="BI213" i="1"/>
  <c r="BM213" i="1"/>
  <c r="BF213" i="1"/>
  <c r="BN213" i="1"/>
  <c r="BH213" i="1"/>
  <c r="BJ213" i="1"/>
  <c r="BL213" i="1"/>
  <c r="BE212" i="1"/>
  <c r="BI212" i="1"/>
  <c r="BM212" i="1"/>
  <c r="BF212" i="1"/>
  <c r="BJ212" i="1"/>
  <c r="BG212" i="1"/>
  <c r="BK212" i="1"/>
  <c r="BH212" i="1"/>
  <c r="BL212" i="1"/>
  <c r="BN212" i="1"/>
  <c r="BG211" i="1"/>
  <c r="BK211" i="1"/>
  <c r="BH211" i="1"/>
  <c r="BL211" i="1"/>
  <c r="BE211" i="1"/>
  <c r="BI211" i="1"/>
  <c r="BM211" i="1"/>
  <c r="BF211" i="1"/>
  <c r="BJ211" i="1"/>
  <c r="BN211" i="1"/>
  <c r="BE210" i="1"/>
  <c r="BI210" i="1"/>
  <c r="BM210" i="1"/>
  <c r="BF210" i="1"/>
  <c r="BJ210" i="1"/>
  <c r="BN210" i="1"/>
  <c r="BG210" i="1"/>
  <c r="BK210" i="1"/>
  <c r="BH210" i="1"/>
  <c r="BL210" i="1"/>
  <c r="BG209" i="1"/>
  <c r="BK209" i="1"/>
  <c r="BH209" i="1"/>
  <c r="BL209" i="1"/>
  <c r="BE209" i="1"/>
  <c r="BI209" i="1"/>
  <c r="BM209" i="1"/>
  <c r="BF209" i="1"/>
  <c r="BJ209" i="1"/>
  <c r="BN209" i="1"/>
  <c r="BE208" i="1"/>
  <c r="BI208" i="1"/>
  <c r="BM208" i="1"/>
  <c r="BF208" i="1"/>
  <c r="BJ208" i="1"/>
  <c r="BN208" i="1"/>
  <c r="BG208" i="1"/>
  <c r="BK208" i="1"/>
  <c r="BH208" i="1"/>
  <c r="BL208" i="1"/>
  <c r="BG207" i="1"/>
  <c r="BK207" i="1"/>
  <c r="BH207" i="1"/>
  <c r="BL207" i="1"/>
  <c r="BE207" i="1"/>
  <c r="BI207" i="1"/>
  <c r="BM207" i="1"/>
  <c r="BF207" i="1"/>
  <c r="BJ207" i="1"/>
  <c r="BN207" i="1"/>
  <c r="BE206" i="1"/>
  <c r="BI206" i="1"/>
  <c r="BM206" i="1"/>
  <c r="BF206" i="1"/>
  <c r="BJ206" i="1"/>
  <c r="BN206" i="1"/>
  <c r="BG206" i="1"/>
  <c r="BK206" i="1"/>
  <c r="BH206" i="1"/>
  <c r="BL206" i="1"/>
  <c r="BG205" i="1"/>
  <c r="BK205" i="1"/>
  <c r="BH205" i="1"/>
  <c r="BL205" i="1"/>
  <c r="BE205" i="1"/>
  <c r="BI205" i="1"/>
  <c r="BM205" i="1"/>
  <c r="BF205" i="1"/>
  <c r="BJ205" i="1"/>
  <c r="BN205" i="1"/>
  <c r="BE204" i="1"/>
  <c r="BI204" i="1"/>
  <c r="BM204" i="1"/>
  <c r="BF204" i="1"/>
  <c r="BJ204" i="1"/>
  <c r="BN204" i="1"/>
  <c r="BG204" i="1"/>
  <c r="BK204" i="1"/>
  <c r="BH204" i="1"/>
  <c r="BL204" i="1"/>
  <c r="BG203" i="1"/>
  <c r="BK203" i="1"/>
  <c r="BH203" i="1"/>
  <c r="BL203" i="1"/>
  <c r="BE203" i="1"/>
  <c r="BI203" i="1"/>
  <c r="BM203" i="1"/>
  <c r="BF203" i="1"/>
  <c r="BJ203" i="1"/>
  <c r="BN203" i="1"/>
  <c r="BE202" i="1"/>
  <c r="BI202" i="1"/>
  <c r="BM202" i="1"/>
  <c r="BF202" i="1"/>
  <c r="BJ202" i="1"/>
  <c r="BN202" i="1"/>
  <c r="BG202" i="1"/>
  <c r="BK202" i="1"/>
  <c r="BH202" i="1"/>
  <c r="BL202" i="1"/>
  <c r="BG201" i="1"/>
  <c r="BK201" i="1"/>
  <c r="BH201" i="1"/>
  <c r="BL201" i="1"/>
  <c r="BE201" i="1"/>
  <c r="BI201" i="1"/>
  <c r="BM201" i="1"/>
  <c r="BF201" i="1"/>
  <c r="BJ201" i="1"/>
  <c r="BN201" i="1"/>
  <c r="BE200" i="1"/>
  <c r="BI200" i="1"/>
  <c r="BM200" i="1"/>
  <c r="BF200" i="1"/>
  <c r="BJ200" i="1"/>
  <c r="BN200" i="1"/>
  <c r="BG200" i="1"/>
  <c r="BK200" i="1"/>
  <c r="BH200" i="1"/>
  <c r="BL200" i="1"/>
  <c r="BG199" i="1"/>
  <c r="BK199" i="1"/>
  <c r="BH199" i="1"/>
  <c r="BL199" i="1"/>
  <c r="BE199" i="1"/>
  <c r="BI199" i="1"/>
  <c r="BM199" i="1"/>
  <c r="BF199" i="1"/>
  <c r="BJ199" i="1"/>
  <c r="BN199" i="1"/>
  <c r="BE198" i="1"/>
  <c r="BI198" i="1"/>
  <c r="BM198" i="1"/>
  <c r="BF198" i="1"/>
  <c r="BJ198" i="1"/>
  <c r="BN198" i="1"/>
  <c r="BG198" i="1"/>
  <c r="BK198" i="1"/>
  <c r="BH198" i="1"/>
  <c r="BL198" i="1"/>
  <c r="BG197" i="1"/>
  <c r="BK197" i="1"/>
  <c r="BH197" i="1"/>
  <c r="BL197" i="1"/>
  <c r="BE197" i="1"/>
  <c r="BI197" i="1"/>
  <c r="BM197" i="1"/>
  <c r="BF197" i="1"/>
  <c r="BJ197" i="1"/>
  <c r="BN197" i="1"/>
  <c r="BE196" i="1"/>
  <c r="BI196" i="1"/>
  <c r="BM196" i="1"/>
  <c r="BF196" i="1"/>
  <c r="BJ196" i="1"/>
  <c r="BN196" i="1"/>
  <c r="BG196" i="1"/>
  <c r="BK196" i="1"/>
  <c r="BH196" i="1"/>
  <c r="BL196" i="1"/>
  <c r="BG195" i="1"/>
  <c r="BK195" i="1"/>
  <c r="BH195" i="1"/>
  <c r="BL195" i="1"/>
  <c r="BE195" i="1"/>
  <c r="BI195" i="1"/>
  <c r="BM195" i="1"/>
  <c r="BF195" i="1"/>
  <c r="BJ195" i="1"/>
  <c r="BN195" i="1"/>
  <c r="BE194" i="1"/>
  <c r="BI194" i="1"/>
  <c r="BM194" i="1"/>
  <c r="BF194" i="1"/>
  <c r="BJ194" i="1"/>
  <c r="BN194" i="1"/>
  <c r="BG194" i="1"/>
  <c r="BK194" i="1"/>
  <c r="BH194" i="1"/>
  <c r="BL194" i="1"/>
  <c r="BG193" i="1"/>
  <c r="BK193" i="1"/>
  <c r="BH193" i="1"/>
  <c r="BL193" i="1"/>
  <c r="BE193" i="1"/>
  <c r="BI193" i="1"/>
  <c r="BM193" i="1"/>
  <c r="BF193" i="1"/>
  <c r="BJ193" i="1"/>
  <c r="BN193" i="1"/>
  <c r="BE192" i="1"/>
  <c r="BI192" i="1"/>
  <c r="BM192" i="1"/>
  <c r="BF192" i="1"/>
  <c r="BJ192" i="1"/>
  <c r="BN192" i="1"/>
  <c r="BG192" i="1"/>
  <c r="BK192" i="1"/>
  <c r="BH192" i="1"/>
  <c r="BL192" i="1"/>
  <c r="BG191" i="1"/>
  <c r="BK191" i="1"/>
  <c r="BH191" i="1"/>
  <c r="BL191" i="1"/>
  <c r="BE191" i="1"/>
  <c r="BI191" i="1"/>
  <c r="BM191" i="1"/>
  <c r="BF191" i="1"/>
  <c r="BJ191" i="1"/>
  <c r="BN191" i="1"/>
  <c r="BE190" i="1"/>
  <c r="BI190" i="1"/>
  <c r="BM190" i="1"/>
  <c r="BF190" i="1"/>
  <c r="BJ190" i="1"/>
  <c r="BN190" i="1"/>
  <c r="BG190" i="1"/>
  <c r="BK190" i="1"/>
  <c r="BH190" i="1"/>
  <c r="BL190" i="1"/>
  <c r="BG189" i="1"/>
  <c r="BK189" i="1"/>
  <c r="BH189" i="1"/>
  <c r="BL189" i="1"/>
  <c r="BE189" i="1"/>
  <c r="BI189" i="1"/>
  <c r="BM189" i="1"/>
  <c r="BF189" i="1"/>
  <c r="BJ189" i="1"/>
  <c r="BN189" i="1"/>
  <c r="BE188" i="1"/>
  <c r="BI188" i="1"/>
  <c r="BM188" i="1"/>
  <c r="BF188" i="1"/>
  <c r="BJ188" i="1"/>
  <c r="BN188" i="1"/>
  <c r="BG188" i="1"/>
  <c r="BK188" i="1"/>
  <c r="BH188" i="1"/>
  <c r="BL188" i="1"/>
  <c r="BG187" i="1"/>
  <c r="BK187" i="1"/>
  <c r="BH187" i="1"/>
  <c r="BL187" i="1"/>
  <c r="BE187" i="1"/>
  <c r="BI187" i="1"/>
  <c r="BM187" i="1"/>
  <c r="BF187" i="1"/>
  <c r="BJ187" i="1"/>
  <c r="BN187" i="1"/>
  <c r="BE186" i="1"/>
  <c r="BI186" i="1"/>
  <c r="BM186" i="1"/>
  <c r="BF186" i="1"/>
  <c r="BJ186" i="1"/>
  <c r="BN186" i="1"/>
  <c r="BG186" i="1"/>
  <c r="BK186" i="1"/>
  <c r="BH186" i="1"/>
  <c r="BL186" i="1"/>
  <c r="BG185" i="1"/>
  <c r="BK185" i="1"/>
  <c r="BH185" i="1"/>
  <c r="BL185" i="1"/>
  <c r="BE185" i="1"/>
  <c r="BI185" i="1"/>
  <c r="BM185" i="1"/>
  <c r="BF185" i="1"/>
  <c r="BJ185" i="1"/>
  <c r="BN185" i="1"/>
  <c r="BE184" i="1"/>
  <c r="BI184" i="1"/>
  <c r="BM184" i="1"/>
  <c r="BF184" i="1"/>
  <c r="BJ184" i="1"/>
  <c r="BN184" i="1"/>
  <c r="BG184" i="1"/>
  <c r="BK184" i="1"/>
  <c r="BH184" i="1"/>
  <c r="BL184" i="1"/>
  <c r="BG183" i="1"/>
  <c r="BK183" i="1"/>
  <c r="BH183" i="1"/>
  <c r="BL183" i="1"/>
  <c r="BE183" i="1"/>
  <c r="BI183" i="1"/>
  <c r="BM183" i="1"/>
  <c r="BF183" i="1"/>
  <c r="BJ183" i="1"/>
  <c r="BN183" i="1"/>
  <c r="BE182" i="1"/>
  <c r="BI182" i="1"/>
  <c r="BM182" i="1"/>
  <c r="BF182" i="1"/>
  <c r="BJ182" i="1"/>
  <c r="BN182" i="1"/>
  <c r="BG182" i="1"/>
  <c r="BK182" i="1"/>
  <c r="BH182" i="1"/>
  <c r="BL182" i="1"/>
  <c r="BG181" i="1"/>
  <c r="BK181" i="1"/>
  <c r="BH181" i="1"/>
  <c r="BL181" i="1"/>
  <c r="BE181" i="1"/>
  <c r="BI181" i="1"/>
  <c r="BM181" i="1"/>
  <c r="BF181" i="1"/>
  <c r="BJ181" i="1"/>
  <c r="BN181" i="1"/>
  <c r="BE180" i="1"/>
  <c r="BI180" i="1"/>
  <c r="BM180" i="1"/>
  <c r="BF180" i="1"/>
  <c r="BJ180" i="1"/>
  <c r="BN180" i="1"/>
  <c r="BG180" i="1"/>
  <c r="BK180" i="1"/>
  <c r="BH180" i="1"/>
  <c r="BL180" i="1"/>
  <c r="BG179" i="1"/>
  <c r="BK179" i="1"/>
  <c r="BH179" i="1"/>
  <c r="BL179" i="1"/>
  <c r="BE179" i="1"/>
  <c r="BI179" i="1"/>
  <c r="BM179" i="1"/>
  <c r="BF179" i="1"/>
  <c r="BJ179" i="1"/>
  <c r="BN179" i="1"/>
  <c r="BE178" i="1"/>
  <c r="BI178" i="1"/>
  <c r="BM178" i="1"/>
  <c r="BF178" i="1"/>
  <c r="BJ178" i="1"/>
  <c r="BN178" i="1"/>
  <c r="BG178" i="1"/>
  <c r="BK178" i="1"/>
  <c r="BH178" i="1"/>
  <c r="BL178" i="1"/>
  <c r="BG177" i="1"/>
  <c r="BK177" i="1"/>
  <c r="BH177" i="1"/>
  <c r="BL177" i="1"/>
  <c r="BE177" i="1"/>
  <c r="BI177" i="1"/>
  <c r="BM177" i="1"/>
  <c r="BF177" i="1"/>
  <c r="BJ177" i="1"/>
  <c r="BN177" i="1"/>
  <c r="BE176" i="1"/>
  <c r="BI176" i="1"/>
  <c r="BM176" i="1"/>
  <c r="BF176" i="1"/>
  <c r="BJ176" i="1"/>
  <c r="BN176" i="1"/>
  <c r="BG176" i="1"/>
  <c r="BK176" i="1"/>
  <c r="BH176" i="1"/>
  <c r="BL176" i="1"/>
  <c r="BE175" i="1"/>
  <c r="BG175" i="1"/>
  <c r="BK175" i="1"/>
  <c r="BH175" i="1"/>
  <c r="BL175" i="1"/>
  <c r="BI175" i="1"/>
  <c r="BM175" i="1"/>
  <c r="BF175" i="1"/>
  <c r="BJ175" i="1"/>
  <c r="BN175" i="1"/>
  <c r="BG174" i="1"/>
  <c r="BK174" i="1"/>
  <c r="BH174" i="1"/>
  <c r="BL174" i="1"/>
  <c r="BI174" i="1"/>
  <c r="BJ174" i="1"/>
  <c r="BE174" i="1"/>
  <c r="BM174" i="1"/>
  <c r="BF174" i="1"/>
  <c r="BN174" i="1"/>
  <c r="BE173" i="1"/>
  <c r="BI173" i="1"/>
  <c r="BM173" i="1"/>
  <c r="BF173" i="1"/>
  <c r="BJ173" i="1"/>
  <c r="BN173" i="1"/>
  <c r="BG173" i="1"/>
  <c r="BH173" i="1"/>
  <c r="BK173" i="1"/>
  <c r="BL173" i="1"/>
  <c r="BG172" i="1"/>
  <c r="BK172" i="1"/>
  <c r="BH172" i="1"/>
  <c r="BL172" i="1"/>
  <c r="BE172" i="1"/>
  <c r="BM172" i="1"/>
  <c r="BF172" i="1"/>
  <c r="BN172" i="1"/>
  <c r="BI172" i="1"/>
  <c r="BJ172" i="1"/>
  <c r="BE171" i="1"/>
  <c r="BI171" i="1"/>
  <c r="BM171" i="1"/>
  <c r="BF171" i="1"/>
  <c r="BJ171" i="1"/>
  <c r="BN171" i="1"/>
  <c r="BK171" i="1"/>
  <c r="BL171" i="1"/>
  <c r="BG171" i="1"/>
  <c r="BH171" i="1"/>
  <c r="BG170" i="1"/>
  <c r="BK170" i="1"/>
  <c r="BH170" i="1"/>
  <c r="BL170" i="1"/>
  <c r="BI170" i="1"/>
  <c r="BJ170" i="1"/>
  <c r="BE170" i="1"/>
  <c r="BM170" i="1"/>
  <c r="BF170" i="1"/>
  <c r="BN170" i="1"/>
  <c r="BE169" i="1"/>
  <c r="BI169" i="1"/>
  <c r="BM169" i="1"/>
  <c r="BF169" i="1"/>
  <c r="BJ169" i="1"/>
  <c r="BN169" i="1"/>
  <c r="BG169" i="1"/>
  <c r="BH169" i="1"/>
  <c r="BK169" i="1"/>
  <c r="BL169" i="1"/>
  <c r="BG168" i="1"/>
  <c r="BK168" i="1"/>
  <c r="BH168" i="1"/>
  <c r="BL168" i="1"/>
  <c r="BE168" i="1"/>
  <c r="BM168" i="1"/>
  <c r="BF168" i="1"/>
  <c r="BN168" i="1"/>
  <c r="BI168" i="1"/>
  <c r="BJ168" i="1"/>
  <c r="BE167" i="1"/>
  <c r="BI167" i="1"/>
  <c r="BM167" i="1"/>
  <c r="BF167" i="1"/>
  <c r="BJ167" i="1"/>
  <c r="BN167" i="1"/>
  <c r="BK167" i="1"/>
  <c r="BL167" i="1"/>
  <c r="BG167" i="1"/>
  <c r="BH167" i="1"/>
  <c r="BG166" i="1"/>
  <c r="BK166" i="1"/>
  <c r="BH166" i="1"/>
  <c r="BL166" i="1"/>
  <c r="BI166" i="1"/>
  <c r="BJ166" i="1"/>
  <c r="BE166" i="1"/>
  <c r="BM166" i="1"/>
  <c r="BF166" i="1"/>
  <c r="BN166" i="1"/>
  <c r="BE165" i="1"/>
  <c r="BI165" i="1"/>
  <c r="BM165" i="1"/>
  <c r="BF165" i="1"/>
  <c r="BJ165" i="1"/>
  <c r="BN165" i="1"/>
  <c r="BG165" i="1"/>
  <c r="BH165" i="1"/>
  <c r="BK165" i="1"/>
  <c r="BL165" i="1"/>
  <c r="BG164" i="1"/>
  <c r="BK164" i="1"/>
  <c r="BH164" i="1"/>
  <c r="BL164" i="1"/>
  <c r="BE164" i="1"/>
  <c r="BM164" i="1"/>
  <c r="BF164" i="1"/>
  <c r="BN164" i="1"/>
  <c r="BI164" i="1"/>
  <c r="BJ164" i="1"/>
  <c r="BG163" i="1"/>
  <c r="BK163" i="1"/>
  <c r="BH163" i="1"/>
  <c r="BL163" i="1"/>
  <c r="BE163" i="1"/>
  <c r="BI163" i="1"/>
  <c r="BM163" i="1"/>
  <c r="BF163" i="1"/>
  <c r="BJ163" i="1"/>
  <c r="BN163" i="1"/>
  <c r="BE162" i="1"/>
  <c r="BI162" i="1"/>
  <c r="BM162" i="1"/>
  <c r="BF162" i="1"/>
  <c r="BJ162" i="1"/>
  <c r="BN162" i="1"/>
  <c r="BG162" i="1"/>
  <c r="BK162" i="1"/>
  <c r="BH162" i="1"/>
  <c r="BL162" i="1"/>
  <c r="BG161" i="1"/>
  <c r="BK161" i="1"/>
  <c r="BH161" i="1"/>
  <c r="BL161" i="1"/>
  <c r="BE161" i="1"/>
  <c r="BI161" i="1"/>
  <c r="BM161" i="1"/>
  <c r="BF161" i="1"/>
  <c r="BJ161" i="1"/>
  <c r="BN161" i="1"/>
  <c r="BE160" i="1"/>
  <c r="BI160" i="1"/>
  <c r="BM160" i="1"/>
  <c r="BF160" i="1"/>
  <c r="BJ160" i="1"/>
  <c r="BN160" i="1"/>
  <c r="BG160" i="1"/>
  <c r="BK160" i="1"/>
  <c r="BH160" i="1"/>
  <c r="BL160" i="1"/>
  <c r="BG159" i="1"/>
  <c r="BK159" i="1"/>
  <c r="BH159" i="1"/>
  <c r="BL159" i="1"/>
  <c r="BE159" i="1"/>
  <c r="BI159" i="1"/>
  <c r="BM159" i="1"/>
  <c r="BF159" i="1"/>
  <c r="BJ159" i="1"/>
  <c r="BN159" i="1"/>
  <c r="BE158" i="1"/>
  <c r="BI158" i="1"/>
  <c r="BM158" i="1"/>
  <c r="BF158" i="1"/>
  <c r="BJ158" i="1"/>
  <c r="BN158" i="1"/>
  <c r="BG158" i="1"/>
  <c r="BK158" i="1"/>
  <c r="BH158" i="1"/>
  <c r="BL158" i="1"/>
  <c r="BG157" i="1"/>
  <c r="BK157" i="1"/>
  <c r="BH157" i="1"/>
  <c r="BL157" i="1"/>
  <c r="BE157" i="1"/>
  <c r="BI157" i="1"/>
  <c r="BM157" i="1"/>
  <c r="BF157" i="1"/>
  <c r="BJ157" i="1"/>
  <c r="BN157" i="1"/>
  <c r="BE156" i="1"/>
  <c r="BI156" i="1"/>
  <c r="BM156" i="1"/>
  <c r="BF156" i="1"/>
  <c r="BJ156" i="1"/>
  <c r="BN156" i="1"/>
  <c r="BG156" i="1"/>
  <c r="BK156" i="1"/>
  <c r="BH156" i="1"/>
  <c r="BL156" i="1"/>
  <c r="BG155" i="1"/>
  <c r="BK155" i="1"/>
  <c r="BH155" i="1"/>
  <c r="BL155" i="1"/>
  <c r="BE155" i="1"/>
  <c r="BI155" i="1"/>
  <c r="BM155" i="1"/>
  <c r="BF155" i="1"/>
  <c r="BJ155" i="1"/>
  <c r="BN155" i="1"/>
  <c r="BE154" i="1"/>
  <c r="BI154" i="1"/>
  <c r="BM154" i="1"/>
  <c r="BF154" i="1"/>
  <c r="BJ154" i="1"/>
  <c r="BN154" i="1"/>
  <c r="BG154" i="1"/>
  <c r="BK154" i="1"/>
  <c r="BH154" i="1"/>
  <c r="BL154" i="1"/>
  <c r="BG153" i="1"/>
  <c r="BK153" i="1"/>
  <c r="BH153" i="1"/>
  <c r="BL153" i="1"/>
  <c r="BE153" i="1"/>
  <c r="BI153" i="1"/>
  <c r="BM153" i="1"/>
  <c r="BF153" i="1"/>
  <c r="BJ153" i="1"/>
  <c r="BN153" i="1"/>
  <c r="BE152" i="1"/>
  <c r="BI152" i="1"/>
  <c r="BM152" i="1"/>
  <c r="BF152" i="1"/>
  <c r="BJ152" i="1"/>
  <c r="BN152" i="1"/>
  <c r="BG152" i="1"/>
  <c r="BK152" i="1"/>
  <c r="BH152" i="1"/>
  <c r="BL152" i="1"/>
  <c r="BG151" i="1"/>
  <c r="BK151" i="1"/>
  <c r="BH151" i="1"/>
  <c r="BL151" i="1"/>
  <c r="BE151" i="1"/>
  <c r="BI151" i="1"/>
  <c r="BM151" i="1"/>
  <c r="BF151" i="1"/>
  <c r="BJ151" i="1"/>
  <c r="BN151" i="1"/>
  <c r="BE150" i="1"/>
  <c r="BI150" i="1"/>
  <c r="BM150" i="1"/>
  <c r="BF150" i="1"/>
  <c r="BJ150" i="1"/>
  <c r="BN150" i="1"/>
  <c r="BG150" i="1"/>
  <c r="BK150" i="1"/>
  <c r="BH150" i="1"/>
  <c r="BL150" i="1"/>
  <c r="BG149" i="1"/>
  <c r="BK149" i="1"/>
  <c r="BH149" i="1"/>
  <c r="BL149" i="1"/>
  <c r="BE149" i="1"/>
  <c r="BI149" i="1"/>
  <c r="BM149" i="1"/>
  <c r="BF149" i="1"/>
  <c r="BJ149" i="1"/>
  <c r="BN149" i="1"/>
  <c r="BE148" i="1"/>
  <c r="BI148" i="1"/>
  <c r="BM148" i="1"/>
  <c r="BF148" i="1"/>
  <c r="BJ148" i="1"/>
  <c r="BN148" i="1"/>
  <c r="BG148" i="1"/>
  <c r="BK148" i="1"/>
  <c r="BH148" i="1"/>
  <c r="BL148" i="1"/>
  <c r="BG147" i="1"/>
  <c r="BK147" i="1"/>
  <c r="BH147" i="1"/>
  <c r="BL147" i="1"/>
  <c r="BE147" i="1"/>
  <c r="BI147" i="1"/>
  <c r="BM147" i="1"/>
  <c r="BF147" i="1"/>
  <c r="BJ147" i="1"/>
  <c r="BN147" i="1"/>
  <c r="BE146" i="1"/>
  <c r="BI146" i="1"/>
  <c r="BM146" i="1"/>
  <c r="BF146" i="1"/>
  <c r="BJ146" i="1"/>
  <c r="BN146" i="1"/>
  <c r="BG146" i="1"/>
  <c r="BK146" i="1"/>
  <c r="BH146" i="1"/>
  <c r="BL146" i="1"/>
  <c r="BG145" i="1"/>
  <c r="BK145" i="1"/>
  <c r="BH145" i="1"/>
  <c r="BL145" i="1"/>
  <c r="BE145" i="1"/>
  <c r="BI145" i="1"/>
  <c r="BM145" i="1"/>
  <c r="BF145" i="1"/>
  <c r="BJ145" i="1"/>
  <c r="BN145" i="1"/>
  <c r="BE144" i="1"/>
  <c r="BI144" i="1"/>
  <c r="BM144" i="1"/>
  <c r="BF144" i="1"/>
  <c r="BJ144" i="1"/>
  <c r="BN144" i="1"/>
  <c r="BG144" i="1"/>
  <c r="BK144" i="1"/>
  <c r="BH144" i="1"/>
  <c r="BL144" i="1"/>
  <c r="BG143" i="1"/>
  <c r="BK143" i="1"/>
  <c r="BH143" i="1"/>
  <c r="BL143" i="1"/>
  <c r="BE143" i="1"/>
  <c r="BI143" i="1"/>
  <c r="BM143" i="1"/>
  <c r="BF143" i="1"/>
  <c r="BJ143" i="1"/>
  <c r="BN143" i="1"/>
  <c r="BE142" i="1"/>
  <c r="BI142" i="1"/>
  <c r="BM142" i="1"/>
  <c r="BF142" i="1"/>
  <c r="BJ142" i="1"/>
  <c r="BN142" i="1"/>
  <c r="BG142" i="1"/>
  <c r="BK142" i="1"/>
  <c r="BH142" i="1"/>
  <c r="BL142" i="1"/>
  <c r="BG141" i="1"/>
  <c r="BK141" i="1"/>
  <c r="BH141" i="1"/>
  <c r="BL141" i="1"/>
  <c r="BE141" i="1"/>
  <c r="BI141" i="1"/>
  <c r="BM141" i="1"/>
  <c r="BF141" i="1"/>
  <c r="BJ141" i="1"/>
  <c r="BN141" i="1"/>
  <c r="BE140" i="1"/>
  <c r="BI140" i="1"/>
  <c r="BM140" i="1"/>
  <c r="BF140" i="1"/>
  <c r="BJ140" i="1"/>
  <c r="BN140" i="1"/>
  <c r="BG140" i="1"/>
  <c r="BK140" i="1"/>
  <c r="BH140" i="1"/>
  <c r="BL140" i="1"/>
  <c r="BG139" i="1"/>
  <c r="BK139" i="1"/>
  <c r="BH139" i="1"/>
  <c r="BL139" i="1"/>
  <c r="BE139" i="1"/>
  <c r="BI139" i="1"/>
  <c r="BM139" i="1"/>
  <c r="BF139" i="1"/>
  <c r="BJ139" i="1"/>
  <c r="BN139" i="1"/>
  <c r="BE138" i="1"/>
  <c r="BI138" i="1"/>
  <c r="BM138" i="1"/>
  <c r="BF138" i="1"/>
  <c r="BJ138" i="1"/>
  <c r="BN138" i="1"/>
  <c r="BG138" i="1"/>
  <c r="BK138" i="1"/>
  <c r="BH138" i="1"/>
  <c r="BL138" i="1"/>
  <c r="BG137" i="1"/>
  <c r="BK137" i="1"/>
  <c r="BH137" i="1"/>
  <c r="BL137" i="1"/>
  <c r="BE137" i="1"/>
  <c r="BI137" i="1"/>
  <c r="BM137" i="1"/>
  <c r="BF137" i="1"/>
  <c r="BJ137" i="1"/>
  <c r="BN137" i="1"/>
  <c r="BE136" i="1"/>
  <c r="BI136" i="1"/>
  <c r="BM136" i="1"/>
  <c r="BF136" i="1"/>
  <c r="BJ136" i="1"/>
  <c r="BN136" i="1"/>
  <c r="BG136" i="1"/>
  <c r="BK136" i="1"/>
  <c r="BH136" i="1"/>
  <c r="BL136" i="1"/>
  <c r="BG135" i="1"/>
  <c r="BK135" i="1"/>
  <c r="BH135" i="1"/>
  <c r="BL135" i="1"/>
  <c r="BE135" i="1"/>
  <c r="BI135" i="1"/>
  <c r="BM135" i="1"/>
  <c r="BF135" i="1"/>
  <c r="BJ135" i="1"/>
  <c r="BN135" i="1"/>
  <c r="BE134" i="1"/>
  <c r="BI134" i="1"/>
  <c r="BM134" i="1"/>
  <c r="BF134" i="1"/>
  <c r="BJ134" i="1"/>
  <c r="BN134" i="1"/>
  <c r="BG134" i="1"/>
  <c r="BK134" i="1"/>
  <c r="BH134" i="1"/>
  <c r="BL134" i="1"/>
  <c r="BG133" i="1"/>
  <c r="BK133" i="1"/>
  <c r="BH133" i="1"/>
  <c r="BL133" i="1"/>
  <c r="BE133" i="1"/>
  <c r="BI133" i="1"/>
  <c r="BM133" i="1"/>
  <c r="BF133" i="1"/>
  <c r="BJ133" i="1"/>
  <c r="BN133" i="1"/>
  <c r="BE132" i="1"/>
  <c r="BI132" i="1"/>
  <c r="BM132" i="1"/>
  <c r="BF132" i="1"/>
  <c r="BJ132" i="1"/>
  <c r="BN132" i="1"/>
  <c r="BG132" i="1"/>
  <c r="BK132" i="1"/>
  <c r="BH132" i="1"/>
  <c r="BL132" i="1"/>
  <c r="BF131" i="1"/>
  <c r="BJ131" i="1"/>
  <c r="BN131" i="1"/>
  <c r="BG131" i="1"/>
  <c r="BK131" i="1"/>
  <c r="BI131" i="1"/>
  <c r="BL131" i="1"/>
  <c r="BE131" i="1"/>
  <c r="BM131" i="1"/>
  <c r="BH131" i="1"/>
  <c r="BH130" i="1"/>
  <c r="BL130" i="1"/>
  <c r="BE130" i="1"/>
  <c r="BI130" i="1"/>
  <c r="BM130" i="1"/>
  <c r="BG130" i="1"/>
  <c r="BJ130" i="1"/>
  <c r="BK130" i="1"/>
  <c r="BF130" i="1"/>
  <c r="BN130" i="1"/>
  <c r="BF129" i="1"/>
  <c r="BJ129" i="1"/>
  <c r="BN129" i="1"/>
  <c r="BG129" i="1"/>
  <c r="BK129" i="1"/>
  <c r="BE129" i="1"/>
  <c r="BM129" i="1"/>
  <c r="BH129" i="1"/>
  <c r="BI129" i="1"/>
  <c r="BL129" i="1"/>
  <c r="BH128" i="1"/>
  <c r="BL128" i="1"/>
  <c r="BE128" i="1"/>
  <c r="BI128" i="1"/>
  <c r="BM128" i="1"/>
  <c r="BK128" i="1"/>
  <c r="BF128" i="1"/>
  <c r="BN128" i="1"/>
  <c r="BG128" i="1"/>
  <c r="BJ128" i="1"/>
  <c r="BF127" i="1"/>
  <c r="BJ127" i="1"/>
  <c r="BN127" i="1"/>
  <c r="BG127" i="1"/>
  <c r="BK127" i="1"/>
  <c r="BI127" i="1"/>
  <c r="BL127" i="1"/>
  <c r="BE127" i="1"/>
  <c r="BM127" i="1"/>
  <c r="BH127" i="1"/>
  <c r="BH126" i="1"/>
  <c r="BL126" i="1"/>
  <c r="BE126" i="1"/>
  <c r="BI126" i="1"/>
  <c r="BM126" i="1"/>
  <c r="BG126" i="1"/>
  <c r="BJ126" i="1"/>
  <c r="BK126" i="1"/>
  <c r="BF126" i="1"/>
  <c r="BN126" i="1"/>
  <c r="BF125" i="1"/>
  <c r="BJ125" i="1"/>
  <c r="BN125" i="1"/>
  <c r="BG125" i="1"/>
  <c r="BK125" i="1"/>
  <c r="BE125" i="1"/>
  <c r="BM125" i="1"/>
  <c r="BH125" i="1"/>
  <c r="BI125" i="1"/>
  <c r="BL125" i="1"/>
  <c r="BH124" i="1"/>
  <c r="BL124" i="1"/>
  <c r="BE124" i="1"/>
  <c r="BI124" i="1"/>
  <c r="BM124" i="1"/>
  <c r="BK124" i="1"/>
  <c r="BF124" i="1"/>
  <c r="BN124" i="1"/>
  <c r="BG124" i="1"/>
  <c r="BJ124" i="1"/>
  <c r="BF123" i="1"/>
  <c r="BJ123" i="1"/>
  <c r="BN123" i="1"/>
  <c r="BG123" i="1"/>
  <c r="BK123" i="1"/>
  <c r="BI123" i="1"/>
  <c r="BL123" i="1"/>
  <c r="BE123" i="1"/>
  <c r="BM123" i="1"/>
  <c r="BH123" i="1"/>
  <c r="BH122" i="1"/>
  <c r="BL122" i="1"/>
  <c r="BE122" i="1"/>
  <c r="BI122" i="1"/>
  <c r="BM122" i="1"/>
  <c r="BG122" i="1"/>
  <c r="BJ122" i="1"/>
  <c r="BK122" i="1"/>
  <c r="BF122" i="1"/>
  <c r="BN122" i="1"/>
  <c r="BF121" i="1"/>
  <c r="BJ121" i="1"/>
  <c r="BN121" i="1"/>
  <c r="BG121" i="1"/>
  <c r="BK121" i="1"/>
  <c r="BE121" i="1"/>
  <c r="BM121" i="1"/>
  <c r="BH121" i="1"/>
  <c r="BI121" i="1"/>
  <c r="BL121" i="1"/>
  <c r="BH120" i="1"/>
  <c r="BL120" i="1"/>
  <c r="BE120" i="1"/>
  <c r="BI120" i="1"/>
  <c r="BM120" i="1"/>
  <c r="BK120" i="1"/>
  <c r="BF120" i="1"/>
  <c r="BN120" i="1"/>
  <c r="BG120" i="1"/>
  <c r="BJ120" i="1"/>
  <c r="BH119" i="1"/>
  <c r="BL119" i="1"/>
  <c r="BE119" i="1"/>
  <c r="BI119" i="1"/>
  <c r="BM119" i="1"/>
  <c r="BF119" i="1"/>
  <c r="BJ119" i="1"/>
  <c r="BN119" i="1"/>
  <c r="BG119" i="1"/>
  <c r="BK119" i="1"/>
  <c r="BF118" i="1"/>
  <c r="BJ118" i="1"/>
  <c r="BN118" i="1"/>
  <c r="BG118" i="1"/>
  <c r="BK118" i="1"/>
  <c r="BH118" i="1"/>
  <c r="BL118" i="1"/>
  <c r="BE118" i="1"/>
  <c r="BI118" i="1"/>
  <c r="BM118" i="1"/>
  <c r="BH117" i="1"/>
  <c r="BL117" i="1"/>
  <c r="BE117" i="1"/>
  <c r="BI117" i="1"/>
  <c r="BM117" i="1"/>
  <c r="BF117" i="1"/>
  <c r="BJ117" i="1"/>
  <c r="BN117" i="1"/>
  <c r="BG117" i="1"/>
  <c r="BK117" i="1"/>
  <c r="BF116" i="1"/>
  <c r="BJ116" i="1"/>
  <c r="BN116" i="1"/>
  <c r="BG116" i="1"/>
  <c r="BK116" i="1"/>
  <c r="BH116" i="1"/>
  <c r="BL116" i="1"/>
  <c r="BE116" i="1"/>
  <c r="BI116" i="1"/>
  <c r="BM116" i="1"/>
  <c r="BH115" i="1"/>
  <c r="BL115" i="1"/>
  <c r="BE115" i="1"/>
  <c r="BI115" i="1"/>
  <c r="BM115" i="1"/>
  <c r="BF115" i="1"/>
  <c r="BJ115" i="1"/>
  <c r="BN115" i="1"/>
  <c r="BG115" i="1"/>
  <c r="BK115" i="1"/>
  <c r="BF114" i="1"/>
  <c r="BJ114" i="1"/>
  <c r="BN114" i="1"/>
  <c r="BG114" i="1"/>
  <c r="BK114" i="1"/>
  <c r="BH114" i="1"/>
  <c r="BL114" i="1"/>
  <c r="BE114" i="1"/>
  <c r="BI114" i="1"/>
  <c r="BM114" i="1"/>
  <c r="BH113" i="1"/>
  <c r="BL113" i="1"/>
  <c r="BE113" i="1"/>
  <c r="BI113" i="1"/>
  <c r="BM113" i="1"/>
  <c r="BF113" i="1"/>
  <c r="BJ113" i="1"/>
  <c r="BN113" i="1"/>
  <c r="BG113" i="1"/>
  <c r="BK113" i="1"/>
  <c r="BF112" i="1"/>
  <c r="BJ112" i="1"/>
  <c r="BN112" i="1"/>
  <c r="BG112" i="1"/>
  <c r="BK112" i="1"/>
  <c r="BH112" i="1"/>
  <c r="BL112" i="1"/>
  <c r="BE112" i="1"/>
  <c r="BI112" i="1"/>
  <c r="BM112" i="1"/>
  <c r="BH111" i="1"/>
  <c r="BL111" i="1"/>
  <c r="BE111" i="1"/>
  <c r="BI111" i="1"/>
  <c r="BM111" i="1"/>
  <c r="BF111" i="1"/>
  <c r="BJ111" i="1"/>
  <c r="BN111" i="1"/>
  <c r="BG111" i="1"/>
  <c r="BK111" i="1"/>
  <c r="BF110" i="1"/>
  <c r="BJ110" i="1"/>
  <c r="BN110" i="1"/>
  <c r="BG110" i="1"/>
  <c r="BK110" i="1"/>
  <c r="BH110" i="1"/>
  <c r="BL110" i="1"/>
  <c r="BE110" i="1"/>
  <c r="BI110" i="1"/>
  <c r="BM110" i="1"/>
  <c r="BH109" i="1"/>
  <c r="BL109" i="1"/>
  <c r="BE109" i="1"/>
  <c r="BI109" i="1"/>
  <c r="BM109" i="1"/>
  <c r="BF109" i="1"/>
  <c r="BJ109" i="1"/>
  <c r="BN109" i="1"/>
  <c r="BG109" i="1"/>
  <c r="BK109" i="1"/>
  <c r="BF108" i="1"/>
  <c r="BJ108" i="1"/>
  <c r="BN108" i="1"/>
  <c r="BG108" i="1"/>
  <c r="BK108" i="1"/>
  <c r="BH108" i="1"/>
  <c r="BL108" i="1"/>
  <c r="BE108" i="1"/>
  <c r="BI108" i="1"/>
  <c r="BM108" i="1"/>
  <c r="BH107" i="1"/>
  <c r="BL107" i="1"/>
  <c r="BE107" i="1"/>
  <c r="BI107" i="1"/>
  <c r="BM107" i="1"/>
  <c r="BF107" i="1"/>
  <c r="BJ107" i="1"/>
  <c r="BN107" i="1"/>
  <c r="BG107" i="1"/>
  <c r="BK107" i="1"/>
  <c r="BF106" i="1"/>
  <c r="BJ106" i="1"/>
  <c r="BN106" i="1"/>
  <c r="BG106" i="1"/>
  <c r="BK106" i="1"/>
  <c r="BH106" i="1"/>
  <c r="BL106" i="1"/>
  <c r="BE106" i="1"/>
  <c r="BI106" i="1"/>
  <c r="BM106" i="1"/>
  <c r="BH105" i="1"/>
  <c r="BL105" i="1"/>
  <c r="BE105" i="1"/>
  <c r="BI105" i="1"/>
  <c r="BM105" i="1"/>
  <c r="BF105" i="1"/>
  <c r="BJ105" i="1"/>
  <c r="BN105" i="1"/>
  <c r="BG105" i="1"/>
  <c r="BK105" i="1"/>
  <c r="BF104" i="1"/>
  <c r="BJ104" i="1"/>
  <c r="BN104" i="1"/>
  <c r="BG104" i="1"/>
  <c r="BK104" i="1"/>
  <c r="BH104" i="1"/>
  <c r="BL104" i="1"/>
  <c r="BE104" i="1"/>
  <c r="BI104" i="1"/>
  <c r="BM104" i="1"/>
  <c r="BH103" i="1"/>
  <c r="BL103" i="1"/>
  <c r="BE103" i="1"/>
  <c r="BI103" i="1"/>
  <c r="BM103" i="1"/>
  <c r="BF103" i="1"/>
  <c r="BJ103" i="1"/>
  <c r="BN103" i="1"/>
  <c r="BG103" i="1"/>
  <c r="BK103" i="1"/>
  <c r="BF102" i="1"/>
  <c r="BJ102" i="1"/>
  <c r="BN102" i="1"/>
  <c r="BG102" i="1"/>
  <c r="BK102" i="1"/>
  <c r="BH102" i="1"/>
  <c r="BL102" i="1"/>
  <c r="BE102" i="1"/>
  <c r="BI102" i="1"/>
  <c r="BM102" i="1"/>
  <c r="BH101" i="1"/>
  <c r="BL101" i="1"/>
  <c r="BE101" i="1"/>
  <c r="BI101" i="1"/>
  <c r="BM101" i="1"/>
  <c r="BF101" i="1"/>
  <c r="BJ101" i="1"/>
  <c r="BN101" i="1"/>
  <c r="BG101" i="1"/>
  <c r="BK101" i="1"/>
  <c r="BF100" i="1"/>
  <c r="BJ100" i="1"/>
  <c r="BN100" i="1"/>
  <c r="BG100" i="1"/>
  <c r="BK100" i="1"/>
  <c r="BH100" i="1"/>
  <c r="BL100" i="1"/>
  <c r="BE100" i="1"/>
  <c r="BI100" i="1"/>
  <c r="BM100" i="1"/>
  <c r="BH99" i="1"/>
  <c r="BL99" i="1"/>
  <c r="BE99" i="1"/>
  <c r="BI99" i="1"/>
  <c r="BM99" i="1"/>
  <c r="BF99" i="1"/>
  <c r="BJ99" i="1"/>
  <c r="BN99" i="1"/>
  <c r="BG99" i="1"/>
  <c r="BK99" i="1"/>
  <c r="BF98" i="1"/>
  <c r="BJ98" i="1"/>
  <c r="BN98" i="1"/>
  <c r="BG98" i="1"/>
  <c r="BK98" i="1"/>
  <c r="BH98" i="1"/>
  <c r="BL98" i="1"/>
  <c r="BE98" i="1"/>
  <c r="BI98" i="1"/>
  <c r="BM98" i="1"/>
  <c r="BH97" i="1"/>
  <c r="BL97" i="1"/>
  <c r="BE97" i="1"/>
  <c r="BI97" i="1"/>
  <c r="BM97" i="1"/>
  <c r="BF97" i="1"/>
  <c r="BJ97" i="1"/>
  <c r="BN97" i="1"/>
  <c r="BG97" i="1"/>
  <c r="BK97" i="1"/>
  <c r="BF96" i="1"/>
  <c r="BJ96" i="1"/>
  <c r="BN96" i="1"/>
  <c r="BG96" i="1"/>
  <c r="BK96" i="1"/>
  <c r="BH96" i="1"/>
  <c r="BL96" i="1"/>
  <c r="BE96" i="1"/>
  <c r="BI96" i="1"/>
  <c r="BM96" i="1"/>
  <c r="BH95" i="1"/>
  <c r="BL95" i="1"/>
  <c r="BE95" i="1"/>
  <c r="BI95" i="1"/>
  <c r="BM95" i="1"/>
  <c r="BF95" i="1"/>
  <c r="BJ95" i="1"/>
  <c r="BN95" i="1"/>
  <c r="BG95" i="1"/>
  <c r="BK95" i="1"/>
  <c r="BF94" i="1"/>
  <c r="BJ94" i="1"/>
  <c r="BN94" i="1"/>
  <c r="BG94" i="1"/>
  <c r="BK94" i="1"/>
  <c r="BH94" i="1"/>
  <c r="BL94" i="1"/>
  <c r="BE94" i="1"/>
  <c r="BI94" i="1"/>
  <c r="BM94" i="1"/>
  <c r="BH93" i="1"/>
  <c r="BL93" i="1"/>
  <c r="BE93" i="1"/>
  <c r="BI93" i="1"/>
  <c r="BM93" i="1"/>
  <c r="BF93" i="1"/>
  <c r="BJ93" i="1"/>
  <c r="BN93" i="1"/>
  <c r="BG93" i="1"/>
  <c r="BK93" i="1"/>
  <c r="BF92" i="1"/>
  <c r="BJ92" i="1"/>
  <c r="BN92" i="1"/>
  <c r="BG92" i="1"/>
  <c r="BK92" i="1"/>
  <c r="BH92" i="1"/>
  <c r="BL92" i="1"/>
  <c r="BE92" i="1"/>
  <c r="BI92" i="1"/>
  <c r="BM92" i="1"/>
  <c r="BH91" i="1"/>
  <c r="BL91" i="1"/>
  <c r="BE91" i="1"/>
  <c r="BI91" i="1"/>
  <c r="BM91" i="1"/>
  <c r="BF91" i="1"/>
  <c r="BJ91" i="1"/>
  <c r="BN91" i="1"/>
  <c r="BG91" i="1"/>
  <c r="BK91" i="1"/>
  <c r="BF90" i="1"/>
  <c r="BJ90" i="1"/>
  <c r="BN90" i="1"/>
  <c r="BG90" i="1"/>
  <c r="BK90" i="1"/>
  <c r="BH90" i="1"/>
  <c r="BL90" i="1"/>
  <c r="BE90" i="1"/>
  <c r="BI90" i="1"/>
  <c r="BM90" i="1"/>
  <c r="BH89" i="1"/>
  <c r="BL89" i="1"/>
  <c r="BE89" i="1"/>
  <c r="BI89" i="1"/>
  <c r="BM89" i="1"/>
  <c r="BF89" i="1"/>
  <c r="BJ89" i="1"/>
  <c r="BN89" i="1"/>
  <c r="BG89" i="1"/>
  <c r="BK89" i="1"/>
  <c r="BF88" i="1"/>
  <c r="BJ88" i="1"/>
  <c r="BN88" i="1"/>
  <c r="BG88" i="1"/>
  <c r="BK88" i="1"/>
  <c r="BH88" i="1"/>
  <c r="BL88" i="1"/>
  <c r="BE88" i="1"/>
  <c r="BI88" i="1"/>
  <c r="BM88" i="1"/>
  <c r="BH87" i="1"/>
  <c r="BL87" i="1"/>
  <c r="BE87" i="1"/>
  <c r="BI87" i="1"/>
  <c r="BM87" i="1"/>
  <c r="BF87" i="1"/>
  <c r="BJ87" i="1"/>
  <c r="BN87" i="1"/>
  <c r="BG87" i="1"/>
  <c r="BK87" i="1"/>
  <c r="BE86" i="1"/>
  <c r="BI86" i="1"/>
  <c r="BF86" i="1"/>
  <c r="BJ86" i="1"/>
  <c r="BH86" i="1"/>
  <c r="BN86" i="1"/>
  <c r="BK86" i="1"/>
  <c r="BL86" i="1"/>
  <c r="BG86" i="1"/>
  <c r="BM86" i="1"/>
  <c r="BG85" i="1"/>
  <c r="BK85" i="1"/>
  <c r="BH85" i="1"/>
  <c r="BL85" i="1"/>
  <c r="BF85" i="1"/>
  <c r="BN85" i="1"/>
  <c r="BI85" i="1"/>
  <c r="BJ85" i="1"/>
  <c r="BE85" i="1"/>
  <c r="BM85" i="1"/>
  <c r="BE84" i="1"/>
  <c r="BI84" i="1"/>
  <c r="BM84" i="1"/>
  <c r="BF84" i="1"/>
  <c r="BJ84" i="1"/>
  <c r="BN84" i="1"/>
  <c r="BL84" i="1"/>
  <c r="BG84" i="1"/>
  <c r="BH84" i="1"/>
  <c r="BK84" i="1"/>
  <c r="BG83" i="1"/>
  <c r="BK83" i="1"/>
  <c r="BH83" i="1"/>
  <c r="BL83" i="1"/>
  <c r="BJ83" i="1"/>
  <c r="BE83" i="1"/>
  <c r="BM83" i="1"/>
  <c r="BF83" i="1"/>
  <c r="BN83" i="1"/>
  <c r="BI83" i="1"/>
  <c r="BE82" i="1"/>
  <c r="BI82" i="1"/>
  <c r="BM82" i="1"/>
  <c r="BF82" i="1"/>
  <c r="BJ82" i="1"/>
  <c r="BN82" i="1"/>
  <c r="BH82" i="1"/>
  <c r="BK82" i="1"/>
  <c r="BL82" i="1"/>
  <c r="BG82" i="1"/>
  <c r="BG81" i="1"/>
  <c r="BK81" i="1"/>
  <c r="BH81" i="1"/>
  <c r="BL81" i="1"/>
  <c r="BF81" i="1"/>
  <c r="BN81" i="1"/>
  <c r="BI81" i="1"/>
  <c r="BJ81" i="1"/>
  <c r="BE81" i="1"/>
  <c r="BM81" i="1"/>
  <c r="BG80" i="1"/>
  <c r="BH80" i="1"/>
  <c r="BL80" i="1"/>
  <c r="BE80" i="1"/>
  <c r="BI80" i="1"/>
  <c r="BM80" i="1"/>
  <c r="BF80" i="1"/>
  <c r="BJ80" i="1"/>
  <c r="BN80" i="1"/>
  <c r="BK80" i="1"/>
  <c r="BE79" i="1"/>
  <c r="BI79" i="1"/>
  <c r="BM79" i="1"/>
  <c r="BF79" i="1"/>
  <c r="BJ79" i="1"/>
  <c r="BN79" i="1"/>
  <c r="BG79" i="1"/>
  <c r="BK79" i="1"/>
  <c r="BH79" i="1"/>
  <c r="BL79" i="1"/>
  <c r="BG78" i="1"/>
  <c r="BK78" i="1"/>
  <c r="BH78" i="1"/>
  <c r="BL78" i="1"/>
  <c r="BE78" i="1"/>
  <c r="BI78" i="1"/>
  <c r="BM78" i="1"/>
  <c r="BF78" i="1"/>
  <c r="BJ78" i="1"/>
  <c r="BN78" i="1"/>
  <c r="BE77" i="1"/>
  <c r="BI77" i="1"/>
  <c r="BM77" i="1"/>
  <c r="BF77" i="1"/>
  <c r="BJ77" i="1"/>
  <c r="BN77" i="1"/>
  <c r="BG77" i="1"/>
  <c r="BK77" i="1"/>
  <c r="BH77" i="1"/>
  <c r="BL77" i="1"/>
  <c r="BG76" i="1"/>
  <c r="BK76" i="1"/>
  <c r="BH76" i="1"/>
  <c r="BL76" i="1"/>
  <c r="BE76" i="1"/>
  <c r="BI76" i="1"/>
  <c r="BM76" i="1"/>
  <c r="BF76" i="1"/>
  <c r="BJ76" i="1"/>
  <c r="BN76" i="1"/>
  <c r="BE75" i="1"/>
  <c r="BI75" i="1"/>
  <c r="BM75" i="1"/>
  <c r="BF75" i="1"/>
  <c r="BJ75" i="1"/>
  <c r="BN75" i="1"/>
  <c r="BG75" i="1"/>
  <c r="BK75" i="1"/>
  <c r="BH75" i="1"/>
  <c r="BL75" i="1"/>
  <c r="BG74" i="1"/>
  <c r="BK74" i="1"/>
  <c r="BH74" i="1"/>
  <c r="BL74" i="1"/>
  <c r="BE74" i="1"/>
  <c r="BI74" i="1"/>
  <c r="BM74" i="1"/>
  <c r="BF74" i="1"/>
  <c r="BJ74" i="1"/>
  <c r="BN74" i="1"/>
  <c r="BE73" i="1"/>
  <c r="BI73" i="1"/>
  <c r="BM73" i="1"/>
  <c r="BF73" i="1"/>
  <c r="BJ73" i="1"/>
  <c r="BN73" i="1"/>
  <c r="BG73" i="1"/>
  <c r="BK73" i="1"/>
  <c r="BH73" i="1"/>
  <c r="BL73" i="1"/>
  <c r="BG72" i="1"/>
  <c r="BK72" i="1"/>
  <c r="BH72" i="1"/>
  <c r="BL72" i="1"/>
  <c r="BE72" i="1"/>
  <c r="BI72" i="1"/>
  <c r="BM72" i="1"/>
  <c r="BF72" i="1"/>
  <c r="BJ72" i="1"/>
  <c r="BN72" i="1"/>
  <c r="BE71" i="1"/>
  <c r="BI71" i="1"/>
  <c r="BM71" i="1"/>
  <c r="BF71" i="1"/>
  <c r="BJ71" i="1"/>
  <c r="BN71" i="1"/>
  <c r="BG71" i="1"/>
  <c r="BK71" i="1"/>
  <c r="BH71" i="1"/>
  <c r="BL71" i="1"/>
  <c r="BG70" i="1"/>
  <c r="BK70" i="1"/>
  <c r="BH70" i="1"/>
  <c r="BL70" i="1"/>
  <c r="BE70" i="1"/>
  <c r="BI70" i="1"/>
  <c r="BM70" i="1"/>
  <c r="BF70" i="1"/>
  <c r="BJ70" i="1"/>
  <c r="BN70" i="1"/>
  <c r="BE69" i="1"/>
  <c r="BI69" i="1"/>
  <c r="BM69" i="1"/>
  <c r="BF69" i="1"/>
  <c r="BJ69" i="1"/>
  <c r="BN69" i="1"/>
  <c r="BG69" i="1"/>
  <c r="BK69" i="1"/>
  <c r="BH69" i="1"/>
  <c r="BL69" i="1"/>
  <c r="BG68" i="1"/>
  <c r="BK68" i="1"/>
  <c r="BH68" i="1"/>
  <c r="BL68" i="1"/>
  <c r="BE68" i="1"/>
  <c r="BI68" i="1"/>
  <c r="BM68" i="1"/>
  <c r="BF68" i="1"/>
  <c r="BJ68" i="1"/>
  <c r="BN68" i="1"/>
  <c r="BE67" i="1"/>
  <c r="BI67" i="1"/>
  <c r="BM67" i="1"/>
  <c r="BF67" i="1"/>
  <c r="BJ67" i="1"/>
  <c r="BN67" i="1"/>
  <c r="BG67" i="1"/>
  <c r="BK67" i="1"/>
  <c r="BH67" i="1"/>
  <c r="BL67" i="1"/>
  <c r="BG66" i="1"/>
  <c r="BK66" i="1"/>
  <c r="BH66" i="1"/>
  <c r="BL66" i="1"/>
  <c r="BE66" i="1"/>
  <c r="BI66" i="1"/>
  <c r="BM66" i="1"/>
  <c r="BF66" i="1"/>
  <c r="BJ66" i="1"/>
  <c r="BN66" i="1"/>
  <c r="BE65" i="1"/>
  <c r="BI65" i="1"/>
  <c r="BM65" i="1"/>
  <c r="BF65" i="1"/>
  <c r="BJ65" i="1"/>
  <c r="BN65" i="1"/>
  <c r="BG65" i="1"/>
  <c r="BK65" i="1"/>
  <c r="BH65" i="1"/>
  <c r="BL65" i="1"/>
  <c r="BG64" i="1"/>
  <c r="BK64" i="1"/>
  <c r="BH64" i="1"/>
  <c r="BL64" i="1"/>
  <c r="BE64" i="1"/>
  <c r="BI64" i="1"/>
  <c r="BM64" i="1"/>
  <c r="BF64" i="1"/>
  <c r="BJ64" i="1"/>
  <c r="BN64" i="1"/>
  <c r="BE63" i="1"/>
  <c r="BI63" i="1"/>
  <c r="BM63" i="1"/>
  <c r="BF63" i="1"/>
  <c r="BJ63" i="1"/>
  <c r="BN63" i="1"/>
  <c r="BG63" i="1"/>
  <c r="BK63" i="1"/>
  <c r="BH63" i="1"/>
  <c r="BL63" i="1"/>
  <c r="BG62" i="1"/>
  <c r="BK62" i="1"/>
  <c r="BH62" i="1"/>
  <c r="BL62" i="1"/>
  <c r="BE62" i="1"/>
  <c r="BI62" i="1"/>
  <c r="BM62" i="1"/>
  <c r="BF62" i="1"/>
  <c r="BJ62" i="1"/>
  <c r="BN62" i="1"/>
  <c r="BG61" i="1"/>
  <c r="BK61" i="1"/>
  <c r="BH61" i="1"/>
  <c r="BL61" i="1"/>
  <c r="BI61" i="1"/>
  <c r="BJ61" i="1"/>
  <c r="BE61" i="1"/>
  <c r="BM61" i="1"/>
  <c r="BF61" i="1"/>
  <c r="BN61" i="1"/>
  <c r="BE60" i="1"/>
  <c r="BI60" i="1"/>
  <c r="BM60" i="1"/>
  <c r="BF60" i="1"/>
  <c r="BJ60" i="1"/>
  <c r="BN60" i="1"/>
  <c r="BG60" i="1"/>
  <c r="BH60" i="1"/>
  <c r="BK60" i="1"/>
  <c r="BL60" i="1"/>
  <c r="BG59" i="1"/>
  <c r="BK59" i="1"/>
  <c r="BH59" i="1"/>
  <c r="BL59" i="1"/>
  <c r="BE59" i="1"/>
  <c r="BM59" i="1"/>
  <c r="BF59" i="1"/>
  <c r="BN59" i="1"/>
  <c r="BI59" i="1"/>
  <c r="BJ59" i="1"/>
  <c r="BE58" i="1"/>
  <c r="BI58" i="1"/>
  <c r="BM58" i="1"/>
  <c r="BF58" i="1"/>
  <c r="BJ58" i="1"/>
  <c r="BN58" i="1"/>
  <c r="BK58" i="1"/>
  <c r="BL58" i="1"/>
  <c r="BG58" i="1"/>
  <c r="BH58" i="1"/>
  <c r="BG57" i="1"/>
  <c r="BK57" i="1"/>
  <c r="BH57" i="1"/>
  <c r="BL57" i="1"/>
  <c r="BI57" i="1"/>
  <c r="BJ57" i="1"/>
  <c r="BE57" i="1"/>
  <c r="BM57" i="1"/>
  <c r="BF57" i="1"/>
  <c r="BN57" i="1"/>
  <c r="BE56" i="1"/>
  <c r="BI56" i="1"/>
  <c r="BM56" i="1"/>
  <c r="BF56" i="1"/>
  <c r="BJ56" i="1"/>
  <c r="BN56" i="1"/>
  <c r="BG56" i="1"/>
  <c r="BH56" i="1"/>
  <c r="BK56" i="1"/>
  <c r="BL56" i="1"/>
  <c r="BG55" i="1"/>
  <c r="BK55" i="1"/>
  <c r="BH55" i="1"/>
  <c r="BL55" i="1"/>
  <c r="BE55" i="1"/>
  <c r="BM55" i="1"/>
  <c r="BF55" i="1"/>
  <c r="BN55" i="1"/>
  <c r="BI55" i="1"/>
  <c r="BJ55" i="1"/>
  <c r="BE54" i="1"/>
  <c r="BI54" i="1"/>
  <c r="BM54" i="1"/>
  <c r="BF54" i="1"/>
  <c r="BJ54" i="1"/>
  <c r="BN54" i="1"/>
  <c r="BK54" i="1"/>
  <c r="BL54" i="1"/>
  <c r="BG54" i="1"/>
  <c r="BH54" i="1"/>
  <c r="BG53" i="1"/>
  <c r="BK53" i="1"/>
  <c r="BH53" i="1"/>
  <c r="BL53" i="1"/>
  <c r="BI53" i="1"/>
  <c r="BJ53" i="1"/>
  <c r="BE53" i="1"/>
  <c r="BM53" i="1"/>
  <c r="BF53" i="1"/>
  <c r="BN53" i="1"/>
  <c r="BE52" i="1"/>
  <c r="BI52" i="1"/>
  <c r="BM52" i="1"/>
  <c r="BF52" i="1"/>
  <c r="BJ52" i="1"/>
  <c r="BN52" i="1"/>
  <c r="BG52" i="1"/>
  <c r="BH52" i="1"/>
  <c r="BK52" i="1"/>
  <c r="BL52" i="1"/>
  <c r="BG51" i="1"/>
  <c r="BK51" i="1"/>
  <c r="BH51" i="1"/>
  <c r="BL51" i="1"/>
  <c r="BE51" i="1"/>
  <c r="BM51" i="1"/>
  <c r="BF51" i="1"/>
  <c r="BN51" i="1"/>
  <c r="BI51" i="1"/>
  <c r="BJ51" i="1"/>
  <c r="BG50" i="1"/>
  <c r="BH50" i="1"/>
  <c r="BE50" i="1"/>
  <c r="BI50" i="1"/>
  <c r="BM50" i="1"/>
  <c r="BF50" i="1"/>
  <c r="BJ50" i="1"/>
  <c r="BN50" i="1"/>
  <c r="BK50" i="1"/>
  <c r="BL50" i="1"/>
  <c r="BE49" i="1"/>
  <c r="BI49" i="1"/>
  <c r="BM49" i="1"/>
  <c r="BF49" i="1"/>
  <c r="BJ49" i="1"/>
  <c r="BN49" i="1"/>
  <c r="BG49" i="1"/>
  <c r="BK49" i="1"/>
  <c r="BH49" i="1"/>
  <c r="BL49" i="1"/>
  <c r="BG48" i="1"/>
  <c r="BK48" i="1"/>
  <c r="BH48" i="1"/>
  <c r="BL48" i="1"/>
  <c r="BE48" i="1"/>
  <c r="BI48" i="1"/>
  <c r="BM48" i="1"/>
  <c r="BF48" i="1"/>
  <c r="BJ48" i="1"/>
  <c r="BN48" i="1"/>
  <c r="BE47" i="1"/>
  <c r="BI47" i="1"/>
  <c r="BM47" i="1"/>
  <c r="BF47" i="1"/>
  <c r="BJ47" i="1"/>
  <c r="BN47" i="1"/>
  <c r="BG47" i="1"/>
  <c r="BK47" i="1"/>
  <c r="BH47" i="1"/>
  <c r="BL47" i="1"/>
  <c r="BG46" i="1"/>
  <c r="BK46" i="1"/>
  <c r="BH46" i="1"/>
  <c r="BL46" i="1"/>
  <c r="BE46" i="1"/>
  <c r="BI46" i="1"/>
  <c r="BM46" i="1"/>
  <c r="BF46" i="1"/>
  <c r="BJ46" i="1"/>
  <c r="BN46" i="1"/>
  <c r="BE45" i="1"/>
  <c r="BI45" i="1"/>
  <c r="BM45" i="1"/>
  <c r="BF45" i="1"/>
  <c r="BJ45" i="1"/>
  <c r="BN45" i="1"/>
  <c r="BG45" i="1"/>
  <c r="BK45" i="1"/>
  <c r="BH45" i="1"/>
  <c r="BL45" i="1"/>
  <c r="BG44" i="1"/>
  <c r="BK44" i="1"/>
  <c r="BH44" i="1"/>
  <c r="BL44" i="1"/>
  <c r="BE44" i="1"/>
  <c r="BI44" i="1"/>
  <c r="BM44" i="1"/>
  <c r="BF44" i="1"/>
  <c r="BJ44" i="1"/>
  <c r="BN44" i="1"/>
  <c r="BE43" i="1"/>
  <c r="BI43" i="1"/>
  <c r="BM43" i="1"/>
  <c r="BF43" i="1"/>
  <c r="BJ43" i="1"/>
  <c r="BN43" i="1"/>
  <c r="BG43" i="1"/>
  <c r="BK43" i="1"/>
  <c r="BH43" i="1"/>
  <c r="BL43" i="1"/>
  <c r="BG42" i="1"/>
  <c r="BK42" i="1"/>
  <c r="BH42" i="1"/>
  <c r="BL42" i="1"/>
  <c r="BE42" i="1"/>
  <c r="BI42" i="1"/>
  <c r="BM42" i="1"/>
  <c r="BF42" i="1"/>
  <c r="BJ42" i="1"/>
  <c r="BN42" i="1"/>
  <c r="BE41" i="1"/>
  <c r="BI41" i="1"/>
  <c r="BM41" i="1"/>
  <c r="BF41" i="1"/>
  <c r="BJ41" i="1"/>
  <c r="BN41" i="1"/>
  <c r="BG41" i="1"/>
  <c r="BK41" i="1"/>
  <c r="BH41" i="1"/>
  <c r="BL41" i="1"/>
  <c r="BF40" i="1"/>
  <c r="BH40" i="1"/>
  <c r="BE40" i="1"/>
  <c r="BK40" i="1"/>
  <c r="BG40" i="1"/>
  <c r="BL40" i="1"/>
  <c r="BI40" i="1"/>
  <c r="BM40" i="1"/>
  <c r="BJ40" i="1"/>
  <c r="BN40" i="1"/>
  <c r="BH39" i="1"/>
  <c r="BL39" i="1"/>
  <c r="BF39" i="1"/>
  <c r="BJ39" i="1"/>
  <c r="BN39" i="1"/>
  <c r="BK39" i="1"/>
  <c r="BE39" i="1"/>
  <c r="BM39" i="1"/>
  <c r="BG39" i="1"/>
  <c r="BI39" i="1"/>
  <c r="BF38" i="1"/>
  <c r="BJ38" i="1"/>
  <c r="BN38" i="1"/>
  <c r="BH38" i="1"/>
  <c r="BL38" i="1"/>
  <c r="BI38" i="1"/>
  <c r="BK38" i="1"/>
  <c r="BE38" i="1"/>
  <c r="BM38" i="1"/>
  <c r="BG38" i="1"/>
  <c r="BH37" i="1"/>
  <c r="BL37" i="1"/>
  <c r="BF37" i="1"/>
  <c r="BJ37" i="1"/>
  <c r="BN37" i="1"/>
  <c r="BG37" i="1"/>
  <c r="BI37" i="1"/>
  <c r="BK37" i="1"/>
  <c r="BE37" i="1"/>
  <c r="BM37" i="1"/>
  <c r="BF36" i="1"/>
  <c r="BJ36" i="1"/>
  <c r="BN36" i="1"/>
  <c r="BG36" i="1"/>
  <c r="BK36" i="1"/>
  <c r="BH36" i="1"/>
  <c r="BL36" i="1"/>
  <c r="BI36" i="1"/>
  <c r="BM36" i="1"/>
  <c r="BE36" i="1"/>
  <c r="BH35" i="1"/>
  <c r="BL35" i="1"/>
  <c r="BE35" i="1"/>
  <c r="BI35" i="1"/>
  <c r="BM35" i="1"/>
  <c r="BF35" i="1"/>
  <c r="BJ35" i="1"/>
  <c r="BN35" i="1"/>
  <c r="BG35" i="1"/>
  <c r="BK35" i="1"/>
  <c r="BF34" i="1"/>
  <c r="BJ34" i="1"/>
  <c r="BN34" i="1"/>
  <c r="BG34" i="1"/>
  <c r="BK34" i="1"/>
  <c r="BH34" i="1"/>
  <c r="BL34" i="1"/>
  <c r="BE34" i="1"/>
  <c r="BI34" i="1"/>
  <c r="BM34" i="1"/>
  <c r="BH33" i="1"/>
  <c r="BL33" i="1"/>
  <c r="BE33" i="1"/>
  <c r="BI33" i="1"/>
  <c r="BM33" i="1"/>
  <c r="BF33" i="1"/>
  <c r="BJ33" i="1"/>
  <c r="BN33" i="1"/>
  <c r="BG33" i="1"/>
  <c r="BK33" i="1"/>
  <c r="BE32" i="1"/>
  <c r="BI32" i="1"/>
  <c r="BM32" i="1"/>
  <c r="BF32" i="1"/>
  <c r="BJ32" i="1"/>
  <c r="BN32" i="1"/>
  <c r="BG32" i="1"/>
  <c r="BK32" i="1"/>
  <c r="BH32" i="1"/>
  <c r="BL32" i="1"/>
  <c r="BG31" i="1"/>
  <c r="BK31" i="1"/>
  <c r="BH31" i="1"/>
  <c r="BL31" i="1"/>
  <c r="BE31" i="1"/>
  <c r="BI31" i="1"/>
  <c r="BM31" i="1"/>
  <c r="BF31" i="1"/>
  <c r="BJ31" i="1"/>
  <c r="BN31" i="1"/>
  <c r="BE30" i="1"/>
  <c r="BI30" i="1"/>
  <c r="BM30" i="1"/>
  <c r="BF30" i="1"/>
  <c r="BJ30" i="1"/>
  <c r="BN30" i="1"/>
  <c r="BG30" i="1"/>
  <c r="BK30" i="1"/>
  <c r="BH30" i="1"/>
  <c r="BL30" i="1"/>
  <c r="BG29" i="1"/>
  <c r="BK29" i="1"/>
  <c r="BH29" i="1"/>
  <c r="BL29" i="1"/>
  <c r="BE29" i="1"/>
  <c r="BI29" i="1"/>
  <c r="BM29" i="1"/>
  <c r="BF29" i="1"/>
  <c r="BJ29" i="1"/>
  <c r="BN29" i="1"/>
  <c r="BE28" i="1"/>
  <c r="BI28" i="1"/>
  <c r="BM28" i="1"/>
  <c r="BF28" i="1"/>
  <c r="BJ28" i="1"/>
  <c r="BN28" i="1"/>
  <c r="BG28" i="1"/>
  <c r="BK28" i="1"/>
  <c r="BH28" i="1"/>
  <c r="BL28" i="1"/>
  <c r="BG27" i="1"/>
  <c r="BK27" i="1"/>
  <c r="BH27" i="1"/>
  <c r="BL27" i="1"/>
  <c r="BE27" i="1"/>
  <c r="BI27" i="1"/>
  <c r="BM27" i="1"/>
  <c r="BF27" i="1"/>
  <c r="BJ27" i="1"/>
  <c r="BN27" i="1"/>
  <c r="BE26" i="1"/>
  <c r="BI26" i="1"/>
  <c r="BM26" i="1"/>
  <c r="BF26" i="1"/>
  <c r="BJ26" i="1"/>
  <c r="BN26" i="1"/>
  <c r="BG26" i="1"/>
  <c r="BK26" i="1"/>
  <c r="BH26" i="1"/>
  <c r="BL26" i="1"/>
  <c r="BG25" i="1"/>
  <c r="BK25" i="1"/>
  <c r="BH25" i="1"/>
  <c r="BL25" i="1"/>
  <c r="BE25" i="1"/>
  <c r="BI25" i="1"/>
  <c r="BM25" i="1"/>
  <c r="BF25" i="1"/>
  <c r="BJ25" i="1"/>
  <c r="BN25" i="1"/>
  <c r="BE24" i="1"/>
  <c r="BI24" i="1"/>
  <c r="BM24" i="1"/>
  <c r="BF24" i="1"/>
  <c r="BJ24" i="1"/>
  <c r="BN24" i="1"/>
  <c r="BG24" i="1"/>
  <c r="BK24" i="1"/>
  <c r="BH24" i="1"/>
  <c r="BL24" i="1"/>
  <c r="BG23" i="1"/>
  <c r="BK23" i="1"/>
  <c r="BH23" i="1"/>
  <c r="BL23" i="1"/>
  <c r="BE23" i="1"/>
  <c r="BI23" i="1"/>
  <c r="BM23" i="1"/>
  <c r="BF23" i="1"/>
  <c r="BJ23" i="1"/>
  <c r="BN23" i="1"/>
  <c r="BE22" i="1"/>
  <c r="BI22" i="1"/>
  <c r="BM22" i="1"/>
  <c r="BF22" i="1"/>
  <c r="BJ22" i="1"/>
  <c r="BN22" i="1"/>
  <c r="BG22" i="1"/>
  <c r="BK22" i="1"/>
  <c r="BH22" i="1"/>
  <c r="BL22" i="1"/>
  <c r="BG21" i="1"/>
  <c r="BK21" i="1"/>
  <c r="BH21" i="1"/>
  <c r="BL21" i="1"/>
  <c r="BE21" i="1"/>
  <c r="BI21" i="1"/>
  <c r="BM21" i="1"/>
  <c r="BF21" i="1"/>
  <c r="BJ21" i="1"/>
  <c r="BN21" i="1"/>
  <c r="BE20" i="1"/>
  <c r="BI20" i="1"/>
  <c r="BM20" i="1"/>
  <c r="BF20" i="1"/>
  <c r="BJ20" i="1"/>
  <c r="BN20" i="1"/>
  <c r="BG20" i="1"/>
  <c r="BK20" i="1"/>
  <c r="BH20" i="1"/>
  <c r="BL20" i="1"/>
  <c r="BG19" i="1"/>
  <c r="BK19" i="1"/>
  <c r="BH19" i="1"/>
  <c r="BL19" i="1"/>
  <c r="BE19" i="1"/>
  <c r="BI19" i="1"/>
  <c r="BM19" i="1"/>
  <c r="BF19" i="1"/>
  <c r="BJ19" i="1"/>
  <c r="BN19" i="1"/>
  <c r="BE18" i="1"/>
  <c r="BI18" i="1"/>
  <c r="BM18" i="1"/>
  <c r="BF18" i="1"/>
  <c r="BJ18" i="1"/>
  <c r="BN18" i="1"/>
  <c r="BG18" i="1"/>
  <c r="BK18" i="1"/>
  <c r="BH18" i="1"/>
  <c r="BL18" i="1"/>
  <c r="BG17" i="1"/>
  <c r="BK17" i="1"/>
  <c r="BH17" i="1"/>
  <c r="BL17" i="1"/>
  <c r="BE17" i="1"/>
  <c r="BI17" i="1"/>
  <c r="BM17" i="1"/>
  <c r="BF17" i="1"/>
  <c r="BJ17" i="1"/>
  <c r="BN17" i="1"/>
  <c r="BE16" i="1"/>
  <c r="BI16" i="1"/>
  <c r="BM16" i="1"/>
  <c r="BF16" i="1"/>
  <c r="BJ16" i="1"/>
  <c r="BN16" i="1"/>
  <c r="BG16" i="1"/>
  <c r="BK16" i="1"/>
  <c r="BH16" i="1"/>
  <c r="BL16" i="1"/>
  <c r="BF544" i="1"/>
  <c r="BL543" i="1"/>
  <c r="BH543" i="1"/>
  <c r="BF542" i="1"/>
  <c r="BL541" i="1"/>
  <c r="BH541" i="1"/>
  <c r="BN540" i="1"/>
  <c r="BL539" i="1"/>
  <c r="BN538" i="1"/>
  <c r="BJ538" i="1"/>
  <c r="BF538" i="1"/>
  <c r="BL537" i="1"/>
  <c r="BN534" i="1"/>
  <c r="BJ534" i="1"/>
  <c r="BF534" i="1"/>
  <c r="BN532" i="1"/>
  <c r="BJ532" i="1"/>
  <c r="BF532" i="1"/>
  <c r="BL531" i="1"/>
  <c r="BH531" i="1"/>
  <c r="BN530" i="1"/>
  <c r="BJ530" i="1"/>
  <c r="BF530" i="1"/>
  <c r="BL529" i="1"/>
  <c r="BH529" i="1"/>
  <c r="BN528" i="1"/>
  <c r="BJ528" i="1"/>
  <c r="BF528" i="1"/>
  <c r="BL527" i="1"/>
  <c r="BH527" i="1"/>
  <c r="BN526" i="1"/>
  <c r="BN524" i="1"/>
  <c r="BJ524" i="1"/>
  <c r="BF524" i="1"/>
  <c r="BH523" i="1"/>
  <c r="BL521" i="1"/>
  <c r="BH521" i="1"/>
  <c r="BN520" i="1"/>
  <c r="BJ520" i="1"/>
  <c r="BF520" i="1"/>
  <c r="BL519" i="1"/>
  <c r="BH519" i="1"/>
  <c r="BN518" i="1"/>
  <c r="BJ518" i="1"/>
  <c r="BF518" i="1"/>
  <c r="BL517" i="1"/>
  <c r="BH517" i="1"/>
  <c r="BN516" i="1"/>
  <c r="BJ516" i="1"/>
  <c r="BF516" i="1"/>
  <c r="BL515" i="1"/>
  <c r="BH515" i="1"/>
  <c r="BN514" i="1"/>
  <c r="BJ514" i="1"/>
  <c r="BF514" i="1"/>
  <c r="BL511" i="1"/>
  <c r="BH511" i="1"/>
  <c r="BN508" i="1"/>
  <c r="BJ508" i="1"/>
  <c r="BF508" i="1"/>
  <c r="BL507" i="1"/>
  <c r="BH507" i="1"/>
  <c r="BL505" i="1"/>
  <c r="BH505" i="1"/>
  <c r="BN504" i="1"/>
  <c r="BJ504" i="1"/>
  <c r="BF504" i="1"/>
  <c r="BL503" i="1"/>
  <c r="BH503" i="1"/>
  <c r="BN502" i="1"/>
  <c r="BJ502" i="1"/>
  <c r="BF502" i="1"/>
  <c r="BL501" i="1"/>
  <c r="BH501" i="1"/>
  <c r="BN500" i="1"/>
  <c r="BJ500" i="1"/>
  <c r="BF500" i="1"/>
  <c r="BL499" i="1"/>
  <c r="BH499" i="1"/>
  <c r="BN498" i="1"/>
  <c r="BJ498" i="1"/>
  <c r="BF498" i="1"/>
  <c r="BL497" i="1"/>
  <c r="BH497" i="1"/>
  <c r="BN496" i="1"/>
  <c r="BJ496" i="1"/>
  <c r="BF496" i="1"/>
  <c r="BL495" i="1"/>
  <c r="BH495" i="1"/>
  <c r="BN494" i="1"/>
  <c r="BJ494" i="1"/>
  <c r="BF494" i="1"/>
  <c r="BL493" i="1"/>
  <c r="BH493" i="1"/>
  <c r="BN492" i="1"/>
  <c r="BJ492" i="1"/>
  <c r="BF492" i="1"/>
  <c r="BL491" i="1"/>
  <c r="BH491" i="1"/>
  <c r="BN490" i="1"/>
  <c r="BJ490" i="1"/>
  <c r="BF490" i="1"/>
  <c r="BL489" i="1"/>
  <c r="BH489" i="1"/>
  <c r="BN488" i="1"/>
  <c r="BJ488" i="1"/>
  <c r="BF488" i="1"/>
  <c r="BL487" i="1"/>
  <c r="BH487" i="1"/>
  <c r="BN486" i="1"/>
  <c r="BJ486" i="1"/>
  <c r="BF486" i="1"/>
  <c r="BL485" i="1"/>
  <c r="BH485" i="1"/>
  <c r="BL483" i="1"/>
  <c r="BH483" i="1"/>
  <c r="BN482" i="1"/>
  <c r="BJ482" i="1"/>
  <c r="BF482" i="1"/>
  <c r="BL481" i="1"/>
  <c r="BH481" i="1"/>
  <c r="BJ480" i="1"/>
  <c r="BL479" i="1"/>
  <c r="BH479" i="1"/>
  <c r="BN478" i="1"/>
  <c r="BJ478" i="1"/>
  <c r="BF478" i="1"/>
  <c r="BH477" i="1"/>
  <c r="BN476" i="1"/>
  <c r="BJ476" i="1"/>
  <c r="BF476" i="1"/>
  <c r="BL475" i="1"/>
  <c r="BH475" i="1"/>
  <c r="BN474" i="1"/>
  <c r="BJ474" i="1"/>
  <c r="BF474" i="1"/>
  <c r="BL473" i="1"/>
  <c r="BF472" i="1"/>
  <c r="BL471" i="1"/>
  <c r="BH471" i="1"/>
  <c r="BN470" i="1"/>
  <c r="BJ470" i="1"/>
  <c r="BF470" i="1"/>
  <c r="BL469" i="1"/>
  <c r="BH469" i="1"/>
  <c r="BN468" i="1"/>
  <c r="BJ468" i="1"/>
  <c r="BF468" i="1"/>
  <c r="BL467" i="1"/>
  <c r="BH467" i="1"/>
  <c r="BN466" i="1"/>
  <c r="BJ466" i="1"/>
  <c r="BF466" i="1"/>
  <c r="BL465" i="1"/>
  <c r="BH465" i="1"/>
  <c r="BN463" i="1"/>
  <c r="BG463" i="1"/>
  <c r="BM462" i="1"/>
  <c r="BK461" i="1"/>
  <c r="BG459" i="1"/>
  <c r="BM458" i="1"/>
  <c r="BG462" i="1"/>
  <c r="BK462" i="1"/>
  <c r="BH462" i="1"/>
  <c r="BL462" i="1"/>
  <c r="BG460" i="1"/>
  <c r="BK460" i="1"/>
  <c r="BH460" i="1"/>
  <c r="BL460" i="1"/>
  <c r="BG458" i="1"/>
  <c r="BK458" i="1"/>
  <c r="BH458" i="1"/>
  <c r="BL458" i="1"/>
  <c r="BG456" i="1"/>
  <c r="BK456" i="1"/>
  <c r="BH456" i="1"/>
  <c r="BL456" i="1"/>
  <c r="BE454" i="1"/>
  <c r="BI454" i="1"/>
  <c r="BM454" i="1"/>
  <c r="BF454" i="1"/>
  <c r="BG454" i="1"/>
  <c r="BK454" i="1"/>
  <c r="BH454" i="1"/>
  <c r="BL454" i="1"/>
  <c r="BE452" i="1"/>
  <c r="BI452" i="1"/>
  <c r="BM452" i="1"/>
  <c r="BF452" i="1"/>
  <c r="BJ452" i="1"/>
  <c r="BN452" i="1"/>
  <c r="BG452" i="1"/>
  <c r="BK452" i="1"/>
  <c r="BH452" i="1"/>
  <c r="BL452" i="1"/>
  <c r="BE450" i="1"/>
  <c r="BI450" i="1"/>
  <c r="BM450" i="1"/>
  <c r="BF450" i="1"/>
  <c r="BJ450" i="1"/>
  <c r="BN450" i="1"/>
  <c r="BG450" i="1"/>
  <c r="BK450" i="1"/>
  <c r="BH450" i="1"/>
  <c r="BL450" i="1"/>
  <c r="BE448" i="1"/>
  <c r="BI448" i="1"/>
  <c r="BM448" i="1"/>
  <c r="BF448" i="1"/>
  <c r="BJ448" i="1"/>
  <c r="BN448" i="1"/>
  <c r="BG448" i="1"/>
  <c r="BK448" i="1"/>
  <c r="BH448" i="1"/>
  <c r="BL448" i="1"/>
  <c r="BE446" i="1"/>
  <c r="BI446" i="1"/>
  <c r="BM446" i="1"/>
  <c r="BF446" i="1"/>
  <c r="BJ446" i="1"/>
  <c r="BN446" i="1"/>
  <c r="BG446" i="1"/>
  <c r="BK446" i="1"/>
  <c r="BH446" i="1"/>
  <c r="BL446" i="1"/>
  <c r="BE444" i="1"/>
  <c r="BI444" i="1"/>
  <c r="BM444" i="1"/>
  <c r="BF444" i="1"/>
  <c r="BJ444" i="1"/>
  <c r="BN444" i="1"/>
  <c r="BG444" i="1"/>
  <c r="BK444" i="1"/>
  <c r="BH444" i="1"/>
  <c r="BL444" i="1"/>
  <c r="BE436" i="1"/>
  <c r="BI436" i="1"/>
  <c r="BM436" i="1"/>
  <c r="BF436" i="1"/>
  <c r="BJ436" i="1"/>
  <c r="BN436" i="1"/>
  <c r="BG436" i="1"/>
  <c r="BK436" i="1"/>
  <c r="BH436" i="1"/>
  <c r="BL436" i="1"/>
  <c r="BE434" i="1"/>
  <c r="BI434" i="1"/>
  <c r="BM434" i="1"/>
  <c r="BF434" i="1"/>
  <c r="BJ434" i="1"/>
  <c r="BN434" i="1"/>
  <c r="BG434" i="1"/>
  <c r="BK434" i="1"/>
  <c r="BH434" i="1"/>
  <c r="BL434" i="1"/>
  <c r="BE432" i="1"/>
  <c r="BI432" i="1"/>
  <c r="BM432" i="1"/>
  <c r="BF432" i="1"/>
  <c r="BJ432" i="1"/>
  <c r="BN432" i="1"/>
  <c r="BG432" i="1"/>
  <c r="BK432" i="1"/>
  <c r="BH432" i="1"/>
  <c r="BL432" i="1"/>
  <c r="BE430" i="1"/>
  <c r="BI430" i="1"/>
  <c r="BM430" i="1"/>
  <c r="BF430" i="1"/>
  <c r="BJ430" i="1"/>
  <c r="BN430" i="1"/>
  <c r="BG430" i="1"/>
  <c r="BK430" i="1"/>
  <c r="BH430" i="1"/>
  <c r="BL430" i="1"/>
  <c r="BE428" i="1"/>
  <c r="BI428" i="1"/>
  <c r="BM428" i="1"/>
  <c r="BF428" i="1"/>
  <c r="BJ428" i="1"/>
  <c r="BN428" i="1"/>
  <c r="BG428" i="1"/>
  <c r="BK428" i="1"/>
  <c r="BH428" i="1"/>
  <c r="BL428" i="1"/>
  <c r="BE426" i="1"/>
  <c r="BI426" i="1"/>
  <c r="BM426" i="1"/>
  <c r="BF426" i="1"/>
  <c r="BJ426" i="1"/>
  <c r="BN426" i="1"/>
  <c r="BG426" i="1"/>
  <c r="BK426" i="1"/>
  <c r="BH426" i="1"/>
  <c r="BL426" i="1"/>
  <c r="BE422" i="1"/>
  <c r="BI422" i="1"/>
  <c r="BM422" i="1"/>
  <c r="BF422" i="1"/>
  <c r="BJ422" i="1"/>
  <c r="BN422" i="1"/>
  <c r="BG422" i="1"/>
  <c r="BK422" i="1"/>
  <c r="BH422" i="1"/>
  <c r="BL422" i="1"/>
  <c r="BE406" i="1"/>
  <c r="BI406" i="1"/>
  <c r="BM406" i="1"/>
  <c r="BF406" i="1"/>
  <c r="BJ406" i="1"/>
  <c r="BN406" i="1"/>
  <c r="BG406" i="1"/>
  <c r="BK406" i="1"/>
  <c r="BH406" i="1"/>
  <c r="BL406" i="1"/>
  <c r="BE404" i="1"/>
  <c r="BI404" i="1"/>
  <c r="BM404" i="1"/>
  <c r="BF404" i="1"/>
  <c r="BJ404" i="1"/>
  <c r="BN404" i="1"/>
  <c r="BG404" i="1"/>
  <c r="BK404" i="1"/>
  <c r="BH404" i="1"/>
  <c r="BL404" i="1"/>
  <c r="BE402" i="1"/>
  <c r="BI402" i="1"/>
  <c r="BM402" i="1"/>
  <c r="BF402" i="1"/>
  <c r="BJ402" i="1"/>
  <c r="BN402" i="1"/>
  <c r="BG402" i="1"/>
  <c r="BK402" i="1"/>
  <c r="BH402" i="1"/>
  <c r="BL402" i="1"/>
  <c r="BE400" i="1"/>
  <c r="BI400" i="1"/>
  <c r="BM400" i="1"/>
  <c r="BF400" i="1"/>
  <c r="BJ400" i="1"/>
  <c r="BN400" i="1"/>
  <c r="BG400" i="1"/>
  <c r="BK400" i="1"/>
  <c r="BH400" i="1"/>
  <c r="BL400" i="1"/>
  <c r="BE398" i="1"/>
  <c r="BI398" i="1"/>
  <c r="BM398" i="1"/>
  <c r="BF398" i="1"/>
  <c r="BJ398" i="1"/>
  <c r="BN398" i="1"/>
  <c r="BG398" i="1"/>
  <c r="BK398" i="1"/>
  <c r="BH398" i="1"/>
  <c r="BL398" i="1"/>
  <c r="BE396" i="1"/>
  <c r="BI396" i="1"/>
  <c r="BM396" i="1"/>
  <c r="BF396" i="1"/>
  <c r="BJ396" i="1"/>
  <c r="BN396" i="1"/>
  <c r="BG396" i="1"/>
  <c r="BK396" i="1"/>
  <c r="BH396" i="1"/>
  <c r="BL396" i="1"/>
  <c r="BE394" i="1"/>
  <c r="BI394" i="1"/>
  <c r="BM394" i="1"/>
  <c r="BF394" i="1"/>
  <c r="BJ394" i="1"/>
  <c r="BN394" i="1"/>
  <c r="BG394" i="1"/>
  <c r="BK394" i="1"/>
  <c r="BH394" i="1"/>
  <c r="BL394" i="1"/>
  <c r="BE380" i="1"/>
  <c r="BI380" i="1"/>
  <c r="BM380" i="1"/>
  <c r="BF380" i="1"/>
  <c r="BJ380" i="1"/>
  <c r="BN380" i="1"/>
  <c r="BG380" i="1"/>
  <c r="BK380" i="1"/>
  <c r="BH380" i="1"/>
  <c r="BL380" i="1"/>
  <c r="BE378" i="1"/>
  <c r="BI378" i="1"/>
  <c r="BM378" i="1"/>
  <c r="BF378" i="1"/>
  <c r="BJ378" i="1"/>
  <c r="BN378" i="1"/>
  <c r="BG378" i="1"/>
  <c r="BK378" i="1"/>
  <c r="BH378" i="1"/>
  <c r="BL378" i="1"/>
  <c r="BE374" i="1"/>
  <c r="BI374" i="1"/>
  <c r="BM374" i="1"/>
  <c r="BF374" i="1"/>
  <c r="BJ374" i="1"/>
  <c r="BN374" i="1"/>
  <c r="BG374" i="1"/>
  <c r="BK374" i="1"/>
  <c r="BH374" i="1"/>
  <c r="BL374" i="1"/>
  <c r="BF366" i="1"/>
  <c r="BJ366" i="1"/>
  <c r="BN366" i="1"/>
  <c r="BG366" i="1"/>
  <c r="BK366" i="1"/>
  <c r="BH366" i="1"/>
  <c r="BL366" i="1"/>
  <c r="BE366" i="1"/>
  <c r="BI366" i="1"/>
  <c r="BM366" i="1"/>
  <c r="BF364" i="1"/>
  <c r="BJ364" i="1"/>
  <c r="BN364" i="1"/>
  <c r="BG364" i="1"/>
  <c r="BK364" i="1"/>
  <c r="BH364" i="1"/>
  <c r="BL364" i="1"/>
  <c r="BE364" i="1"/>
  <c r="BI364" i="1"/>
  <c r="BM364" i="1"/>
  <c r="BF360" i="1"/>
  <c r="BJ360" i="1"/>
  <c r="BN360" i="1"/>
  <c r="BG360" i="1"/>
  <c r="BK360" i="1"/>
  <c r="BH360" i="1"/>
  <c r="BL360" i="1"/>
  <c r="BE360" i="1"/>
  <c r="BI360" i="1"/>
  <c r="BM360" i="1"/>
  <c r="BH357" i="1"/>
  <c r="BL357" i="1"/>
  <c r="BE357" i="1"/>
  <c r="BI357" i="1"/>
  <c r="BM357" i="1"/>
  <c r="BF357" i="1"/>
  <c r="BJ357" i="1"/>
  <c r="BN357" i="1"/>
  <c r="BG357" i="1"/>
  <c r="BK357" i="1"/>
  <c r="BF352" i="1"/>
  <c r="BJ352" i="1"/>
  <c r="BN352" i="1"/>
  <c r="BG352" i="1"/>
  <c r="BK352" i="1"/>
  <c r="BH352" i="1"/>
  <c r="BL352" i="1"/>
  <c r="BE352" i="1"/>
  <c r="BI352" i="1"/>
  <c r="BM352" i="1"/>
  <c r="BE544" i="1"/>
  <c r="BK543" i="1"/>
  <c r="BG543" i="1"/>
  <c r="BI542" i="1"/>
  <c r="BK541" i="1"/>
  <c r="BG541" i="1"/>
  <c r="BM540" i="1"/>
  <c r="BM538" i="1"/>
  <c r="BI538" i="1"/>
  <c r="BE538" i="1"/>
  <c r="BK537" i="1"/>
  <c r="BM534" i="1"/>
  <c r="BI534" i="1"/>
  <c r="BE534" i="1"/>
  <c r="BM532" i="1"/>
  <c r="BI532" i="1"/>
  <c r="BE532" i="1"/>
  <c r="BK531" i="1"/>
  <c r="BG531" i="1"/>
  <c r="BM530" i="1"/>
  <c r="BI530" i="1"/>
  <c r="BE530" i="1"/>
  <c r="BK529" i="1"/>
  <c r="BG529" i="1"/>
  <c r="BM528" i="1"/>
  <c r="BI528" i="1"/>
  <c r="BE528" i="1"/>
  <c r="BK527" i="1"/>
  <c r="BG527" i="1"/>
  <c r="BM524" i="1"/>
  <c r="BI524" i="1"/>
  <c r="BE524" i="1"/>
  <c r="BG523" i="1"/>
  <c r="BK521" i="1"/>
  <c r="BG521" i="1"/>
  <c r="BM520" i="1"/>
  <c r="BI520" i="1"/>
  <c r="BE520" i="1"/>
  <c r="BK519" i="1"/>
  <c r="BG519" i="1"/>
  <c r="BM518" i="1"/>
  <c r="BI518" i="1"/>
  <c r="BE518" i="1"/>
  <c r="BK517" i="1"/>
  <c r="BG517" i="1"/>
  <c r="BM516" i="1"/>
  <c r="BI516" i="1"/>
  <c r="BE516" i="1"/>
  <c r="BK515" i="1"/>
  <c r="BG515" i="1"/>
  <c r="BM514" i="1"/>
  <c r="BI514" i="1"/>
  <c r="BE514" i="1"/>
  <c r="BG513" i="1"/>
  <c r="BK511" i="1"/>
  <c r="BG511" i="1"/>
  <c r="BI510" i="1"/>
  <c r="BM508" i="1"/>
  <c r="BI508" i="1"/>
  <c r="BE508" i="1"/>
  <c r="BK507" i="1"/>
  <c r="BG507" i="1"/>
  <c r="BK505" i="1"/>
  <c r="BG505" i="1"/>
  <c r="BM504" i="1"/>
  <c r="BI504" i="1"/>
  <c r="BE504" i="1"/>
  <c r="BK503" i="1"/>
  <c r="BG503" i="1"/>
  <c r="BM502" i="1"/>
  <c r="BI502" i="1"/>
  <c r="BE502" i="1"/>
  <c r="BK501" i="1"/>
  <c r="BG501" i="1"/>
  <c r="BM500" i="1"/>
  <c r="BI500" i="1"/>
  <c r="BE500" i="1"/>
  <c r="BK499" i="1"/>
  <c r="BG499" i="1"/>
  <c r="BM498" i="1"/>
  <c r="BI498" i="1"/>
  <c r="BE498" i="1"/>
  <c r="BK497" i="1"/>
  <c r="BG497" i="1"/>
  <c r="BM496" i="1"/>
  <c r="BI496" i="1"/>
  <c r="BE496" i="1"/>
  <c r="BK495" i="1"/>
  <c r="BG495" i="1"/>
  <c r="BM494" i="1"/>
  <c r="BI494" i="1"/>
  <c r="BE494" i="1"/>
  <c r="BK493" i="1"/>
  <c r="BG493" i="1"/>
  <c r="BM492" i="1"/>
  <c r="BI492" i="1"/>
  <c r="BE492" i="1"/>
  <c r="BK491" i="1"/>
  <c r="BG491" i="1"/>
  <c r="BM490" i="1"/>
  <c r="BI490" i="1"/>
  <c r="BE490" i="1"/>
  <c r="BK489" i="1"/>
  <c r="BG489" i="1"/>
  <c r="BM488" i="1"/>
  <c r="BI488" i="1"/>
  <c r="BE488" i="1"/>
  <c r="BK487" i="1"/>
  <c r="BG487" i="1"/>
  <c r="BM486" i="1"/>
  <c r="BI486" i="1"/>
  <c r="BE486" i="1"/>
  <c r="BK485" i="1"/>
  <c r="BG485" i="1"/>
  <c r="BI484" i="1"/>
  <c r="BK483" i="1"/>
  <c r="BG483" i="1"/>
  <c r="BM482" i="1"/>
  <c r="BI482" i="1"/>
  <c r="BE482" i="1"/>
  <c r="BK481" i="1"/>
  <c r="BG481" i="1"/>
  <c r="BK479" i="1"/>
  <c r="BG479" i="1"/>
  <c r="BM478" i="1"/>
  <c r="BI478" i="1"/>
  <c r="BE478" i="1"/>
  <c r="BM476" i="1"/>
  <c r="BI476" i="1"/>
  <c r="BE476" i="1"/>
  <c r="BK475" i="1"/>
  <c r="BG475" i="1"/>
  <c r="BM474" i="1"/>
  <c r="BI474" i="1"/>
  <c r="BE474" i="1"/>
  <c r="BE472" i="1"/>
  <c r="BK471" i="1"/>
  <c r="BG471" i="1"/>
  <c r="BM470" i="1"/>
  <c r="BI470" i="1"/>
  <c r="BE470" i="1"/>
  <c r="BK469" i="1"/>
  <c r="BG469" i="1"/>
  <c r="BM468" i="1"/>
  <c r="BI468" i="1"/>
  <c r="BE468" i="1"/>
  <c r="BK467" i="1"/>
  <c r="BG467" i="1"/>
  <c r="BM466" i="1"/>
  <c r="BI466" i="1"/>
  <c r="BE466" i="1"/>
  <c r="BK465" i="1"/>
  <c r="BG465" i="1"/>
  <c r="BJ462" i="1"/>
  <c r="BN460" i="1"/>
  <c r="BF460" i="1"/>
  <c r="BJ458" i="1"/>
  <c r="BN456" i="1"/>
  <c r="BF456" i="1"/>
  <c r="BN454" i="1"/>
  <c r="BE463" i="1"/>
  <c r="BI463" i="1"/>
  <c r="BM463" i="1"/>
  <c r="BF463" i="1"/>
  <c r="BJ463" i="1"/>
  <c r="BE461" i="1"/>
  <c r="BI461" i="1"/>
  <c r="BM461" i="1"/>
  <c r="BF461" i="1"/>
  <c r="BJ461" i="1"/>
  <c r="BN461" i="1"/>
  <c r="BE459" i="1"/>
  <c r="BI459" i="1"/>
  <c r="BM459" i="1"/>
  <c r="BF459" i="1"/>
  <c r="BJ459" i="1"/>
  <c r="BN459" i="1"/>
  <c r="BJ457" i="1"/>
  <c r="BG455" i="1"/>
  <c r="BE455" i="1"/>
  <c r="BI455" i="1"/>
  <c r="BM455" i="1"/>
  <c r="BF455" i="1"/>
  <c r="BJ455" i="1"/>
  <c r="BN455" i="1"/>
  <c r="BG453" i="1"/>
  <c r="BK453" i="1"/>
  <c r="BH453" i="1"/>
  <c r="BL453" i="1"/>
  <c r="BE453" i="1"/>
  <c r="BI453" i="1"/>
  <c r="BM453" i="1"/>
  <c r="BF453" i="1"/>
  <c r="BJ453" i="1"/>
  <c r="BN453" i="1"/>
  <c r="BG451" i="1"/>
  <c r="BK451" i="1"/>
  <c r="BH451" i="1"/>
  <c r="BL451" i="1"/>
  <c r="BE451" i="1"/>
  <c r="BI451" i="1"/>
  <c r="BM451" i="1"/>
  <c r="BF451" i="1"/>
  <c r="BJ451" i="1"/>
  <c r="BN451" i="1"/>
  <c r="BG449" i="1"/>
  <c r="BK449" i="1"/>
  <c r="BH449" i="1"/>
  <c r="BL449" i="1"/>
  <c r="BE449" i="1"/>
  <c r="BI449" i="1"/>
  <c r="BM449" i="1"/>
  <c r="BF449" i="1"/>
  <c r="BJ449" i="1"/>
  <c r="BN449" i="1"/>
  <c r="BG447" i="1"/>
  <c r="BK447" i="1"/>
  <c r="BH447" i="1"/>
  <c r="BL447" i="1"/>
  <c r="BE447" i="1"/>
  <c r="BI447" i="1"/>
  <c r="BM447" i="1"/>
  <c r="BF447" i="1"/>
  <c r="BJ447" i="1"/>
  <c r="BN447" i="1"/>
  <c r="BG445" i="1"/>
  <c r="BK445" i="1"/>
  <c r="BH445" i="1"/>
  <c r="BL445" i="1"/>
  <c r="BE445" i="1"/>
  <c r="BI445" i="1"/>
  <c r="BM445" i="1"/>
  <c r="BF445" i="1"/>
  <c r="BJ445" i="1"/>
  <c r="BN445" i="1"/>
  <c r="BG443" i="1"/>
  <c r="BK443" i="1"/>
  <c r="BH443" i="1"/>
  <c r="BL443" i="1"/>
  <c r="BE443" i="1"/>
  <c r="BI443" i="1"/>
  <c r="BM443" i="1"/>
  <c r="BF443" i="1"/>
  <c r="BJ443" i="1"/>
  <c r="BN443" i="1"/>
  <c r="BG441" i="1"/>
  <c r="BK441" i="1"/>
  <c r="BH441" i="1"/>
  <c r="BL441" i="1"/>
  <c r="BE441" i="1"/>
  <c r="BI441" i="1"/>
  <c r="BM441" i="1"/>
  <c r="BF441" i="1"/>
  <c r="BJ441" i="1"/>
  <c r="BN441" i="1"/>
  <c r="BE438" i="1"/>
  <c r="BI438" i="1"/>
  <c r="BM438" i="1"/>
  <c r="BF438" i="1"/>
  <c r="BJ438" i="1"/>
  <c r="BN438" i="1"/>
  <c r="BG438" i="1"/>
  <c r="BK438" i="1"/>
  <c r="BH438" i="1"/>
  <c r="BL438" i="1"/>
  <c r="BE424" i="1"/>
  <c r="BI424" i="1"/>
  <c r="BM424" i="1"/>
  <c r="BF424" i="1"/>
  <c r="BJ424" i="1"/>
  <c r="BN424" i="1"/>
  <c r="BG424" i="1"/>
  <c r="BK424" i="1"/>
  <c r="BH424" i="1"/>
  <c r="BL424" i="1"/>
  <c r="BE420" i="1"/>
  <c r="BI420" i="1"/>
  <c r="BM420" i="1"/>
  <c r="BF420" i="1"/>
  <c r="BJ420" i="1"/>
  <c r="BN420" i="1"/>
  <c r="BG420" i="1"/>
  <c r="BK420" i="1"/>
  <c r="BH420" i="1"/>
  <c r="BL420" i="1"/>
  <c r="BE418" i="1"/>
  <c r="BI418" i="1"/>
  <c r="BM418" i="1"/>
  <c r="BF418" i="1"/>
  <c r="BJ418" i="1"/>
  <c r="BN418" i="1"/>
  <c r="BG418" i="1"/>
  <c r="BK418" i="1"/>
  <c r="BH418" i="1"/>
  <c r="BL418" i="1"/>
  <c r="BE416" i="1"/>
  <c r="BI416" i="1"/>
  <c r="BM416" i="1"/>
  <c r="BF416" i="1"/>
  <c r="BJ416" i="1"/>
  <c r="BN416" i="1"/>
  <c r="BG416" i="1"/>
  <c r="BK416" i="1"/>
  <c r="BH416" i="1"/>
  <c r="BL416" i="1"/>
  <c r="BE414" i="1"/>
  <c r="BI414" i="1"/>
  <c r="BM414" i="1"/>
  <c r="BF414" i="1"/>
  <c r="BJ414" i="1"/>
  <c r="BN414" i="1"/>
  <c r="BG414" i="1"/>
  <c r="BK414" i="1"/>
  <c r="BH414" i="1"/>
  <c r="BL414" i="1"/>
  <c r="BE412" i="1"/>
  <c r="BI412" i="1"/>
  <c r="BM412" i="1"/>
  <c r="BF412" i="1"/>
  <c r="BJ412" i="1"/>
  <c r="BN412" i="1"/>
  <c r="BG412" i="1"/>
  <c r="BK412" i="1"/>
  <c r="BH412" i="1"/>
  <c r="BL412" i="1"/>
  <c r="BE410" i="1"/>
  <c r="BI410" i="1"/>
  <c r="BM410" i="1"/>
  <c r="BF410" i="1"/>
  <c r="BJ410" i="1"/>
  <c r="BN410" i="1"/>
  <c r="BG410" i="1"/>
  <c r="BK410" i="1"/>
  <c r="BH410" i="1"/>
  <c r="BL410" i="1"/>
  <c r="BE408" i="1"/>
  <c r="BI408" i="1"/>
  <c r="BM408" i="1"/>
  <c r="BF408" i="1"/>
  <c r="BJ408" i="1"/>
  <c r="BN408" i="1"/>
  <c r="BG408" i="1"/>
  <c r="BK408" i="1"/>
  <c r="BH408" i="1"/>
  <c r="BL408" i="1"/>
  <c r="BE390" i="1"/>
  <c r="BI390" i="1"/>
  <c r="BM390" i="1"/>
  <c r="BF390" i="1"/>
  <c r="BJ390" i="1"/>
  <c r="BN390" i="1"/>
  <c r="BG390" i="1"/>
  <c r="BK390" i="1"/>
  <c r="BH390" i="1"/>
  <c r="BL390" i="1"/>
  <c r="BE388" i="1"/>
  <c r="BI388" i="1"/>
  <c r="BM388" i="1"/>
  <c r="BF388" i="1"/>
  <c r="BJ388" i="1"/>
  <c r="BN388" i="1"/>
  <c r="BG388" i="1"/>
  <c r="BK388" i="1"/>
  <c r="BH388" i="1"/>
  <c r="BL388" i="1"/>
  <c r="BE386" i="1"/>
  <c r="BI386" i="1"/>
  <c r="BM386" i="1"/>
  <c r="BF386" i="1"/>
  <c r="BJ386" i="1"/>
  <c r="BN386" i="1"/>
  <c r="BG386" i="1"/>
  <c r="BK386" i="1"/>
  <c r="BH386" i="1"/>
  <c r="BL386" i="1"/>
  <c r="BE384" i="1"/>
  <c r="BI384" i="1"/>
  <c r="BM384" i="1"/>
  <c r="BF384" i="1"/>
  <c r="BJ384" i="1"/>
  <c r="BN384" i="1"/>
  <c r="BG384" i="1"/>
  <c r="BK384" i="1"/>
  <c r="BH384" i="1"/>
  <c r="BL384" i="1"/>
  <c r="BE382" i="1"/>
  <c r="BI382" i="1"/>
  <c r="BM382" i="1"/>
  <c r="BF382" i="1"/>
  <c r="BJ382" i="1"/>
  <c r="BN382" i="1"/>
  <c r="BG382" i="1"/>
  <c r="BK382" i="1"/>
  <c r="BH382" i="1"/>
  <c r="BL382" i="1"/>
  <c r="BE376" i="1"/>
  <c r="BI376" i="1"/>
  <c r="BM376" i="1"/>
  <c r="BF376" i="1"/>
  <c r="BJ376" i="1"/>
  <c r="BN376" i="1"/>
  <c r="BG376" i="1"/>
  <c r="BK376" i="1"/>
  <c r="BH376" i="1"/>
  <c r="BL376" i="1"/>
  <c r="BE372" i="1"/>
  <c r="BI372" i="1"/>
  <c r="BM372" i="1"/>
  <c r="BF372" i="1"/>
  <c r="BJ372" i="1"/>
  <c r="BN372" i="1"/>
  <c r="BG372" i="1"/>
  <c r="BK372" i="1"/>
  <c r="BH372" i="1"/>
  <c r="BL372" i="1"/>
  <c r="BE370" i="1"/>
  <c r="BI370" i="1"/>
  <c r="BM370" i="1"/>
  <c r="BF370" i="1"/>
  <c r="BJ370" i="1"/>
  <c r="BN370" i="1"/>
  <c r="BG370" i="1"/>
  <c r="BK370" i="1"/>
  <c r="BH370" i="1"/>
  <c r="BL370" i="1"/>
  <c r="BE368" i="1"/>
  <c r="BI368" i="1"/>
  <c r="BM368" i="1"/>
  <c r="BF368" i="1"/>
  <c r="BJ368" i="1"/>
  <c r="BN368" i="1"/>
  <c r="BG368" i="1"/>
  <c r="BK368" i="1"/>
  <c r="BH368" i="1"/>
  <c r="BL368" i="1"/>
  <c r="BF362" i="1"/>
  <c r="BJ362" i="1"/>
  <c r="BN362" i="1"/>
  <c r="BG362" i="1"/>
  <c r="BK362" i="1"/>
  <c r="BH362" i="1"/>
  <c r="BL362" i="1"/>
  <c r="BE362" i="1"/>
  <c r="BI362" i="1"/>
  <c r="BM362" i="1"/>
  <c r="BH359" i="1"/>
  <c r="BL359" i="1"/>
  <c r="BE359" i="1"/>
  <c r="BI359" i="1"/>
  <c r="BM359" i="1"/>
  <c r="BF359" i="1"/>
  <c r="BJ359" i="1"/>
  <c r="BN359" i="1"/>
  <c r="BG359" i="1"/>
  <c r="BK359" i="1"/>
  <c r="BH351" i="1"/>
  <c r="BL351" i="1"/>
  <c r="BE351" i="1"/>
  <c r="BI351" i="1"/>
  <c r="BM351" i="1"/>
  <c r="BF351" i="1"/>
  <c r="BJ351" i="1"/>
  <c r="BN351" i="1"/>
  <c r="BG351" i="1"/>
  <c r="BK351" i="1"/>
  <c r="BN543" i="1"/>
  <c r="BJ543" i="1"/>
  <c r="BN541" i="1"/>
  <c r="BJ541" i="1"/>
  <c r="BL538" i="1"/>
  <c r="BJ537" i="1"/>
  <c r="BL534" i="1"/>
  <c r="BL532" i="1"/>
  <c r="BN531" i="1"/>
  <c r="BJ531" i="1"/>
  <c r="BL530" i="1"/>
  <c r="BN529" i="1"/>
  <c r="BJ529" i="1"/>
  <c r="BL528" i="1"/>
  <c r="BN527" i="1"/>
  <c r="BJ527" i="1"/>
  <c r="BL526" i="1"/>
  <c r="BL524" i="1"/>
  <c r="BN523" i="1"/>
  <c r="BN521" i="1"/>
  <c r="BJ521" i="1"/>
  <c r="BL520" i="1"/>
  <c r="BN519" i="1"/>
  <c r="BJ519" i="1"/>
  <c r="BL518" i="1"/>
  <c r="BN517" i="1"/>
  <c r="BJ517" i="1"/>
  <c r="BL516" i="1"/>
  <c r="BN515" i="1"/>
  <c r="BJ515" i="1"/>
  <c r="BL514" i="1"/>
  <c r="BJ513" i="1"/>
  <c r="BN511" i="1"/>
  <c r="BJ511" i="1"/>
  <c r="BL508" i="1"/>
  <c r="BN507" i="1"/>
  <c r="BJ507" i="1"/>
  <c r="BN505" i="1"/>
  <c r="BJ505" i="1"/>
  <c r="BL504" i="1"/>
  <c r="BN503" i="1"/>
  <c r="BJ503" i="1"/>
  <c r="BL502" i="1"/>
  <c r="BN501" i="1"/>
  <c r="BJ501" i="1"/>
  <c r="BL500" i="1"/>
  <c r="BN499" i="1"/>
  <c r="BJ499" i="1"/>
  <c r="BL498" i="1"/>
  <c r="BN497" i="1"/>
  <c r="BJ497" i="1"/>
  <c r="BL496" i="1"/>
  <c r="BN495" i="1"/>
  <c r="BJ495" i="1"/>
  <c r="BL494" i="1"/>
  <c r="BN493" i="1"/>
  <c r="BJ493" i="1"/>
  <c r="BL492" i="1"/>
  <c r="BN491" i="1"/>
  <c r="BJ491" i="1"/>
  <c r="BL490" i="1"/>
  <c r="BN489" i="1"/>
  <c r="BJ489" i="1"/>
  <c r="BL488" i="1"/>
  <c r="BN487" i="1"/>
  <c r="BJ487" i="1"/>
  <c r="BL486" i="1"/>
  <c r="BN485" i="1"/>
  <c r="BJ485" i="1"/>
  <c r="BN483" i="1"/>
  <c r="BJ483" i="1"/>
  <c r="BL482" i="1"/>
  <c r="BN481" i="1"/>
  <c r="BJ481" i="1"/>
  <c r="BL480" i="1"/>
  <c r="BN479" i="1"/>
  <c r="BJ479" i="1"/>
  <c r="BL478" i="1"/>
  <c r="BN477" i="1"/>
  <c r="BL476" i="1"/>
  <c r="BN475" i="1"/>
  <c r="BJ475" i="1"/>
  <c r="BL474" i="1"/>
  <c r="BN473" i="1"/>
  <c r="BN471" i="1"/>
  <c r="BJ471" i="1"/>
  <c r="BL470" i="1"/>
  <c r="BN469" i="1"/>
  <c r="BJ469" i="1"/>
  <c r="BL468" i="1"/>
  <c r="BN467" i="1"/>
  <c r="BJ467" i="1"/>
  <c r="BL466" i="1"/>
  <c r="BN465" i="1"/>
  <c r="BJ465" i="1"/>
  <c r="BK463" i="1"/>
  <c r="BI462" i="1"/>
  <c r="BG461" i="1"/>
  <c r="BM460" i="1"/>
  <c r="BE460" i="1"/>
  <c r="BK459" i="1"/>
  <c r="BI458" i="1"/>
  <c r="BM456" i="1"/>
  <c r="BE456" i="1"/>
  <c r="BK455" i="1"/>
  <c r="BJ454" i="1"/>
  <c r="BN15" i="1"/>
  <c r="BM15" i="1"/>
  <c r="BL15" i="1"/>
  <c r="BK15" i="1"/>
  <c r="BJ15" i="1"/>
  <c r="BI15" i="1"/>
  <c r="BH15" i="1"/>
  <c r="BG15" i="1"/>
  <c r="BF15" i="1"/>
  <c r="AU14" i="1"/>
  <c r="H10" i="2" s="1"/>
  <c r="AJ477" i="1"/>
  <c r="AN471" i="1"/>
  <c r="AL466" i="1"/>
  <c r="AJ461" i="1"/>
  <c r="AN441" i="1"/>
  <c r="AN409" i="1"/>
  <c r="AN377" i="1"/>
  <c r="AN345" i="1"/>
  <c r="AN313" i="1"/>
  <c r="AN475" i="1"/>
  <c r="AL470" i="1"/>
  <c r="AJ465" i="1"/>
  <c r="AN459" i="1"/>
  <c r="AN449" i="1"/>
  <c r="AN417" i="1"/>
  <c r="AN385" i="1"/>
  <c r="AN353" i="1"/>
  <c r="AN321" i="1"/>
  <c r="AN479" i="1"/>
  <c r="AL474" i="1"/>
  <c r="AJ469" i="1"/>
  <c r="AN463" i="1"/>
  <c r="AN457" i="1"/>
  <c r="AN425" i="1"/>
  <c r="AN393" i="1"/>
  <c r="AN361" i="1"/>
  <c r="AN329" i="1"/>
  <c r="AN297" i="1"/>
  <c r="AL478" i="1"/>
  <c r="AJ473" i="1"/>
  <c r="AN467" i="1"/>
  <c r="AL462" i="1"/>
  <c r="AN433" i="1"/>
  <c r="AN401" i="1"/>
  <c r="AN369" i="1"/>
  <c r="AN337" i="1"/>
  <c r="AN305" i="1"/>
  <c r="AL544" i="1"/>
  <c r="AN543" i="1"/>
  <c r="AJ543" i="1"/>
  <c r="AL542" i="1"/>
  <c r="AN541" i="1"/>
  <c r="AJ541" i="1"/>
  <c r="AL540" i="1"/>
  <c r="AN539" i="1"/>
  <c r="AJ539" i="1"/>
  <c r="AL538" i="1"/>
  <c r="AN537" i="1"/>
  <c r="AJ537" i="1"/>
  <c r="AL536" i="1"/>
  <c r="AN535" i="1"/>
  <c r="AJ535" i="1"/>
  <c r="AL534" i="1"/>
  <c r="AN533" i="1"/>
  <c r="AJ533" i="1"/>
  <c r="AL532" i="1"/>
  <c r="AN531" i="1"/>
  <c r="AJ531" i="1"/>
  <c r="AL530" i="1"/>
  <c r="AN529" i="1"/>
  <c r="AJ529" i="1"/>
  <c r="AL528" i="1"/>
  <c r="AN527" i="1"/>
  <c r="AJ527" i="1"/>
  <c r="AL526" i="1"/>
  <c r="AN525" i="1"/>
  <c r="AJ525" i="1"/>
  <c r="AL524" i="1"/>
  <c r="AN523" i="1"/>
  <c r="AJ523" i="1"/>
  <c r="AL522" i="1"/>
  <c r="AN521" i="1"/>
  <c r="AJ521" i="1"/>
  <c r="AL520" i="1"/>
  <c r="AN519" i="1"/>
  <c r="AJ519" i="1"/>
  <c r="AL518" i="1"/>
  <c r="AN517" i="1"/>
  <c r="AJ517" i="1"/>
  <c r="AL516" i="1"/>
  <c r="AN515" i="1"/>
  <c r="AJ515" i="1"/>
  <c r="AL514" i="1"/>
  <c r="AN513" i="1"/>
  <c r="AJ513" i="1"/>
  <c r="AL512" i="1"/>
  <c r="AN511" i="1"/>
  <c r="AJ511" i="1"/>
  <c r="AL510" i="1"/>
  <c r="AN509" i="1"/>
  <c r="AJ509" i="1"/>
  <c r="AL508" i="1"/>
  <c r="AN507" i="1"/>
  <c r="AJ507" i="1"/>
  <c r="AL506" i="1"/>
  <c r="AN505" i="1"/>
  <c r="AJ505" i="1"/>
  <c r="AL504" i="1"/>
  <c r="AN503" i="1"/>
  <c r="AJ503" i="1"/>
  <c r="AL502" i="1"/>
  <c r="AN501" i="1"/>
  <c r="AJ501" i="1"/>
  <c r="AL500" i="1"/>
  <c r="AN499" i="1"/>
  <c r="AJ499" i="1"/>
  <c r="AL498" i="1"/>
  <c r="AN497" i="1"/>
  <c r="AJ497" i="1"/>
  <c r="AL496" i="1"/>
  <c r="AN495" i="1"/>
  <c r="AJ495" i="1"/>
  <c r="AL494" i="1"/>
  <c r="AN493" i="1"/>
  <c r="AJ493" i="1"/>
  <c r="AL492" i="1"/>
  <c r="AN491" i="1"/>
  <c r="AJ491" i="1"/>
  <c r="AL490" i="1"/>
  <c r="AN489" i="1"/>
  <c r="AJ489" i="1"/>
  <c r="AL488" i="1"/>
  <c r="AN487" i="1"/>
  <c r="AL486" i="1"/>
  <c r="AJ485" i="1"/>
  <c r="AN483" i="1"/>
  <c r="AL482" i="1"/>
  <c r="AJ481" i="1"/>
  <c r="AK544" i="1"/>
  <c r="AM543" i="1"/>
  <c r="AI543" i="1"/>
  <c r="AK542" i="1"/>
  <c r="AM541" i="1"/>
  <c r="AI541" i="1"/>
  <c r="AK540" i="1"/>
  <c r="AM539" i="1"/>
  <c r="AI539" i="1"/>
  <c r="AK538" i="1"/>
  <c r="AM537" i="1"/>
  <c r="AI537" i="1"/>
  <c r="AK536" i="1"/>
  <c r="AM535" i="1"/>
  <c r="AI535" i="1"/>
  <c r="AK534" i="1"/>
  <c r="AM533" i="1"/>
  <c r="AI533" i="1"/>
  <c r="AK532" i="1"/>
  <c r="AM531" i="1"/>
  <c r="AI531" i="1"/>
  <c r="AK530" i="1"/>
  <c r="AM529" i="1"/>
  <c r="AI529" i="1"/>
  <c r="AK528" i="1"/>
  <c r="AM527" i="1"/>
  <c r="AI527" i="1"/>
  <c r="AK526" i="1"/>
  <c r="AM525" i="1"/>
  <c r="AI525" i="1"/>
  <c r="AK524" i="1"/>
  <c r="AM523" i="1"/>
  <c r="AI523" i="1"/>
  <c r="AK522" i="1"/>
  <c r="AM521" i="1"/>
  <c r="AI521" i="1"/>
  <c r="AK520" i="1"/>
  <c r="AM519" i="1"/>
  <c r="AI519" i="1"/>
  <c r="AK518" i="1"/>
  <c r="AM517" i="1"/>
  <c r="AI517" i="1"/>
  <c r="AK516" i="1"/>
  <c r="AM515" i="1"/>
  <c r="AI515" i="1"/>
  <c r="AK514" i="1"/>
  <c r="AM513" i="1"/>
  <c r="AI513" i="1"/>
  <c r="AK512" i="1"/>
  <c r="AM511" i="1"/>
  <c r="AI511" i="1"/>
  <c r="AK510" i="1"/>
  <c r="AM509" i="1"/>
  <c r="AI509" i="1"/>
  <c r="AK508" i="1"/>
  <c r="AM507" i="1"/>
  <c r="AI507" i="1"/>
  <c r="AK506" i="1"/>
  <c r="AM505" i="1"/>
  <c r="AI505" i="1"/>
  <c r="AK504" i="1"/>
  <c r="AM503" i="1"/>
  <c r="AI503" i="1"/>
  <c r="AK502" i="1"/>
  <c r="AM501" i="1"/>
  <c r="AI501" i="1"/>
  <c r="AK500" i="1"/>
  <c r="AM499" i="1"/>
  <c r="AI499" i="1"/>
  <c r="AK498" i="1"/>
  <c r="AM497" i="1"/>
  <c r="AI497" i="1"/>
  <c r="AK496" i="1"/>
  <c r="AM495" i="1"/>
  <c r="AI495" i="1"/>
  <c r="AK494" i="1"/>
  <c r="AM493" i="1"/>
  <c r="AI493" i="1"/>
  <c r="AK492" i="1"/>
  <c r="AM491" i="1"/>
  <c r="AI491" i="1"/>
  <c r="AK490" i="1"/>
  <c r="AM489" i="1"/>
  <c r="AI489" i="1"/>
  <c r="AK488" i="1"/>
  <c r="AL487" i="1"/>
  <c r="AN484" i="1"/>
  <c r="AL483" i="1"/>
  <c r="AN480" i="1"/>
  <c r="AL479" i="1"/>
  <c r="AN476" i="1"/>
  <c r="AL475" i="1"/>
  <c r="AN472" i="1"/>
  <c r="AL471" i="1"/>
  <c r="AN468" i="1"/>
  <c r="AL467" i="1"/>
  <c r="AN464" i="1"/>
  <c r="AL463" i="1"/>
  <c r="AN460" i="1"/>
  <c r="AL459" i="1"/>
  <c r="AN451" i="1"/>
  <c r="AN443" i="1"/>
  <c r="AN435" i="1"/>
  <c r="AN427" i="1"/>
  <c r="AN419" i="1"/>
  <c r="AN411" i="1"/>
  <c r="AN403" i="1"/>
  <c r="AN395" i="1"/>
  <c r="AN387" i="1"/>
  <c r="AN379" i="1"/>
  <c r="AN371" i="1"/>
  <c r="AN363" i="1"/>
  <c r="AN355" i="1"/>
  <c r="AN347" i="1"/>
  <c r="AN339" i="1"/>
  <c r="AN331" i="1"/>
  <c r="AN323" i="1"/>
  <c r="AN315" i="1"/>
  <c r="AN307" i="1"/>
  <c r="AN299" i="1"/>
  <c r="AN544" i="1"/>
  <c r="AJ544" i="1"/>
  <c r="AL543" i="1"/>
  <c r="AN542" i="1"/>
  <c r="AJ542" i="1"/>
  <c r="AL541" i="1"/>
  <c r="AN540" i="1"/>
  <c r="AJ540" i="1"/>
  <c r="AL539" i="1"/>
  <c r="AN538" i="1"/>
  <c r="AJ538" i="1"/>
  <c r="AL537" i="1"/>
  <c r="AN536" i="1"/>
  <c r="AJ536" i="1"/>
  <c r="AL535" i="1"/>
  <c r="AN534" i="1"/>
  <c r="AJ534" i="1"/>
  <c r="AL533" i="1"/>
  <c r="AN532" i="1"/>
  <c r="AJ532" i="1"/>
  <c r="AL531" i="1"/>
  <c r="AN530" i="1"/>
  <c r="AJ530" i="1"/>
  <c r="AL529" i="1"/>
  <c r="AN528" i="1"/>
  <c r="AJ528" i="1"/>
  <c r="AL527" i="1"/>
  <c r="AN526" i="1"/>
  <c r="AJ526" i="1"/>
  <c r="AL525" i="1"/>
  <c r="AN524" i="1"/>
  <c r="AJ524" i="1"/>
  <c r="AL523" i="1"/>
  <c r="AN522" i="1"/>
  <c r="AJ522" i="1"/>
  <c r="AL521" i="1"/>
  <c r="AN520" i="1"/>
  <c r="AJ520" i="1"/>
  <c r="AL519" i="1"/>
  <c r="AN518" i="1"/>
  <c r="AJ518" i="1"/>
  <c r="AL517" i="1"/>
  <c r="AN516" i="1"/>
  <c r="AJ516" i="1"/>
  <c r="AL515" i="1"/>
  <c r="AN514" i="1"/>
  <c r="AJ514" i="1"/>
  <c r="AL513" i="1"/>
  <c r="AN512" i="1"/>
  <c r="AJ512" i="1"/>
  <c r="AL511" i="1"/>
  <c r="AN510" i="1"/>
  <c r="AJ510" i="1"/>
  <c r="AL509" i="1"/>
  <c r="AN508" i="1"/>
  <c r="AJ508" i="1"/>
  <c r="AL507" i="1"/>
  <c r="AN506" i="1"/>
  <c r="AJ506" i="1"/>
  <c r="AL505" i="1"/>
  <c r="AN504" i="1"/>
  <c r="AJ504" i="1"/>
  <c r="AL503" i="1"/>
  <c r="AN502" i="1"/>
  <c r="AJ502" i="1"/>
  <c r="AL501" i="1"/>
  <c r="AN500" i="1"/>
  <c r="AJ500" i="1"/>
  <c r="AL499" i="1"/>
  <c r="AN498" i="1"/>
  <c r="AJ498" i="1"/>
  <c r="AL497" i="1"/>
  <c r="AN496" i="1"/>
  <c r="AJ496" i="1"/>
  <c r="AL495" i="1"/>
  <c r="AN494" i="1"/>
  <c r="AJ494" i="1"/>
  <c r="AL493" i="1"/>
  <c r="AN492" i="1"/>
  <c r="AJ492" i="1"/>
  <c r="AL491" i="1"/>
  <c r="AN490" i="1"/>
  <c r="AJ490" i="1"/>
  <c r="AL489" i="1"/>
  <c r="AN488" i="1"/>
  <c r="AJ488" i="1"/>
  <c r="AK487" i="1"/>
  <c r="AI487" i="1"/>
  <c r="AM487" i="1"/>
  <c r="AI486" i="1"/>
  <c r="AM486" i="1"/>
  <c r="AK486" i="1"/>
  <c r="AK485" i="1"/>
  <c r="AI485" i="1"/>
  <c r="AM485" i="1"/>
  <c r="AI484" i="1"/>
  <c r="AM484" i="1"/>
  <c r="AK484" i="1"/>
  <c r="AK483" i="1"/>
  <c r="AI483" i="1"/>
  <c r="AM483" i="1"/>
  <c r="AI482" i="1"/>
  <c r="AM482" i="1"/>
  <c r="AK482" i="1"/>
  <c r="AK481" i="1"/>
  <c r="AI481" i="1"/>
  <c r="AM481" i="1"/>
  <c r="AI480" i="1"/>
  <c r="AM480" i="1"/>
  <c r="AK480" i="1"/>
  <c r="AK479" i="1"/>
  <c r="AI479" i="1"/>
  <c r="AM479" i="1"/>
  <c r="AI478" i="1"/>
  <c r="AM478" i="1"/>
  <c r="AK478" i="1"/>
  <c r="AK477" i="1"/>
  <c r="AI477" i="1"/>
  <c r="AM477" i="1"/>
  <c r="AI476" i="1"/>
  <c r="AM476" i="1"/>
  <c r="AK476" i="1"/>
  <c r="AK475" i="1"/>
  <c r="AI475" i="1"/>
  <c r="AM475" i="1"/>
  <c r="AI474" i="1"/>
  <c r="AM474" i="1"/>
  <c r="AK474" i="1"/>
  <c r="AK473" i="1"/>
  <c r="AI473" i="1"/>
  <c r="AM473" i="1"/>
  <c r="AI472" i="1"/>
  <c r="AM472" i="1"/>
  <c r="AK472" i="1"/>
  <c r="AK471" i="1"/>
  <c r="AI471" i="1"/>
  <c r="AM471" i="1"/>
  <c r="AI470" i="1"/>
  <c r="AM470" i="1"/>
  <c r="AK470" i="1"/>
  <c r="AK469" i="1"/>
  <c r="AI469" i="1"/>
  <c r="AM469" i="1"/>
  <c r="AI468" i="1"/>
  <c r="AM468" i="1"/>
  <c r="AK468" i="1"/>
  <c r="AK467" i="1"/>
  <c r="AI467" i="1"/>
  <c r="AM467" i="1"/>
  <c r="AI466" i="1"/>
  <c r="AM466" i="1"/>
  <c r="AK466" i="1"/>
  <c r="AK465" i="1"/>
  <c r="AI465" i="1"/>
  <c r="AM465" i="1"/>
  <c r="AI464" i="1"/>
  <c r="AM464" i="1"/>
  <c r="AK464" i="1"/>
  <c r="AK463" i="1"/>
  <c r="AI463" i="1"/>
  <c r="AM463" i="1"/>
  <c r="AI462" i="1"/>
  <c r="AM462" i="1"/>
  <c r="AK462" i="1"/>
  <c r="AK461" i="1"/>
  <c r="AI461" i="1"/>
  <c r="AM461" i="1"/>
  <c r="AI460" i="1"/>
  <c r="AM460" i="1"/>
  <c r="AK460" i="1"/>
  <c r="AK459" i="1"/>
  <c r="AI459" i="1"/>
  <c r="AM459" i="1"/>
  <c r="AI458" i="1"/>
  <c r="AM458" i="1"/>
  <c r="AJ458" i="1"/>
  <c r="AN458" i="1"/>
  <c r="AK458" i="1"/>
  <c r="AK457" i="1"/>
  <c r="AL457" i="1"/>
  <c r="AI457" i="1"/>
  <c r="AM457" i="1"/>
  <c r="AI456" i="1"/>
  <c r="AM456" i="1"/>
  <c r="AJ456" i="1"/>
  <c r="AN456" i="1"/>
  <c r="AK456" i="1"/>
  <c r="AK455" i="1"/>
  <c r="AL455" i="1"/>
  <c r="AI455" i="1"/>
  <c r="AM455" i="1"/>
  <c r="AI454" i="1"/>
  <c r="AM454" i="1"/>
  <c r="AJ454" i="1"/>
  <c r="AN454" i="1"/>
  <c r="AK454" i="1"/>
  <c r="AK453" i="1"/>
  <c r="AL453" i="1"/>
  <c r="AI453" i="1"/>
  <c r="AM453" i="1"/>
  <c r="AI452" i="1"/>
  <c r="AM452" i="1"/>
  <c r="AJ452" i="1"/>
  <c r="AN452" i="1"/>
  <c r="AK452" i="1"/>
  <c r="AK451" i="1"/>
  <c r="AL451" i="1"/>
  <c r="AI451" i="1"/>
  <c r="AM451" i="1"/>
  <c r="AI450" i="1"/>
  <c r="AM450" i="1"/>
  <c r="AJ450" i="1"/>
  <c r="AN450" i="1"/>
  <c r="AK450" i="1"/>
  <c r="AK449" i="1"/>
  <c r="AL449" i="1"/>
  <c r="AI449" i="1"/>
  <c r="AM449" i="1"/>
  <c r="AI448" i="1"/>
  <c r="AM448" i="1"/>
  <c r="AJ448" i="1"/>
  <c r="AN448" i="1"/>
  <c r="AK448" i="1"/>
  <c r="AK447" i="1"/>
  <c r="AL447" i="1"/>
  <c r="AI447" i="1"/>
  <c r="AM447" i="1"/>
  <c r="AI446" i="1"/>
  <c r="AM446" i="1"/>
  <c r="AJ446" i="1"/>
  <c r="AN446" i="1"/>
  <c r="AK446" i="1"/>
  <c r="AK445" i="1"/>
  <c r="AL445" i="1"/>
  <c r="AI445" i="1"/>
  <c r="AM445" i="1"/>
  <c r="AI444" i="1"/>
  <c r="AM444" i="1"/>
  <c r="AJ444" i="1"/>
  <c r="AN444" i="1"/>
  <c r="AK444" i="1"/>
  <c r="AK443" i="1"/>
  <c r="AL443" i="1"/>
  <c r="AI443" i="1"/>
  <c r="AM443" i="1"/>
  <c r="AI442" i="1"/>
  <c r="AM442" i="1"/>
  <c r="AJ442" i="1"/>
  <c r="AN442" i="1"/>
  <c r="AK442" i="1"/>
  <c r="AK441" i="1"/>
  <c r="AL441" i="1"/>
  <c r="AI441" i="1"/>
  <c r="AM441" i="1"/>
  <c r="AI440" i="1"/>
  <c r="AM440" i="1"/>
  <c r="AJ440" i="1"/>
  <c r="AN440" i="1"/>
  <c r="AK440" i="1"/>
  <c r="AK439" i="1"/>
  <c r="AL439" i="1"/>
  <c r="AI439" i="1"/>
  <c r="AM439" i="1"/>
  <c r="AI438" i="1"/>
  <c r="AM438" i="1"/>
  <c r="AJ438" i="1"/>
  <c r="AN438" i="1"/>
  <c r="AK438" i="1"/>
  <c r="AK437" i="1"/>
  <c r="AL437" i="1"/>
  <c r="AI437" i="1"/>
  <c r="AM437" i="1"/>
  <c r="AI436" i="1"/>
  <c r="AM436" i="1"/>
  <c r="AJ436" i="1"/>
  <c r="AN436" i="1"/>
  <c r="AK436" i="1"/>
  <c r="AK435" i="1"/>
  <c r="AL435" i="1"/>
  <c r="AI435" i="1"/>
  <c r="AM435" i="1"/>
  <c r="AI434" i="1"/>
  <c r="AM434" i="1"/>
  <c r="AJ434" i="1"/>
  <c r="AN434" i="1"/>
  <c r="AK434" i="1"/>
  <c r="AK433" i="1"/>
  <c r="AL433" i="1"/>
  <c r="AI433" i="1"/>
  <c r="AM433" i="1"/>
  <c r="AI432" i="1"/>
  <c r="AM432" i="1"/>
  <c r="AJ432" i="1"/>
  <c r="AN432" i="1"/>
  <c r="AK432" i="1"/>
  <c r="AK431" i="1"/>
  <c r="AL431" i="1"/>
  <c r="AI431" i="1"/>
  <c r="AM431" i="1"/>
  <c r="AI430" i="1"/>
  <c r="AM430" i="1"/>
  <c r="AJ430" i="1"/>
  <c r="AN430" i="1"/>
  <c r="AK430" i="1"/>
  <c r="AK429" i="1"/>
  <c r="AL429" i="1"/>
  <c r="AI429" i="1"/>
  <c r="AM429" i="1"/>
  <c r="AI428" i="1"/>
  <c r="AM428" i="1"/>
  <c r="AJ428" i="1"/>
  <c r="AN428" i="1"/>
  <c r="AK428" i="1"/>
  <c r="AK427" i="1"/>
  <c r="AL427" i="1"/>
  <c r="AI427" i="1"/>
  <c r="AM427" i="1"/>
  <c r="AI426" i="1"/>
  <c r="AM426" i="1"/>
  <c r="AJ426" i="1"/>
  <c r="AN426" i="1"/>
  <c r="AK426" i="1"/>
  <c r="AK425" i="1"/>
  <c r="AL425" i="1"/>
  <c r="AI425" i="1"/>
  <c r="AM425" i="1"/>
  <c r="AI424" i="1"/>
  <c r="AM424" i="1"/>
  <c r="AJ424" i="1"/>
  <c r="AN424" i="1"/>
  <c r="AK424" i="1"/>
  <c r="AK423" i="1"/>
  <c r="AL423" i="1"/>
  <c r="AI423" i="1"/>
  <c r="AM423" i="1"/>
  <c r="AI422" i="1"/>
  <c r="AM422" i="1"/>
  <c r="AJ422" i="1"/>
  <c r="AN422" i="1"/>
  <c r="AK422" i="1"/>
  <c r="AK421" i="1"/>
  <c r="AL421" i="1"/>
  <c r="AI421" i="1"/>
  <c r="AM421" i="1"/>
  <c r="AI420" i="1"/>
  <c r="AM420" i="1"/>
  <c r="AJ420" i="1"/>
  <c r="AN420" i="1"/>
  <c r="AK420" i="1"/>
  <c r="AK419" i="1"/>
  <c r="AL419" i="1"/>
  <c r="AI419" i="1"/>
  <c r="AM419" i="1"/>
  <c r="AI418" i="1"/>
  <c r="AM418" i="1"/>
  <c r="AJ418" i="1"/>
  <c r="AN418" i="1"/>
  <c r="AK418" i="1"/>
  <c r="AK417" i="1"/>
  <c r="AL417" i="1"/>
  <c r="AI417" i="1"/>
  <c r="AM417" i="1"/>
  <c r="AI416" i="1"/>
  <c r="AM416" i="1"/>
  <c r="AJ416" i="1"/>
  <c r="AN416" i="1"/>
  <c r="AK416" i="1"/>
  <c r="AK415" i="1"/>
  <c r="AL415" i="1"/>
  <c r="AI415" i="1"/>
  <c r="AM415" i="1"/>
  <c r="AI414" i="1"/>
  <c r="AM414" i="1"/>
  <c r="AJ414" i="1"/>
  <c r="AN414" i="1"/>
  <c r="AK414" i="1"/>
  <c r="AK413" i="1"/>
  <c r="AL413" i="1"/>
  <c r="AI413" i="1"/>
  <c r="AM413" i="1"/>
  <c r="AI412" i="1"/>
  <c r="AM412" i="1"/>
  <c r="AJ412" i="1"/>
  <c r="AN412" i="1"/>
  <c r="AK412" i="1"/>
  <c r="AK411" i="1"/>
  <c r="AL411" i="1"/>
  <c r="AI411" i="1"/>
  <c r="AM411" i="1"/>
  <c r="AI410" i="1"/>
  <c r="AM410" i="1"/>
  <c r="AJ410" i="1"/>
  <c r="AN410" i="1"/>
  <c r="AK410" i="1"/>
  <c r="AK409" i="1"/>
  <c r="AL409" i="1"/>
  <c r="AI409" i="1"/>
  <c r="AM409" i="1"/>
  <c r="AI408" i="1"/>
  <c r="AM408" i="1"/>
  <c r="AJ408" i="1"/>
  <c r="AN408" i="1"/>
  <c r="AK408" i="1"/>
  <c r="AK407" i="1"/>
  <c r="AL407" i="1"/>
  <c r="AI407" i="1"/>
  <c r="AM407" i="1"/>
  <c r="AI406" i="1"/>
  <c r="AM406" i="1"/>
  <c r="AJ406" i="1"/>
  <c r="AN406" i="1"/>
  <c r="AK406" i="1"/>
  <c r="AK405" i="1"/>
  <c r="AL405" i="1"/>
  <c r="AI405" i="1"/>
  <c r="AM405" i="1"/>
  <c r="AI404" i="1"/>
  <c r="AM404" i="1"/>
  <c r="AJ404" i="1"/>
  <c r="AN404" i="1"/>
  <c r="AK404" i="1"/>
  <c r="AK403" i="1"/>
  <c r="AL403" i="1"/>
  <c r="AI403" i="1"/>
  <c r="AM403" i="1"/>
  <c r="AI402" i="1"/>
  <c r="AM402" i="1"/>
  <c r="AJ402" i="1"/>
  <c r="AN402" i="1"/>
  <c r="AK402" i="1"/>
  <c r="AK401" i="1"/>
  <c r="AL401" i="1"/>
  <c r="AI401" i="1"/>
  <c r="AM401" i="1"/>
  <c r="AI400" i="1"/>
  <c r="AM400" i="1"/>
  <c r="AJ400" i="1"/>
  <c r="AN400" i="1"/>
  <c r="AK400" i="1"/>
  <c r="AK399" i="1"/>
  <c r="AL399" i="1"/>
  <c r="AI399" i="1"/>
  <c r="AM399" i="1"/>
  <c r="AI398" i="1"/>
  <c r="AM398" i="1"/>
  <c r="AJ398" i="1"/>
  <c r="AN398" i="1"/>
  <c r="AK398" i="1"/>
  <c r="AK397" i="1"/>
  <c r="AL397" i="1"/>
  <c r="AI397" i="1"/>
  <c r="AM397" i="1"/>
  <c r="AI396" i="1"/>
  <c r="AM396" i="1"/>
  <c r="AJ396" i="1"/>
  <c r="AN396" i="1"/>
  <c r="AK396" i="1"/>
  <c r="AK395" i="1"/>
  <c r="AL395" i="1"/>
  <c r="AI395" i="1"/>
  <c r="AM395" i="1"/>
  <c r="AI394" i="1"/>
  <c r="AM394" i="1"/>
  <c r="AJ394" i="1"/>
  <c r="AN394" i="1"/>
  <c r="AK394" i="1"/>
  <c r="AK393" i="1"/>
  <c r="AL393" i="1"/>
  <c r="AI393" i="1"/>
  <c r="AM393" i="1"/>
  <c r="AI392" i="1"/>
  <c r="AM392" i="1"/>
  <c r="AJ392" i="1"/>
  <c r="AN392" i="1"/>
  <c r="AK392" i="1"/>
  <c r="AK391" i="1"/>
  <c r="AL391" i="1"/>
  <c r="AI391" i="1"/>
  <c r="AM391" i="1"/>
  <c r="AI390" i="1"/>
  <c r="AM390" i="1"/>
  <c r="AJ390" i="1"/>
  <c r="AN390" i="1"/>
  <c r="AK390" i="1"/>
  <c r="AK389" i="1"/>
  <c r="AL389" i="1"/>
  <c r="AI389" i="1"/>
  <c r="AM389" i="1"/>
  <c r="AI388" i="1"/>
  <c r="AM388" i="1"/>
  <c r="AJ388" i="1"/>
  <c r="AN388" i="1"/>
  <c r="AK388" i="1"/>
  <c r="AK387" i="1"/>
  <c r="AL387" i="1"/>
  <c r="AI387" i="1"/>
  <c r="AM387" i="1"/>
  <c r="AI386" i="1"/>
  <c r="AM386" i="1"/>
  <c r="AJ386" i="1"/>
  <c r="AN386" i="1"/>
  <c r="AK386" i="1"/>
  <c r="AK385" i="1"/>
  <c r="AL385" i="1"/>
  <c r="AI385" i="1"/>
  <c r="AM385" i="1"/>
  <c r="AI384" i="1"/>
  <c r="AM384" i="1"/>
  <c r="AJ384" i="1"/>
  <c r="AN384" i="1"/>
  <c r="AK384" i="1"/>
  <c r="AK383" i="1"/>
  <c r="AL383" i="1"/>
  <c r="AI383" i="1"/>
  <c r="AM383" i="1"/>
  <c r="AI382" i="1"/>
  <c r="AM382" i="1"/>
  <c r="AJ382" i="1"/>
  <c r="AN382" i="1"/>
  <c r="AK382" i="1"/>
  <c r="AK381" i="1"/>
  <c r="AL381" i="1"/>
  <c r="AI381" i="1"/>
  <c r="AM381" i="1"/>
  <c r="AI380" i="1"/>
  <c r="AM380" i="1"/>
  <c r="AJ380" i="1"/>
  <c r="AN380" i="1"/>
  <c r="AK380" i="1"/>
  <c r="AK379" i="1"/>
  <c r="AL379" i="1"/>
  <c r="AI379" i="1"/>
  <c r="AM379" i="1"/>
  <c r="AI378" i="1"/>
  <c r="AM378" i="1"/>
  <c r="AJ378" i="1"/>
  <c r="AN378" i="1"/>
  <c r="AK378" i="1"/>
  <c r="AK377" i="1"/>
  <c r="AL377" i="1"/>
  <c r="AI377" i="1"/>
  <c r="AM377" i="1"/>
  <c r="AI376" i="1"/>
  <c r="AM376" i="1"/>
  <c r="AJ376" i="1"/>
  <c r="AN376" i="1"/>
  <c r="AK376" i="1"/>
  <c r="AK375" i="1"/>
  <c r="AL375" i="1"/>
  <c r="AI375" i="1"/>
  <c r="AM375" i="1"/>
  <c r="AI374" i="1"/>
  <c r="AM374" i="1"/>
  <c r="AJ374" i="1"/>
  <c r="AN374" i="1"/>
  <c r="AK374" i="1"/>
  <c r="AK373" i="1"/>
  <c r="AL373" i="1"/>
  <c r="AI373" i="1"/>
  <c r="AM373" i="1"/>
  <c r="AI372" i="1"/>
  <c r="AM372" i="1"/>
  <c r="AJ372" i="1"/>
  <c r="AN372" i="1"/>
  <c r="AK372" i="1"/>
  <c r="AK371" i="1"/>
  <c r="AL371" i="1"/>
  <c r="AI371" i="1"/>
  <c r="AM371" i="1"/>
  <c r="AI370" i="1"/>
  <c r="AM370" i="1"/>
  <c r="AJ370" i="1"/>
  <c r="AN370" i="1"/>
  <c r="AK370" i="1"/>
  <c r="AK369" i="1"/>
  <c r="AL369" i="1"/>
  <c r="AI369" i="1"/>
  <c r="AM369" i="1"/>
  <c r="AI368" i="1"/>
  <c r="AM368" i="1"/>
  <c r="AJ368" i="1"/>
  <c r="AN368" i="1"/>
  <c r="AK368" i="1"/>
  <c r="AK367" i="1"/>
  <c r="AL367" i="1"/>
  <c r="AI367" i="1"/>
  <c r="AM367" i="1"/>
  <c r="AI366" i="1"/>
  <c r="AM366" i="1"/>
  <c r="AJ366" i="1"/>
  <c r="AN366" i="1"/>
  <c r="AK366" i="1"/>
  <c r="AK365" i="1"/>
  <c r="AL365" i="1"/>
  <c r="AI365" i="1"/>
  <c r="AM365" i="1"/>
  <c r="AI364" i="1"/>
  <c r="AM364" i="1"/>
  <c r="AJ364" i="1"/>
  <c r="AN364" i="1"/>
  <c r="AK364" i="1"/>
  <c r="AK363" i="1"/>
  <c r="AL363" i="1"/>
  <c r="AI363" i="1"/>
  <c r="AM363" i="1"/>
  <c r="AI362" i="1"/>
  <c r="AM362" i="1"/>
  <c r="AJ362" i="1"/>
  <c r="AN362" i="1"/>
  <c r="AK362" i="1"/>
  <c r="AK361" i="1"/>
  <c r="AL361" i="1"/>
  <c r="AI361" i="1"/>
  <c r="AM361" i="1"/>
  <c r="AI360" i="1"/>
  <c r="AM360" i="1"/>
  <c r="AJ360" i="1"/>
  <c r="AN360" i="1"/>
  <c r="AK360" i="1"/>
  <c r="AK359" i="1"/>
  <c r="AL359" i="1"/>
  <c r="AI359" i="1"/>
  <c r="AM359" i="1"/>
  <c r="AI358" i="1"/>
  <c r="AM358" i="1"/>
  <c r="AJ358" i="1"/>
  <c r="AN358" i="1"/>
  <c r="AK358" i="1"/>
  <c r="AK357" i="1"/>
  <c r="AL357" i="1"/>
  <c r="AI357" i="1"/>
  <c r="AM357" i="1"/>
  <c r="AI356" i="1"/>
  <c r="AM356" i="1"/>
  <c r="AJ356" i="1"/>
  <c r="AN356" i="1"/>
  <c r="AK356" i="1"/>
  <c r="AK355" i="1"/>
  <c r="AL355" i="1"/>
  <c r="AI355" i="1"/>
  <c r="AM355" i="1"/>
  <c r="AI354" i="1"/>
  <c r="AM354" i="1"/>
  <c r="AJ354" i="1"/>
  <c r="AN354" i="1"/>
  <c r="AK354" i="1"/>
  <c r="AK353" i="1"/>
  <c r="AL353" i="1"/>
  <c r="AI353" i="1"/>
  <c r="AM353" i="1"/>
  <c r="AI352" i="1"/>
  <c r="AM352" i="1"/>
  <c r="AJ352" i="1"/>
  <c r="AN352" i="1"/>
  <c r="AK352" i="1"/>
  <c r="AK351" i="1"/>
  <c r="AL351" i="1"/>
  <c r="AI351" i="1"/>
  <c r="AM351" i="1"/>
  <c r="AI350" i="1"/>
  <c r="AM350" i="1"/>
  <c r="AJ350" i="1"/>
  <c r="AN350" i="1"/>
  <c r="AK350" i="1"/>
  <c r="AK349" i="1"/>
  <c r="AL349" i="1"/>
  <c r="AI349" i="1"/>
  <c r="AM349" i="1"/>
  <c r="AI348" i="1"/>
  <c r="AM348" i="1"/>
  <c r="AJ348" i="1"/>
  <c r="AN348" i="1"/>
  <c r="AK348" i="1"/>
  <c r="AK347" i="1"/>
  <c r="AL347" i="1"/>
  <c r="AI347" i="1"/>
  <c r="AM347" i="1"/>
  <c r="AI346" i="1"/>
  <c r="AM346" i="1"/>
  <c r="AJ346" i="1"/>
  <c r="AN346" i="1"/>
  <c r="AK346" i="1"/>
  <c r="AK345" i="1"/>
  <c r="AL345" i="1"/>
  <c r="AI345" i="1"/>
  <c r="AM345" i="1"/>
  <c r="AI344" i="1"/>
  <c r="AM344" i="1"/>
  <c r="AJ344" i="1"/>
  <c r="AN344" i="1"/>
  <c r="AK344" i="1"/>
  <c r="AK343" i="1"/>
  <c r="AL343" i="1"/>
  <c r="AI343" i="1"/>
  <c r="AM343" i="1"/>
  <c r="AI342" i="1"/>
  <c r="AM342" i="1"/>
  <c r="AJ342" i="1"/>
  <c r="AN342" i="1"/>
  <c r="AK342" i="1"/>
  <c r="AK341" i="1"/>
  <c r="AL341" i="1"/>
  <c r="AI341" i="1"/>
  <c r="AM341" i="1"/>
  <c r="AI340" i="1"/>
  <c r="AM340" i="1"/>
  <c r="AJ340" i="1"/>
  <c r="AN340" i="1"/>
  <c r="AK340" i="1"/>
  <c r="AK339" i="1"/>
  <c r="AL339" i="1"/>
  <c r="AI339" i="1"/>
  <c r="AM339" i="1"/>
  <c r="AI338" i="1"/>
  <c r="AM338" i="1"/>
  <c r="AJ338" i="1"/>
  <c r="AN338" i="1"/>
  <c r="AK338" i="1"/>
  <c r="AK337" i="1"/>
  <c r="AL337" i="1"/>
  <c r="AI337" i="1"/>
  <c r="AM337" i="1"/>
  <c r="AI336" i="1"/>
  <c r="AM336" i="1"/>
  <c r="AJ336" i="1"/>
  <c r="AN336" i="1"/>
  <c r="AK336" i="1"/>
  <c r="AK335" i="1"/>
  <c r="AL335" i="1"/>
  <c r="AI335" i="1"/>
  <c r="AM335" i="1"/>
  <c r="AI334" i="1"/>
  <c r="AM334" i="1"/>
  <c r="AJ334" i="1"/>
  <c r="AN334" i="1"/>
  <c r="AK334" i="1"/>
  <c r="AK333" i="1"/>
  <c r="AL333" i="1"/>
  <c r="AI333" i="1"/>
  <c r="AM333" i="1"/>
  <c r="AI332" i="1"/>
  <c r="AM332" i="1"/>
  <c r="AJ332" i="1"/>
  <c r="AN332" i="1"/>
  <c r="AK332" i="1"/>
  <c r="AK331" i="1"/>
  <c r="AL331" i="1"/>
  <c r="AI331" i="1"/>
  <c r="AM331" i="1"/>
  <c r="AI330" i="1"/>
  <c r="AM330" i="1"/>
  <c r="AJ330" i="1"/>
  <c r="AN330" i="1"/>
  <c r="AK330" i="1"/>
  <c r="AK329" i="1"/>
  <c r="AL329" i="1"/>
  <c r="AI329" i="1"/>
  <c r="AM329" i="1"/>
  <c r="AI328" i="1"/>
  <c r="AM328" i="1"/>
  <c r="AJ328" i="1"/>
  <c r="AN328" i="1"/>
  <c r="AK328" i="1"/>
  <c r="AK327" i="1"/>
  <c r="AL327" i="1"/>
  <c r="AI327" i="1"/>
  <c r="AM327" i="1"/>
  <c r="AI326" i="1"/>
  <c r="AM326" i="1"/>
  <c r="AJ326" i="1"/>
  <c r="AN326" i="1"/>
  <c r="AK326" i="1"/>
  <c r="AK325" i="1"/>
  <c r="AL325" i="1"/>
  <c r="AI325" i="1"/>
  <c r="AM325" i="1"/>
  <c r="AI324" i="1"/>
  <c r="AM324" i="1"/>
  <c r="AJ324" i="1"/>
  <c r="AN324" i="1"/>
  <c r="AK324" i="1"/>
  <c r="AK323" i="1"/>
  <c r="AL323" i="1"/>
  <c r="AI323" i="1"/>
  <c r="AM323" i="1"/>
  <c r="AI322" i="1"/>
  <c r="AM322" i="1"/>
  <c r="AJ322" i="1"/>
  <c r="AN322" i="1"/>
  <c r="AK322" i="1"/>
  <c r="AK321" i="1"/>
  <c r="AL321" i="1"/>
  <c r="AI321" i="1"/>
  <c r="AM321" i="1"/>
  <c r="AI320" i="1"/>
  <c r="AM320" i="1"/>
  <c r="AJ320" i="1"/>
  <c r="AN320" i="1"/>
  <c r="AK320" i="1"/>
  <c r="AK319" i="1"/>
  <c r="AL319" i="1"/>
  <c r="AI319" i="1"/>
  <c r="AM319" i="1"/>
  <c r="AI318" i="1"/>
  <c r="AM318" i="1"/>
  <c r="AJ318" i="1"/>
  <c r="AN318" i="1"/>
  <c r="AK318" i="1"/>
  <c r="AK317" i="1"/>
  <c r="AL317" i="1"/>
  <c r="AI317" i="1"/>
  <c r="AM317" i="1"/>
  <c r="AI316" i="1"/>
  <c r="AM316" i="1"/>
  <c r="AJ316" i="1"/>
  <c r="AN316" i="1"/>
  <c r="AK316" i="1"/>
  <c r="AK315" i="1"/>
  <c r="AL315" i="1"/>
  <c r="AI315" i="1"/>
  <c r="AM315" i="1"/>
  <c r="AI314" i="1"/>
  <c r="AM314" i="1"/>
  <c r="AJ314" i="1"/>
  <c r="AN314" i="1"/>
  <c r="AK314" i="1"/>
  <c r="AK313" i="1"/>
  <c r="AL313" i="1"/>
  <c r="AI313" i="1"/>
  <c r="AM313" i="1"/>
  <c r="AI312" i="1"/>
  <c r="AM312" i="1"/>
  <c r="AJ312" i="1"/>
  <c r="AN312" i="1"/>
  <c r="AK312" i="1"/>
  <c r="AK311" i="1"/>
  <c r="AL311" i="1"/>
  <c r="AI311" i="1"/>
  <c r="AM311" i="1"/>
  <c r="AI310" i="1"/>
  <c r="AM310" i="1"/>
  <c r="AJ310" i="1"/>
  <c r="AN310" i="1"/>
  <c r="AK310" i="1"/>
  <c r="AK309" i="1"/>
  <c r="AL309" i="1"/>
  <c r="AI309" i="1"/>
  <c r="AM309" i="1"/>
  <c r="AI308" i="1"/>
  <c r="AM308" i="1"/>
  <c r="AJ308" i="1"/>
  <c r="AN308" i="1"/>
  <c r="AK308" i="1"/>
  <c r="AK307" i="1"/>
  <c r="AL307" i="1"/>
  <c r="AI307" i="1"/>
  <c r="AM307" i="1"/>
  <c r="AI306" i="1"/>
  <c r="AM306" i="1"/>
  <c r="AJ306" i="1"/>
  <c r="AN306" i="1"/>
  <c r="AK306" i="1"/>
  <c r="AK305" i="1"/>
  <c r="AL305" i="1"/>
  <c r="AI305" i="1"/>
  <c r="AM305" i="1"/>
  <c r="AI304" i="1"/>
  <c r="AM304" i="1"/>
  <c r="AJ304" i="1"/>
  <c r="AN304" i="1"/>
  <c r="AK304" i="1"/>
  <c r="AK303" i="1"/>
  <c r="AL303" i="1"/>
  <c r="AI303" i="1"/>
  <c r="AM303" i="1"/>
  <c r="AI302" i="1"/>
  <c r="AM302" i="1"/>
  <c r="AJ302" i="1"/>
  <c r="AN302" i="1"/>
  <c r="AK302" i="1"/>
  <c r="AK301" i="1"/>
  <c r="AL301" i="1"/>
  <c r="AI301" i="1"/>
  <c r="AM301" i="1"/>
  <c r="AI300" i="1"/>
  <c r="AM300" i="1"/>
  <c r="AJ300" i="1"/>
  <c r="AN300" i="1"/>
  <c r="AK300" i="1"/>
  <c r="AK299" i="1"/>
  <c r="AL299" i="1"/>
  <c r="AI299" i="1"/>
  <c r="AM299" i="1"/>
  <c r="AI298" i="1"/>
  <c r="AM298" i="1"/>
  <c r="AJ298" i="1"/>
  <c r="AN298" i="1"/>
  <c r="AK298" i="1"/>
  <c r="AK297" i="1"/>
  <c r="AL297" i="1"/>
  <c r="AI297" i="1"/>
  <c r="AM297" i="1"/>
  <c r="AI296" i="1"/>
  <c r="AM296" i="1"/>
  <c r="AJ296" i="1"/>
  <c r="AN296" i="1"/>
  <c r="AK296" i="1"/>
  <c r="AK295" i="1"/>
  <c r="AL295" i="1"/>
  <c r="AI295" i="1"/>
  <c r="AM295" i="1"/>
  <c r="AI294" i="1"/>
  <c r="AM294" i="1"/>
  <c r="AJ294" i="1"/>
  <c r="AN294" i="1"/>
  <c r="AK294" i="1"/>
  <c r="AJ293" i="1"/>
  <c r="AN293" i="1"/>
  <c r="AK293" i="1"/>
  <c r="AI293" i="1"/>
  <c r="AL293" i="1"/>
  <c r="AL292" i="1"/>
  <c r="AI292" i="1"/>
  <c r="AM292" i="1"/>
  <c r="AN292" i="1"/>
  <c r="AJ292" i="1"/>
  <c r="AJ291" i="1"/>
  <c r="AN291" i="1"/>
  <c r="AK291" i="1"/>
  <c r="AL291" i="1"/>
  <c r="AM291" i="1"/>
  <c r="AL290" i="1"/>
  <c r="AI290" i="1"/>
  <c r="AM290" i="1"/>
  <c r="AJ290" i="1"/>
  <c r="AK290" i="1"/>
  <c r="AN290" i="1"/>
  <c r="AJ289" i="1"/>
  <c r="AN289" i="1"/>
  <c r="AK289" i="1"/>
  <c r="AI289" i="1"/>
  <c r="AL289" i="1"/>
  <c r="AL288" i="1"/>
  <c r="AI288" i="1"/>
  <c r="AM288" i="1"/>
  <c r="AN288" i="1"/>
  <c r="AJ288" i="1"/>
  <c r="AJ287" i="1"/>
  <c r="AN287" i="1"/>
  <c r="AK287" i="1"/>
  <c r="AL287" i="1"/>
  <c r="AM287" i="1"/>
  <c r="AL286" i="1"/>
  <c r="AI286" i="1"/>
  <c r="AM286" i="1"/>
  <c r="AJ286" i="1"/>
  <c r="AK286" i="1"/>
  <c r="AN286" i="1"/>
  <c r="AJ285" i="1"/>
  <c r="AN285" i="1"/>
  <c r="AK285" i="1"/>
  <c r="AI285" i="1"/>
  <c r="AL285" i="1"/>
  <c r="AL284" i="1"/>
  <c r="AI284" i="1"/>
  <c r="AM284" i="1"/>
  <c r="AN284" i="1"/>
  <c r="AJ284" i="1"/>
  <c r="AJ283" i="1"/>
  <c r="AN283" i="1"/>
  <c r="AK283" i="1"/>
  <c r="AL283" i="1"/>
  <c r="AM283" i="1"/>
  <c r="AL282" i="1"/>
  <c r="AI282" i="1"/>
  <c r="AM282" i="1"/>
  <c r="AJ282" i="1"/>
  <c r="AK282" i="1"/>
  <c r="AN282" i="1"/>
  <c r="AJ281" i="1"/>
  <c r="AN281" i="1"/>
  <c r="AK281" i="1"/>
  <c r="AI281" i="1"/>
  <c r="AL281" i="1"/>
  <c r="AL280" i="1"/>
  <c r="AI280" i="1"/>
  <c r="AM280" i="1"/>
  <c r="AN280" i="1"/>
  <c r="AJ280" i="1"/>
  <c r="AJ279" i="1"/>
  <c r="AN279" i="1"/>
  <c r="AK279" i="1"/>
  <c r="AL279" i="1"/>
  <c r="AM279" i="1"/>
  <c r="AL278" i="1"/>
  <c r="AI278" i="1"/>
  <c r="AM278" i="1"/>
  <c r="AJ278" i="1"/>
  <c r="AK278" i="1"/>
  <c r="AN278" i="1"/>
  <c r="AJ277" i="1"/>
  <c r="AN277" i="1"/>
  <c r="AK277" i="1"/>
  <c r="AI277" i="1"/>
  <c r="AL277" i="1"/>
  <c r="AL276" i="1"/>
  <c r="AI276" i="1"/>
  <c r="AM276" i="1"/>
  <c r="AN276" i="1"/>
  <c r="AJ276" i="1"/>
  <c r="AJ275" i="1"/>
  <c r="AN275" i="1"/>
  <c r="AK275" i="1"/>
  <c r="AL275" i="1"/>
  <c r="AM275" i="1"/>
  <c r="AL274" i="1"/>
  <c r="AI274" i="1"/>
  <c r="AM274" i="1"/>
  <c r="AJ274" i="1"/>
  <c r="AK274" i="1"/>
  <c r="AN274" i="1"/>
  <c r="AI273" i="1"/>
  <c r="AM273" i="1"/>
  <c r="AJ273" i="1"/>
  <c r="AN273" i="1"/>
  <c r="AK273" i="1"/>
  <c r="AK272" i="1"/>
  <c r="AL272" i="1"/>
  <c r="AI272" i="1"/>
  <c r="AM272" i="1"/>
  <c r="AJ272" i="1"/>
  <c r="AN272" i="1"/>
  <c r="AI271" i="1"/>
  <c r="AM271" i="1"/>
  <c r="AJ271" i="1"/>
  <c r="AN271" i="1"/>
  <c r="AK271" i="1"/>
  <c r="AL271" i="1"/>
  <c r="AK270" i="1"/>
  <c r="AL270" i="1"/>
  <c r="AI270" i="1"/>
  <c r="AM270" i="1"/>
  <c r="AJ270" i="1"/>
  <c r="AI269" i="1"/>
  <c r="AM269" i="1"/>
  <c r="AJ269" i="1"/>
  <c r="AN269" i="1"/>
  <c r="AK269" i="1"/>
  <c r="AL269" i="1"/>
  <c r="AK268" i="1"/>
  <c r="AL268" i="1"/>
  <c r="AI268" i="1"/>
  <c r="AM268" i="1"/>
  <c r="AN268" i="1"/>
  <c r="AI267" i="1"/>
  <c r="AM267" i="1"/>
  <c r="AJ267" i="1"/>
  <c r="AN267" i="1"/>
  <c r="AK267" i="1"/>
  <c r="AL267" i="1"/>
  <c r="AK266" i="1"/>
  <c r="AL266" i="1"/>
  <c r="AI266" i="1"/>
  <c r="AM266" i="1"/>
  <c r="AJ266" i="1"/>
  <c r="AN266" i="1"/>
  <c r="AI265" i="1"/>
  <c r="AM265" i="1"/>
  <c r="AJ265" i="1"/>
  <c r="AN265" i="1"/>
  <c r="AK265" i="1"/>
  <c r="AK264" i="1"/>
  <c r="AL264" i="1"/>
  <c r="AI264" i="1"/>
  <c r="AM264" i="1"/>
  <c r="AJ264" i="1"/>
  <c r="AN264" i="1"/>
  <c r="AI263" i="1"/>
  <c r="AM263" i="1"/>
  <c r="AJ263" i="1"/>
  <c r="AN263" i="1"/>
  <c r="AK263" i="1"/>
  <c r="AL263" i="1"/>
  <c r="AK262" i="1"/>
  <c r="AL262" i="1"/>
  <c r="AI262" i="1"/>
  <c r="AM262" i="1"/>
  <c r="AJ262" i="1"/>
  <c r="AI261" i="1"/>
  <c r="AM261" i="1"/>
  <c r="AJ261" i="1"/>
  <c r="AN261" i="1"/>
  <c r="AK261" i="1"/>
  <c r="AL261" i="1"/>
  <c r="AK260" i="1"/>
  <c r="AL260" i="1"/>
  <c r="AI260" i="1"/>
  <c r="AM260" i="1"/>
  <c r="AN260" i="1"/>
  <c r="AI259" i="1"/>
  <c r="AM259" i="1"/>
  <c r="AJ259" i="1"/>
  <c r="AN259" i="1"/>
  <c r="AK259" i="1"/>
  <c r="AL259" i="1"/>
  <c r="AK258" i="1"/>
  <c r="AL258" i="1"/>
  <c r="AI258" i="1"/>
  <c r="AM258" i="1"/>
  <c r="AJ258" i="1"/>
  <c r="AN258" i="1"/>
  <c r="AI257" i="1"/>
  <c r="AM257" i="1"/>
  <c r="AJ257" i="1"/>
  <c r="AN257" i="1"/>
  <c r="AK257" i="1"/>
  <c r="AK256" i="1"/>
  <c r="AL256" i="1"/>
  <c r="AI256" i="1"/>
  <c r="AM256" i="1"/>
  <c r="AJ256" i="1"/>
  <c r="AN256" i="1"/>
  <c r="AI255" i="1"/>
  <c r="AM255" i="1"/>
  <c r="AJ255" i="1"/>
  <c r="AN255" i="1"/>
  <c r="AK255" i="1"/>
  <c r="AL255" i="1"/>
  <c r="AK254" i="1"/>
  <c r="AL254" i="1"/>
  <c r="AI254" i="1"/>
  <c r="AM254" i="1"/>
  <c r="AJ254" i="1"/>
  <c r="AI253" i="1"/>
  <c r="AM253" i="1"/>
  <c r="AJ253" i="1"/>
  <c r="AN253" i="1"/>
  <c r="AK253" i="1"/>
  <c r="AL253" i="1"/>
  <c r="AK252" i="1"/>
  <c r="AL252" i="1"/>
  <c r="AI252" i="1"/>
  <c r="AM252" i="1"/>
  <c r="AN252" i="1"/>
  <c r="AI251" i="1"/>
  <c r="AM251" i="1"/>
  <c r="AJ251" i="1"/>
  <c r="AN251" i="1"/>
  <c r="AK251" i="1"/>
  <c r="AL251" i="1"/>
  <c r="AK250" i="1"/>
  <c r="AL250" i="1"/>
  <c r="AI250" i="1"/>
  <c r="AM250" i="1"/>
  <c r="AJ250" i="1"/>
  <c r="AN250" i="1"/>
  <c r="AI249" i="1"/>
  <c r="AM249" i="1"/>
  <c r="AJ249" i="1"/>
  <c r="AN249" i="1"/>
  <c r="AK249" i="1"/>
  <c r="AK248" i="1"/>
  <c r="AL248" i="1"/>
  <c r="AI248" i="1"/>
  <c r="AM248" i="1"/>
  <c r="AJ248" i="1"/>
  <c r="AN248" i="1"/>
  <c r="AI247" i="1"/>
  <c r="AM247" i="1"/>
  <c r="AJ247" i="1"/>
  <c r="AN247" i="1"/>
  <c r="AK247" i="1"/>
  <c r="AL247" i="1"/>
  <c r="AK246" i="1"/>
  <c r="AL246" i="1"/>
  <c r="AI246" i="1"/>
  <c r="AM246" i="1"/>
  <c r="AJ246" i="1"/>
  <c r="AI245" i="1"/>
  <c r="AM245" i="1"/>
  <c r="AJ245" i="1"/>
  <c r="AN245" i="1"/>
  <c r="AK245" i="1"/>
  <c r="AL245" i="1"/>
  <c r="AK244" i="1"/>
  <c r="AL244" i="1"/>
  <c r="AI244" i="1"/>
  <c r="AM244" i="1"/>
  <c r="AN244" i="1"/>
  <c r="AI243" i="1"/>
  <c r="AM243" i="1"/>
  <c r="AJ243" i="1"/>
  <c r="AN243" i="1"/>
  <c r="AK243" i="1"/>
  <c r="AL243" i="1"/>
  <c r="AK242" i="1"/>
  <c r="AL242" i="1"/>
  <c r="AI242" i="1"/>
  <c r="AM242" i="1"/>
  <c r="AJ242" i="1"/>
  <c r="AN242" i="1"/>
  <c r="AI241" i="1"/>
  <c r="AM241" i="1"/>
  <c r="AJ241" i="1"/>
  <c r="AN241" i="1"/>
  <c r="AK241" i="1"/>
  <c r="AK240" i="1"/>
  <c r="AL240" i="1"/>
  <c r="AI240" i="1"/>
  <c r="AM240" i="1"/>
  <c r="AJ240" i="1"/>
  <c r="AN240" i="1"/>
  <c r="AI239" i="1"/>
  <c r="AM239" i="1"/>
  <c r="AJ239" i="1"/>
  <c r="AN239" i="1"/>
  <c r="AK239" i="1"/>
  <c r="AL239" i="1"/>
  <c r="AK238" i="1"/>
  <c r="AL238" i="1"/>
  <c r="AI238" i="1"/>
  <c r="AM238" i="1"/>
  <c r="AJ238" i="1"/>
  <c r="AI237" i="1"/>
  <c r="AM237" i="1"/>
  <c r="AJ237" i="1"/>
  <c r="AN237" i="1"/>
  <c r="AK237" i="1"/>
  <c r="AL237" i="1"/>
  <c r="AK236" i="1"/>
  <c r="AL236" i="1"/>
  <c r="AI236" i="1"/>
  <c r="AM236" i="1"/>
  <c r="AN236" i="1"/>
  <c r="AI235" i="1"/>
  <c r="AM235" i="1"/>
  <c r="AJ235" i="1"/>
  <c r="AN235" i="1"/>
  <c r="AK235" i="1"/>
  <c r="AL235" i="1"/>
  <c r="AK234" i="1"/>
  <c r="AL234" i="1"/>
  <c r="AI234" i="1"/>
  <c r="AM234" i="1"/>
  <c r="AJ234" i="1"/>
  <c r="AN234" i="1"/>
  <c r="AI233" i="1"/>
  <c r="AM233" i="1"/>
  <c r="AJ233" i="1"/>
  <c r="AN233" i="1"/>
  <c r="AK233" i="1"/>
  <c r="AK232" i="1"/>
  <c r="AL232" i="1"/>
  <c r="AI232" i="1"/>
  <c r="AM232" i="1"/>
  <c r="AJ232" i="1"/>
  <c r="AN232" i="1"/>
  <c r="AI231" i="1"/>
  <c r="AM231" i="1"/>
  <c r="AJ231" i="1"/>
  <c r="AN231" i="1"/>
  <c r="AK231" i="1"/>
  <c r="AL231" i="1"/>
  <c r="AK230" i="1"/>
  <c r="AL230" i="1"/>
  <c r="AI230" i="1"/>
  <c r="AM230" i="1"/>
  <c r="AJ230" i="1"/>
  <c r="AI229" i="1"/>
  <c r="AM229" i="1"/>
  <c r="AJ229" i="1"/>
  <c r="AN229" i="1"/>
  <c r="AK229" i="1"/>
  <c r="AL229" i="1"/>
  <c r="AK228" i="1"/>
  <c r="AL228" i="1"/>
  <c r="AI228" i="1"/>
  <c r="AM228" i="1"/>
  <c r="AN228" i="1"/>
  <c r="AI227" i="1"/>
  <c r="AM227" i="1"/>
  <c r="AJ227" i="1"/>
  <c r="AN227" i="1"/>
  <c r="AK227" i="1"/>
  <c r="AL227" i="1"/>
  <c r="AK226" i="1"/>
  <c r="AL226" i="1"/>
  <c r="AI226" i="1"/>
  <c r="AM226" i="1"/>
  <c r="AJ226" i="1"/>
  <c r="AN226" i="1"/>
  <c r="AI225" i="1"/>
  <c r="AM225" i="1"/>
  <c r="AJ225" i="1"/>
  <c r="AN225" i="1"/>
  <c r="AK225" i="1"/>
  <c r="AK224" i="1"/>
  <c r="AL224" i="1"/>
  <c r="AI224" i="1"/>
  <c r="AM224" i="1"/>
  <c r="AJ224" i="1"/>
  <c r="AN224" i="1"/>
  <c r="AI223" i="1"/>
  <c r="AM223" i="1"/>
  <c r="AJ223" i="1"/>
  <c r="AN223" i="1"/>
  <c r="AK223" i="1"/>
  <c r="AL223" i="1"/>
  <c r="AK222" i="1"/>
  <c r="AL222" i="1"/>
  <c r="AI222" i="1"/>
  <c r="AM222" i="1"/>
  <c r="AJ222" i="1"/>
  <c r="AI221" i="1"/>
  <c r="AM221" i="1"/>
  <c r="AJ221" i="1"/>
  <c r="AN221" i="1"/>
  <c r="AK221" i="1"/>
  <c r="AL221" i="1"/>
  <c r="AK220" i="1"/>
  <c r="AL220" i="1"/>
  <c r="AI220" i="1"/>
  <c r="AM220" i="1"/>
  <c r="AN220" i="1"/>
  <c r="AI219" i="1"/>
  <c r="AM219" i="1"/>
  <c r="AJ219" i="1"/>
  <c r="AN219" i="1"/>
  <c r="AK219" i="1"/>
  <c r="AL219" i="1"/>
  <c r="AK218" i="1"/>
  <c r="AL218" i="1"/>
  <c r="AI218" i="1"/>
  <c r="AM218" i="1"/>
  <c r="AJ218" i="1"/>
  <c r="AN218" i="1"/>
  <c r="AI217" i="1"/>
  <c r="AM217" i="1"/>
  <c r="AJ217" i="1"/>
  <c r="AN217" i="1"/>
  <c r="AK217" i="1"/>
  <c r="AK216" i="1"/>
  <c r="AL216" i="1"/>
  <c r="AI216" i="1"/>
  <c r="AM216" i="1"/>
  <c r="AJ216" i="1"/>
  <c r="AN216" i="1"/>
  <c r="AI215" i="1"/>
  <c r="AM215" i="1"/>
  <c r="AJ215" i="1"/>
  <c r="AN215" i="1"/>
  <c r="AK215" i="1"/>
  <c r="AL215" i="1"/>
  <c r="AK214" i="1"/>
  <c r="AL214" i="1"/>
  <c r="AI214" i="1"/>
  <c r="AM214" i="1"/>
  <c r="AJ214" i="1"/>
  <c r="AI213" i="1"/>
  <c r="AM213" i="1"/>
  <c r="AJ213" i="1"/>
  <c r="AN213" i="1"/>
  <c r="AK213" i="1"/>
  <c r="AL213" i="1"/>
  <c r="AK212" i="1"/>
  <c r="AL212" i="1"/>
  <c r="AI212" i="1"/>
  <c r="AM212" i="1"/>
  <c r="AN212" i="1"/>
  <c r="AI211" i="1"/>
  <c r="AM211" i="1"/>
  <c r="AJ211" i="1"/>
  <c r="AN211" i="1"/>
  <c r="AK211" i="1"/>
  <c r="AL211" i="1"/>
  <c r="AK210" i="1"/>
  <c r="AL210" i="1"/>
  <c r="AI210" i="1"/>
  <c r="AM210" i="1"/>
  <c r="AJ210" i="1"/>
  <c r="AN210" i="1"/>
  <c r="AI209" i="1"/>
  <c r="AM209" i="1"/>
  <c r="AJ209" i="1"/>
  <c r="AN209" i="1"/>
  <c r="AK209" i="1"/>
  <c r="AI208" i="1"/>
  <c r="AJ208" i="1"/>
  <c r="AK208" i="1"/>
  <c r="AL208" i="1"/>
  <c r="AM208" i="1"/>
  <c r="AN208" i="1"/>
  <c r="AK207" i="1"/>
  <c r="AL207" i="1"/>
  <c r="AI207" i="1"/>
  <c r="AM207" i="1"/>
  <c r="AN207" i="1"/>
  <c r="AJ207" i="1"/>
  <c r="AI206" i="1"/>
  <c r="AM206" i="1"/>
  <c r="AJ206" i="1"/>
  <c r="AN206" i="1"/>
  <c r="AK206" i="1"/>
  <c r="AL206" i="1"/>
  <c r="AK205" i="1"/>
  <c r="AL205" i="1"/>
  <c r="AI205" i="1"/>
  <c r="AM205" i="1"/>
  <c r="AJ205" i="1"/>
  <c r="AN205" i="1"/>
  <c r="AI204" i="1"/>
  <c r="AM204" i="1"/>
  <c r="AJ204" i="1"/>
  <c r="AN204" i="1"/>
  <c r="AK204" i="1"/>
  <c r="AL204" i="1"/>
  <c r="AK203" i="1"/>
  <c r="AL203" i="1"/>
  <c r="AI203" i="1"/>
  <c r="AM203" i="1"/>
  <c r="AJ203" i="1"/>
  <c r="AN203" i="1"/>
  <c r="AI202" i="1"/>
  <c r="AM202" i="1"/>
  <c r="AJ202" i="1"/>
  <c r="AN202" i="1"/>
  <c r="AK202" i="1"/>
  <c r="AL202" i="1"/>
  <c r="AK201" i="1"/>
  <c r="AL201" i="1"/>
  <c r="AI201" i="1"/>
  <c r="AM201" i="1"/>
  <c r="AJ201" i="1"/>
  <c r="AI200" i="1"/>
  <c r="AM200" i="1"/>
  <c r="AJ200" i="1"/>
  <c r="AN200" i="1"/>
  <c r="AK200" i="1"/>
  <c r="AL200" i="1"/>
  <c r="AK199" i="1"/>
  <c r="AL199" i="1"/>
  <c r="AI199" i="1"/>
  <c r="AM199" i="1"/>
  <c r="AN199" i="1"/>
  <c r="AJ199" i="1"/>
  <c r="AI198" i="1"/>
  <c r="AM198" i="1"/>
  <c r="AJ198" i="1"/>
  <c r="AN198" i="1"/>
  <c r="AK198" i="1"/>
  <c r="AL198" i="1"/>
  <c r="AK197" i="1"/>
  <c r="AL197" i="1"/>
  <c r="AI197" i="1"/>
  <c r="AM197" i="1"/>
  <c r="AJ197" i="1"/>
  <c r="AN197" i="1"/>
  <c r="AI196" i="1"/>
  <c r="AM196" i="1"/>
  <c r="AJ196" i="1"/>
  <c r="AN196" i="1"/>
  <c r="AK196" i="1"/>
  <c r="AL196" i="1"/>
  <c r="AK195" i="1"/>
  <c r="AL195" i="1"/>
  <c r="AI195" i="1"/>
  <c r="AM195" i="1"/>
  <c r="AJ195" i="1"/>
  <c r="AN195" i="1"/>
  <c r="AI194" i="1"/>
  <c r="AM194" i="1"/>
  <c r="AJ194" i="1"/>
  <c r="AN194" i="1"/>
  <c r="AK194" i="1"/>
  <c r="AL194" i="1"/>
  <c r="AK193" i="1"/>
  <c r="AL193" i="1"/>
  <c r="AI193" i="1"/>
  <c r="AM193" i="1"/>
  <c r="AJ193" i="1"/>
  <c r="AN193" i="1"/>
  <c r="AI192" i="1"/>
  <c r="AM192" i="1"/>
  <c r="AJ192" i="1"/>
  <c r="AN192" i="1"/>
  <c r="AK192" i="1"/>
  <c r="AL192" i="1"/>
  <c r="AK191" i="1"/>
  <c r="AL191" i="1"/>
  <c r="AI191" i="1"/>
  <c r="AM191" i="1"/>
  <c r="AN191" i="1"/>
  <c r="AI190" i="1"/>
  <c r="AM190" i="1"/>
  <c r="AJ190" i="1"/>
  <c r="AN190" i="1"/>
  <c r="AK190" i="1"/>
  <c r="AL190" i="1"/>
  <c r="AK189" i="1"/>
  <c r="AL189" i="1"/>
  <c r="AI189" i="1"/>
  <c r="AM189" i="1"/>
  <c r="AJ189" i="1"/>
  <c r="AN189" i="1"/>
  <c r="AI188" i="1"/>
  <c r="AM188" i="1"/>
  <c r="AJ188" i="1"/>
  <c r="AN188" i="1"/>
  <c r="AK188" i="1"/>
  <c r="AL188" i="1"/>
  <c r="AK187" i="1"/>
  <c r="AL187" i="1"/>
  <c r="AI187" i="1"/>
  <c r="AM187" i="1"/>
  <c r="AJ187" i="1"/>
  <c r="AN187" i="1"/>
  <c r="AI186" i="1"/>
  <c r="AM186" i="1"/>
  <c r="AJ186" i="1"/>
  <c r="AN186" i="1"/>
  <c r="AK186" i="1"/>
  <c r="AL186" i="1"/>
  <c r="AK185" i="1"/>
  <c r="AL185" i="1"/>
  <c r="AI185" i="1"/>
  <c r="AM185" i="1"/>
  <c r="AJ185" i="1"/>
  <c r="AN185" i="1"/>
  <c r="AI184" i="1"/>
  <c r="AM184" i="1"/>
  <c r="AJ184" i="1"/>
  <c r="AN184" i="1"/>
  <c r="AK184" i="1"/>
  <c r="AL184" i="1"/>
  <c r="AK183" i="1"/>
  <c r="AL183" i="1"/>
  <c r="AI183" i="1"/>
  <c r="AM183" i="1"/>
  <c r="AN183" i="1"/>
  <c r="AJ183" i="1"/>
  <c r="AI182" i="1"/>
  <c r="AM182" i="1"/>
  <c r="AJ182" i="1"/>
  <c r="AN182" i="1"/>
  <c r="AK182" i="1"/>
  <c r="AL182" i="1"/>
  <c r="AK181" i="1"/>
  <c r="AL181" i="1"/>
  <c r="AI181" i="1"/>
  <c r="AM181" i="1"/>
  <c r="AJ181" i="1"/>
  <c r="AN181" i="1"/>
  <c r="AI180" i="1"/>
  <c r="AM180" i="1"/>
  <c r="AJ180" i="1"/>
  <c r="AN180" i="1"/>
  <c r="AK180" i="1"/>
  <c r="AK179" i="1"/>
  <c r="AL179" i="1"/>
  <c r="AI179" i="1"/>
  <c r="AM179" i="1"/>
  <c r="AJ179" i="1"/>
  <c r="AN179" i="1"/>
  <c r="AI178" i="1"/>
  <c r="AM178" i="1"/>
  <c r="AJ178" i="1"/>
  <c r="AN178" i="1"/>
  <c r="AK178" i="1"/>
  <c r="AL178" i="1"/>
  <c r="AK177" i="1"/>
  <c r="AL177" i="1"/>
  <c r="AI177" i="1"/>
  <c r="AM177" i="1"/>
  <c r="AJ177" i="1"/>
  <c r="AN177" i="1"/>
  <c r="AI176" i="1"/>
  <c r="AM176" i="1"/>
  <c r="AJ176" i="1"/>
  <c r="AN176" i="1"/>
  <c r="AK176" i="1"/>
  <c r="AL176" i="1"/>
  <c r="AK175" i="1"/>
  <c r="AL175" i="1"/>
  <c r="AI175" i="1"/>
  <c r="AM175" i="1"/>
  <c r="AN175" i="1"/>
  <c r="AJ175" i="1"/>
  <c r="AI174" i="1"/>
  <c r="AM174" i="1"/>
  <c r="AJ174" i="1"/>
  <c r="AN174" i="1"/>
  <c r="AK174" i="1"/>
  <c r="AL174" i="1"/>
  <c r="AK173" i="1"/>
  <c r="AL173" i="1"/>
  <c r="AI173" i="1"/>
  <c r="AM173" i="1"/>
  <c r="AJ173" i="1"/>
  <c r="AN173" i="1"/>
  <c r="AI172" i="1"/>
  <c r="AM172" i="1"/>
  <c r="AJ172" i="1"/>
  <c r="AN172" i="1"/>
  <c r="AK172" i="1"/>
  <c r="AL172" i="1"/>
  <c r="AK171" i="1"/>
  <c r="AL171" i="1"/>
  <c r="AI171" i="1"/>
  <c r="AM171" i="1"/>
  <c r="AJ171" i="1"/>
  <c r="AN171" i="1"/>
  <c r="AI170" i="1"/>
  <c r="AM170" i="1"/>
  <c r="AJ170" i="1"/>
  <c r="AN170" i="1"/>
  <c r="AK170" i="1"/>
  <c r="AL170" i="1"/>
  <c r="AK169" i="1"/>
  <c r="AL169" i="1"/>
  <c r="AI169" i="1"/>
  <c r="AM169" i="1"/>
  <c r="AJ169" i="1"/>
  <c r="AI168" i="1"/>
  <c r="AM168" i="1"/>
  <c r="AJ168" i="1"/>
  <c r="AN168" i="1"/>
  <c r="AK168" i="1"/>
  <c r="AL168" i="1"/>
  <c r="AK167" i="1"/>
  <c r="AL167" i="1"/>
  <c r="AI167" i="1"/>
  <c r="AM167" i="1"/>
  <c r="AN167" i="1"/>
  <c r="AJ167" i="1"/>
  <c r="AI166" i="1"/>
  <c r="AM166" i="1"/>
  <c r="AJ166" i="1"/>
  <c r="AN166" i="1"/>
  <c r="AK166" i="1"/>
  <c r="AL166" i="1"/>
  <c r="AK165" i="1"/>
  <c r="AL165" i="1"/>
  <c r="AI165" i="1"/>
  <c r="AM165" i="1"/>
  <c r="AJ165" i="1"/>
  <c r="AN165" i="1"/>
  <c r="AI164" i="1"/>
  <c r="AM164" i="1"/>
  <c r="AJ164" i="1"/>
  <c r="AN164" i="1"/>
  <c r="AK164" i="1"/>
  <c r="AL164" i="1"/>
  <c r="AK163" i="1"/>
  <c r="AL163" i="1"/>
  <c r="AI163" i="1"/>
  <c r="AM163" i="1"/>
  <c r="AJ163" i="1"/>
  <c r="AN163" i="1"/>
  <c r="AI162" i="1"/>
  <c r="AM162" i="1"/>
  <c r="AJ162" i="1"/>
  <c r="AN162" i="1"/>
  <c r="AK162" i="1"/>
  <c r="AL162" i="1"/>
  <c r="AK161" i="1"/>
  <c r="AL161" i="1"/>
  <c r="AI161" i="1"/>
  <c r="AM161" i="1"/>
  <c r="AJ161" i="1"/>
  <c r="AN161" i="1"/>
  <c r="AI160" i="1"/>
  <c r="AM160" i="1"/>
  <c r="AJ160" i="1"/>
  <c r="AN160" i="1"/>
  <c r="AK160" i="1"/>
  <c r="AL160" i="1"/>
  <c r="AK159" i="1"/>
  <c r="AL159" i="1"/>
  <c r="AI159" i="1"/>
  <c r="AM159" i="1"/>
  <c r="AN159" i="1"/>
  <c r="AI158" i="1"/>
  <c r="AM158" i="1"/>
  <c r="AJ158" i="1"/>
  <c r="AN158" i="1"/>
  <c r="AK158" i="1"/>
  <c r="AL158" i="1"/>
  <c r="AK157" i="1"/>
  <c r="AL157" i="1"/>
  <c r="AI157" i="1"/>
  <c r="AM157" i="1"/>
  <c r="AJ157" i="1"/>
  <c r="AN157" i="1"/>
  <c r="AI156" i="1"/>
  <c r="AM156" i="1"/>
  <c r="AJ156" i="1"/>
  <c r="AN156" i="1"/>
  <c r="AK156" i="1"/>
  <c r="AL156" i="1"/>
  <c r="AK155" i="1"/>
  <c r="AL155" i="1"/>
  <c r="AI155" i="1"/>
  <c r="AM155" i="1"/>
  <c r="AJ155" i="1"/>
  <c r="AN155" i="1"/>
  <c r="AI154" i="1"/>
  <c r="AM154" i="1"/>
  <c r="AJ154" i="1"/>
  <c r="AN154" i="1"/>
  <c r="AK154" i="1"/>
  <c r="AL154" i="1"/>
  <c r="AK153" i="1"/>
  <c r="AL153" i="1"/>
  <c r="AI153" i="1"/>
  <c r="AM153" i="1"/>
  <c r="AJ153" i="1"/>
  <c r="AN153" i="1"/>
  <c r="AI152" i="1"/>
  <c r="AM152" i="1"/>
  <c r="AJ152" i="1"/>
  <c r="AN152" i="1"/>
  <c r="AK152" i="1"/>
  <c r="AL152" i="1"/>
  <c r="AK151" i="1"/>
  <c r="AL151" i="1"/>
  <c r="AI151" i="1"/>
  <c r="AM151" i="1"/>
  <c r="AN151" i="1"/>
  <c r="AJ151" i="1"/>
  <c r="AI150" i="1"/>
  <c r="AM150" i="1"/>
  <c r="AJ150" i="1"/>
  <c r="AN150" i="1"/>
  <c r="AK150" i="1"/>
  <c r="AL150" i="1"/>
  <c r="AK149" i="1"/>
  <c r="AL149" i="1"/>
  <c r="AI149" i="1"/>
  <c r="AM149" i="1"/>
  <c r="AJ149" i="1"/>
  <c r="AN149" i="1"/>
  <c r="AI148" i="1"/>
  <c r="AM148" i="1"/>
  <c r="AJ148" i="1"/>
  <c r="AN148" i="1"/>
  <c r="AK148" i="1"/>
  <c r="AK147" i="1"/>
  <c r="AL147" i="1"/>
  <c r="AI147" i="1"/>
  <c r="AM147" i="1"/>
  <c r="AJ147" i="1"/>
  <c r="AN147" i="1"/>
  <c r="AI146" i="1"/>
  <c r="AM146" i="1"/>
  <c r="AJ146" i="1"/>
  <c r="AN146" i="1"/>
  <c r="AK146" i="1"/>
  <c r="AL146" i="1"/>
  <c r="AK145" i="1"/>
  <c r="AL145" i="1"/>
  <c r="AI145" i="1"/>
  <c r="AM145" i="1"/>
  <c r="AJ145" i="1"/>
  <c r="AN145" i="1"/>
  <c r="AI144" i="1"/>
  <c r="AM144" i="1"/>
  <c r="AJ144" i="1"/>
  <c r="AN144" i="1"/>
  <c r="AK144" i="1"/>
  <c r="AL144" i="1"/>
  <c r="AK143" i="1"/>
  <c r="AL143" i="1"/>
  <c r="AI143" i="1"/>
  <c r="AM143" i="1"/>
  <c r="AN143" i="1"/>
  <c r="AJ143" i="1"/>
  <c r="AI142" i="1"/>
  <c r="AM142" i="1"/>
  <c r="AJ142" i="1"/>
  <c r="AN142" i="1"/>
  <c r="AK142" i="1"/>
  <c r="AL142" i="1"/>
  <c r="AK141" i="1"/>
  <c r="AL141" i="1"/>
  <c r="AI141" i="1"/>
  <c r="AM141" i="1"/>
  <c r="AJ141" i="1"/>
  <c r="AN141" i="1"/>
  <c r="AI140" i="1"/>
  <c r="AM140" i="1"/>
  <c r="AJ140" i="1"/>
  <c r="AN140" i="1"/>
  <c r="AK140" i="1"/>
  <c r="AL140" i="1"/>
  <c r="AK139" i="1"/>
  <c r="AL139" i="1"/>
  <c r="AI139" i="1"/>
  <c r="AM139" i="1"/>
  <c r="AJ139" i="1"/>
  <c r="AN139" i="1"/>
  <c r="AI138" i="1"/>
  <c r="AM138" i="1"/>
  <c r="AJ138" i="1"/>
  <c r="AN138" i="1"/>
  <c r="AK138" i="1"/>
  <c r="AL138" i="1"/>
  <c r="AK137" i="1"/>
  <c r="AL137" i="1"/>
  <c r="AI137" i="1"/>
  <c r="AM137" i="1"/>
  <c r="AJ137" i="1"/>
  <c r="AI136" i="1"/>
  <c r="AM136" i="1"/>
  <c r="AJ136" i="1"/>
  <c r="AN136" i="1"/>
  <c r="AK136" i="1"/>
  <c r="AL136" i="1"/>
  <c r="AK135" i="1"/>
  <c r="AL135" i="1"/>
  <c r="AI135" i="1"/>
  <c r="AM135" i="1"/>
  <c r="AN135" i="1"/>
  <c r="AJ135" i="1"/>
  <c r="AI134" i="1"/>
  <c r="AM134" i="1"/>
  <c r="AJ134" i="1"/>
  <c r="AN134" i="1"/>
  <c r="AK134" i="1"/>
  <c r="AL134" i="1"/>
  <c r="AK133" i="1"/>
  <c r="AL133" i="1"/>
  <c r="AI133" i="1"/>
  <c r="AM133" i="1"/>
  <c r="AJ133" i="1"/>
  <c r="AN133" i="1"/>
  <c r="AI132" i="1"/>
  <c r="AM132" i="1"/>
  <c r="AJ132" i="1"/>
  <c r="AN132" i="1"/>
  <c r="AK132" i="1"/>
  <c r="AL132" i="1"/>
  <c r="AK131" i="1"/>
  <c r="AL131" i="1"/>
  <c r="AI131" i="1"/>
  <c r="AM131" i="1"/>
  <c r="AJ131" i="1"/>
  <c r="AN131" i="1"/>
  <c r="AI130" i="1"/>
  <c r="AM130" i="1"/>
  <c r="AJ130" i="1"/>
  <c r="AN130" i="1"/>
  <c r="AK130" i="1"/>
  <c r="AL130" i="1"/>
  <c r="AK129" i="1"/>
  <c r="AL129" i="1"/>
  <c r="AI129" i="1"/>
  <c r="AM129" i="1"/>
  <c r="AJ129" i="1"/>
  <c r="AN129" i="1"/>
  <c r="AI128" i="1"/>
  <c r="AM128" i="1"/>
  <c r="AJ128" i="1"/>
  <c r="AN128" i="1"/>
  <c r="AK128" i="1"/>
  <c r="AL128" i="1"/>
  <c r="AK127" i="1"/>
  <c r="AL127" i="1"/>
  <c r="AI127" i="1"/>
  <c r="AM127" i="1"/>
  <c r="AN127" i="1"/>
  <c r="AI126" i="1"/>
  <c r="AM126" i="1"/>
  <c r="AJ126" i="1"/>
  <c r="AN126" i="1"/>
  <c r="AK126" i="1"/>
  <c r="AL126" i="1"/>
  <c r="AK125" i="1"/>
  <c r="AL125" i="1"/>
  <c r="AI125" i="1"/>
  <c r="AM125" i="1"/>
  <c r="AJ125" i="1"/>
  <c r="AN125" i="1"/>
  <c r="AI124" i="1"/>
  <c r="AM124" i="1"/>
  <c r="AJ124" i="1"/>
  <c r="AN124" i="1"/>
  <c r="AK124" i="1"/>
  <c r="AL124" i="1"/>
  <c r="AK123" i="1"/>
  <c r="AL123" i="1"/>
  <c r="AI123" i="1"/>
  <c r="AM123" i="1"/>
  <c r="AJ123" i="1"/>
  <c r="AN123" i="1"/>
  <c r="AI122" i="1"/>
  <c r="AM122" i="1"/>
  <c r="AJ122" i="1"/>
  <c r="AN122" i="1"/>
  <c r="AK122" i="1"/>
  <c r="AL122" i="1"/>
  <c r="AK121" i="1"/>
  <c r="AL121" i="1"/>
  <c r="AI121" i="1"/>
  <c r="AM121" i="1"/>
  <c r="AJ121" i="1"/>
  <c r="AN121" i="1"/>
  <c r="AI120" i="1"/>
  <c r="AM120" i="1"/>
  <c r="AJ120" i="1"/>
  <c r="AN120" i="1"/>
  <c r="AK120" i="1"/>
  <c r="AL120" i="1"/>
  <c r="AK119" i="1"/>
  <c r="AL119" i="1"/>
  <c r="AI119" i="1"/>
  <c r="AM119" i="1"/>
  <c r="AN119" i="1"/>
  <c r="AJ119" i="1"/>
  <c r="AI118" i="1"/>
  <c r="AM118" i="1"/>
  <c r="AJ118" i="1"/>
  <c r="AN118" i="1"/>
  <c r="AK118" i="1"/>
  <c r="AL118" i="1"/>
  <c r="AK117" i="1"/>
  <c r="AL117" i="1"/>
  <c r="AI117" i="1"/>
  <c r="AM117" i="1"/>
  <c r="AJ117" i="1"/>
  <c r="AN117" i="1"/>
  <c r="AI116" i="1"/>
  <c r="AM116" i="1"/>
  <c r="AJ116" i="1"/>
  <c r="AN116" i="1"/>
  <c r="AK116" i="1"/>
  <c r="AK115" i="1"/>
  <c r="AL115" i="1"/>
  <c r="AI115" i="1"/>
  <c r="AM115" i="1"/>
  <c r="AJ115" i="1"/>
  <c r="AN115" i="1"/>
  <c r="AI114" i="1"/>
  <c r="AM114" i="1"/>
  <c r="AJ114" i="1"/>
  <c r="AN114" i="1"/>
  <c r="AK114" i="1"/>
  <c r="AL114" i="1"/>
  <c r="AK113" i="1"/>
  <c r="AL113" i="1"/>
  <c r="AI113" i="1"/>
  <c r="AM113" i="1"/>
  <c r="AJ113" i="1"/>
  <c r="AN113" i="1"/>
  <c r="AI112" i="1"/>
  <c r="AM112" i="1"/>
  <c r="AJ112" i="1"/>
  <c r="AN112" i="1"/>
  <c r="AK112" i="1"/>
  <c r="AL112" i="1"/>
  <c r="AK111" i="1"/>
  <c r="AL111" i="1"/>
  <c r="AI111" i="1"/>
  <c r="AM111" i="1"/>
  <c r="AN111" i="1"/>
  <c r="AJ111" i="1"/>
  <c r="AI110" i="1"/>
  <c r="AM110" i="1"/>
  <c r="AJ110" i="1"/>
  <c r="AL110" i="1"/>
  <c r="AN110" i="1"/>
  <c r="AK110" i="1"/>
  <c r="AK109" i="1"/>
  <c r="AL109" i="1"/>
  <c r="AJ109" i="1"/>
  <c r="AM109" i="1"/>
  <c r="AN109" i="1"/>
  <c r="AI109" i="1"/>
  <c r="AI108" i="1"/>
  <c r="AM108" i="1"/>
  <c r="AJ108" i="1"/>
  <c r="AN108" i="1"/>
  <c r="AK108" i="1"/>
  <c r="AL108" i="1"/>
  <c r="AK107" i="1"/>
  <c r="AL107" i="1"/>
  <c r="AN107" i="1"/>
  <c r="AI107" i="1"/>
  <c r="AJ107" i="1"/>
  <c r="AM107" i="1"/>
  <c r="AI106" i="1"/>
  <c r="AM106" i="1"/>
  <c r="AJ106" i="1"/>
  <c r="AN106" i="1"/>
  <c r="AL106" i="1"/>
  <c r="AK106" i="1"/>
  <c r="AJ105" i="1"/>
  <c r="AK105" i="1"/>
  <c r="AL105" i="1"/>
  <c r="AI105" i="1"/>
  <c r="AM105" i="1"/>
  <c r="AN105" i="1"/>
  <c r="AL104" i="1"/>
  <c r="AI104" i="1"/>
  <c r="AM104" i="1"/>
  <c r="AJ104" i="1"/>
  <c r="AN104" i="1"/>
  <c r="AK104" i="1"/>
  <c r="AJ103" i="1"/>
  <c r="AN103" i="1"/>
  <c r="AK103" i="1"/>
  <c r="AL103" i="1"/>
  <c r="AI103" i="1"/>
  <c r="AM103" i="1"/>
  <c r="AL102" i="1"/>
  <c r="AI102" i="1"/>
  <c r="AM102" i="1"/>
  <c r="AJ102" i="1"/>
  <c r="AN102" i="1"/>
  <c r="AK102" i="1"/>
  <c r="AJ101" i="1"/>
  <c r="AN101" i="1"/>
  <c r="AK101" i="1"/>
  <c r="AL101" i="1"/>
  <c r="AI101" i="1"/>
  <c r="AM101" i="1"/>
  <c r="AL100" i="1"/>
  <c r="AI100" i="1"/>
  <c r="AM100" i="1"/>
  <c r="AJ100" i="1"/>
  <c r="AN100" i="1"/>
  <c r="AK100" i="1"/>
  <c r="AJ99" i="1"/>
  <c r="AN99" i="1"/>
  <c r="AK99" i="1"/>
  <c r="AL99" i="1"/>
  <c r="AM99" i="1"/>
  <c r="AI99" i="1"/>
  <c r="AL98" i="1"/>
  <c r="AI98" i="1"/>
  <c r="AM98" i="1"/>
  <c r="AJ98" i="1"/>
  <c r="AN98" i="1"/>
  <c r="AK98" i="1"/>
  <c r="AJ97" i="1"/>
  <c r="AN97" i="1"/>
  <c r="AK97" i="1"/>
  <c r="AL97" i="1"/>
  <c r="AI97" i="1"/>
  <c r="AM97" i="1"/>
  <c r="AL96" i="1"/>
  <c r="AI96" i="1"/>
  <c r="AM96" i="1"/>
  <c r="AJ96" i="1"/>
  <c r="AN96" i="1"/>
  <c r="AJ95" i="1"/>
  <c r="AN95" i="1"/>
  <c r="AK95" i="1"/>
  <c r="AL95" i="1"/>
  <c r="AI95" i="1"/>
  <c r="AM95" i="1"/>
  <c r="AL94" i="1"/>
  <c r="AI94" i="1"/>
  <c r="AM94" i="1"/>
  <c r="AJ94" i="1"/>
  <c r="AN94" i="1"/>
  <c r="AK94" i="1"/>
  <c r="AJ93" i="1"/>
  <c r="AN93" i="1"/>
  <c r="AK93" i="1"/>
  <c r="AL93" i="1"/>
  <c r="AI93" i="1"/>
  <c r="AM93" i="1"/>
  <c r="AL92" i="1"/>
  <c r="AI92" i="1"/>
  <c r="AM92" i="1"/>
  <c r="AJ92" i="1"/>
  <c r="AN92" i="1"/>
  <c r="AK92" i="1"/>
  <c r="AJ91" i="1"/>
  <c r="AN91" i="1"/>
  <c r="AK91" i="1"/>
  <c r="AL91" i="1"/>
  <c r="AM91" i="1"/>
  <c r="AI91" i="1"/>
  <c r="AL90" i="1"/>
  <c r="AI90" i="1"/>
  <c r="AM90" i="1"/>
  <c r="AJ90" i="1"/>
  <c r="AN90" i="1"/>
  <c r="AK90" i="1"/>
  <c r="AJ89" i="1"/>
  <c r="AN89" i="1"/>
  <c r="AK89" i="1"/>
  <c r="AL89" i="1"/>
  <c r="AI89" i="1"/>
  <c r="AM89" i="1"/>
  <c r="AL88" i="1"/>
  <c r="AI88" i="1"/>
  <c r="AM88" i="1"/>
  <c r="AJ88" i="1"/>
  <c r="AN88" i="1"/>
  <c r="AK88" i="1"/>
  <c r="AJ87" i="1"/>
  <c r="AN87" i="1"/>
  <c r="AK87" i="1"/>
  <c r="AL87" i="1"/>
  <c r="AI87" i="1"/>
  <c r="AM87" i="1"/>
  <c r="AL86" i="1"/>
  <c r="AI86" i="1"/>
  <c r="AM86" i="1"/>
  <c r="AJ86" i="1"/>
  <c r="AN86" i="1"/>
  <c r="AK86" i="1"/>
  <c r="AJ85" i="1"/>
  <c r="AN85" i="1"/>
  <c r="AK85" i="1"/>
  <c r="AL85" i="1"/>
  <c r="AI85" i="1"/>
  <c r="AM85" i="1"/>
  <c r="AL84" i="1"/>
  <c r="AI84" i="1"/>
  <c r="AM84" i="1"/>
  <c r="AJ84" i="1"/>
  <c r="AN84" i="1"/>
  <c r="AK84" i="1"/>
  <c r="AJ83" i="1"/>
  <c r="AN83" i="1"/>
  <c r="AK83" i="1"/>
  <c r="AL83" i="1"/>
  <c r="AM83" i="1"/>
  <c r="AI83" i="1"/>
  <c r="AL82" i="1"/>
  <c r="AI82" i="1"/>
  <c r="AM82" i="1"/>
  <c r="AJ82" i="1"/>
  <c r="AN82" i="1"/>
  <c r="AK82" i="1"/>
  <c r="AJ81" i="1"/>
  <c r="AN81" i="1"/>
  <c r="AK81" i="1"/>
  <c r="AL81" i="1"/>
  <c r="AI81" i="1"/>
  <c r="AM81" i="1"/>
  <c r="AL80" i="1"/>
  <c r="AI80" i="1"/>
  <c r="AM80" i="1"/>
  <c r="AJ80" i="1"/>
  <c r="AN80" i="1"/>
  <c r="AK80" i="1"/>
  <c r="AJ79" i="1"/>
  <c r="AN79" i="1"/>
  <c r="AK79" i="1"/>
  <c r="AL79" i="1"/>
  <c r="AI79" i="1"/>
  <c r="AM79" i="1"/>
  <c r="AL78" i="1"/>
  <c r="AI78" i="1"/>
  <c r="AM78" i="1"/>
  <c r="AJ78" i="1"/>
  <c r="AN78" i="1"/>
  <c r="AK78" i="1"/>
  <c r="AJ77" i="1"/>
  <c r="AN77" i="1"/>
  <c r="AK77" i="1"/>
  <c r="AL77" i="1"/>
  <c r="AI77" i="1"/>
  <c r="AM77" i="1"/>
  <c r="AL76" i="1"/>
  <c r="AI76" i="1"/>
  <c r="AM76" i="1"/>
  <c r="AJ76" i="1"/>
  <c r="AN76" i="1"/>
  <c r="AK76" i="1"/>
  <c r="AJ75" i="1"/>
  <c r="AN75" i="1"/>
  <c r="AK75" i="1"/>
  <c r="AL75" i="1"/>
  <c r="AM75" i="1"/>
  <c r="AI75" i="1"/>
  <c r="AL74" i="1"/>
  <c r="AI74" i="1"/>
  <c r="AM74" i="1"/>
  <c r="AJ74" i="1"/>
  <c r="AN74" i="1"/>
  <c r="AK74" i="1"/>
  <c r="AJ73" i="1"/>
  <c r="AN73" i="1"/>
  <c r="AK73" i="1"/>
  <c r="AL73" i="1"/>
  <c r="AI73" i="1"/>
  <c r="AM73" i="1"/>
  <c r="AI72" i="1"/>
  <c r="AJ72" i="1"/>
  <c r="AL72" i="1"/>
  <c r="AM72" i="1"/>
  <c r="AN72" i="1"/>
  <c r="AK72" i="1"/>
  <c r="AK71" i="1"/>
  <c r="AL71" i="1"/>
  <c r="AJ71" i="1"/>
  <c r="AM71" i="1"/>
  <c r="AN71" i="1"/>
  <c r="AI71" i="1"/>
  <c r="AI70" i="1"/>
  <c r="AM70" i="1"/>
  <c r="AJ70" i="1"/>
  <c r="AN70" i="1"/>
  <c r="AK70" i="1"/>
  <c r="AL70" i="1"/>
  <c r="AK69" i="1"/>
  <c r="AL69" i="1"/>
  <c r="AN69" i="1"/>
  <c r="AI69" i="1"/>
  <c r="AJ69" i="1"/>
  <c r="AM69" i="1"/>
  <c r="AI68" i="1"/>
  <c r="AM68" i="1"/>
  <c r="AJ68" i="1"/>
  <c r="AN68" i="1"/>
  <c r="AL68" i="1"/>
  <c r="AK68" i="1"/>
  <c r="AK67" i="1"/>
  <c r="AL67" i="1"/>
  <c r="AJ67" i="1"/>
  <c r="AM67" i="1"/>
  <c r="AN67" i="1"/>
  <c r="AI67" i="1"/>
  <c r="AI66" i="1"/>
  <c r="AM66" i="1"/>
  <c r="AJ66" i="1"/>
  <c r="AN66" i="1"/>
  <c r="AK66" i="1"/>
  <c r="AL66" i="1"/>
  <c r="AK65" i="1"/>
  <c r="AL65" i="1"/>
  <c r="AN65" i="1"/>
  <c r="AI65" i="1"/>
  <c r="AJ65" i="1"/>
  <c r="AM65" i="1"/>
  <c r="AI64" i="1"/>
  <c r="AM64" i="1"/>
  <c r="AJ64" i="1"/>
  <c r="AN64" i="1"/>
  <c r="AL64" i="1"/>
  <c r="AK64" i="1"/>
  <c r="AK63" i="1"/>
  <c r="AL63" i="1"/>
  <c r="AJ63" i="1"/>
  <c r="AM63" i="1"/>
  <c r="AN63" i="1"/>
  <c r="AI63" i="1"/>
  <c r="AI62" i="1"/>
  <c r="AM62" i="1"/>
  <c r="AJ62" i="1"/>
  <c r="AN62" i="1"/>
  <c r="AK62" i="1"/>
  <c r="AL62" i="1"/>
  <c r="AK61" i="1"/>
  <c r="AL61" i="1"/>
  <c r="AN61" i="1"/>
  <c r="AI61" i="1"/>
  <c r="AJ61" i="1"/>
  <c r="AM61" i="1"/>
  <c r="AI60" i="1"/>
  <c r="AM60" i="1"/>
  <c r="AJ60" i="1"/>
  <c r="AN60" i="1"/>
  <c r="AL60" i="1"/>
  <c r="AK60" i="1"/>
  <c r="AK59" i="1"/>
  <c r="AL59" i="1"/>
  <c r="AJ59" i="1"/>
  <c r="AM59" i="1"/>
  <c r="AN59" i="1"/>
  <c r="AI59" i="1"/>
  <c r="AI58" i="1"/>
  <c r="AM58" i="1"/>
  <c r="AJ58" i="1"/>
  <c r="AN58" i="1"/>
  <c r="AK58" i="1"/>
  <c r="AL58" i="1"/>
  <c r="AK57" i="1"/>
  <c r="AL57" i="1"/>
  <c r="AN57" i="1"/>
  <c r="AI57" i="1"/>
  <c r="AJ57" i="1"/>
  <c r="AM57" i="1"/>
  <c r="AI56" i="1"/>
  <c r="AM56" i="1"/>
  <c r="AJ56" i="1"/>
  <c r="AN56" i="1"/>
  <c r="AL56" i="1"/>
  <c r="AK56" i="1"/>
  <c r="AK55" i="1"/>
  <c r="AL55" i="1"/>
  <c r="AJ55" i="1"/>
  <c r="AM55" i="1"/>
  <c r="AN55" i="1"/>
  <c r="AI55" i="1"/>
  <c r="AI54" i="1"/>
  <c r="AM54" i="1"/>
  <c r="AJ54" i="1"/>
  <c r="AN54" i="1"/>
  <c r="AK54" i="1"/>
  <c r="AL54" i="1"/>
  <c r="AK53" i="1"/>
  <c r="AL53" i="1"/>
  <c r="AI53" i="1"/>
  <c r="AM53" i="1"/>
  <c r="AN53" i="1"/>
  <c r="AJ53" i="1"/>
  <c r="AI52" i="1"/>
  <c r="AM52" i="1"/>
  <c r="AJ52" i="1"/>
  <c r="AN52" i="1"/>
  <c r="AK52" i="1"/>
  <c r="AL52" i="1"/>
  <c r="AK51" i="1"/>
  <c r="AL51" i="1"/>
  <c r="AI51" i="1"/>
  <c r="AM51" i="1"/>
  <c r="AJ51" i="1"/>
  <c r="AN51" i="1"/>
  <c r="AI50" i="1"/>
  <c r="AM50" i="1"/>
  <c r="AJ50" i="1"/>
  <c r="AN50" i="1"/>
  <c r="AK50" i="1"/>
  <c r="AL50" i="1"/>
  <c r="AK49" i="1"/>
  <c r="AL49" i="1"/>
  <c r="AI49" i="1"/>
  <c r="AM49" i="1"/>
  <c r="AJ49" i="1"/>
  <c r="AN49" i="1"/>
  <c r="AI48" i="1"/>
  <c r="AM48" i="1"/>
  <c r="AJ48" i="1"/>
  <c r="AN48" i="1"/>
  <c r="AK48" i="1"/>
  <c r="AL48" i="1"/>
  <c r="AK47" i="1"/>
  <c r="AL47" i="1"/>
  <c r="AI47" i="1"/>
  <c r="AM47" i="1"/>
  <c r="AJ47" i="1"/>
  <c r="AN47" i="1"/>
  <c r="AI46" i="1"/>
  <c r="AM46" i="1"/>
  <c r="AJ46" i="1"/>
  <c r="AN46" i="1"/>
  <c r="AK46" i="1"/>
  <c r="AL46" i="1"/>
  <c r="AK45" i="1"/>
  <c r="AL45" i="1"/>
  <c r="AI45" i="1"/>
  <c r="AM45" i="1"/>
  <c r="AN45" i="1"/>
  <c r="AJ45" i="1"/>
  <c r="AI44" i="1"/>
  <c r="AM44" i="1"/>
  <c r="AJ44" i="1"/>
  <c r="AN44" i="1"/>
  <c r="AK44" i="1"/>
  <c r="AL44" i="1"/>
  <c r="AK43" i="1"/>
  <c r="AL43" i="1"/>
  <c r="AI43" i="1"/>
  <c r="AM43" i="1"/>
  <c r="AJ43" i="1"/>
  <c r="AN43" i="1"/>
  <c r="AI42" i="1"/>
  <c r="AM42" i="1"/>
  <c r="AJ42" i="1"/>
  <c r="AN42" i="1"/>
  <c r="AK42" i="1"/>
  <c r="AL42" i="1"/>
  <c r="AK41" i="1"/>
  <c r="AL41" i="1"/>
  <c r="AI41" i="1"/>
  <c r="AM41" i="1"/>
  <c r="AJ41" i="1"/>
  <c r="AN41" i="1"/>
  <c r="AI40" i="1"/>
  <c r="AM40" i="1"/>
  <c r="AJ40" i="1"/>
  <c r="AN40" i="1"/>
  <c r="AK40" i="1"/>
  <c r="AL40" i="1"/>
  <c r="AK39" i="1"/>
  <c r="AL39" i="1"/>
  <c r="AI39" i="1"/>
  <c r="AM39" i="1"/>
  <c r="AJ39" i="1"/>
  <c r="AN39" i="1"/>
  <c r="AI38" i="1"/>
  <c r="AM38" i="1"/>
  <c r="AJ38" i="1"/>
  <c r="AN38" i="1"/>
  <c r="AK38" i="1"/>
  <c r="AL38" i="1"/>
  <c r="AK37" i="1"/>
  <c r="AL37" i="1"/>
  <c r="AI37" i="1"/>
  <c r="AM37" i="1"/>
  <c r="AN37" i="1"/>
  <c r="AJ37" i="1"/>
  <c r="AI36" i="1"/>
  <c r="AM36" i="1"/>
  <c r="AJ36" i="1"/>
  <c r="AN36" i="1"/>
  <c r="AK36" i="1"/>
  <c r="AL36" i="1"/>
  <c r="AK35" i="1"/>
  <c r="AL35" i="1"/>
  <c r="AI35" i="1"/>
  <c r="AM35" i="1"/>
  <c r="AJ35" i="1"/>
  <c r="AN35" i="1"/>
  <c r="AI34" i="1"/>
  <c r="AM34" i="1"/>
  <c r="AJ34" i="1"/>
  <c r="AN34" i="1"/>
  <c r="AK34" i="1"/>
  <c r="AL34" i="1"/>
  <c r="AK33" i="1"/>
  <c r="AL33" i="1"/>
  <c r="AI33" i="1"/>
  <c r="AM33" i="1"/>
  <c r="AJ33" i="1"/>
  <c r="AN33" i="1"/>
  <c r="AI32" i="1"/>
  <c r="AM32" i="1"/>
  <c r="AJ32" i="1"/>
  <c r="AN32" i="1"/>
  <c r="AK32" i="1"/>
  <c r="AL32" i="1"/>
  <c r="AK31" i="1"/>
  <c r="AL31" i="1"/>
  <c r="AI31" i="1"/>
  <c r="AM31" i="1"/>
  <c r="AJ31" i="1"/>
  <c r="AN31" i="1"/>
  <c r="AI30" i="1"/>
  <c r="AM30" i="1"/>
  <c r="AJ30" i="1"/>
  <c r="AN30" i="1"/>
  <c r="AK30" i="1"/>
  <c r="AL30" i="1"/>
  <c r="AK29" i="1"/>
  <c r="AL29" i="1"/>
  <c r="AI29" i="1"/>
  <c r="AM29" i="1"/>
  <c r="AN29" i="1"/>
  <c r="AJ29" i="1"/>
  <c r="AI28" i="1"/>
  <c r="AM28" i="1"/>
  <c r="AJ28" i="1"/>
  <c r="AN28" i="1"/>
  <c r="AK28" i="1"/>
  <c r="AL28" i="1"/>
  <c r="AK27" i="1"/>
  <c r="AL27" i="1"/>
  <c r="AI27" i="1"/>
  <c r="AM27" i="1"/>
  <c r="AJ27" i="1"/>
  <c r="AN27" i="1"/>
  <c r="AI26" i="1"/>
  <c r="AM26" i="1"/>
  <c r="AJ26" i="1"/>
  <c r="AN26" i="1"/>
  <c r="AK26" i="1"/>
  <c r="AL26" i="1"/>
  <c r="AK25" i="1"/>
  <c r="AL25" i="1"/>
  <c r="AI25" i="1"/>
  <c r="AM25" i="1"/>
  <c r="AJ25" i="1"/>
  <c r="AN25" i="1"/>
  <c r="AI24" i="1"/>
  <c r="AM24" i="1"/>
  <c r="AJ24" i="1"/>
  <c r="AN24" i="1"/>
  <c r="AK24" i="1"/>
  <c r="AL24" i="1"/>
  <c r="AK23" i="1"/>
  <c r="AL23" i="1"/>
  <c r="AI23" i="1"/>
  <c r="AM23" i="1"/>
  <c r="AJ23" i="1"/>
  <c r="AN23" i="1"/>
  <c r="AI22" i="1"/>
  <c r="AM22" i="1"/>
  <c r="AJ22" i="1"/>
  <c r="AN22" i="1"/>
  <c r="AK22" i="1"/>
  <c r="AL22" i="1"/>
  <c r="AK21" i="1"/>
  <c r="AL21" i="1"/>
  <c r="AI21" i="1"/>
  <c r="AM21" i="1"/>
  <c r="AN21" i="1"/>
  <c r="AJ21" i="1"/>
  <c r="AI20" i="1"/>
  <c r="AM20" i="1"/>
  <c r="AJ20" i="1"/>
  <c r="AN20" i="1"/>
  <c r="AK20" i="1"/>
  <c r="AL20" i="1"/>
  <c r="AK19" i="1"/>
  <c r="AL19" i="1"/>
  <c r="AI19" i="1"/>
  <c r="AM19" i="1"/>
  <c r="AJ19" i="1"/>
  <c r="AN19" i="1"/>
  <c r="AI18" i="1"/>
  <c r="AM18" i="1"/>
  <c r="AJ18" i="1"/>
  <c r="AN18" i="1"/>
  <c r="AK18" i="1"/>
  <c r="AL18" i="1"/>
  <c r="AK17" i="1"/>
  <c r="AL17" i="1"/>
  <c r="AI17" i="1"/>
  <c r="AM17" i="1"/>
  <c r="AJ17" i="1"/>
  <c r="AN17" i="1"/>
  <c r="AI16" i="1"/>
  <c r="AM16" i="1"/>
  <c r="AJ16" i="1"/>
  <c r="AN16" i="1"/>
  <c r="AK16" i="1"/>
  <c r="AL16" i="1"/>
  <c r="AM544" i="1"/>
  <c r="AM542" i="1"/>
  <c r="AM540" i="1"/>
  <c r="AM538" i="1"/>
  <c r="AM536" i="1"/>
  <c r="AM534" i="1"/>
  <c r="AM532" i="1"/>
  <c r="AM530" i="1"/>
  <c r="AM528" i="1"/>
  <c r="AM526" i="1"/>
  <c r="AM524" i="1"/>
  <c r="AM522" i="1"/>
  <c r="AM520" i="1"/>
  <c r="AM518" i="1"/>
  <c r="AM516" i="1"/>
  <c r="AM514" i="1"/>
  <c r="AM512" i="1"/>
  <c r="AM510" i="1"/>
  <c r="AM508" i="1"/>
  <c r="AM506" i="1"/>
  <c r="AM504" i="1"/>
  <c r="AM502" i="1"/>
  <c r="AM500" i="1"/>
  <c r="AM498" i="1"/>
  <c r="AM496" i="1"/>
  <c r="AM494" i="1"/>
  <c r="AM492" i="1"/>
  <c r="AM490" i="1"/>
  <c r="AM488" i="1"/>
  <c r="AN486" i="1"/>
  <c r="AL485" i="1"/>
  <c r="AJ484" i="1"/>
  <c r="AN482" i="1"/>
  <c r="AL481" i="1"/>
  <c r="AJ480" i="1"/>
  <c r="AN478" i="1"/>
  <c r="AL477" i="1"/>
  <c r="AJ476" i="1"/>
  <c r="AN474" i="1"/>
  <c r="AL473" i="1"/>
  <c r="AJ472" i="1"/>
  <c r="AN470" i="1"/>
  <c r="AL469" i="1"/>
  <c r="AJ468" i="1"/>
  <c r="AN466" i="1"/>
  <c r="AL465" i="1"/>
  <c r="AJ464" i="1"/>
  <c r="AN462" i="1"/>
  <c r="AL461" i="1"/>
  <c r="AJ460" i="1"/>
  <c r="AL458" i="1"/>
  <c r="AN455" i="1"/>
  <c r="AJ453" i="1"/>
  <c r="AL450" i="1"/>
  <c r="AN447" i="1"/>
  <c r="AJ445" i="1"/>
  <c r="AL442" i="1"/>
  <c r="AN439" i="1"/>
  <c r="AJ437" i="1"/>
  <c r="AL434" i="1"/>
  <c r="AN431" i="1"/>
  <c r="AJ429" i="1"/>
  <c r="AL426" i="1"/>
  <c r="AN423" i="1"/>
  <c r="AJ421" i="1"/>
  <c r="AL418" i="1"/>
  <c r="AN415" i="1"/>
  <c r="AJ413" i="1"/>
  <c r="AL410" i="1"/>
  <c r="AN407" i="1"/>
  <c r="AJ405" i="1"/>
  <c r="AL402" i="1"/>
  <c r="AN399" i="1"/>
  <c r="AJ397" i="1"/>
  <c r="AL394" i="1"/>
  <c r="AN391" i="1"/>
  <c r="AJ389" i="1"/>
  <c r="AL386" i="1"/>
  <c r="AN383" i="1"/>
  <c r="AJ381" i="1"/>
  <c r="AL378" i="1"/>
  <c r="AN375" i="1"/>
  <c r="AJ373" i="1"/>
  <c r="AL370" i="1"/>
  <c r="AN367" i="1"/>
  <c r="AJ365" i="1"/>
  <c r="AL362" i="1"/>
  <c r="AN359" i="1"/>
  <c r="AJ357" i="1"/>
  <c r="AL354" i="1"/>
  <c r="AN351" i="1"/>
  <c r="AJ349" i="1"/>
  <c r="AL346" i="1"/>
  <c r="AN343" i="1"/>
  <c r="AJ341" i="1"/>
  <c r="AL338" i="1"/>
  <c r="AN335" i="1"/>
  <c r="AJ333" i="1"/>
  <c r="AL330" i="1"/>
  <c r="AN327" i="1"/>
  <c r="AJ325" i="1"/>
  <c r="AL322" i="1"/>
  <c r="AN319" i="1"/>
  <c r="AJ317" i="1"/>
  <c r="AL314" i="1"/>
  <c r="AN311" i="1"/>
  <c r="AJ309" i="1"/>
  <c r="AL306" i="1"/>
  <c r="AN303" i="1"/>
  <c r="AJ301" i="1"/>
  <c r="AL298" i="1"/>
  <c r="AN295" i="1"/>
  <c r="AK292" i="1"/>
  <c r="AI287" i="1"/>
  <c r="AM281" i="1"/>
  <c r="AK276" i="1"/>
  <c r="AJ268" i="1"/>
  <c r="AL257" i="1"/>
  <c r="AN246" i="1"/>
  <c r="AJ236" i="1"/>
  <c r="AL225" i="1"/>
  <c r="AN214" i="1"/>
  <c r="AJ191" i="1"/>
  <c r="AL148" i="1"/>
  <c r="AK96" i="1"/>
  <c r="AN15" i="1"/>
  <c r="AM15" i="1"/>
  <c r="AL15" i="1"/>
  <c r="AK15" i="1"/>
  <c r="AH14" i="1"/>
  <c r="H5" i="2" s="1"/>
  <c r="AJ15" i="1"/>
  <c r="AE469" i="1"/>
  <c r="AE437" i="1"/>
  <c r="AE374" i="1"/>
  <c r="AD248" i="1"/>
  <c r="AE533" i="1"/>
  <c r="AE501" i="1"/>
  <c r="AE525" i="1"/>
  <c r="AE493" i="1"/>
  <c r="AE461" i="1"/>
  <c r="AE429" i="1"/>
  <c r="AE342" i="1"/>
  <c r="AD216" i="1"/>
  <c r="AE517" i="1"/>
  <c r="AE485" i="1"/>
  <c r="AE453" i="1"/>
  <c r="AE421" i="1"/>
  <c r="AE310" i="1"/>
  <c r="AE183" i="1"/>
  <c r="AE541" i="1"/>
  <c r="AE509" i="1"/>
  <c r="AE477" i="1"/>
  <c r="AE445" i="1"/>
  <c r="AE406" i="1"/>
  <c r="AD280" i="1"/>
  <c r="AE133" i="1"/>
  <c r="AE539" i="1"/>
  <c r="AE531" i="1"/>
  <c r="AE523" i="1"/>
  <c r="AE515" i="1"/>
  <c r="AE507" i="1"/>
  <c r="AE499" i="1"/>
  <c r="AE491" i="1"/>
  <c r="AE483" i="1"/>
  <c r="AE475" i="1"/>
  <c r="AE467" i="1"/>
  <c r="AE459" i="1"/>
  <c r="AE451" i="1"/>
  <c r="AE443" i="1"/>
  <c r="AE435" i="1"/>
  <c r="AE427" i="1"/>
  <c r="AE419" i="1"/>
  <c r="AE398" i="1"/>
  <c r="AE366" i="1"/>
  <c r="AE334" i="1"/>
  <c r="AE302" i="1"/>
  <c r="AD544" i="1"/>
  <c r="AE544" i="1"/>
  <c r="AD542" i="1"/>
  <c r="AE542" i="1"/>
  <c r="AD540" i="1"/>
  <c r="AE540" i="1"/>
  <c r="AD538" i="1"/>
  <c r="AE538" i="1"/>
  <c r="AD536" i="1"/>
  <c r="AE536" i="1"/>
  <c r="AD534" i="1"/>
  <c r="AE534" i="1"/>
  <c r="AD532" i="1"/>
  <c r="AE532" i="1"/>
  <c r="AD530" i="1"/>
  <c r="AE530" i="1"/>
  <c r="AD528" i="1"/>
  <c r="AE528" i="1"/>
  <c r="AD526" i="1"/>
  <c r="AE526" i="1"/>
  <c r="AD524" i="1"/>
  <c r="AE524" i="1"/>
  <c r="AD522" i="1"/>
  <c r="AE522" i="1"/>
  <c r="AD520" i="1"/>
  <c r="AE520" i="1"/>
  <c r="AD518" i="1"/>
  <c r="AE518" i="1"/>
  <c r="AD516" i="1"/>
  <c r="AE516" i="1"/>
  <c r="AD514" i="1"/>
  <c r="AE514" i="1"/>
  <c r="AD512" i="1"/>
  <c r="AE512" i="1"/>
  <c r="AD510" i="1"/>
  <c r="AE510" i="1"/>
  <c r="AD508" i="1"/>
  <c r="AE508" i="1"/>
  <c r="AD506" i="1"/>
  <c r="AE506" i="1"/>
  <c r="AD504" i="1"/>
  <c r="AE504" i="1"/>
  <c r="AD502" i="1"/>
  <c r="AE502" i="1"/>
  <c r="AD500" i="1"/>
  <c r="AE500" i="1"/>
  <c r="AD498" i="1"/>
  <c r="AE498" i="1"/>
  <c r="AD496" i="1"/>
  <c r="AE496" i="1"/>
  <c r="AD494" i="1"/>
  <c r="AE494" i="1"/>
  <c r="AD492" i="1"/>
  <c r="AE492" i="1"/>
  <c r="AD490" i="1"/>
  <c r="AE490" i="1"/>
  <c r="AD488" i="1"/>
  <c r="AE488" i="1"/>
  <c r="AD486" i="1"/>
  <c r="AE486" i="1"/>
  <c r="AD484" i="1"/>
  <c r="AE484" i="1"/>
  <c r="AD482" i="1"/>
  <c r="AE482" i="1"/>
  <c r="AD480" i="1"/>
  <c r="AE480" i="1"/>
  <c r="AD478" i="1"/>
  <c r="AE478" i="1"/>
  <c r="AD476" i="1"/>
  <c r="AE476" i="1"/>
  <c r="AD474" i="1"/>
  <c r="AE474" i="1"/>
  <c r="AD472" i="1"/>
  <c r="AE472" i="1"/>
  <c r="AD470" i="1"/>
  <c r="AE470" i="1"/>
  <c r="AD468" i="1"/>
  <c r="AE468" i="1"/>
  <c r="AD466" i="1"/>
  <c r="AE466" i="1"/>
  <c r="AD464" i="1"/>
  <c r="AE464" i="1"/>
  <c r="AD462" i="1"/>
  <c r="AE462" i="1"/>
  <c r="AD460" i="1"/>
  <c r="AE460" i="1"/>
  <c r="AD458" i="1"/>
  <c r="AE458" i="1"/>
  <c r="AD456" i="1"/>
  <c r="AE456" i="1"/>
  <c r="AD454" i="1"/>
  <c r="AE454" i="1"/>
  <c r="AD452" i="1"/>
  <c r="AE452" i="1"/>
  <c r="AD450" i="1"/>
  <c r="AE450" i="1"/>
  <c r="AD448" i="1"/>
  <c r="AE448" i="1"/>
  <c r="AD446" i="1"/>
  <c r="AE446" i="1"/>
  <c r="AD444" i="1"/>
  <c r="AE444" i="1"/>
  <c r="AD442" i="1"/>
  <c r="AE442" i="1"/>
  <c r="AD440" i="1"/>
  <c r="AE440" i="1"/>
  <c r="AD438" i="1"/>
  <c r="AE438" i="1"/>
  <c r="AD436" i="1"/>
  <c r="AE436" i="1"/>
  <c r="AD434" i="1"/>
  <c r="AE434" i="1"/>
  <c r="AD432" i="1"/>
  <c r="AE432" i="1"/>
  <c r="AD430" i="1"/>
  <c r="AE430" i="1"/>
  <c r="AD428" i="1"/>
  <c r="AE428" i="1"/>
  <c r="AD426" i="1"/>
  <c r="AE426" i="1"/>
  <c r="AD424" i="1"/>
  <c r="AE424" i="1"/>
  <c r="AD422" i="1"/>
  <c r="AE422" i="1"/>
  <c r="AD420" i="1"/>
  <c r="AE420" i="1"/>
  <c r="AD418" i="1"/>
  <c r="AE418" i="1"/>
  <c r="AD416" i="1"/>
  <c r="AE416" i="1"/>
  <c r="AD415" i="1"/>
  <c r="AE415" i="1"/>
  <c r="AD414" i="1"/>
  <c r="AE414" i="1"/>
  <c r="AD412" i="1"/>
  <c r="AE412" i="1"/>
  <c r="AD411" i="1"/>
  <c r="AE411" i="1"/>
  <c r="AD410" i="1"/>
  <c r="AE410" i="1"/>
  <c r="AD409" i="1"/>
  <c r="AE409" i="1"/>
  <c r="AD408" i="1"/>
  <c r="AE408" i="1"/>
  <c r="AD407" i="1"/>
  <c r="AE407" i="1"/>
  <c r="AD405" i="1"/>
  <c r="AE405" i="1"/>
  <c r="AD404" i="1"/>
  <c r="AE404" i="1"/>
  <c r="AD403" i="1"/>
  <c r="AE403" i="1"/>
  <c r="AD402" i="1"/>
  <c r="AE402" i="1"/>
  <c r="AD401" i="1"/>
  <c r="AE401" i="1"/>
  <c r="AD400" i="1"/>
  <c r="AE400" i="1"/>
  <c r="AD399" i="1"/>
  <c r="AE399" i="1"/>
  <c r="AD397" i="1"/>
  <c r="AE397" i="1"/>
  <c r="AD396" i="1"/>
  <c r="AE396" i="1"/>
  <c r="AD395" i="1"/>
  <c r="AE395" i="1"/>
  <c r="AD394" i="1"/>
  <c r="AE394" i="1"/>
  <c r="AD393" i="1"/>
  <c r="AE393" i="1"/>
  <c r="AD392" i="1"/>
  <c r="AE392" i="1"/>
  <c r="AD391" i="1"/>
  <c r="AE391" i="1"/>
  <c r="AD389" i="1"/>
  <c r="AE389" i="1"/>
  <c r="AD388" i="1"/>
  <c r="AE388" i="1"/>
  <c r="AD387" i="1"/>
  <c r="AE387" i="1"/>
  <c r="AD386" i="1"/>
  <c r="AE386" i="1"/>
  <c r="AD385" i="1"/>
  <c r="AE385" i="1"/>
  <c r="AD384" i="1"/>
  <c r="AE384" i="1"/>
  <c r="AD383" i="1"/>
  <c r="AE383" i="1"/>
  <c r="AD381" i="1"/>
  <c r="AE381" i="1"/>
  <c r="AD380" i="1"/>
  <c r="AE380" i="1"/>
  <c r="AD379" i="1"/>
  <c r="AE379" i="1"/>
  <c r="AD378" i="1"/>
  <c r="AE378" i="1"/>
  <c r="AD377" i="1"/>
  <c r="AE377" i="1"/>
  <c r="AD376" i="1"/>
  <c r="AE376" i="1"/>
  <c r="AD375" i="1"/>
  <c r="AE375" i="1"/>
  <c r="AD373" i="1"/>
  <c r="AE373" i="1"/>
  <c r="AD372" i="1"/>
  <c r="AE372" i="1"/>
  <c r="AD371" i="1"/>
  <c r="AE371" i="1"/>
  <c r="AD370" i="1"/>
  <c r="AE370" i="1"/>
  <c r="AD369" i="1"/>
  <c r="AE369" i="1"/>
  <c r="AD368" i="1"/>
  <c r="AE368" i="1"/>
  <c r="AD367" i="1"/>
  <c r="AE367" i="1"/>
  <c r="AD365" i="1"/>
  <c r="AE365" i="1"/>
  <c r="AD364" i="1"/>
  <c r="AE364" i="1"/>
  <c r="AD363" i="1"/>
  <c r="AE363" i="1"/>
  <c r="AD362" i="1"/>
  <c r="AE362" i="1"/>
  <c r="AD361" i="1"/>
  <c r="AE361" i="1"/>
  <c r="AD360" i="1"/>
  <c r="AE360" i="1"/>
  <c r="AD359" i="1"/>
  <c r="AE359" i="1"/>
  <c r="AD357" i="1"/>
  <c r="AE357" i="1"/>
  <c r="AD356" i="1"/>
  <c r="AE356" i="1"/>
  <c r="AD355" i="1"/>
  <c r="AE355" i="1"/>
  <c r="AD354" i="1"/>
  <c r="AE354" i="1"/>
  <c r="AD353" i="1"/>
  <c r="AE353" i="1"/>
  <c r="AD352" i="1"/>
  <c r="AE352" i="1"/>
  <c r="AD351" i="1"/>
  <c r="AE351" i="1"/>
  <c r="AD349" i="1"/>
  <c r="AE349" i="1"/>
  <c r="AD348" i="1"/>
  <c r="AE348" i="1"/>
  <c r="AD347" i="1"/>
  <c r="AE347" i="1"/>
  <c r="AD346" i="1"/>
  <c r="AE346" i="1"/>
  <c r="AD345" i="1"/>
  <c r="AE345" i="1"/>
  <c r="AD344" i="1"/>
  <c r="AE344" i="1"/>
  <c r="AD343" i="1"/>
  <c r="AE343" i="1"/>
  <c r="AD341" i="1"/>
  <c r="AE341" i="1"/>
  <c r="AD340" i="1"/>
  <c r="AE340" i="1"/>
  <c r="AD339" i="1"/>
  <c r="AE339" i="1"/>
  <c r="AD338" i="1"/>
  <c r="AE338" i="1"/>
  <c r="AD337" i="1"/>
  <c r="AE337" i="1"/>
  <c r="AD336" i="1"/>
  <c r="AE336" i="1"/>
  <c r="AD335" i="1"/>
  <c r="AE335" i="1"/>
  <c r="AD333" i="1"/>
  <c r="AE333" i="1"/>
  <c r="AD332" i="1"/>
  <c r="AE332" i="1"/>
  <c r="AD331" i="1"/>
  <c r="AE331" i="1"/>
  <c r="AD330" i="1"/>
  <c r="AE330" i="1"/>
  <c r="AD329" i="1"/>
  <c r="AE329" i="1"/>
  <c r="AD328" i="1"/>
  <c r="AE328" i="1"/>
  <c r="AD327" i="1"/>
  <c r="AE327" i="1"/>
  <c r="AD325" i="1"/>
  <c r="AE325" i="1"/>
  <c r="AD324" i="1"/>
  <c r="AE324" i="1"/>
  <c r="AD323" i="1"/>
  <c r="AE323" i="1"/>
  <c r="AD322" i="1"/>
  <c r="AE322" i="1"/>
  <c r="AD321" i="1"/>
  <c r="AE321" i="1"/>
  <c r="AD320" i="1"/>
  <c r="AE320" i="1"/>
  <c r="AD319" i="1"/>
  <c r="AE319" i="1"/>
  <c r="AD317" i="1"/>
  <c r="AE317" i="1"/>
  <c r="AD316" i="1"/>
  <c r="AE316" i="1"/>
  <c r="AD315" i="1"/>
  <c r="AE315" i="1"/>
  <c r="AD314" i="1"/>
  <c r="AE314" i="1"/>
  <c r="AD313" i="1"/>
  <c r="AE313" i="1"/>
  <c r="AD312" i="1"/>
  <c r="AE312" i="1"/>
  <c r="AD311" i="1"/>
  <c r="AE311" i="1"/>
  <c r="AD309" i="1"/>
  <c r="AE309" i="1"/>
  <c r="AD308" i="1"/>
  <c r="AE308" i="1"/>
  <c r="AD307" i="1"/>
  <c r="AE307" i="1"/>
  <c r="AD306" i="1"/>
  <c r="AE306" i="1"/>
  <c r="AD305" i="1"/>
  <c r="AE305" i="1"/>
  <c r="AD304" i="1"/>
  <c r="AE304" i="1"/>
  <c r="AD303" i="1"/>
  <c r="AE303" i="1"/>
  <c r="AD301" i="1"/>
  <c r="AE301" i="1"/>
  <c r="AD300" i="1"/>
  <c r="AE300" i="1"/>
  <c r="AD299" i="1"/>
  <c r="AE299" i="1"/>
  <c r="AD298" i="1"/>
  <c r="AE298" i="1"/>
  <c r="AD297" i="1"/>
  <c r="AE297" i="1"/>
  <c r="AD296" i="1"/>
  <c r="AE296" i="1"/>
  <c r="AD295" i="1"/>
  <c r="AE295" i="1"/>
  <c r="AE537" i="1"/>
  <c r="AE529" i="1"/>
  <c r="AE521" i="1"/>
  <c r="AE513" i="1"/>
  <c r="AE505" i="1"/>
  <c r="AE497" i="1"/>
  <c r="AE489" i="1"/>
  <c r="AE481" i="1"/>
  <c r="AE473" i="1"/>
  <c r="AE465" i="1"/>
  <c r="AE457" i="1"/>
  <c r="AE449" i="1"/>
  <c r="AE441" i="1"/>
  <c r="AE433" i="1"/>
  <c r="AE425" i="1"/>
  <c r="AE417" i="1"/>
  <c r="AE390" i="1"/>
  <c r="AE358" i="1"/>
  <c r="AE326" i="1"/>
  <c r="AE294" i="1"/>
  <c r="AE543" i="1"/>
  <c r="AE535" i="1"/>
  <c r="AE527" i="1"/>
  <c r="AE519" i="1"/>
  <c r="AE511" i="1"/>
  <c r="AE503" i="1"/>
  <c r="AE495" i="1"/>
  <c r="AE487" i="1"/>
  <c r="AE479" i="1"/>
  <c r="AE471" i="1"/>
  <c r="AE463" i="1"/>
  <c r="AE455" i="1"/>
  <c r="AE447" i="1"/>
  <c r="AE439" i="1"/>
  <c r="AE431" i="1"/>
  <c r="AE423" i="1"/>
  <c r="AE413" i="1"/>
  <c r="AE382" i="1"/>
  <c r="AE350" i="1"/>
  <c r="AE318" i="1"/>
  <c r="AD293" i="1"/>
  <c r="AE293" i="1"/>
  <c r="AD291" i="1"/>
  <c r="AE291" i="1"/>
  <c r="AE289" i="1"/>
  <c r="AD289" i="1"/>
  <c r="AE288" i="1"/>
  <c r="AD288" i="1"/>
  <c r="AE286" i="1"/>
  <c r="AD286" i="1"/>
  <c r="AD285" i="1"/>
  <c r="AE285" i="1"/>
  <c r="AE284" i="1"/>
  <c r="AD284" i="1"/>
  <c r="AD283" i="1"/>
  <c r="AE283" i="1"/>
  <c r="AE282" i="1"/>
  <c r="AD282" i="1"/>
  <c r="AD281" i="1"/>
  <c r="AE281" i="1"/>
  <c r="AD279" i="1"/>
  <c r="AE279" i="1"/>
  <c r="AE278" i="1"/>
  <c r="AD278" i="1"/>
  <c r="AD277" i="1"/>
  <c r="AE277" i="1"/>
  <c r="AE276" i="1"/>
  <c r="AD276" i="1"/>
  <c r="AD275" i="1"/>
  <c r="AE275" i="1"/>
  <c r="AE274" i="1"/>
  <c r="AD274" i="1"/>
  <c r="AD273" i="1"/>
  <c r="AE273" i="1"/>
  <c r="AD271" i="1"/>
  <c r="AE271" i="1"/>
  <c r="AE270" i="1"/>
  <c r="AD270" i="1"/>
  <c r="AD269" i="1"/>
  <c r="AE269" i="1"/>
  <c r="AE268" i="1"/>
  <c r="AD268" i="1"/>
  <c r="AD267" i="1"/>
  <c r="AE267" i="1"/>
  <c r="AE266" i="1"/>
  <c r="AD266" i="1"/>
  <c r="AD265" i="1"/>
  <c r="AE265" i="1"/>
  <c r="AD263" i="1"/>
  <c r="AE263" i="1"/>
  <c r="AE262" i="1"/>
  <c r="AD262" i="1"/>
  <c r="AD261" i="1"/>
  <c r="AE261" i="1"/>
  <c r="AE260" i="1"/>
  <c r="AD260" i="1"/>
  <c r="AD259" i="1"/>
  <c r="AE259" i="1"/>
  <c r="AE258" i="1"/>
  <c r="AD258" i="1"/>
  <c r="AD257" i="1"/>
  <c r="AE257" i="1"/>
  <c r="AD255" i="1"/>
  <c r="AE255" i="1"/>
  <c r="AE254" i="1"/>
  <c r="AD254" i="1"/>
  <c r="AD253" i="1"/>
  <c r="AE253" i="1"/>
  <c r="AE252" i="1"/>
  <c r="AD252" i="1"/>
  <c r="AD251" i="1"/>
  <c r="AE251" i="1"/>
  <c r="AE250" i="1"/>
  <c r="AD250" i="1"/>
  <c r="AD249" i="1"/>
  <c r="AE249" i="1"/>
  <c r="AD247" i="1"/>
  <c r="AE247" i="1"/>
  <c r="AE246" i="1"/>
  <c r="AD246" i="1"/>
  <c r="AD245" i="1"/>
  <c r="AE245" i="1"/>
  <c r="AE244" i="1"/>
  <c r="AD244" i="1"/>
  <c r="AD243" i="1"/>
  <c r="AE243" i="1"/>
  <c r="AE242" i="1"/>
  <c r="AD242" i="1"/>
  <c r="AD241" i="1"/>
  <c r="AE241" i="1"/>
  <c r="AD239" i="1"/>
  <c r="AE239" i="1"/>
  <c r="AE238" i="1"/>
  <c r="AD238" i="1"/>
  <c r="AD237" i="1"/>
  <c r="AE237" i="1"/>
  <c r="AE236" i="1"/>
  <c r="AD236" i="1"/>
  <c r="AD235" i="1"/>
  <c r="AE235" i="1"/>
  <c r="AE234" i="1"/>
  <c r="AD234" i="1"/>
  <c r="AD233" i="1"/>
  <c r="AE233" i="1"/>
  <c r="AD231" i="1"/>
  <c r="AE231" i="1"/>
  <c r="AE230" i="1"/>
  <c r="AD230" i="1"/>
  <c r="AD229" i="1"/>
  <c r="AE229" i="1"/>
  <c r="AE228" i="1"/>
  <c r="AD228" i="1"/>
  <c r="AD227" i="1"/>
  <c r="AE227" i="1"/>
  <c r="AE226" i="1"/>
  <c r="AD226" i="1"/>
  <c r="AD225" i="1"/>
  <c r="AE225" i="1"/>
  <c r="AD223" i="1"/>
  <c r="AE223" i="1"/>
  <c r="AE222" i="1"/>
  <c r="AD222" i="1"/>
  <c r="AD221" i="1"/>
  <c r="AE221" i="1"/>
  <c r="AE220" i="1"/>
  <c r="AD220" i="1"/>
  <c r="AD219" i="1"/>
  <c r="AE219" i="1"/>
  <c r="AE218" i="1"/>
  <c r="AD218" i="1"/>
  <c r="AD217" i="1"/>
  <c r="AE217" i="1"/>
  <c r="AD215" i="1"/>
  <c r="AE215" i="1"/>
  <c r="AE214" i="1"/>
  <c r="AD214" i="1"/>
  <c r="AD213" i="1"/>
  <c r="AE213" i="1"/>
  <c r="AE212" i="1"/>
  <c r="AD212" i="1"/>
  <c r="AD211" i="1"/>
  <c r="AE211" i="1"/>
  <c r="AE210" i="1"/>
  <c r="AD210" i="1"/>
  <c r="AD209" i="1"/>
  <c r="AE209" i="1"/>
  <c r="AD207" i="1"/>
  <c r="AE207" i="1"/>
  <c r="AE206" i="1"/>
  <c r="AD206" i="1"/>
  <c r="AD205" i="1"/>
  <c r="AE205" i="1"/>
  <c r="AE204" i="1"/>
  <c r="AD204" i="1"/>
  <c r="AD203" i="1"/>
  <c r="AE203" i="1"/>
  <c r="AE202" i="1"/>
  <c r="AD202" i="1"/>
  <c r="AD201" i="1"/>
  <c r="AE201" i="1"/>
  <c r="AD199" i="1"/>
  <c r="AE199" i="1"/>
  <c r="AE198" i="1"/>
  <c r="AD198" i="1"/>
  <c r="AD197" i="1"/>
  <c r="AE197" i="1"/>
  <c r="AE196" i="1"/>
  <c r="AD196" i="1"/>
  <c r="AD195" i="1"/>
  <c r="AE195" i="1"/>
  <c r="AE194" i="1"/>
  <c r="AD194" i="1"/>
  <c r="AD193" i="1"/>
  <c r="AE193" i="1"/>
  <c r="AD191" i="1"/>
  <c r="AE191" i="1"/>
  <c r="AE190" i="1"/>
  <c r="AD190" i="1"/>
  <c r="AD189" i="1"/>
  <c r="AE189" i="1"/>
  <c r="AE188" i="1"/>
  <c r="AD188" i="1"/>
  <c r="AD187" i="1"/>
  <c r="AE187" i="1"/>
  <c r="AE186" i="1"/>
  <c r="AD186" i="1"/>
  <c r="AD185" i="1"/>
  <c r="AE185" i="1"/>
  <c r="AE184" i="1"/>
  <c r="AD184" i="1"/>
  <c r="AE182" i="1"/>
  <c r="AD182" i="1"/>
  <c r="AE181" i="1"/>
  <c r="AD181" i="1"/>
  <c r="AE180" i="1"/>
  <c r="AD180" i="1"/>
  <c r="AD179" i="1"/>
  <c r="AE179" i="1"/>
  <c r="AE178" i="1"/>
  <c r="AD178" i="1"/>
  <c r="AD177" i="1"/>
  <c r="AE177" i="1"/>
  <c r="AE176" i="1"/>
  <c r="AD176" i="1"/>
  <c r="AD175" i="1"/>
  <c r="AE175" i="1"/>
  <c r="AE174" i="1"/>
  <c r="AD174" i="1"/>
  <c r="AE172" i="1"/>
  <c r="AD172" i="1"/>
  <c r="AD171" i="1"/>
  <c r="AE171" i="1"/>
  <c r="AE170" i="1"/>
  <c r="AD170" i="1"/>
  <c r="AD169" i="1"/>
  <c r="AE169" i="1"/>
  <c r="AE168" i="1"/>
  <c r="AD168" i="1"/>
  <c r="AD167" i="1"/>
  <c r="AE167" i="1"/>
  <c r="AE166" i="1"/>
  <c r="AD166" i="1"/>
  <c r="AE165" i="1"/>
  <c r="AD165" i="1"/>
  <c r="AE164" i="1"/>
  <c r="AD164" i="1"/>
  <c r="AD163" i="1"/>
  <c r="AE163" i="1"/>
  <c r="AD161" i="1"/>
  <c r="AE161" i="1"/>
  <c r="AE160" i="1"/>
  <c r="AD160" i="1"/>
  <c r="AD159" i="1"/>
  <c r="AE159" i="1"/>
  <c r="AE158" i="1"/>
  <c r="AD158" i="1"/>
  <c r="AE157" i="1"/>
  <c r="AD157" i="1"/>
  <c r="AE156" i="1"/>
  <c r="AD156" i="1"/>
  <c r="AD155" i="1"/>
  <c r="AE155" i="1"/>
  <c r="AE154" i="1"/>
  <c r="AD154" i="1"/>
  <c r="AD153" i="1"/>
  <c r="AE153" i="1"/>
  <c r="AE152" i="1"/>
  <c r="AD152" i="1"/>
  <c r="AD151" i="1"/>
  <c r="AE151" i="1"/>
  <c r="AE150" i="1"/>
  <c r="AD150" i="1"/>
  <c r="AE148" i="1"/>
  <c r="AD148" i="1"/>
  <c r="AD147" i="1"/>
  <c r="AE147" i="1"/>
  <c r="AE146" i="1"/>
  <c r="AD146" i="1"/>
  <c r="AD145" i="1"/>
  <c r="AE145" i="1"/>
  <c r="AE144" i="1"/>
  <c r="AD144" i="1"/>
  <c r="AD143" i="1"/>
  <c r="AE143" i="1"/>
  <c r="AE142" i="1"/>
  <c r="AD142" i="1"/>
  <c r="AD141" i="1"/>
  <c r="AE141" i="1"/>
  <c r="AE140" i="1"/>
  <c r="AD140" i="1"/>
  <c r="AD139" i="1"/>
  <c r="AE139" i="1"/>
  <c r="AE138" i="1"/>
  <c r="AD138" i="1"/>
  <c r="AD137" i="1"/>
  <c r="AE137" i="1"/>
  <c r="AE136" i="1"/>
  <c r="AD136" i="1"/>
  <c r="AD135" i="1"/>
  <c r="AE135" i="1"/>
  <c r="AE134" i="1"/>
  <c r="AD134" i="1"/>
  <c r="AE132" i="1"/>
  <c r="AD132" i="1"/>
  <c r="AD131" i="1"/>
  <c r="AE131" i="1"/>
  <c r="AE130" i="1"/>
  <c r="AD130" i="1"/>
  <c r="AD129" i="1"/>
  <c r="AE129" i="1"/>
  <c r="AE128" i="1"/>
  <c r="AD128" i="1"/>
  <c r="AD127" i="1"/>
  <c r="AE127" i="1"/>
  <c r="AE126" i="1"/>
  <c r="AD126" i="1"/>
  <c r="AD125" i="1"/>
  <c r="AE125" i="1"/>
  <c r="AE124" i="1"/>
  <c r="AD124" i="1"/>
  <c r="AD123" i="1"/>
  <c r="AE123" i="1"/>
  <c r="AD122" i="1"/>
  <c r="AE122" i="1"/>
  <c r="AD121" i="1"/>
  <c r="AE121" i="1"/>
  <c r="AD120" i="1"/>
  <c r="AE120" i="1"/>
  <c r="AD119" i="1"/>
  <c r="AE119" i="1"/>
  <c r="AD118" i="1"/>
  <c r="AE118" i="1"/>
  <c r="AD117" i="1"/>
  <c r="AE117" i="1"/>
  <c r="AD116" i="1"/>
  <c r="AE116" i="1"/>
  <c r="AD115" i="1"/>
  <c r="AE115" i="1"/>
  <c r="AD114" i="1"/>
  <c r="AE114" i="1"/>
  <c r="AD113" i="1"/>
  <c r="AE113" i="1"/>
  <c r="AD112" i="1"/>
  <c r="AE112" i="1"/>
  <c r="AD110" i="1"/>
  <c r="AE110" i="1"/>
  <c r="AD109" i="1"/>
  <c r="AE109" i="1"/>
  <c r="AD108" i="1"/>
  <c r="AE108" i="1"/>
  <c r="AD107" i="1"/>
  <c r="AE107" i="1"/>
  <c r="AD106" i="1"/>
  <c r="AE106" i="1"/>
  <c r="AD105" i="1"/>
  <c r="AE105" i="1"/>
  <c r="AD104" i="1"/>
  <c r="AE104" i="1"/>
  <c r="AD103" i="1"/>
  <c r="AE103" i="1"/>
  <c r="AD102" i="1"/>
  <c r="AE102" i="1"/>
  <c r="AD101" i="1"/>
  <c r="AE101" i="1"/>
  <c r="AD100" i="1"/>
  <c r="AE100" i="1"/>
  <c r="AD99" i="1"/>
  <c r="AE99" i="1"/>
  <c r="AD98" i="1"/>
  <c r="AE98" i="1"/>
  <c r="AD97" i="1"/>
  <c r="AE97" i="1"/>
  <c r="AD96" i="1"/>
  <c r="AE96" i="1"/>
  <c r="AD95" i="1"/>
  <c r="AE95" i="1"/>
  <c r="AD94" i="1"/>
  <c r="AE94" i="1"/>
  <c r="AD93" i="1"/>
  <c r="AE93" i="1"/>
  <c r="AD92" i="1"/>
  <c r="AE92" i="1"/>
  <c r="AD91" i="1"/>
  <c r="AE91" i="1"/>
  <c r="AD90" i="1"/>
  <c r="AE90" i="1"/>
  <c r="AD89" i="1"/>
  <c r="AE89" i="1"/>
  <c r="AD88" i="1"/>
  <c r="AE88" i="1"/>
  <c r="AD87" i="1"/>
  <c r="AE87" i="1"/>
  <c r="AD86" i="1"/>
  <c r="AE86" i="1"/>
  <c r="AD85" i="1"/>
  <c r="AE85" i="1"/>
  <c r="AD84" i="1"/>
  <c r="AE84" i="1"/>
  <c r="AD83" i="1"/>
  <c r="AE83" i="1"/>
  <c r="AD82" i="1"/>
  <c r="AE82" i="1"/>
  <c r="AD81" i="1"/>
  <c r="AE81" i="1"/>
  <c r="AD80" i="1"/>
  <c r="AE80" i="1"/>
  <c r="AD78" i="1"/>
  <c r="AE78" i="1"/>
  <c r="AD77" i="1"/>
  <c r="AE77" i="1"/>
  <c r="AD76" i="1"/>
  <c r="AE76" i="1"/>
  <c r="AD75" i="1"/>
  <c r="AE75" i="1"/>
  <c r="AD74" i="1"/>
  <c r="AE74" i="1"/>
  <c r="AD73" i="1"/>
  <c r="AE73" i="1"/>
  <c r="AD72" i="1"/>
  <c r="AE72" i="1"/>
  <c r="AD71" i="1"/>
  <c r="AE71" i="1"/>
  <c r="AD70" i="1"/>
  <c r="AE70" i="1"/>
  <c r="AD69" i="1"/>
  <c r="AE69" i="1"/>
  <c r="AD68" i="1"/>
  <c r="AE68" i="1"/>
  <c r="AD67" i="1"/>
  <c r="AE67" i="1"/>
  <c r="AD66" i="1"/>
  <c r="AE66" i="1"/>
  <c r="AD65" i="1"/>
  <c r="AE65" i="1"/>
  <c r="AD64" i="1"/>
  <c r="AE64" i="1"/>
  <c r="AD63" i="1"/>
  <c r="AE63" i="1"/>
  <c r="AD62" i="1"/>
  <c r="AE62" i="1"/>
  <c r="AD61" i="1"/>
  <c r="AE61" i="1"/>
  <c r="AD60" i="1"/>
  <c r="AE60" i="1"/>
  <c r="AD59" i="1"/>
  <c r="AE59" i="1"/>
  <c r="AD58" i="1"/>
  <c r="AE58" i="1"/>
  <c r="AD57" i="1"/>
  <c r="AE57" i="1"/>
  <c r="AD56" i="1"/>
  <c r="AE56" i="1"/>
  <c r="AD55" i="1"/>
  <c r="AE55" i="1"/>
  <c r="AD54" i="1"/>
  <c r="AE54" i="1"/>
  <c r="AD53" i="1"/>
  <c r="AE53" i="1"/>
  <c r="AD52" i="1"/>
  <c r="AE52" i="1"/>
  <c r="AD51" i="1"/>
  <c r="AE51" i="1"/>
  <c r="AD50" i="1"/>
  <c r="AE50" i="1"/>
  <c r="AD49" i="1"/>
  <c r="AE49" i="1"/>
  <c r="AD48" i="1"/>
  <c r="AE48" i="1"/>
  <c r="AD46" i="1"/>
  <c r="AE46" i="1"/>
  <c r="AD45" i="1"/>
  <c r="AE45" i="1"/>
  <c r="AD44" i="1"/>
  <c r="AE44" i="1"/>
  <c r="AD43" i="1"/>
  <c r="AE43" i="1"/>
  <c r="AD42" i="1"/>
  <c r="AE42" i="1"/>
  <c r="AD41" i="1"/>
  <c r="AE41" i="1"/>
  <c r="AD40" i="1"/>
  <c r="AE40" i="1"/>
  <c r="AD39" i="1"/>
  <c r="AE39" i="1"/>
  <c r="AD38" i="1"/>
  <c r="AE38" i="1"/>
  <c r="AD37" i="1"/>
  <c r="AE37" i="1"/>
  <c r="AD36" i="1"/>
  <c r="AE36" i="1"/>
  <c r="AD35" i="1"/>
  <c r="AE35" i="1"/>
  <c r="AD34" i="1"/>
  <c r="AE34" i="1"/>
  <c r="AD33" i="1"/>
  <c r="AE33" i="1"/>
  <c r="AD32" i="1"/>
  <c r="AE32" i="1"/>
  <c r="AD31" i="1"/>
  <c r="AE31" i="1"/>
  <c r="AD30" i="1"/>
  <c r="AE30" i="1"/>
  <c r="AD29" i="1"/>
  <c r="AE29" i="1"/>
  <c r="AD28" i="1"/>
  <c r="AE28" i="1"/>
  <c r="AD27" i="1"/>
  <c r="AE27" i="1"/>
  <c r="AD26" i="1"/>
  <c r="AE26" i="1"/>
  <c r="AD25" i="1"/>
  <c r="AE25" i="1"/>
  <c r="AD24" i="1"/>
  <c r="AE24" i="1"/>
  <c r="AD23" i="1"/>
  <c r="AE23" i="1"/>
  <c r="AD22" i="1"/>
  <c r="AE22" i="1"/>
  <c r="AD21" i="1"/>
  <c r="AE21" i="1"/>
  <c r="AD20" i="1"/>
  <c r="AE20" i="1"/>
  <c r="AD19" i="1"/>
  <c r="AE19" i="1"/>
  <c r="AD18" i="1"/>
  <c r="AE18" i="1"/>
  <c r="AD17" i="1"/>
  <c r="AE17" i="1"/>
  <c r="AD16" i="1"/>
  <c r="AE16" i="1"/>
  <c r="AE292" i="1"/>
  <c r="AD272" i="1"/>
  <c r="AD240" i="1"/>
  <c r="AD208" i="1"/>
  <c r="AD173" i="1"/>
  <c r="AE111" i="1"/>
  <c r="AE290" i="1"/>
  <c r="AD264" i="1"/>
  <c r="AD232" i="1"/>
  <c r="AD200" i="1"/>
  <c r="AD162" i="1"/>
  <c r="AE79" i="1"/>
  <c r="P52" i="1"/>
  <c r="AD287" i="1"/>
  <c r="AD256" i="1"/>
  <c r="AD224" i="1"/>
  <c r="AD192" i="1"/>
  <c r="AE149" i="1"/>
  <c r="AE47" i="1"/>
  <c r="AE15" i="1"/>
  <c r="P489" i="1"/>
  <c r="S177" i="1"/>
  <c r="P161" i="1"/>
  <c r="S493" i="1"/>
  <c r="S244" i="1"/>
  <c r="P68" i="1"/>
  <c r="P65" i="1"/>
  <c r="N493" i="1"/>
  <c r="O493" i="1" s="1"/>
  <c r="BA493" i="1" s="1"/>
  <c r="BB493" i="1" s="1"/>
  <c r="R508" i="1"/>
  <c r="AX508" i="1" s="1"/>
  <c r="P426" i="1"/>
  <c r="P421" i="1"/>
  <c r="P326" i="1"/>
  <c r="N244" i="1"/>
  <c r="O244" i="1" s="1"/>
  <c r="BA244" i="1" s="1"/>
  <c r="BB244" i="1" s="1"/>
  <c r="P64" i="1"/>
  <c r="S444" i="1"/>
  <c r="S200" i="1"/>
  <c r="P136" i="1"/>
  <c r="S64" i="1"/>
  <c r="N528" i="1"/>
  <c r="O528" i="1" s="1"/>
  <c r="BA528" i="1" s="1"/>
  <c r="BB528" i="1" s="1"/>
  <c r="S160" i="1"/>
  <c r="R64" i="1"/>
  <c r="AX64" i="1" s="1"/>
  <c r="S361" i="1"/>
  <c r="P359" i="1"/>
  <c r="P343" i="1"/>
  <c r="S258" i="1"/>
  <c r="P248" i="1"/>
  <c r="S240" i="1"/>
  <c r="S172" i="1"/>
  <c r="P168" i="1"/>
  <c r="N160" i="1"/>
  <c r="O160" i="1" s="1"/>
  <c r="BA160" i="1" s="1"/>
  <c r="BB160" i="1" s="1"/>
  <c r="S106" i="1"/>
  <c r="S469" i="1"/>
  <c r="S248" i="1"/>
  <c r="N172" i="1"/>
  <c r="O172" i="1" s="1"/>
  <c r="BA172" i="1" s="1"/>
  <c r="BB172" i="1" s="1"/>
  <c r="R143" i="1"/>
  <c r="AX143" i="1" s="1"/>
  <c r="R98" i="1"/>
  <c r="AX98" i="1" s="1"/>
  <c r="N35" i="1"/>
  <c r="O35" i="1" s="1"/>
  <c r="BA35" i="1" s="1"/>
  <c r="BB35" i="1" s="1"/>
  <c r="S283" i="1"/>
  <c r="P58" i="1"/>
  <c r="N52" i="1"/>
  <c r="O52" i="1" s="1"/>
  <c r="BA52" i="1" s="1"/>
  <c r="BB52" i="1" s="1"/>
  <c r="P538" i="1"/>
  <c r="P531" i="1"/>
  <c r="S460" i="1"/>
  <c r="P429" i="1"/>
  <c r="P323" i="1"/>
  <c r="N248" i="1"/>
  <c r="O248" i="1" s="1"/>
  <c r="BA248" i="1" s="1"/>
  <c r="BB248" i="1" s="1"/>
  <c r="N240" i="1"/>
  <c r="O240" i="1" s="1"/>
  <c r="BA240" i="1" s="1"/>
  <c r="BB240" i="1" s="1"/>
  <c r="N196" i="1"/>
  <c r="O196" i="1" s="1"/>
  <c r="BA196" i="1" s="1"/>
  <c r="BB196" i="1" s="1"/>
  <c r="S472" i="1"/>
  <c r="S446" i="1"/>
  <c r="R405" i="1"/>
  <c r="AX405" i="1" s="1"/>
  <c r="S303" i="1"/>
  <c r="N259" i="1"/>
  <c r="O259" i="1" s="1"/>
  <c r="BA259" i="1" s="1"/>
  <c r="BB259" i="1" s="1"/>
  <c r="R192" i="1"/>
  <c r="AX192" i="1" s="1"/>
  <c r="R118" i="1"/>
  <c r="AX118" i="1" s="1"/>
  <c r="S95" i="1"/>
  <c r="R36" i="1"/>
  <c r="AX36" i="1" s="1"/>
  <c r="R540" i="1"/>
  <c r="AX540" i="1" s="1"/>
  <c r="S525" i="1"/>
  <c r="R516" i="1"/>
  <c r="AX516" i="1" s="1"/>
  <c r="P461" i="1"/>
  <c r="R383" i="1"/>
  <c r="AX383" i="1" s="1"/>
  <c r="R350" i="1"/>
  <c r="AX350" i="1" s="1"/>
  <c r="P338" i="1"/>
  <c r="R321" i="1"/>
  <c r="AX321" i="1" s="1"/>
  <c r="R187" i="1"/>
  <c r="AX187" i="1" s="1"/>
  <c r="P172" i="1"/>
  <c r="N87" i="1"/>
  <c r="O87" i="1" s="1"/>
  <c r="BA87" i="1" s="1"/>
  <c r="BB87" i="1" s="1"/>
  <c r="S54" i="1"/>
  <c r="S35" i="1"/>
  <c r="S58" i="1"/>
  <c r="P534" i="1"/>
  <c r="P510" i="1"/>
  <c r="R480" i="1"/>
  <c r="AX480" i="1" s="1"/>
  <c r="S464" i="1"/>
  <c r="S459" i="1"/>
  <c r="N444" i="1"/>
  <c r="O444" i="1" s="1"/>
  <c r="BA444" i="1" s="1"/>
  <c r="BB444" i="1" s="1"/>
  <c r="S440" i="1"/>
  <c r="P434" i="1"/>
  <c r="P433" i="1"/>
  <c r="S421" i="1"/>
  <c r="R346" i="1"/>
  <c r="AX346" i="1" s="1"/>
  <c r="P346" i="1"/>
  <c r="P318" i="1"/>
  <c r="R299" i="1"/>
  <c r="AX299" i="1" s="1"/>
  <c r="P299" i="1"/>
  <c r="P249" i="1"/>
  <c r="P199" i="1"/>
  <c r="P121" i="1"/>
  <c r="S113" i="1"/>
  <c r="P111" i="1"/>
  <c r="S103" i="1"/>
  <c r="P103" i="1"/>
  <c r="P88" i="1"/>
  <c r="R78" i="1"/>
  <c r="AX78" i="1" s="1"/>
  <c r="P61" i="1"/>
  <c r="R58" i="1"/>
  <c r="AX58" i="1" s="1"/>
  <c r="R54" i="1"/>
  <c r="AX54" i="1" s="1"/>
  <c r="S45" i="1"/>
  <c r="S29" i="1"/>
  <c r="P28" i="1"/>
  <c r="R529" i="1"/>
  <c r="AX529" i="1" s="1"/>
  <c r="N464" i="1"/>
  <c r="O464" i="1" s="1"/>
  <c r="BA464" i="1" s="1"/>
  <c r="BB464" i="1" s="1"/>
  <c r="N440" i="1"/>
  <c r="O440" i="1" s="1"/>
  <c r="BA440" i="1" s="1"/>
  <c r="BB440" i="1" s="1"/>
  <c r="N346" i="1"/>
  <c r="O346" i="1" s="1"/>
  <c r="BA346" i="1" s="1"/>
  <c r="BB346" i="1" s="1"/>
  <c r="R338" i="1"/>
  <c r="AX338" i="1" s="1"/>
  <c r="N299" i="1"/>
  <c r="O299" i="1" s="1"/>
  <c r="BA299" i="1" s="1"/>
  <c r="BB299" i="1" s="1"/>
  <c r="S263" i="1"/>
  <c r="R199" i="1"/>
  <c r="AX199" i="1" s="1"/>
  <c r="S121" i="1"/>
  <c r="N113" i="1"/>
  <c r="O113" i="1" s="1"/>
  <c r="BA113" i="1" s="1"/>
  <c r="BB113" i="1" s="1"/>
  <c r="R103" i="1"/>
  <c r="AX103" i="1" s="1"/>
  <c r="P78" i="1"/>
  <c r="N58" i="1"/>
  <c r="O58" i="1" s="1"/>
  <c r="BA58" i="1" s="1"/>
  <c r="BB58" i="1" s="1"/>
  <c r="P54" i="1"/>
  <c r="R28" i="1"/>
  <c r="AX28" i="1" s="1"/>
  <c r="P542" i="1"/>
  <c r="S532" i="1"/>
  <c r="R528" i="1"/>
  <c r="AX528" i="1" s="1"/>
  <c r="P528" i="1"/>
  <c r="P526" i="1"/>
  <c r="S520" i="1"/>
  <c r="S509" i="1"/>
  <c r="P508" i="1"/>
  <c r="P505" i="1"/>
  <c r="P501" i="1"/>
  <c r="P497" i="1"/>
  <c r="P469" i="1"/>
  <c r="S405" i="1"/>
  <c r="P405" i="1"/>
  <c r="S367" i="1"/>
  <c r="S335" i="1"/>
  <c r="S327" i="1"/>
  <c r="S325" i="1"/>
  <c r="S315" i="1"/>
  <c r="R303" i="1"/>
  <c r="AX303" i="1" s="1"/>
  <c r="P300" i="1"/>
  <c r="P273" i="1"/>
  <c r="P269" i="1"/>
  <c r="R259" i="1"/>
  <c r="AX259" i="1" s="1"/>
  <c r="P259" i="1"/>
  <c r="P240" i="1"/>
  <c r="P236" i="1"/>
  <c r="R168" i="1"/>
  <c r="AX168" i="1" s="1"/>
  <c r="P160" i="1"/>
  <c r="S143" i="1"/>
  <c r="P143" i="1"/>
  <c r="P141" i="1"/>
  <c r="S118" i="1"/>
  <c r="P118" i="1"/>
  <c r="S98" i="1"/>
  <c r="P98" i="1"/>
  <c r="S87" i="1"/>
  <c r="P82" i="1"/>
  <c r="N60" i="1"/>
  <c r="O60" i="1" s="1"/>
  <c r="BA60" i="1" s="1"/>
  <c r="BB60" i="1" s="1"/>
  <c r="R38" i="1"/>
  <c r="AX38" i="1" s="1"/>
  <c r="P36" i="1"/>
  <c r="P35" i="1"/>
  <c r="P32" i="1"/>
  <c r="R24" i="1"/>
  <c r="AX24" i="1" s="1"/>
  <c r="P24" i="1"/>
  <c r="P539" i="1"/>
  <c r="S516" i="1"/>
  <c r="P515" i="1"/>
  <c r="P495" i="1"/>
  <c r="P493" i="1"/>
  <c r="P466" i="1"/>
  <c r="P464" i="1"/>
  <c r="N460" i="1"/>
  <c r="O460" i="1" s="1"/>
  <c r="BA460" i="1" s="1"/>
  <c r="BB460" i="1" s="1"/>
  <c r="P457" i="1"/>
  <c r="P445" i="1"/>
  <c r="P444" i="1"/>
  <c r="R421" i="1"/>
  <c r="AX421" i="1" s="1"/>
  <c r="S403" i="1"/>
  <c r="P398" i="1"/>
  <c r="S383" i="1"/>
  <c r="P383" i="1"/>
  <c r="P330" i="1"/>
  <c r="P322" i="1"/>
  <c r="N395" i="1"/>
  <c r="O395" i="1" s="1"/>
  <c r="BA395" i="1" s="1"/>
  <c r="BB395" i="1" s="1"/>
  <c r="S395" i="1"/>
  <c r="N358" i="1"/>
  <c r="O358" i="1" s="1"/>
  <c r="BA358" i="1" s="1"/>
  <c r="BB358" i="1" s="1"/>
  <c r="S358" i="1"/>
  <c r="R349" i="1"/>
  <c r="AX349" i="1" s="1"/>
  <c r="N329" i="1"/>
  <c r="O329" i="1" s="1"/>
  <c r="BA329" i="1" s="1"/>
  <c r="BB329" i="1" s="1"/>
  <c r="S329" i="1"/>
  <c r="R322" i="1"/>
  <c r="AX322" i="1" s="1"/>
  <c r="R307" i="1"/>
  <c r="AX307" i="1" s="1"/>
  <c r="N284" i="1"/>
  <c r="O284" i="1" s="1"/>
  <c r="BA284" i="1" s="1"/>
  <c r="BB284" i="1" s="1"/>
  <c r="R284" i="1"/>
  <c r="AX284" i="1" s="1"/>
  <c r="S538" i="1"/>
  <c r="R532" i="1"/>
  <c r="AX532" i="1" s="1"/>
  <c r="P522" i="1"/>
  <c r="R520" i="1"/>
  <c r="AX520" i="1" s="1"/>
  <c r="P520" i="1"/>
  <c r="P518" i="1"/>
  <c r="P517" i="1"/>
  <c r="S513" i="1"/>
  <c r="R509" i="1"/>
  <c r="AX509" i="1" s="1"/>
  <c r="P509" i="1"/>
  <c r="N508" i="1"/>
  <c r="O508" i="1" s="1"/>
  <c r="BA508" i="1" s="1"/>
  <c r="BB508" i="1" s="1"/>
  <c r="P506" i="1"/>
  <c r="R505" i="1"/>
  <c r="AX505" i="1" s="1"/>
  <c r="P482" i="1"/>
  <c r="P474" i="1"/>
  <c r="P438" i="1"/>
  <c r="S397" i="1"/>
  <c r="S375" i="1"/>
  <c r="R345" i="1"/>
  <c r="AX345" i="1" s="1"/>
  <c r="N345" i="1"/>
  <c r="O345" i="1" s="1"/>
  <c r="BA345" i="1" s="1"/>
  <c r="BB345" i="1" s="1"/>
  <c r="R318" i="1"/>
  <c r="AX318" i="1" s="1"/>
  <c r="N318" i="1"/>
  <c r="O318" i="1" s="1"/>
  <c r="BA318" i="1" s="1"/>
  <c r="BB318" i="1" s="1"/>
  <c r="R314" i="1"/>
  <c r="AX314" i="1" s="1"/>
  <c r="N301" i="1"/>
  <c r="O301" i="1" s="1"/>
  <c r="BA301" i="1" s="1"/>
  <c r="BB301" i="1" s="1"/>
  <c r="R301" i="1"/>
  <c r="AX301" i="1" s="1"/>
  <c r="S301" i="1"/>
  <c r="S535" i="1"/>
  <c r="S507" i="1"/>
  <c r="S456" i="1"/>
  <c r="S438" i="1"/>
  <c r="S431" i="1"/>
  <c r="N425" i="1"/>
  <c r="O425" i="1" s="1"/>
  <c r="BA425" i="1" s="1"/>
  <c r="BB425" i="1" s="1"/>
  <c r="S425" i="1"/>
  <c r="N397" i="1"/>
  <c r="O397" i="1" s="1"/>
  <c r="BA397" i="1" s="1"/>
  <c r="BB397" i="1" s="1"/>
  <c r="N375" i="1"/>
  <c r="O375" i="1" s="1"/>
  <c r="BA375" i="1" s="1"/>
  <c r="BB375" i="1" s="1"/>
  <c r="P286" i="1"/>
  <c r="P282" i="1"/>
  <c r="S187" i="1"/>
  <c r="P431" i="1"/>
  <c r="P402" i="1"/>
  <c r="P367" i="1"/>
  <c r="P335" i="1"/>
  <c r="P329" i="1"/>
  <c r="P284" i="1"/>
  <c r="P277" i="1"/>
  <c r="R263" i="1"/>
  <c r="AX263" i="1" s="1"/>
  <c r="S256" i="1"/>
  <c r="S236" i="1"/>
  <c r="P201" i="1"/>
  <c r="R200" i="1"/>
  <c r="AX200" i="1" s="1"/>
  <c r="N199" i="1"/>
  <c r="O199" i="1" s="1"/>
  <c r="BA199" i="1" s="1"/>
  <c r="BB199" i="1" s="1"/>
  <c r="R191" i="1"/>
  <c r="AX191" i="1" s="1"/>
  <c r="R171" i="1"/>
  <c r="AX171" i="1" s="1"/>
  <c r="P171" i="1"/>
  <c r="P169" i="1"/>
  <c r="P165" i="1"/>
  <c r="S159" i="1"/>
  <c r="S127" i="1"/>
  <c r="R121" i="1"/>
  <c r="AX121" i="1" s="1"/>
  <c r="P120" i="1"/>
  <c r="S111" i="1"/>
  <c r="R106" i="1"/>
  <c r="AX106" i="1" s="1"/>
  <c r="P106" i="1"/>
  <c r="P105" i="1"/>
  <c r="P100" i="1"/>
  <c r="N63" i="1"/>
  <c r="O63" i="1" s="1"/>
  <c r="BA63" i="1" s="1"/>
  <c r="BB63" i="1" s="1"/>
  <c r="R32" i="1"/>
  <c r="AX32" i="1" s="1"/>
  <c r="S27" i="1"/>
  <c r="R23" i="1"/>
  <c r="AX23" i="1" s="1"/>
  <c r="R19" i="1"/>
  <c r="AX19" i="1" s="1"/>
  <c r="P17" i="1"/>
  <c r="R256" i="1"/>
  <c r="AX256" i="1" s="1"/>
  <c r="R228" i="1"/>
  <c r="AX228" i="1" s="1"/>
  <c r="P192" i="1"/>
  <c r="N171" i="1"/>
  <c r="O171" i="1" s="1"/>
  <c r="BA171" i="1" s="1"/>
  <c r="BB171" i="1" s="1"/>
  <c r="S137" i="1"/>
  <c r="N127" i="1"/>
  <c r="O127" i="1" s="1"/>
  <c r="BA127" i="1" s="1"/>
  <c r="BB127" i="1" s="1"/>
  <c r="S100" i="1"/>
  <c r="S60" i="1"/>
  <c r="R52" i="1"/>
  <c r="AX52" i="1" s="1"/>
  <c r="P46" i="1"/>
  <c r="N42" i="1"/>
  <c r="O42" i="1" s="1"/>
  <c r="BA42" i="1" s="1"/>
  <c r="BB42" i="1" s="1"/>
  <c r="N27" i="1"/>
  <c r="O27" i="1" s="1"/>
  <c r="BA27" i="1" s="1"/>
  <c r="BB27" i="1" s="1"/>
  <c r="P20" i="1"/>
  <c r="S17" i="1"/>
  <c r="S542" i="1"/>
  <c r="R525" i="1"/>
  <c r="AX525" i="1" s="1"/>
  <c r="N513" i="1"/>
  <c r="O513" i="1" s="1"/>
  <c r="BA513" i="1" s="1"/>
  <c r="BB513" i="1" s="1"/>
  <c r="P513" i="1"/>
  <c r="AV512" i="1" s="1"/>
  <c r="P504" i="1"/>
  <c r="S488" i="1"/>
  <c r="N488" i="1"/>
  <c r="O488" i="1" s="1"/>
  <c r="BA488" i="1" s="1"/>
  <c r="BB488" i="1" s="1"/>
  <c r="R453" i="1"/>
  <c r="AX453" i="1" s="1"/>
  <c r="N443" i="1"/>
  <c r="O443" i="1" s="1"/>
  <c r="BA443" i="1" s="1"/>
  <c r="BB443" i="1" s="1"/>
  <c r="S443" i="1"/>
  <c r="N419" i="1"/>
  <c r="O419" i="1" s="1"/>
  <c r="BA419" i="1" s="1"/>
  <c r="BB419" i="1" s="1"/>
  <c r="S419" i="1"/>
  <c r="N365" i="1"/>
  <c r="O365" i="1" s="1"/>
  <c r="BA365" i="1" s="1"/>
  <c r="BB365" i="1" s="1"/>
  <c r="R365" i="1"/>
  <c r="AX365" i="1" s="1"/>
  <c r="N267" i="1"/>
  <c r="O267" i="1" s="1"/>
  <c r="BA267" i="1" s="1"/>
  <c r="BB267" i="1" s="1"/>
  <c r="R267" i="1"/>
  <c r="AX267" i="1" s="1"/>
  <c r="N31" i="1"/>
  <c r="O31" i="1" s="1"/>
  <c r="BA31" i="1" s="1"/>
  <c r="BB31" i="1" s="1"/>
  <c r="R31" i="1"/>
  <c r="AX31" i="1" s="1"/>
  <c r="S31" i="1"/>
  <c r="N498" i="1"/>
  <c r="O498" i="1" s="1"/>
  <c r="BA498" i="1" s="1"/>
  <c r="BB498" i="1" s="1"/>
  <c r="S498" i="1"/>
  <c r="N484" i="1"/>
  <c r="O484" i="1" s="1"/>
  <c r="BA484" i="1" s="1"/>
  <c r="BB484" i="1" s="1"/>
  <c r="S484" i="1"/>
  <c r="N453" i="1"/>
  <c r="O453" i="1" s="1"/>
  <c r="BA453" i="1" s="1"/>
  <c r="BB453" i="1" s="1"/>
  <c r="N416" i="1"/>
  <c r="O416" i="1" s="1"/>
  <c r="BA416" i="1" s="1"/>
  <c r="BB416" i="1" s="1"/>
  <c r="R416" i="1"/>
  <c r="AX416" i="1" s="1"/>
  <c r="N399" i="1"/>
  <c r="O399" i="1" s="1"/>
  <c r="BA399" i="1" s="1"/>
  <c r="BB399" i="1" s="1"/>
  <c r="R399" i="1"/>
  <c r="AX399" i="1" s="1"/>
  <c r="N389" i="1"/>
  <c r="O389" i="1" s="1"/>
  <c r="BA389" i="1" s="1"/>
  <c r="BB389" i="1" s="1"/>
  <c r="R389" i="1"/>
  <c r="AX389" i="1" s="1"/>
  <c r="S309" i="1"/>
  <c r="R309" i="1"/>
  <c r="AX309" i="1" s="1"/>
  <c r="N271" i="1"/>
  <c r="O271" i="1" s="1"/>
  <c r="BA271" i="1" s="1"/>
  <c r="BB271" i="1" s="1"/>
  <c r="R271" i="1"/>
  <c r="AX271" i="1" s="1"/>
  <c r="N211" i="1"/>
  <c r="O211" i="1" s="1"/>
  <c r="BA211" i="1" s="1"/>
  <c r="BB211" i="1" s="1"/>
  <c r="S211" i="1"/>
  <c r="N153" i="1"/>
  <c r="O153" i="1" s="1"/>
  <c r="BA153" i="1" s="1"/>
  <c r="BB153" i="1" s="1"/>
  <c r="S153" i="1"/>
  <c r="N129" i="1"/>
  <c r="O129" i="1" s="1"/>
  <c r="BA129" i="1" s="1"/>
  <c r="BB129" i="1" s="1"/>
  <c r="R129" i="1"/>
  <c r="AX129" i="1" s="1"/>
  <c r="N123" i="1"/>
  <c r="O123" i="1" s="1"/>
  <c r="BA123" i="1" s="1"/>
  <c r="BB123" i="1" s="1"/>
  <c r="R123" i="1"/>
  <c r="AX123" i="1" s="1"/>
  <c r="N432" i="1"/>
  <c r="O432" i="1" s="1"/>
  <c r="BA432" i="1" s="1"/>
  <c r="BB432" i="1" s="1"/>
  <c r="R432" i="1"/>
  <c r="AX432" i="1" s="1"/>
  <c r="N369" i="1"/>
  <c r="O369" i="1" s="1"/>
  <c r="BA369" i="1" s="1"/>
  <c r="BB369" i="1" s="1"/>
  <c r="R369" i="1"/>
  <c r="AX369" i="1" s="1"/>
  <c r="S369" i="1"/>
  <c r="S537" i="1"/>
  <c r="R504" i="1"/>
  <c r="AX504" i="1" s="1"/>
  <c r="S492" i="1"/>
  <c r="R492" i="1"/>
  <c r="AX492" i="1" s="1"/>
  <c r="N529" i="1"/>
  <c r="O529" i="1" s="1"/>
  <c r="BA529" i="1" s="1"/>
  <c r="BB529" i="1" s="1"/>
  <c r="P529" i="1"/>
  <c r="AV528" i="1" s="1"/>
  <c r="P498" i="1"/>
  <c r="N489" i="1"/>
  <c r="O489" i="1" s="1"/>
  <c r="BA489" i="1" s="1"/>
  <c r="BB489" i="1" s="1"/>
  <c r="R489" i="1"/>
  <c r="AX489" i="1" s="1"/>
  <c r="N472" i="1"/>
  <c r="O472" i="1" s="1"/>
  <c r="BA472" i="1" s="1"/>
  <c r="BB472" i="1" s="1"/>
  <c r="P465" i="1"/>
  <c r="S462" i="1"/>
  <c r="S455" i="1"/>
  <c r="R366" i="1"/>
  <c r="AX366" i="1" s="1"/>
  <c r="P366" i="1"/>
  <c r="N275" i="1"/>
  <c r="O275" i="1" s="1"/>
  <c r="BA275" i="1" s="1"/>
  <c r="BB275" i="1" s="1"/>
  <c r="R275" i="1"/>
  <c r="AX275" i="1" s="1"/>
  <c r="S251" i="1"/>
  <c r="N251" i="1"/>
  <c r="O251" i="1" s="1"/>
  <c r="BA251" i="1" s="1"/>
  <c r="BB251" i="1" s="1"/>
  <c r="P494" i="1"/>
  <c r="P488" i="1"/>
  <c r="P487" i="1"/>
  <c r="P486" i="1"/>
  <c r="P478" i="1"/>
  <c r="P462" i="1"/>
  <c r="P459" i="1"/>
  <c r="P455" i="1"/>
  <c r="P453" i="1"/>
  <c r="P449" i="1"/>
  <c r="P443" i="1"/>
  <c r="P437" i="1"/>
  <c r="S434" i="1"/>
  <c r="P432" i="1"/>
  <c r="P416" i="1"/>
  <c r="P415" i="1"/>
  <c r="P399" i="1"/>
  <c r="P372" i="1"/>
  <c r="P369" i="1"/>
  <c r="S343" i="1"/>
  <c r="S323" i="1"/>
  <c r="S321" i="1"/>
  <c r="P309" i="1"/>
  <c r="P293" i="1"/>
  <c r="P266" i="1"/>
  <c r="S243" i="1"/>
  <c r="R243" i="1"/>
  <c r="AX243" i="1" s="1"/>
  <c r="N233" i="1"/>
  <c r="O233" i="1" s="1"/>
  <c r="BA233" i="1" s="1"/>
  <c r="BB233" i="1" s="1"/>
  <c r="S233" i="1"/>
  <c r="S220" i="1"/>
  <c r="N220" i="1"/>
  <c r="O220" i="1" s="1"/>
  <c r="BA220" i="1" s="1"/>
  <c r="BB220" i="1" s="1"/>
  <c r="S215" i="1"/>
  <c r="R215" i="1"/>
  <c r="AX215" i="1" s="1"/>
  <c r="N147" i="1"/>
  <c r="O147" i="1" s="1"/>
  <c r="BA147" i="1" s="1"/>
  <c r="BB147" i="1" s="1"/>
  <c r="R147" i="1"/>
  <c r="AX147" i="1" s="1"/>
  <c r="N90" i="1"/>
  <c r="O90" i="1" s="1"/>
  <c r="BA90" i="1" s="1"/>
  <c r="BB90" i="1" s="1"/>
  <c r="R90" i="1"/>
  <c r="AX90" i="1" s="1"/>
  <c r="N72" i="1"/>
  <c r="O72" i="1" s="1"/>
  <c r="BA72" i="1" s="1"/>
  <c r="BB72" i="1" s="1"/>
  <c r="R72" i="1"/>
  <c r="AX72" i="1" s="1"/>
  <c r="S181" i="1"/>
  <c r="P181" i="1"/>
  <c r="N179" i="1"/>
  <c r="O179" i="1" s="1"/>
  <c r="BA179" i="1" s="1"/>
  <c r="BB179" i="1" s="1"/>
  <c r="R179" i="1"/>
  <c r="AX179" i="1" s="1"/>
  <c r="S179" i="1"/>
  <c r="S167" i="1"/>
  <c r="R167" i="1"/>
  <c r="AX167" i="1" s="1"/>
  <c r="S56" i="1"/>
  <c r="N56" i="1"/>
  <c r="O56" i="1" s="1"/>
  <c r="BA56" i="1" s="1"/>
  <c r="BB56" i="1" s="1"/>
  <c r="P56" i="1"/>
  <c r="P492" i="1"/>
  <c r="P490" i="1"/>
  <c r="P483" i="1"/>
  <c r="S474" i="1"/>
  <c r="P472" i="1"/>
  <c r="P470" i="1"/>
  <c r="N469" i="1"/>
  <c r="R452" i="1"/>
  <c r="AX452" i="1" s="1"/>
  <c r="P451" i="1"/>
  <c r="P446" i="1"/>
  <c r="P440" i="1"/>
  <c r="P422" i="1"/>
  <c r="P410" i="1"/>
  <c r="P397" i="1"/>
  <c r="P375" i="1"/>
  <c r="P350" i="1"/>
  <c r="N349" i="1"/>
  <c r="O349" i="1" s="1"/>
  <c r="BA349" i="1" s="1"/>
  <c r="BB349" i="1" s="1"/>
  <c r="P349" i="1"/>
  <c r="P345" i="1"/>
  <c r="P321" i="1"/>
  <c r="P315" i="1"/>
  <c r="S314" i="1"/>
  <c r="P296" i="1"/>
  <c r="N252" i="1"/>
  <c r="O252" i="1" s="1"/>
  <c r="BA252" i="1" s="1"/>
  <c r="BB252" i="1" s="1"/>
  <c r="S252" i="1"/>
  <c r="N223" i="1"/>
  <c r="O223" i="1" s="1"/>
  <c r="BA223" i="1" s="1"/>
  <c r="BB223" i="1" s="1"/>
  <c r="R223" i="1"/>
  <c r="AX223" i="1" s="1"/>
  <c r="S219" i="1"/>
  <c r="N219" i="1"/>
  <c r="O219" i="1" s="1"/>
  <c r="BA219" i="1" s="1"/>
  <c r="BB219" i="1" s="1"/>
  <c r="S195" i="1"/>
  <c r="N195" i="1"/>
  <c r="N99" i="1"/>
  <c r="O99" i="1" s="1"/>
  <c r="BA99" i="1" s="1"/>
  <c r="BB99" i="1" s="1"/>
  <c r="P99" i="1"/>
  <c r="R40" i="1"/>
  <c r="AX40" i="1" s="1"/>
  <c r="N40" i="1"/>
  <c r="O40" i="1" s="1"/>
  <c r="BA40" i="1" s="1"/>
  <c r="BB40" i="1" s="1"/>
  <c r="S40" i="1"/>
  <c r="N258" i="1"/>
  <c r="O258" i="1" s="1"/>
  <c r="BA258" i="1" s="1"/>
  <c r="BB258" i="1" s="1"/>
  <c r="P252" i="1"/>
  <c r="S250" i="1"/>
  <c r="N236" i="1"/>
  <c r="O236" i="1" s="1"/>
  <c r="BA236" i="1" s="1"/>
  <c r="BB236" i="1" s="1"/>
  <c r="P223" i="1"/>
  <c r="P222" i="1"/>
  <c r="P220" i="1"/>
  <c r="P219" i="1"/>
  <c r="P210" i="1"/>
  <c r="P195" i="1"/>
  <c r="S192" i="1"/>
  <c r="P156" i="1"/>
  <c r="P153" i="1"/>
  <c r="P97" i="1"/>
  <c r="P90" i="1"/>
  <c r="S52" i="1"/>
  <c r="P40" i="1"/>
  <c r="P31" i="1"/>
  <c r="P256" i="1"/>
  <c r="S228" i="1"/>
  <c r="R216" i="1"/>
  <c r="AX216" i="1" s="1"/>
  <c r="P206" i="1"/>
  <c r="P202" i="1"/>
  <c r="P196" i="1"/>
  <c r="N191" i="1"/>
  <c r="O191" i="1" s="1"/>
  <c r="BA191" i="1" s="1"/>
  <c r="BB191" i="1" s="1"/>
  <c r="P191" i="1"/>
  <c r="P177" i="1"/>
  <c r="S176" i="1"/>
  <c r="P137" i="1"/>
  <c r="S135" i="1"/>
  <c r="P132" i="1"/>
  <c r="P127" i="1"/>
  <c r="R126" i="1"/>
  <c r="AX126" i="1" s="1"/>
  <c r="N111" i="1"/>
  <c r="O111" i="1" s="1"/>
  <c r="BA111" i="1" s="1"/>
  <c r="BB111" i="1" s="1"/>
  <c r="P95" i="1"/>
  <c r="S88" i="1"/>
  <c r="P87" i="1"/>
  <c r="N78" i="1"/>
  <c r="O78" i="1" s="1"/>
  <c r="BA78" i="1" s="1"/>
  <c r="BB78" i="1" s="1"/>
  <c r="S67" i="1"/>
  <c r="S63" i="1"/>
  <c r="P63" i="1"/>
  <c r="P60" i="1"/>
  <c r="R42" i="1"/>
  <c r="AX42" i="1" s="1"/>
  <c r="P29" i="1"/>
  <c r="P27" i="1"/>
  <c r="N24" i="1"/>
  <c r="O24" i="1" s="1"/>
  <c r="BA24" i="1" s="1"/>
  <c r="BB24" i="1" s="1"/>
  <c r="N428" i="1"/>
  <c r="O428" i="1" s="1"/>
  <c r="BA428" i="1" s="1"/>
  <c r="BB428" i="1" s="1"/>
  <c r="R428" i="1"/>
  <c r="AX428" i="1" s="1"/>
  <c r="N355" i="1"/>
  <c r="O355" i="1" s="1"/>
  <c r="BA355" i="1" s="1"/>
  <c r="BB355" i="1" s="1"/>
  <c r="S355" i="1"/>
  <c r="S334" i="1"/>
  <c r="N334" i="1"/>
  <c r="O334" i="1" s="1"/>
  <c r="BA334" i="1" s="1"/>
  <c r="BB334" i="1" s="1"/>
  <c r="S544" i="1"/>
  <c r="R537" i="1"/>
  <c r="AX537" i="1" s="1"/>
  <c r="S536" i="1"/>
  <c r="N536" i="1"/>
  <c r="O536" i="1" s="1"/>
  <c r="BA536" i="1" s="1"/>
  <c r="BB536" i="1" s="1"/>
  <c r="N530" i="1"/>
  <c r="O530" i="1" s="1"/>
  <c r="BA530" i="1" s="1"/>
  <c r="BB530" i="1" s="1"/>
  <c r="P530" i="1"/>
  <c r="N527" i="1"/>
  <c r="O527" i="1" s="1"/>
  <c r="BA527" i="1" s="1"/>
  <c r="BB527" i="1" s="1"/>
  <c r="S527" i="1"/>
  <c r="N521" i="1"/>
  <c r="O521" i="1" s="1"/>
  <c r="BA521" i="1" s="1"/>
  <c r="BB521" i="1" s="1"/>
  <c r="P521" i="1"/>
  <c r="P514" i="1"/>
  <c r="N504" i="1"/>
  <c r="O504" i="1" s="1"/>
  <c r="BA504" i="1" s="1"/>
  <c r="BB504" i="1" s="1"/>
  <c r="N496" i="1"/>
  <c r="O496" i="1" s="1"/>
  <c r="BA496" i="1" s="1"/>
  <c r="BB496" i="1" s="1"/>
  <c r="R496" i="1"/>
  <c r="AX496" i="1" s="1"/>
  <c r="S496" i="1"/>
  <c r="N486" i="1"/>
  <c r="O486" i="1" s="1"/>
  <c r="BA486" i="1" s="1"/>
  <c r="BB486" i="1" s="1"/>
  <c r="S486" i="1"/>
  <c r="P481" i="1"/>
  <c r="N463" i="1"/>
  <c r="O463" i="1" s="1"/>
  <c r="BA463" i="1" s="1"/>
  <c r="BB463" i="1" s="1"/>
  <c r="S463" i="1"/>
  <c r="N439" i="1"/>
  <c r="O439" i="1" s="1"/>
  <c r="BA439" i="1" s="1"/>
  <c r="BB439" i="1" s="1"/>
  <c r="S439" i="1"/>
  <c r="N436" i="1"/>
  <c r="O436" i="1" s="1"/>
  <c r="BA436" i="1" s="1"/>
  <c r="BB436" i="1" s="1"/>
  <c r="R436" i="1"/>
  <c r="AX436" i="1" s="1"/>
  <c r="N417" i="1"/>
  <c r="O417" i="1" s="1"/>
  <c r="BA417" i="1" s="1"/>
  <c r="BB417" i="1" s="1"/>
  <c r="P417" i="1"/>
  <c r="P354" i="1"/>
  <c r="N353" i="1"/>
  <c r="O353" i="1" s="1"/>
  <c r="BA353" i="1" s="1"/>
  <c r="BB353" i="1" s="1"/>
  <c r="R353" i="1"/>
  <c r="AX353" i="1" s="1"/>
  <c r="S333" i="1"/>
  <c r="N333" i="1"/>
  <c r="O333" i="1" s="1"/>
  <c r="BA333" i="1" s="1"/>
  <c r="BB333" i="1" s="1"/>
  <c r="N514" i="1"/>
  <c r="O514" i="1" s="1"/>
  <c r="BA514" i="1" s="1"/>
  <c r="BB514" i="1" s="1"/>
  <c r="S514" i="1"/>
  <c r="S481" i="1"/>
  <c r="N481" i="1"/>
  <c r="O481" i="1" s="1"/>
  <c r="BA481" i="1" s="1"/>
  <c r="BB481" i="1" s="1"/>
  <c r="N476" i="1"/>
  <c r="O476" i="1" s="1"/>
  <c r="BA476" i="1" s="1"/>
  <c r="BB476" i="1" s="1"/>
  <c r="R476" i="1"/>
  <c r="AX476" i="1" s="1"/>
  <c r="R448" i="1"/>
  <c r="AX448" i="1" s="1"/>
  <c r="N448" i="1"/>
  <c r="O448" i="1" s="1"/>
  <c r="BA448" i="1" s="1"/>
  <c r="BB448" i="1" s="1"/>
  <c r="N401" i="1"/>
  <c r="O401" i="1" s="1"/>
  <c r="BA401" i="1" s="1"/>
  <c r="BB401" i="1" s="1"/>
  <c r="R401" i="1"/>
  <c r="AX401" i="1" s="1"/>
  <c r="S289" i="1"/>
  <c r="P289" i="1"/>
  <c r="R544" i="1"/>
  <c r="AX544" i="1" s="1"/>
  <c r="R541" i="1"/>
  <c r="AX541" i="1" s="1"/>
  <c r="N541" i="1"/>
  <c r="O541" i="1" s="1"/>
  <c r="BA541" i="1" s="1"/>
  <c r="BB541" i="1" s="1"/>
  <c r="N500" i="1"/>
  <c r="O500" i="1" s="1"/>
  <c r="BA500" i="1" s="1"/>
  <c r="BB500" i="1" s="1"/>
  <c r="R500" i="1"/>
  <c r="AX500" i="1" s="1"/>
  <c r="N479" i="1"/>
  <c r="O479" i="1" s="1"/>
  <c r="BA479" i="1" s="1"/>
  <c r="BB479" i="1" s="1"/>
  <c r="S479" i="1"/>
  <c r="S476" i="1"/>
  <c r="S448" i="1"/>
  <c r="S428" i="1"/>
  <c r="S401" i="1"/>
  <c r="R334" i="1"/>
  <c r="AX334" i="1" s="1"/>
  <c r="S297" i="1"/>
  <c r="N297" i="1"/>
  <c r="O297" i="1" s="1"/>
  <c r="BA297" i="1" s="1"/>
  <c r="BB297" i="1" s="1"/>
  <c r="P297" i="1"/>
  <c r="R291" i="1"/>
  <c r="AX291" i="1" s="1"/>
  <c r="N291" i="1"/>
  <c r="O291" i="1" s="1"/>
  <c r="BA291" i="1" s="1"/>
  <c r="BB291" i="1" s="1"/>
  <c r="S260" i="1"/>
  <c r="N260" i="1"/>
  <c r="O260" i="1" s="1"/>
  <c r="BA260" i="1" s="1"/>
  <c r="BB260" i="1" s="1"/>
  <c r="P260" i="1"/>
  <c r="N539" i="1"/>
  <c r="S539" i="1"/>
  <c r="R533" i="1"/>
  <c r="AX533" i="1" s="1"/>
  <c r="P533" i="1"/>
  <c r="S524" i="1"/>
  <c r="N524" i="1"/>
  <c r="O524" i="1" s="1"/>
  <c r="BA524" i="1" s="1"/>
  <c r="BB524" i="1" s="1"/>
  <c r="S512" i="1"/>
  <c r="R512" i="1"/>
  <c r="AX512" i="1" s="1"/>
  <c r="R483" i="1"/>
  <c r="AX483" i="1" s="1"/>
  <c r="S483" i="1"/>
  <c r="R467" i="1"/>
  <c r="AX467" i="1" s="1"/>
  <c r="S467" i="1"/>
  <c r="R391" i="1"/>
  <c r="AX391" i="1" s="1"/>
  <c r="S391" i="1"/>
  <c r="N391" i="1"/>
  <c r="O391" i="1" s="1"/>
  <c r="BA391" i="1" s="1"/>
  <c r="BB391" i="1" s="1"/>
  <c r="N377" i="1"/>
  <c r="O377" i="1" s="1"/>
  <c r="BA377" i="1" s="1"/>
  <c r="BB377" i="1" s="1"/>
  <c r="R377" i="1"/>
  <c r="AX377" i="1" s="1"/>
  <c r="N362" i="1"/>
  <c r="O362" i="1" s="1"/>
  <c r="BA362" i="1" s="1"/>
  <c r="BB362" i="1" s="1"/>
  <c r="R362" i="1"/>
  <c r="AX362" i="1" s="1"/>
  <c r="P362" i="1"/>
  <c r="S353" i="1"/>
  <c r="S337" i="1"/>
  <c r="N337" i="1"/>
  <c r="R333" i="1"/>
  <c r="AX333" i="1" s="1"/>
  <c r="S313" i="1"/>
  <c r="N313" i="1"/>
  <c r="R251" i="1"/>
  <c r="AX251" i="1" s="1"/>
  <c r="P251" i="1"/>
  <c r="N250" i="1"/>
  <c r="O250" i="1" s="1"/>
  <c r="BA250" i="1" s="1"/>
  <c r="BB250" i="1" s="1"/>
  <c r="S239" i="1"/>
  <c r="N239" i="1"/>
  <c r="O239" i="1" s="1"/>
  <c r="BA239" i="1" s="1"/>
  <c r="BB239" i="1" s="1"/>
  <c r="R239" i="1"/>
  <c r="AX239" i="1" s="1"/>
  <c r="P217" i="1"/>
  <c r="N216" i="1"/>
  <c r="O216" i="1" s="1"/>
  <c r="BA216" i="1" s="1"/>
  <c r="BB216" i="1" s="1"/>
  <c r="P216" i="1"/>
  <c r="P189" i="1"/>
  <c r="S189" i="1"/>
  <c r="N186" i="1"/>
  <c r="O186" i="1" s="1"/>
  <c r="BA186" i="1" s="1"/>
  <c r="BB186" i="1" s="1"/>
  <c r="R186" i="1"/>
  <c r="AX186" i="1" s="1"/>
  <c r="S183" i="1"/>
  <c r="N183" i="1"/>
  <c r="O183" i="1" s="1"/>
  <c r="BA183" i="1" s="1"/>
  <c r="BB183" i="1" s="1"/>
  <c r="R164" i="1"/>
  <c r="AX164" i="1" s="1"/>
  <c r="P164" i="1"/>
  <c r="N164" i="1"/>
  <c r="N149" i="1"/>
  <c r="O149" i="1" s="1"/>
  <c r="BA149" i="1" s="1"/>
  <c r="BB149" i="1" s="1"/>
  <c r="S149" i="1"/>
  <c r="N108" i="1"/>
  <c r="O108" i="1" s="1"/>
  <c r="BA108" i="1" s="1"/>
  <c r="BB108" i="1" s="1"/>
  <c r="S108" i="1"/>
  <c r="P448" i="1"/>
  <c r="P401" i="1"/>
  <c r="P377" i="1"/>
  <c r="R361" i="1"/>
  <c r="AX361" i="1" s="1"/>
  <c r="P355" i="1"/>
  <c r="P344" i="1"/>
  <c r="P339" i="1"/>
  <c r="P337" i="1"/>
  <c r="P334" i="1"/>
  <c r="P333" i="1"/>
  <c r="P328" i="1"/>
  <c r="P313" i="1"/>
  <c r="P291" i="1"/>
  <c r="P281" i="1"/>
  <c r="S205" i="1"/>
  <c r="P205" i="1"/>
  <c r="N157" i="1"/>
  <c r="O157" i="1" s="1"/>
  <c r="BA157" i="1" s="1"/>
  <c r="BB157" i="1" s="1"/>
  <c r="S157" i="1"/>
  <c r="N134" i="1"/>
  <c r="O134" i="1" s="1"/>
  <c r="BA134" i="1" s="1"/>
  <c r="BB134" i="1" s="1"/>
  <c r="R134" i="1"/>
  <c r="AX134" i="1" s="1"/>
  <c r="N119" i="1"/>
  <c r="O119" i="1" s="1"/>
  <c r="BA119" i="1" s="1"/>
  <c r="BB119" i="1" s="1"/>
  <c r="P119" i="1"/>
  <c r="R119" i="1"/>
  <c r="AX119" i="1" s="1"/>
  <c r="P463" i="1"/>
  <c r="P439" i="1"/>
  <c r="P390" i="1"/>
  <c r="S385" i="1"/>
  <c r="P544" i="1"/>
  <c r="AV544" i="1" s="1"/>
  <c r="P543" i="1"/>
  <c r="P541" i="1"/>
  <c r="AV540" i="1" s="1"/>
  <c r="P537" i="1"/>
  <c r="P536" i="1"/>
  <c r="P525" i="1"/>
  <c r="P524" i="1"/>
  <c r="P502" i="1"/>
  <c r="P499" i="1"/>
  <c r="P476" i="1"/>
  <c r="P475" i="1"/>
  <c r="P458" i="1"/>
  <c r="R456" i="1"/>
  <c r="AX456" i="1" s="1"/>
  <c r="P456" i="1"/>
  <c r="P450" i="1"/>
  <c r="P447" i="1"/>
  <c r="P442" i="1"/>
  <c r="P435" i="1"/>
  <c r="P430" i="1"/>
  <c r="R425" i="1"/>
  <c r="AX425" i="1" s="1"/>
  <c r="P425" i="1"/>
  <c r="R403" i="1"/>
  <c r="AX403" i="1" s="1"/>
  <c r="P403" i="1"/>
  <c r="R395" i="1"/>
  <c r="AX395" i="1" s="1"/>
  <c r="P395" i="1"/>
  <c r="R393" i="1"/>
  <c r="AX393" i="1" s="1"/>
  <c r="S387" i="1"/>
  <c r="R385" i="1"/>
  <c r="AX385" i="1" s="1"/>
  <c r="P385" i="1"/>
  <c r="P361" i="1"/>
  <c r="P358" i="1"/>
  <c r="P347" i="1"/>
  <c r="R325" i="1"/>
  <c r="AX325" i="1" s="1"/>
  <c r="P285" i="1"/>
  <c r="P265" i="1"/>
  <c r="P257" i="1"/>
  <c r="P253" i="1"/>
  <c r="S247" i="1"/>
  <c r="N247" i="1"/>
  <c r="O247" i="1" s="1"/>
  <c r="BA247" i="1" s="1"/>
  <c r="BB247" i="1" s="1"/>
  <c r="N241" i="1"/>
  <c r="O241" i="1" s="1"/>
  <c r="BA241" i="1" s="1"/>
  <c r="BB241" i="1" s="1"/>
  <c r="S241" i="1"/>
  <c r="N237" i="1"/>
  <c r="O237" i="1" s="1"/>
  <c r="BA237" i="1" s="1"/>
  <c r="BB237" i="1" s="1"/>
  <c r="S237" i="1"/>
  <c r="N231" i="1"/>
  <c r="O231" i="1" s="1"/>
  <c r="BA231" i="1" s="1"/>
  <c r="BB231" i="1" s="1"/>
  <c r="R231" i="1"/>
  <c r="AX231" i="1" s="1"/>
  <c r="S227" i="1"/>
  <c r="N227" i="1"/>
  <c r="O227" i="1" s="1"/>
  <c r="BA227" i="1" s="1"/>
  <c r="BB227" i="1" s="1"/>
  <c r="P224" i="1"/>
  <c r="P212" i="1"/>
  <c r="P193" i="1"/>
  <c r="S193" i="1"/>
  <c r="S186" i="1"/>
  <c r="P184" i="1"/>
  <c r="N165" i="1"/>
  <c r="O165" i="1" s="1"/>
  <c r="BA165" i="1" s="1"/>
  <c r="BB165" i="1" s="1"/>
  <c r="S165" i="1"/>
  <c r="S164" i="1"/>
  <c r="P157" i="1"/>
  <c r="N152" i="1"/>
  <c r="O152" i="1" s="1"/>
  <c r="BA152" i="1" s="1"/>
  <c r="BB152" i="1" s="1"/>
  <c r="R152" i="1"/>
  <c r="AX152" i="1" s="1"/>
  <c r="R125" i="1"/>
  <c r="AX125" i="1" s="1"/>
  <c r="N125" i="1"/>
  <c r="O125" i="1" s="1"/>
  <c r="BA125" i="1" s="1"/>
  <c r="BB125" i="1" s="1"/>
  <c r="S125" i="1"/>
  <c r="P436" i="1"/>
  <c r="P428" i="1"/>
  <c r="P368" i="1"/>
  <c r="P473" i="1"/>
  <c r="P460" i="1"/>
  <c r="S458" i="1"/>
  <c r="S450" i="1"/>
  <c r="S447" i="1"/>
  <c r="S442" i="1"/>
  <c r="S435" i="1"/>
  <c r="S430" i="1"/>
  <c r="S423" i="1"/>
  <c r="P418" i="1"/>
  <c r="N387" i="1"/>
  <c r="O387" i="1" s="1"/>
  <c r="BA387" i="1" s="1"/>
  <c r="BB387" i="1" s="1"/>
  <c r="P327" i="1"/>
  <c r="P324" i="1"/>
  <c r="P319" i="1"/>
  <c r="P312" i="1"/>
  <c r="S307" i="1"/>
  <c r="P303" i="1"/>
  <c r="P301" i="1"/>
  <c r="N280" i="1"/>
  <c r="O280" i="1" s="1"/>
  <c r="BA280" i="1" s="1"/>
  <c r="BB280" i="1" s="1"/>
  <c r="P280" i="1"/>
  <c r="S275" i="1"/>
  <c r="S271" i="1"/>
  <c r="S267" i="1"/>
  <c r="S255" i="1"/>
  <c r="N255" i="1"/>
  <c r="O255" i="1" s="1"/>
  <c r="BA255" i="1" s="1"/>
  <c r="BB255" i="1" s="1"/>
  <c r="P250" i="1"/>
  <c r="P247" i="1"/>
  <c r="P241" i="1"/>
  <c r="P237" i="1"/>
  <c r="AV236" i="1" s="1"/>
  <c r="N215" i="1"/>
  <c r="O215" i="1" s="1"/>
  <c r="BA215" i="1" s="1"/>
  <c r="BB215" i="1" s="1"/>
  <c r="P215" i="1"/>
  <c r="N207" i="1"/>
  <c r="O207" i="1" s="1"/>
  <c r="BA207" i="1" s="1"/>
  <c r="BB207" i="1" s="1"/>
  <c r="S207" i="1"/>
  <c r="N203" i="1"/>
  <c r="O203" i="1" s="1"/>
  <c r="BA203" i="1" s="1"/>
  <c r="BB203" i="1" s="1"/>
  <c r="R203" i="1"/>
  <c r="AX203" i="1" s="1"/>
  <c r="R184" i="1"/>
  <c r="AX184" i="1" s="1"/>
  <c r="N140" i="1"/>
  <c r="O140" i="1" s="1"/>
  <c r="BA140" i="1" s="1"/>
  <c r="BB140" i="1" s="1"/>
  <c r="R140" i="1"/>
  <c r="AX140" i="1" s="1"/>
  <c r="S140" i="1"/>
  <c r="N94" i="1"/>
  <c r="O94" i="1" s="1"/>
  <c r="BA94" i="1" s="1"/>
  <c r="BB94" i="1" s="1"/>
  <c r="R94" i="1"/>
  <c r="AX94" i="1" s="1"/>
  <c r="S94" i="1"/>
  <c r="R62" i="1"/>
  <c r="AX62" i="1" s="1"/>
  <c r="N62" i="1"/>
  <c r="O62" i="1" s="1"/>
  <c r="BA62" i="1" s="1"/>
  <c r="BB62" i="1" s="1"/>
  <c r="P62" i="1"/>
  <c r="N46" i="1"/>
  <c r="O46" i="1" s="1"/>
  <c r="BA46" i="1" s="1"/>
  <c r="BB46" i="1" s="1"/>
  <c r="R46" i="1"/>
  <c r="AX46" i="1" s="1"/>
  <c r="S34" i="1"/>
  <c r="N34" i="1"/>
  <c r="O34" i="1" s="1"/>
  <c r="BA34" i="1" s="1"/>
  <c r="BB34" i="1" s="1"/>
  <c r="N76" i="1"/>
  <c r="O76" i="1" s="1"/>
  <c r="BA76" i="1" s="1"/>
  <c r="BB76" i="1" s="1"/>
  <c r="R76" i="1"/>
  <c r="AX76" i="1" s="1"/>
  <c r="N66" i="1"/>
  <c r="O66" i="1" s="1"/>
  <c r="BA66" i="1" s="1"/>
  <c r="BB66" i="1" s="1"/>
  <c r="R66" i="1"/>
  <c r="AX66" i="1" s="1"/>
  <c r="S66" i="1"/>
  <c r="S41" i="1"/>
  <c r="P41" i="1"/>
  <c r="P239" i="1"/>
  <c r="P234" i="1"/>
  <c r="P231" i="1"/>
  <c r="P230" i="1"/>
  <c r="P228" i="1"/>
  <c r="P227" i="1"/>
  <c r="P186" i="1"/>
  <c r="P183" i="1"/>
  <c r="P173" i="1"/>
  <c r="N161" i="1"/>
  <c r="O161" i="1" s="1"/>
  <c r="BA161" i="1" s="1"/>
  <c r="BB161" i="1" s="1"/>
  <c r="S161" i="1"/>
  <c r="P152" i="1"/>
  <c r="P140" i="1"/>
  <c r="N135" i="1"/>
  <c r="O135" i="1" s="1"/>
  <c r="BA135" i="1" s="1"/>
  <c r="BB135" i="1" s="1"/>
  <c r="P124" i="1"/>
  <c r="P116" i="1"/>
  <c r="P112" i="1"/>
  <c r="R102" i="1"/>
  <c r="AX102" i="1" s="1"/>
  <c r="N96" i="1"/>
  <c r="O96" i="1" s="1"/>
  <c r="BA96" i="1" s="1"/>
  <c r="BB96" i="1" s="1"/>
  <c r="P96" i="1"/>
  <c r="N82" i="1"/>
  <c r="O82" i="1" s="1"/>
  <c r="BA82" i="1" s="1"/>
  <c r="BB82" i="1" s="1"/>
  <c r="R82" i="1"/>
  <c r="AX82" i="1" s="1"/>
  <c r="N74" i="1"/>
  <c r="O74" i="1" s="1"/>
  <c r="BA74" i="1" s="1"/>
  <c r="BB74" i="1" s="1"/>
  <c r="P74" i="1"/>
  <c r="R74" i="1"/>
  <c r="AX74" i="1" s="1"/>
  <c r="S62" i="1"/>
  <c r="P50" i="1"/>
  <c r="N50" i="1"/>
  <c r="O50" i="1" s="1"/>
  <c r="BA50" i="1" s="1"/>
  <c r="BB50" i="1" s="1"/>
  <c r="S46" i="1"/>
  <c r="N44" i="1"/>
  <c r="O44" i="1" s="1"/>
  <c r="BA44" i="1" s="1"/>
  <c r="BB44" i="1" s="1"/>
  <c r="R44" i="1"/>
  <c r="AX44" i="1" s="1"/>
  <c r="S44" i="1"/>
  <c r="S37" i="1"/>
  <c r="P37" i="1"/>
  <c r="R34" i="1"/>
  <c r="AX34" i="1" s="1"/>
  <c r="N21" i="1"/>
  <c r="O21" i="1" s="1"/>
  <c r="BA21" i="1" s="1"/>
  <c r="BB21" i="1" s="1"/>
  <c r="S21" i="1"/>
  <c r="P258" i="1"/>
  <c r="P255" i="1"/>
  <c r="P244" i="1"/>
  <c r="N243" i="1"/>
  <c r="O243" i="1" s="1"/>
  <c r="BA243" i="1" s="1"/>
  <c r="BB243" i="1" s="1"/>
  <c r="P243" i="1"/>
  <c r="P238" i="1"/>
  <c r="P233" i="1"/>
  <c r="P225" i="1"/>
  <c r="P221" i="1"/>
  <c r="P209" i="1"/>
  <c r="P200" i="1"/>
  <c r="P197" i="1"/>
  <c r="R196" i="1"/>
  <c r="AX196" i="1" s="1"/>
  <c r="P187" i="1"/>
  <c r="N176" i="1"/>
  <c r="O176" i="1" s="1"/>
  <c r="BA176" i="1" s="1"/>
  <c r="BB176" i="1" s="1"/>
  <c r="P176" i="1"/>
  <c r="N167" i="1"/>
  <c r="O167" i="1" s="1"/>
  <c r="BA167" i="1" s="1"/>
  <c r="BB167" i="1" s="1"/>
  <c r="P167" i="1"/>
  <c r="N163" i="1"/>
  <c r="O163" i="1" s="1"/>
  <c r="BA163" i="1" s="1"/>
  <c r="BB163" i="1" s="1"/>
  <c r="R163" i="1"/>
  <c r="AX163" i="1" s="1"/>
  <c r="R159" i="1"/>
  <c r="AX159" i="1" s="1"/>
  <c r="R156" i="1"/>
  <c r="AX156" i="1" s="1"/>
  <c r="N156" i="1"/>
  <c r="O156" i="1" s="1"/>
  <c r="BA156" i="1" s="1"/>
  <c r="BB156" i="1" s="1"/>
  <c r="S147" i="1"/>
  <c r="P147" i="1"/>
  <c r="S129" i="1"/>
  <c r="P129" i="1"/>
  <c r="S114" i="1"/>
  <c r="N68" i="1"/>
  <c r="O68" i="1" s="1"/>
  <c r="BA68" i="1" s="1"/>
  <c r="BB68" i="1" s="1"/>
  <c r="R68" i="1"/>
  <c r="AX68" i="1" s="1"/>
  <c r="R48" i="1"/>
  <c r="AX48" i="1" s="1"/>
  <c r="N48" i="1"/>
  <c r="O48" i="1" s="1"/>
  <c r="BA48" i="1" s="1"/>
  <c r="BB48" i="1" s="1"/>
  <c r="N43" i="1"/>
  <c r="O43" i="1" s="1"/>
  <c r="BA43" i="1" s="1"/>
  <c r="BB43" i="1" s="1"/>
  <c r="S43" i="1"/>
  <c r="N30" i="1"/>
  <c r="O30" i="1" s="1"/>
  <c r="BA30" i="1" s="1"/>
  <c r="BB30" i="1" s="1"/>
  <c r="R30" i="1"/>
  <c r="AX30" i="1" s="1"/>
  <c r="S19" i="1"/>
  <c r="P19" i="1"/>
  <c r="P149" i="1"/>
  <c r="P135" i="1"/>
  <c r="P128" i="1"/>
  <c r="P108" i="1"/>
  <c r="P66" i="1"/>
  <c r="P44" i="1"/>
  <c r="P21" i="1"/>
  <c r="P485" i="1"/>
  <c r="S357" i="1"/>
  <c r="N357" i="1"/>
  <c r="O357" i="1" s="1"/>
  <c r="BA357" i="1" s="1"/>
  <c r="BB357" i="1" s="1"/>
  <c r="O350" i="1"/>
  <c r="BA350" i="1" s="1"/>
  <c r="BB350" i="1" s="1"/>
  <c r="O322" i="1"/>
  <c r="BA322" i="1" s="1"/>
  <c r="BB322" i="1" s="1"/>
  <c r="R107" i="1"/>
  <c r="AX107" i="1" s="1"/>
  <c r="N107" i="1"/>
  <c r="S107" i="1"/>
  <c r="P107" i="1"/>
  <c r="N540" i="1"/>
  <c r="O540" i="1" s="1"/>
  <c r="BA540" i="1" s="1"/>
  <c r="BB540" i="1" s="1"/>
  <c r="S531" i="1"/>
  <c r="T531" i="1" s="1"/>
  <c r="P523" i="1"/>
  <c r="S522" i="1"/>
  <c r="P519" i="1"/>
  <c r="S518" i="1"/>
  <c r="S517" i="1"/>
  <c r="N517" i="1"/>
  <c r="O517" i="1" s="1"/>
  <c r="BA517" i="1" s="1"/>
  <c r="BB517" i="1" s="1"/>
  <c r="S515" i="1"/>
  <c r="N512" i="1"/>
  <c r="O512" i="1" s="1"/>
  <c r="BA512" i="1" s="1"/>
  <c r="BB512" i="1" s="1"/>
  <c r="P512" i="1"/>
  <c r="P503" i="1"/>
  <c r="S501" i="1"/>
  <c r="N501" i="1"/>
  <c r="S499" i="1"/>
  <c r="S497" i="1"/>
  <c r="N497" i="1"/>
  <c r="P491" i="1"/>
  <c r="S490" i="1"/>
  <c r="S485" i="1"/>
  <c r="N485" i="1"/>
  <c r="N480" i="1"/>
  <c r="O480" i="1" s="1"/>
  <c r="BA480" i="1" s="1"/>
  <c r="BB480" i="1" s="1"/>
  <c r="N477" i="1"/>
  <c r="S477" i="1"/>
  <c r="N470" i="1"/>
  <c r="O470" i="1" s="1"/>
  <c r="BA470" i="1" s="1"/>
  <c r="BB470" i="1" s="1"/>
  <c r="S470" i="1"/>
  <c r="R441" i="1"/>
  <c r="AX441" i="1" s="1"/>
  <c r="N441" i="1"/>
  <c r="S441" i="1"/>
  <c r="S424" i="1"/>
  <c r="N424" i="1"/>
  <c r="O424" i="1" s="1"/>
  <c r="BA424" i="1" s="1"/>
  <c r="BB424" i="1" s="1"/>
  <c r="N379" i="1"/>
  <c r="O379" i="1" s="1"/>
  <c r="BA379" i="1" s="1"/>
  <c r="BB379" i="1" s="1"/>
  <c r="R379" i="1"/>
  <c r="AX379" i="1" s="1"/>
  <c r="S371" i="1"/>
  <c r="N371" i="1"/>
  <c r="O371" i="1" s="1"/>
  <c r="BA371" i="1" s="1"/>
  <c r="BB371" i="1" s="1"/>
  <c r="P371" i="1"/>
  <c r="P363" i="1"/>
  <c r="R357" i="1"/>
  <c r="AX357" i="1" s="1"/>
  <c r="P351" i="1"/>
  <c r="N341" i="1"/>
  <c r="O341" i="1" s="1"/>
  <c r="BA341" i="1" s="1"/>
  <c r="BB341" i="1" s="1"/>
  <c r="R341" i="1"/>
  <c r="AX341" i="1" s="1"/>
  <c r="R437" i="1"/>
  <c r="AX437" i="1" s="1"/>
  <c r="N437" i="1"/>
  <c r="S437" i="1"/>
  <c r="S413" i="1"/>
  <c r="N413" i="1"/>
  <c r="O413" i="1" s="1"/>
  <c r="BA413" i="1" s="1"/>
  <c r="BB413" i="1" s="1"/>
  <c r="S373" i="1"/>
  <c r="N373" i="1"/>
  <c r="O373" i="1" s="1"/>
  <c r="BA373" i="1" s="1"/>
  <c r="BB373" i="1" s="1"/>
  <c r="P373" i="1"/>
  <c r="N363" i="1"/>
  <c r="O363" i="1" s="1"/>
  <c r="BA363" i="1" s="1"/>
  <c r="BB363" i="1" s="1"/>
  <c r="S363" i="1"/>
  <c r="N351" i="1"/>
  <c r="O351" i="1" s="1"/>
  <c r="BA351" i="1" s="1"/>
  <c r="BB351" i="1" s="1"/>
  <c r="S351" i="1"/>
  <c r="N331" i="1"/>
  <c r="O331" i="1" s="1"/>
  <c r="BA331" i="1" s="1"/>
  <c r="BB331" i="1" s="1"/>
  <c r="S331" i="1"/>
  <c r="P331" i="1"/>
  <c r="P70" i="1"/>
  <c r="S70" i="1"/>
  <c r="N70" i="1"/>
  <c r="R70" i="1"/>
  <c r="AX70" i="1" s="1"/>
  <c r="P540" i="1"/>
  <c r="S533" i="1"/>
  <c r="N533" i="1"/>
  <c r="O533" i="1" s="1"/>
  <c r="BA533" i="1" s="1"/>
  <c r="BB533" i="1" s="1"/>
  <c r="P535" i="1"/>
  <c r="P532" i="1"/>
  <c r="P527" i="1"/>
  <c r="S526" i="1"/>
  <c r="S521" i="1"/>
  <c r="S519" i="1"/>
  <c r="P516" i="1"/>
  <c r="P511" i="1"/>
  <c r="S510" i="1"/>
  <c r="P507" i="1"/>
  <c r="S506" i="1"/>
  <c r="S505" i="1"/>
  <c r="S503" i="1"/>
  <c r="P500" i="1"/>
  <c r="P496" i="1"/>
  <c r="S489" i="1"/>
  <c r="P484" i="1"/>
  <c r="P477" i="1"/>
  <c r="N465" i="1"/>
  <c r="O465" i="1" s="1"/>
  <c r="BA465" i="1" s="1"/>
  <c r="BB465" i="1" s="1"/>
  <c r="S465" i="1"/>
  <c r="N461" i="1"/>
  <c r="S461" i="1"/>
  <c r="N457" i="1"/>
  <c r="S457" i="1"/>
  <c r="P454" i="1"/>
  <c r="R445" i="1"/>
  <c r="AX445" i="1" s="1"/>
  <c r="N445" i="1"/>
  <c r="S445" i="1"/>
  <c r="P441" i="1"/>
  <c r="R429" i="1"/>
  <c r="AX429" i="1" s="1"/>
  <c r="N429" i="1"/>
  <c r="S429" i="1"/>
  <c r="R424" i="1"/>
  <c r="AX424" i="1" s="1"/>
  <c r="O421" i="1"/>
  <c r="BA421" i="1" s="1"/>
  <c r="BB421" i="1" s="1"/>
  <c r="N411" i="1"/>
  <c r="O411" i="1" s="1"/>
  <c r="BA411" i="1" s="1"/>
  <c r="BB411" i="1" s="1"/>
  <c r="R411" i="1"/>
  <c r="AX411" i="1" s="1"/>
  <c r="N407" i="1"/>
  <c r="O407" i="1" s="1"/>
  <c r="BA407" i="1" s="1"/>
  <c r="BB407" i="1" s="1"/>
  <c r="R407" i="1"/>
  <c r="AX407" i="1" s="1"/>
  <c r="R373" i="1"/>
  <c r="AX373" i="1" s="1"/>
  <c r="S341" i="1"/>
  <c r="R330" i="1"/>
  <c r="AX330" i="1" s="1"/>
  <c r="S330" i="1"/>
  <c r="N330" i="1"/>
  <c r="S305" i="1"/>
  <c r="N305" i="1"/>
  <c r="O305" i="1" s="1"/>
  <c r="BA305" i="1" s="1"/>
  <c r="BB305" i="1" s="1"/>
  <c r="P305" i="1"/>
  <c r="R305" i="1"/>
  <c r="AX305" i="1" s="1"/>
  <c r="S235" i="1"/>
  <c r="N235" i="1"/>
  <c r="O235" i="1" s="1"/>
  <c r="BA235" i="1" s="1"/>
  <c r="BB235" i="1" s="1"/>
  <c r="R235" i="1"/>
  <c r="AX235" i="1" s="1"/>
  <c r="N473" i="1"/>
  <c r="S473" i="1"/>
  <c r="S409" i="1"/>
  <c r="N409" i="1"/>
  <c r="O409" i="1" s="1"/>
  <c r="BA409" i="1" s="1"/>
  <c r="BB409" i="1" s="1"/>
  <c r="S468" i="1"/>
  <c r="N468" i="1"/>
  <c r="O468" i="1" s="1"/>
  <c r="BA468" i="1" s="1"/>
  <c r="BB468" i="1" s="1"/>
  <c r="N466" i="1"/>
  <c r="O466" i="1" s="1"/>
  <c r="BA466" i="1" s="1"/>
  <c r="BB466" i="1" s="1"/>
  <c r="S466" i="1"/>
  <c r="R449" i="1"/>
  <c r="AX449" i="1" s="1"/>
  <c r="N449" i="1"/>
  <c r="S449" i="1"/>
  <c r="R433" i="1"/>
  <c r="AX433" i="1" s="1"/>
  <c r="N433" i="1"/>
  <c r="S433" i="1"/>
  <c r="S420" i="1"/>
  <c r="N420" i="1"/>
  <c r="O420" i="1" s="1"/>
  <c r="BA420" i="1" s="1"/>
  <c r="BB420" i="1" s="1"/>
  <c r="S381" i="1"/>
  <c r="N381" i="1"/>
  <c r="O381" i="1" s="1"/>
  <c r="BA381" i="1" s="1"/>
  <c r="BB381" i="1" s="1"/>
  <c r="S379" i="1"/>
  <c r="R371" i="1"/>
  <c r="AX371" i="1" s="1"/>
  <c r="R342" i="1"/>
  <c r="AX342" i="1" s="1"/>
  <c r="S342" i="1"/>
  <c r="N342" i="1"/>
  <c r="P342" i="1"/>
  <c r="S246" i="1"/>
  <c r="R246" i="1"/>
  <c r="AX246" i="1" s="1"/>
  <c r="P479" i="1"/>
  <c r="S475" i="1"/>
  <c r="P468" i="1"/>
  <c r="S452" i="1"/>
  <c r="P424" i="1"/>
  <c r="P420" i="1"/>
  <c r="P413" i="1"/>
  <c r="P411" i="1"/>
  <c r="P409" i="1"/>
  <c r="P407" i="1"/>
  <c r="S393" i="1"/>
  <c r="S389" i="1"/>
  <c r="P381" i="1"/>
  <c r="P379" i="1"/>
  <c r="P364" i="1"/>
  <c r="P357" i="1"/>
  <c r="P352" i="1"/>
  <c r="P336" i="1"/>
  <c r="S317" i="1"/>
  <c r="N317" i="1"/>
  <c r="O317" i="1" s="1"/>
  <c r="BA317" i="1" s="1"/>
  <c r="BB317" i="1" s="1"/>
  <c r="S295" i="1"/>
  <c r="N295" i="1"/>
  <c r="O295" i="1" s="1"/>
  <c r="BA295" i="1" s="1"/>
  <c r="BB295" i="1" s="1"/>
  <c r="S279" i="1"/>
  <c r="N279" i="1"/>
  <c r="O279" i="1" s="1"/>
  <c r="BA279" i="1" s="1"/>
  <c r="BB279" i="1" s="1"/>
  <c r="S254" i="1"/>
  <c r="R254" i="1"/>
  <c r="AX254" i="1" s="1"/>
  <c r="R232" i="1"/>
  <c r="AX232" i="1" s="1"/>
  <c r="N232" i="1"/>
  <c r="S232" i="1"/>
  <c r="N229" i="1"/>
  <c r="P229" i="1"/>
  <c r="S229" i="1"/>
  <c r="N145" i="1"/>
  <c r="O145" i="1" s="1"/>
  <c r="BA145" i="1" s="1"/>
  <c r="BB145" i="1" s="1"/>
  <c r="S145" i="1"/>
  <c r="P145" i="1"/>
  <c r="S366" i="1"/>
  <c r="N366" i="1"/>
  <c r="P360" i="1"/>
  <c r="S359" i="1"/>
  <c r="S354" i="1"/>
  <c r="N354" i="1"/>
  <c r="P348" i="1"/>
  <c r="S347" i="1"/>
  <c r="S339" i="1"/>
  <c r="R326" i="1"/>
  <c r="AX326" i="1" s="1"/>
  <c r="N326" i="1"/>
  <c r="S326" i="1"/>
  <c r="N245" i="1"/>
  <c r="P245" i="1"/>
  <c r="S245" i="1"/>
  <c r="O200" i="1"/>
  <c r="BA200" i="1" s="1"/>
  <c r="BB200" i="1" s="1"/>
  <c r="O184" i="1"/>
  <c r="BA184" i="1" s="1"/>
  <c r="BB184" i="1" s="1"/>
  <c r="O168" i="1"/>
  <c r="BA168" i="1" s="1"/>
  <c r="BB168" i="1" s="1"/>
  <c r="P480" i="1"/>
  <c r="P471" i="1"/>
  <c r="P467" i="1"/>
  <c r="P452" i="1"/>
  <c r="P427" i="1"/>
  <c r="S426" i="1"/>
  <c r="P423" i="1"/>
  <c r="S422" i="1"/>
  <c r="P419" i="1"/>
  <c r="S418" i="1"/>
  <c r="S417" i="1"/>
  <c r="S415" i="1"/>
  <c r="P393" i="1"/>
  <c r="P391" i="1"/>
  <c r="P389" i="1"/>
  <c r="P387" i="1"/>
  <c r="P365" i="1"/>
  <c r="S362" i="1"/>
  <c r="P356" i="1"/>
  <c r="P353" i="1"/>
  <c r="S350" i="1"/>
  <c r="P340" i="1"/>
  <c r="N338" i="1"/>
  <c r="S338" i="1"/>
  <c r="R317" i="1"/>
  <c r="AX317" i="1" s="1"/>
  <c r="S311" i="1"/>
  <c r="N311" i="1"/>
  <c r="O311" i="1" s="1"/>
  <c r="BA311" i="1" s="1"/>
  <c r="BB311" i="1" s="1"/>
  <c r="S308" i="1"/>
  <c r="P308" i="1"/>
  <c r="R295" i="1"/>
  <c r="AX295" i="1" s="1"/>
  <c r="S292" i="1"/>
  <c r="N292" i="1"/>
  <c r="O292" i="1" s="1"/>
  <c r="BA292" i="1" s="1"/>
  <c r="BB292" i="1" s="1"/>
  <c r="P292" i="1"/>
  <c r="R288" i="1"/>
  <c r="AX288" i="1" s="1"/>
  <c r="N288" i="1"/>
  <c r="S288" i="1"/>
  <c r="P288" i="1"/>
  <c r="R279" i="1"/>
  <c r="AX279" i="1" s="1"/>
  <c r="S276" i="1"/>
  <c r="N276" i="1"/>
  <c r="P276" i="1"/>
  <c r="S272" i="1"/>
  <c r="N272" i="1"/>
  <c r="P272" i="1"/>
  <c r="S268" i="1"/>
  <c r="N268" i="1"/>
  <c r="P268" i="1"/>
  <c r="R264" i="1"/>
  <c r="AX264" i="1" s="1"/>
  <c r="N264" i="1"/>
  <c r="S264" i="1"/>
  <c r="P264" i="1"/>
  <c r="P261" i="1"/>
  <c r="O256" i="1"/>
  <c r="BA256" i="1" s="1"/>
  <c r="BB256" i="1" s="1"/>
  <c r="P232" i="1"/>
  <c r="S188" i="1"/>
  <c r="N188" i="1"/>
  <c r="P188" i="1"/>
  <c r="R188" i="1"/>
  <c r="AX188" i="1" s="1"/>
  <c r="P320" i="1"/>
  <c r="P317" i="1"/>
  <c r="P311" i="1"/>
  <c r="N309" i="1"/>
  <c r="O309" i="1" s="1"/>
  <c r="BA309" i="1" s="1"/>
  <c r="BB309" i="1" s="1"/>
  <c r="P295" i="1"/>
  <c r="S280" i="1"/>
  <c r="P279" i="1"/>
  <c r="P254" i="1"/>
  <c r="P246" i="1"/>
  <c r="P242" i="1"/>
  <c r="P235" i="1"/>
  <c r="P226" i="1"/>
  <c r="S225" i="1"/>
  <c r="N208" i="1"/>
  <c r="S208" i="1"/>
  <c r="N204" i="1"/>
  <c r="S204" i="1"/>
  <c r="P204" i="1"/>
  <c r="P194" i="1"/>
  <c r="N169" i="1"/>
  <c r="O169" i="1" s="1"/>
  <c r="BA169" i="1" s="1"/>
  <c r="BB169" i="1" s="1"/>
  <c r="S169" i="1"/>
  <c r="R86" i="1"/>
  <c r="AX86" i="1" s="1"/>
  <c r="P86" i="1"/>
  <c r="N86" i="1"/>
  <c r="S86" i="1"/>
  <c r="P341" i="1"/>
  <c r="P332" i="1"/>
  <c r="P325" i="1"/>
  <c r="S322" i="1"/>
  <c r="S319" i="1"/>
  <c r="P314" i="1"/>
  <c r="S312" i="1"/>
  <c r="P307" i="1"/>
  <c r="P304" i="1"/>
  <c r="S284" i="1"/>
  <c r="R283" i="1"/>
  <c r="AX283" i="1" s="1"/>
  <c r="P275" i="1"/>
  <c r="P274" i="1"/>
  <c r="P271" i="1"/>
  <c r="P270" i="1"/>
  <c r="P267" i="1"/>
  <c r="P263" i="1"/>
  <c r="N224" i="1"/>
  <c r="S224" i="1"/>
  <c r="P213" i="1"/>
  <c r="N212" i="1"/>
  <c r="S212" i="1"/>
  <c r="R207" i="1"/>
  <c r="AX207" i="1" s="1"/>
  <c r="R204" i="1"/>
  <c r="AX204" i="1" s="1"/>
  <c r="S201" i="1"/>
  <c r="O192" i="1"/>
  <c r="BA192" i="1" s="1"/>
  <c r="BB192" i="1" s="1"/>
  <c r="S180" i="1"/>
  <c r="N180" i="1"/>
  <c r="O180" i="1" s="1"/>
  <c r="BA180" i="1" s="1"/>
  <c r="BB180" i="1" s="1"/>
  <c r="P180" i="1"/>
  <c r="S175" i="1"/>
  <c r="N175" i="1"/>
  <c r="O175" i="1" s="1"/>
  <c r="BA175" i="1" s="1"/>
  <c r="BB175" i="1" s="1"/>
  <c r="S131" i="1"/>
  <c r="N131" i="1"/>
  <c r="O131" i="1" s="1"/>
  <c r="BA131" i="1" s="1"/>
  <c r="BB131" i="1" s="1"/>
  <c r="R131" i="1"/>
  <c r="AX131" i="1" s="1"/>
  <c r="N221" i="1"/>
  <c r="S221" i="1"/>
  <c r="N217" i="1"/>
  <c r="O217" i="1" s="1"/>
  <c r="BA217" i="1" s="1"/>
  <c r="BB217" i="1" s="1"/>
  <c r="S217" i="1"/>
  <c r="R211" i="1"/>
  <c r="AX211" i="1" s="1"/>
  <c r="P208" i="1"/>
  <c r="P175" i="1"/>
  <c r="N141" i="1"/>
  <c r="S141" i="1"/>
  <c r="N130" i="1"/>
  <c r="O130" i="1" s="1"/>
  <c r="BA130" i="1" s="1"/>
  <c r="BB130" i="1" s="1"/>
  <c r="R130" i="1"/>
  <c r="AX130" i="1" s="1"/>
  <c r="N104" i="1"/>
  <c r="P104" i="1"/>
  <c r="S104" i="1"/>
  <c r="N92" i="1"/>
  <c r="S92" i="1"/>
  <c r="O84" i="1"/>
  <c r="BA84" i="1" s="1"/>
  <c r="BB84" i="1" s="1"/>
  <c r="P218" i="1"/>
  <c r="P214" i="1"/>
  <c r="P211" i="1"/>
  <c r="P207" i="1"/>
  <c r="P203" i="1"/>
  <c r="P198" i="1"/>
  <c r="S184" i="1"/>
  <c r="P179" i="1"/>
  <c r="S173" i="1"/>
  <c r="S168" i="1"/>
  <c r="S151" i="1"/>
  <c r="N151" i="1"/>
  <c r="O151" i="1" s="1"/>
  <c r="BA151" i="1" s="1"/>
  <c r="BB151" i="1" s="1"/>
  <c r="N144" i="1"/>
  <c r="O144" i="1" s="1"/>
  <c r="BA144" i="1" s="1"/>
  <c r="BB144" i="1" s="1"/>
  <c r="S144" i="1"/>
  <c r="N133" i="1"/>
  <c r="O133" i="1" s="1"/>
  <c r="BA133" i="1" s="1"/>
  <c r="BB133" i="1" s="1"/>
  <c r="R133" i="1"/>
  <c r="AX133" i="1" s="1"/>
  <c r="O80" i="1"/>
  <c r="BA80" i="1" s="1"/>
  <c r="BB80" i="1" s="1"/>
  <c r="P190" i="1"/>
  <c r="S155" i="1"/>
  <c r="N155" i="1"/>
  <c r="O155" i="1" s="1"/>
  <c r="BA155" i="1" s="1"/>
  <c r="BB155" i="1" s="1"/>
  <c r="N148" i="1"/>
  <c r="O148" i="1" s="1"/>
  <c r="BA148" i="1" s="1"/>
  <c r="BB148" i="1" s="1"/>
  <c r="R148" i="1"/>
  <c r="AX148" i="1" s="1"/>
  <c r="N139" i="1"/>
  <c r="O139" i="1" s="1"/>
  <c r="BA139" i="1" s="1"/>
  <c r="BB139" i="1" s="1"/>
  <c r="S139" i="1"/>
  <c r="S115" i="1"/>
  <c r="N115" i="1"/>
  <c r="O115" i="1" s="1"/>
  <c r="BA115" i="1" s="1"/>
  <c r="BB115" i="1" s="1"/>
  <c r="P115" i="1"/>
  <c r="S110" i="1"/>
  <c r="N110" i="1"/>
  <c r="O110" i="1" s="1"/>
  <c r="BA110" i="1" s="1"/>
  <c r="BB110" i="1" s="1"/>
  <c r="O32" i="1"/>
  <c r="BA32" i="1" s="1"/>
  <c r="BB32" i="1" s="1"/>
  <c r="O28" i="1"/>
  <c r="BA28" i="1" s="1"/>
  <c r="BB28" i="1" s="1"/>
  <c r="N25" i="1"/>
  <c r="O25" i="1" s="1"/>
  <c r="BA25" i="1" s="1"/>
  <c r="BB25" i="1" s="1"/>
  <c r="P25" i="1"/>
  <c r="S25" i="1"/>
  <c r="P163" i="1"/>
  <c r="P159" i="1"/>
  <c r="P155" i="1"/>
  <c r="P151" i="1"/>
  <c r="P133" i="1"/>
  <c r="P131" i="1"/>
  <c r="S123" i="1"/>
  <c r="R114" i="1"/>
  <c r="AX114" i="1" s="1"/>
  <c r="P110" i="1"/>
  <c r="S102" i="1"/>
  <c r="P101" i="1"/>
  <c r="N95" i="1"/>
  <c r="P92" i="1"/>
  <c r="S91" i="1"/>
  <c r="S39" i="1"/>
  <c r="N39" i="1"/>
  <c r="O39" i="1" s="1"/>
  <c r="BA39" i="1" s="1"/>
  <c r="BB39" i="1" s="1"/>
  <c r="R16" i="1"/>
  <c r="AX16" i="1" s="1"/>
  <c r="N16" i="1"/>
  <c r="S16" i="1"/>
  <c r="R85" i="1"/>
  <c r="AX85" i="1" s="1"/>
  <c r="N85" i="1"/>
  <c r="O85" i="1" s="1"/>
  <c r="BA85" i="1" s="1"/>
  <c r="BB85" i="1" s="1"/>
  <c r="P84" i="1"/>
  <c r="S84" i="1"/>
  <c r="S80" i="1"/>
  <c r="P80" i="1"/>
  <c r="P16" i="1"/>
  <c r="P148" i="1"/>
  <c r="P144" i="1"/>
  <c r="P139" i="1"/>
  <c r="P125" i="1"/>
  <c r="P123" i="1"/>
  <c r="R122" i="1"/>
  <c r="AX122" i="1" s="1"/>
  <c r="S119" i="1"/>
  <c r="P114" i="1"/>
  <c r="P113" i="1"/>
  <c r="S112" i="1"/>
  <c r="P109" i="1"/>
  <c r="P102" i="1"/>
  <c r="S99" i="1"/>
  <c r="S96" i="1"/>
  <c r="N91" i="1"/>
  <c r="O91" i="1" s="1"/>
  <c r="BA91" i="1" s="1"/>
  <c r="BB91" i="1" s="1"/>
  <c r="P91" i="1"/>
  <c r="S85" i="1"/>
  <c r="R84" i="1"/>
  <c r="AX84" i="1" s="1"/>
  <c r="R80" i="1"/>
  <c r="AX80" i="1" s="1"/>
  <c r="P76" i="1"/>
  <c r="S76" i="1"/>
  <c r="S72" i="1"/>
  <c r="P72" i="1"/>
  <c r="R20" i="1"/>
  <c r="AX20" i="1" s="1"/>
  <c r="N20" i="1"/>
  <c r="S20" i="1"/>
  <c r="P94" i="1"/>
  <c r="P85" i="1"/>
  <c r="P77" i="1"/>
  <c r="S50" i="1"/>
  <c r="R43" i="1"/>
  <c r="AX43" i="1" s="1"/>
  <c r="P39" i="1"/>
  <c r="S36" i="1"/>
  <c r="S23" i="1"/>
  <c r="P81" i="1"/>
  <c r="P73" i="1"/>
  <c r="P69" i="1"/>
  <c r="S49" i="1"/>
  <c r="P48" i="1"/>
  <c r="P43" i="1"/>
  <c r="P42" i="1"/>
  <c r="S38" i="1"/>
  <c r="P34" i="1"/>
  <c r="S32" i="1"/>
  <c r="S28" i="1"/>
  <c r="P23" i="1"/>
  <c r="O511" i="1"/>
  <c r="BA511" i="1" s="1"/>
  <c r="BB511" i="1" s="1"/>
  <c r="O506" i="1"/>
  <c r="BA506" i="1" s="1"/>
  <c r="BB506" i="1" s="1"/>
  <c r="O478" i="1"/>
  <c r="BA478" i="1" s="1"/>
  <c r="BB478" i="1" s="1"/>
  <c r="O475" i="1"/>
  <c r="BA475" i="1" s="1"/>
  <c r="BB475" i="1" s="1"/>
  <c r="O451" i="1"/>
  <c r="BA451" i="1" s="1"/>
  <c r="BB451" i="1" s="1"/>
  <c r="O447" i="1"/>
  <c r="BA447" i="1" s="1"/>
  <c r="BB447" i="1" s="1"/>
  <c r="O446" i="1"/>
  <c r="BA446" i="1" s="1"/>
  <c r="BB446" i="1" s="1"/>
  <c r="O435" i="1"/>
  <c r="BA435" i="1" s="1"/>
  <c r="BB435" i="1" s="1"/>
  <c r="O430" i="1"/>
  <c r="BA430" i="1" s="1"/>
  <c r="BB430" i="1" s="1"/>
  <c r="O538" i="1"/>
  <c r="BA538" i="1" s="1"/>
  <c r="BB538" i="1" s="1"/>
  <c r="O495" i="1"/>
  <c r="BA495" i="1" s="1"/>
  <c r="BB495" i="1" s="1"/>
  <c r="O454" i="1"/>
  <c r="BA454" i="1" s="1"/>
  <c r="BB454" i="1" s="1"/>
  <c r="O535" i="1"/>
  <c r="BA535" i="1" s="1"/>
  <c r="BB535" i="1" s="1"/>
  <c r="O510" i="1"/>
  <c r="BA510" i="1" s="1"/>
  <c r="BB510" i="1" s="1"/>
  <c r="O507" i="1"/>
  <c r="BA507" i="1" s="1"/>
  <c r="BB507" i="1" s="1"/>
  <c r="O494" i="1"/>
  <c r="BA494" i="1" s="1"/>
  <c r="BB494" i="1" s="1"/>
  <c r="O434" i="1"/>
  <c r="BA434" i="1" s="1"/>
  <c r="BB434" i="1" s="1"/>
  <c r="O543" i="1"/>
  <c r="BA543" i="1" s="1"/>
  <c r="BB543" i="1" s="1"/>
  <c r="O531" i="1"/>
  <c r="BA531" i="1" s="1"/>
  <c r="BB531" i="1" s="1"/>
  <c r="O515" i="1"/>
  <c r="BA515" i="1" s="1"/>
  <c r="BB515" i="1" s="1"/>
  <c r="O502" i="1"/>
  <c r="BA502" i="1" s="1"/>
  <c r="BB502" i="1" s="1"/>
  <c r="O499" i="1"/>
  <c r="BA499" i="1" s="1"/>
  <c r="BB499" i="1" s="1"/>
  <c r="O487" i="1"/>
  <c r="BA487" i="1" s="1"/>
  <c r="BB487" i="1" s="1"/>
  <c r="O462" i="1"/>
  <c r="BA462" i="1" s="1"/>
  <c r="BB462" i="1" s="1"/>
  <c r="O459" i="1"/>
  <c r="BA459" i="1" s="1"/>
  <c r="BB459" i="1" s="1"/>
  <c r="O458" i="1"/>
  <c r="BA458" i="1" s="1"/>
  <c r="BB458" i="1" s="1"/>
  <c r="O455" i="1"/>
  <c r="BA455" i="1" s="1"/>
  <c r="BB455" i="1" s="1"/>
  <c r="O415" i="1"/>
  <c r="BA415" i="1" s="1"/>
  <c r="BB415" i="1" s="1"/>
  <c r="O526" i="1"/>
  <c r="BA526" i="1" s="1"/>
  <c r="BB526" i="1" s="1"/>
  <c r="O474" i="1"/>
  <c r="BA474" i="1" s="1"/>
  <c r="BB474" i="1" s="1"/>
  <c r="O450" i="1"/>
  <c r="BA450" i="1" s="1"/>
  <c r="BB450" i="1" s="1"/>
  <c r="O442" i="1"/>
  <c r="BA442" i="1" s="1"/>
  <c r="BB442" i="1" s="1"/>
  <c r="O438" i="1"/>
  <c r="BA438" i="1" s="1"/>
  <c r="BB438" i="1" s="1"/>
  <c r="O431" i="1"/>
  <c r="BA431" i="1" s="1"/>
  <c r="BB431" i="1" s="1"/>
  <c r="O542" i="1"/>
  <c r="BA542" i="1" s="1"/>
  <c r="BB542" i="1" s="1"/>
  <c r="O522" i="1"/>
  <c r="BA522" i="1" s="1"/>
  <c r="BB522" i="1" s="1"/>
  <c r="O518" i="1"/>
  <c r="BA518" i="1" s="1"/>
  <c r="BB518" i="1" s="1"/>
  <c r="O503" i="1"/>
  <c r="BA503" i="1" s="1"/>
  <c r="BB503" i="1" s="1"/>
  <c r="O491" i="1"/>
  <c r="BA491" i="1" s="1"/>
  <c r="BB491" i="1" s="1"/>
  <c r="O490" i="1"/>
  <c r="BA490" i="1" s="1"/>
  <c r="BB490" i="1" s="1"/>
  <c r="O427" i="1"/>
  <c r="BA427" i="1" s="1"/>
  <c r="BB427" i="1" s="1"/>
  <c r="O426" i="1"/>
  <c r="BA426" i="1" s="1"/>
  <c r="BB426" i="1" s="1"/>
  <c r="O423" i="1"/>
  <c r="BA423" i="1" s="1"/>
  <c r="BB423" i="1" s="1"/>
  <c r="O422" i="1"/>
  <c r="BA422" i="1" s="1"/>
  <c r="BB422" i="1" s="1"/>
  <c r="O418" i="1"/>
  <c r="BA418" i="1" s="1"/>
  <c r="BB418" i="1" s="1"/>
  <c r="S543" i="1"/>
  <c r="S491" i="1"/>
  <c r="S451" i="1"/>
  <c r="S427" i="1"/>
  <c r="N398" i="1"/>
  <c r="R398" i="1"/>
  <c r="AX398" i="1" s="1"/>
  <c r="P382" i="1"/>
  <c r="R539" i="1"/>
  <c r="AX539" i="1" s="1"/>
  <c r="R535" i="1"/>
  <c r="AX535" i="1" s="1"/>
  <c r="R531" i="1"/>
  <c r="AX531" i="1" s="1"/>
  <c r="S530" i="1"/>
  <c r="R527" i="1"/>
  <c r="AX527" i="1" s="1"/>
  <c r="S502" i="1"/>
  <c r="R499" i="1"/>
  <c r="AX499" i="1" s="1"/>
  <c r="R495" i="1"/>
  <c r="AX495" i="1" s="1"/>
  <c r="S494" i="1"/>
  <c r="N483" i="1"/>
  <c r="S478" i="1"/>
  <c r="R471" i="1"/>
  <c r="AX471" i="1" s="1"/>
  <c r="N471" i="1"/>
  <c r="R443" i="1"/>
  <c r="AX443" i="1" s="1"/>
  <c r="R439" i="1"/>
  <c r="AX439" i="1" s="1"/>
  <c r="R431" i="1"/>
  <c r="AX431" i="1" s="1"/>
  <c r="R427" i="1"/>
  <c r="AX427" i="1" s="1"/>
  <c r="R419" i="1"/>
  <c r="AX419" i="1" s="1"/>
  <c r="R415" i="1"/>
  <c r="AX415" i="1" s="1"/>
  <c r="N374" i="1"/>
  <c r="R374" i="1"/>
  <c r="AX374" i="1" s="1"/>
  <c r="P374" i="1"/>
  <c r="N370" i="1"/>
  <c r="R370" i="1"/>
  <c r="AX370" i="1" s="1"/>
  <c r="P370" i="1"/>
  <c r="O361" i="1"/>
  <c r="BA361" i="1" s="1"/>
  <c r="BB361" i="1" s="1"/>
  <c r="O325" i="1"/>
  <c r="BA325" i="1" s="1"/>
  <c r="BB325" i="1" s="1"/>
  <c r="O321" i="1"/>
  <c r="BA321" i="1" s="1"/>
  <c r="BB321" i="1" s="1"/>
  <c r="R310" i="1"/>
  <c r="AX310" i="1" s="1"/>
  <c r="N310" i="1"/>
  <c r="S310" i="1"/>
  <c r="R302" i="1"/>
  <c r="AX302" i="1" s="1"/>
  <c r="N302" i="1"/>
  <c r="S302" i="1"/>
  <c r="R294" i="1"/>
  <c r="AX294" i="1" s="1"/>
  <c r="N294" i="1"/>
  <c r="S294" i="1"/>
  <c r="R287" i="1"/>
  <c r="AX287" i="1" s="1"/>
  <c r="S287" i="1"/>
  <c r="N287" i="1"/>
  <c r="N278" i="1"/>
  <c r="S278" i="1"/>
  <c r="P278" i="1"/>
  <c r="N406" i="1"/>
  <c r="R406" i="1"/>
  <c r="AX406" i="1" s="1"/>
  <c r="N394" i="1"/>
  <c r="R394" i="1"/>
  <c r="AX394" i="1" s="1"/>
  <c r="N386" i="1"/>
  <c r="R386" i="1"/>
  <c r="AX386" i="1" s="1"/>
  <c r="N378" i="1"/>
  <c r="R378" i="1"/>
  <c r="AX378" i="1" s="1"/>
  <c r="R543" i="1"/>
  <c r="AX543" i="1" s="1"/>
  <c r="N523" i="1"/>
  <c r="N519" i="1"/>
  <c r="R479" i="1"/>
  <c r="AX479" i="1" s="1"/>
  <c r="N467" i="1"/>
  <c r="R463" i="1"/>
  <c r="AX463" i="1" s="1"/>
  <c r="R459" i="1"/>
  <c r="AX459" i="1" s="1"/>
  <c r="R455" i="1"/>
  <c r="AX455" i="1" s="1"/>
  <c r="S454" i="1"/>
  <c r="R451" i="1"/>
  <c r="AX451" i="1" s="1"/>
  <c r="R447" i="1"/>
  <c r="AX447" i="1" s="1"/>
  <c r="R435" i="1"/>
  <c r="AX435" i="1" s="1"/>
  <c r="R423" i="1"/>
  <c r="AX423" i="1" s="1"/>
  <c r="S414" i="1"/>
  <c r="R542" i="1"/>
  <c r="AX542" i="1" s="1"/>
  <c r="R538" i="1"/>
  <c r="AX538" i="1" s="1"/>
  <c r="R534" i="1"/>
  <c r="AX534" i="1" s="1"/>
  <c r="N534" i="1"/>
  <c r="R530" i="1"/>
  <c r="AX530" i="1" s="1"/>
  <c r="R526" i="1"/>
  <c r="AX526" i="1" s="1"/>
  <c r="R522" i="1"/>
  <c r="AX522" i="1" s="1"/>
  <c r="R518" i="1"/>
  <c r="AX518" i="1" s="1"/>
  <c r="R514" i="1"/>
  <c r="AX514" i="1" s="1"/>
  <c r="R510" i="1"/>
  <c r="AX510" i="1" s="1"/>
  <c r="R506" i="1"/>
  <c r="AX506" i="1" s="1"/>
  <c r="R502" i="1"/>
  <c r="AX502" i="1" s="1"/>
  <c r="R498" i="1"/>
  <c r="AX498" i="1" s="1"/>
  <c r="R494" i="1"/>
  <c r="AX494" i="1" s="1"/>
  <c r="R490" i="1"/>
  <c r="AX490" i="1" s="1"/>
  <c r="R486" i="1"/>
  <c r="AX486" i="1" s="1"/>
  <c r="R482" i="1"/>
  <c r="AX482" i="1" s="1"/>
  <c r="N482" i="1"/>
  <c r="R478" i="1"/>
  <c r="AX478" i="1" s="1"/>
  <c r="R474" i="1"/>
  <c r="AX474" i="1" s="1"/>
  <c r="R470" i="1"/>
  <c r="AX470" i="1" s="1"/>
  <c r="R466" i="1"/>
  <c r="AX466" i="1" s="1"/>
  <c r="R462" i="1"/>
  <c r="AX462" i="1" s="1"/>
  <c r="R458" i="1"/>
  <c r="AX458" i="1" s="1"/>
  <c r="R454" i="1"/>
  <c r="AX454" i="1" s="1"/>
  <c r="R450" i="1"/>
  <c r="AX450" i="1" s="1"/>
  <c r="R446" i="1"/>
  <c r="AX446" i="1" s="1"/>
  <c r="R442" i="1"/>
  <c r="AX442" i="1" s="1"/>
  <c r="R438" i="1"/>
  <c r="AX438" i="1" s="1"/>
  <c r="R434" i="1"/>
  <c r="AX434" i="1" s="1"/>
  <c r="R430" i="1"/>
  <c r="AX430" i="1" s="1"/>
  <c r="R426" i="1"/>
  <c r="AX426" i="1" s="1"/>
  <c r="R422" i="1"/>
  <c r="AX422" i="1" s="1"/>
  <c r="R418" i="1"/>
  <c r="AX418" i="1" s="1"/>
  <c r="R414" i="1"/>
  <c r="AX414" i="1" s="1"/>
  <c r="S412" i="1"/>
  <c r="N412" i="1"/>
  <c r="P412" i="1"/>
  <c r="S408" i="1"/>
  <c r="N408" i="1"/>
  <c r="P408" i="1"/>
  <c r="S406" i="1"/>
  <c r="S404" i="1"/>
  <c r="N404" i="1"/>
  <c r="P404" i="1"/>
  <c r="S400" i="1"/>
  <c r="N400" i="1"/>
  <c r="P400" i="1"/>
  <c r="S398" i="1"/>
  <c r="S396" i="1"/>
  <c r="N396" i="1"/>
  <c r="P396" i="1"/>
  <c r="S394" i="1"/>
  <c r="S392" i="1"/>
  <c r="N392" i="1"/>
  <c r="P392" i="1"/>
  <c r="S388" i="1"/>
  <c r="N388" i="1"/>
  <c r="P388" i="1"/>
  <c r="S386" i="1"/>
  <c r="S384" i="1"/>
  <c r="N384" i="1"/>
  <c r="P384" i="1"/>
  <c r="S380" i="1"/>
  <c r="N380" i="1"/>
  <c r="P380" i="1"/>
  <c r="S378" i="1"/>
  <c r="S376" i="1"/>
  <c r="N376" i="1"/>
  <c r="P376" i="1"/>
  <c r="S523" i="1"/>
  <c r="S511" i="1"/>
  <c r="S495" i="1"/>
  <c r="S487" i="1"/>
  <c r="P414" i="1"/>
  <c r="N410" i="1"/>
  <c r="R410" i="1"/>
  <c r="AX410" i="1" s="1"/>
  <c r="P406" i="1"/>
  <c r="N402" i="1"/>
  <c r="R402" i="1"/>
  <c r="AX402" i="1" s="1"/>
  <c r="P394" i="1"/>
  <c r="N390" i="1"/>
  <c r="R390" i="1"/>
  <c r="AX390" i="1" s="1"/>
  <c r="P386" i="1"/>
  <c r="N382" i="1"/>
  <c r="R382" i="1"/>
  <c r="AX382" i="1" s="1"/>
  <c r="P378" i="1"/>
  <c r="O283" i="1"/>
  <c r="BA283" i="1" s="1"/>
  <c r="BB283" i="1" s="1"/>
  <c r="R515" i="1"/>
  <c r="AX515" i="1" s="1"/>
  <c r="R511" i="1"/>
  <c r="AX511" i="1" s="1"/>
  <c r="R507" i="1"/>
  <c r="AX507" i="1" s="1"/>
  <c r="R503" i="1"/>
  <c r="AX503" i="1" s="1"/>
  <c r="R491" i="1"/>
  <c r="AX491" i="1" s="1"/>
  <c r="R487" i="1"/>
  <c r="AX487" i="1" s="1"/>
  <c r="R475" i="1"/>
  <c r="AX475" i="1" s="1"/>
  <c r="N372" i="1"/>
  <c r="R372" i="1"/>
  <c r="AX372" i="1" s="1"/>
  <c r="N368" i="1"/>
  <c r="R368" i="1"/>
  <c r="AX368" i="1" s="1"/>
  <c r="N364" i="1"/>
  <c r="R364" i="1"/>
  <c r="AX364" i="1" s="1"/>
  <c r="N360" i="1"/>
  <c r="R360" i="1"/>
  <c r="AX360" i="1" s="1"/>
  <c r="N356" i="1"/>
  <c r="R356" i="1"/>
  <c r="AX356" i="1" s="1"/>
  <c r="N352" i="1"/>
  <c r="R352" i="1"/>
  <c r="AX352" i="1" s="1"/>
  <c r="N348" i="1"/>
  <c r="R348" i="1"/>
  <c r="AX348" i="1" s="1"/>
  <c r="N344" i="1"/>
  <c r="R344" i="1"/>
  <c r="AX344" i="1" s="1"/>
  <c r="N340" i="1"/>
  <c r="R340" i="1"/>
  <c r="AX340" i="1" s="1"/>
  <c r="N336" i="1"/>
  <c r="R336" i="1"/>
  <c r="AX336" i="1" s="1"/>
  <c r="N332" i="1"/>
  <c r="R332" i="1"/>
  <c r="AX332" i="1" s="1"/>
  <c r="N328" i="1"/>
  <c r="R328" i="1"/>
  <c r="AX328" i="1" s="1"/>
  <c r="N324" i="1"/>
  <c r="R324" i="1"/>
  <c r="AX324" i="1" s="1"/>
  <c r="N320" i="1"/>
  <c r="R320" i="1"/>
  <c r="AX320" i="1" s="1"/>
  <c r="P316" i="1"/>
  <c r="N316" i="1"/>
  <c r="R316" i="1"/>
  <c r="AX316" i="1" s="1"/>
  <c r="R306" i="1"/>
  <c r="AX306" i="1" s="1"/>
  <c r="N306" i="1"/>
  <c r="S306" i="1"/>
  <c r="R298" i="1"/>
  <c r="AX298" i="1" s="1"/>
  <c r="N298" i="1"/>
  <c r="S298" i="1"/>
  <c r="R278" i="1"/>
  <c r="AX278" i="1" s="1"/>
  <c r="R312" i="1"/>
  <c r="AX312" i="1" s="1"/>
  <c r="P310" i="1"/>
  <c r="P306" i="1"/>
  <c r="P302" i="1"/>
  <c r="P298" i="1"/>
  <c r="P294" i="1"/>
  <c r="S291" i="1"/>
  <c r="N290" i="1"/>
  <c r="S290" i="1"/>
  <c r="P287" i="1"/>
  <c r="S262" i="1"/>
  <c r="N262" i="1"/>
  <c r="R367" i="1"/>
  <c r="AX367" i="1" s="1"/>
  <c r="R363" i="1"/>
  <c r="AX363" i="1" s="1"/>
  <c r="R359" i="1"/>
  <c r="AX359" i="1" s="1"/>
  <c r="R355" i="1"/>
  <c r="AX355" i="1" s="1"/>
  <c r="R351" i="1"/>
  <c r="AX351" i="1" s="1"/>
  <c r="R347" i="1"/>
  <c r="AX347" i="1" s="1"/>
  <c r="R343" i="1"/>
  <c r="AX343" i="1" s="1"/>
  <c r="R339" i="1"/>
  <c r="AX339" i="1" s="1"/>
  <c r="R335" i="1"/>
  <c r="AX335" i="1" s="1"/>
  <c r="R331" i="1"/>
  <c r="AX331" i="1" s="1"/>
  <c r="R327" i="1"/>
  <c r="AX327" i="1" s="1"/>
  <c r="R323" i="1"/>
  <c r="AX323" i="1" s="1"/>
  <c r="R319" i="1"/>
  <c r="AX319" i="1" s="1"/>
  <c r="R315" i="1"/>
  <c r="AX315" i="1" s="1"/>
  <c r="P290" i="1"/>
  <c r="N286" i="1"/>
  <c r="S286" i="1"/>
  <c r="P283" i="1"/>
  <c r="R262" i="1"/>
  <c r="AX262" i="1" s="1"/>
  <c r="P262" i="1"/>
  <c r="N308" i="1"/>
  <c r="R308" i="1"/>
  <c r="AX308" i="1" s="1"/>
  <c r="N304" i="1"/>
  <c r="R304" i="1"/>
  <c r="AX304" i="1" s="1"/>
  <c r="N300" i="1"/>
  <c r="R300" i="1"/>
  <c r="AX300" i="1" s="1"/>
  <c r="N296" i="1"/>
  <c r="R296" i="1"/>
  <c r="AX296" i="1" s="1"/>
  <c r="N282" i="1"/>
  <c r="S282" i="1"/>
  <c r="R274" i="1"/>
  <c r="AX274" i="1" s="1"/>
  <c r="N274" i="1"/>
  <c r="S274" i="1"/>
  <c r="R270" i="1"/>
  <c r="AX270" i="1" s="1"/>
  <c r="N270" i="1"/>
  <c r="S270" i="1"/>
  <c r="R266" i="1"/>
  <c r="AX266" i="1" s="1"/>
  <c r="N266" i="1"/>
  <c r="S266" i="1"/>
  <c r="N293" i="1"/>
  <c r="R293" i="1"/>
  <c r="AX293" i="1" s="1"/>
  <c r="N289" i="1"/>
  <c r="R289" i="1"/>
  <c r="AX289" i="1" s="1"/>
  <c r="N285" i="1"/>
  <c r="R285" i="1"/>
  <c r="AX285" i="1" s="1"/>
  <c r="N281" i="1"/>
  <c r="R281" i="1"/>
  <c r="AX281" i="1" s="1"/>
  <c r="N277" i="1"/>
  <c r="R277" i="1"/>
  <c r="AX277" i="1" s="1"/>
  <c r="N273" i="1"/>
  <c r="R273" i="1"/>
  <c r="AX273" i="1" s="1"/>
  <c r="N269" i="1"/>
  <c r="R269" i="1"/>
  <c r="AX269" i="1" s="1"/>
  <c r="N265" i="1"/>
  <c r="R265" i="1"/>
  <c r="AX265" i="1" s="1"/>
  <c r="N261" i="1"/>
  <c r="R261" i="1"/>
  <c r="AX261" i="1" s="1"/>
  <c r="N254" i="1"/>
  <c r="N253" i="1"/>
  <c r="R253" i="1"/>
  <c r="AX253" i="1" s="1"/>
  <c r="N246" i="1"/>
  <c r="R210" i="1"/>
  <c r="AX210" i="1" s="1"/>
  <c r="N210" i="1"/>
  <c r="S210" i="1"/>
  <c r="R202" i="1"/>
  <c r="AX202" i="1" s="1"/>
  <c r="N202" i="1"/>
  <c r="S202" i="1"/>
  <c r="R194" i="1"/>
  <c r="AX194" i="1" s="1"/>
  <c r="N194" i="1"/>
  <c r="S194" i="1"/>
  <c r="O121" i="1"/>
  <c r="BA121" i="1" s="1"/>
  <c r="BB121" i="1" s="1"/>
  <c r="O263" i="1"/>
  <c r="BA263" i="1" s="1"/>
  <c r="BB263" i="1" s="1"/>
  <c r="S182" i="1"/>
  <c r="N182" i="1"/>
  <c r="N257" i="1"/>
  <c r="R257" i="1"/>
  <c r="AX257" i="1" s="1"/>
  <c r="N249" i="1"/>
  <c r="R249" i="1"/>
  <c r="AX249" i="1" s="1"/>
  <c r="N242" i="1"/>
  <c r="R242" i="1"/>
  <c r="AX242" i="1" s="1"/>
  <c r="N238" i="1"/>
  <c r="R238" i="1"/>
  <c r="AX238" i="1" s="1"/>
  <c r="N234" i="1"/>
  <c r="R234" i="1"/>
  <c r="AX234" i="1" s="1"/>
  <c r="N230" i="1"/>
  <c r="R230" i="1"/>
  <c r="AX230" i="1" s="1"/>
  <c r="N226" i="1"/>
  <c r="R226" i="1"/>
  <c r="AX226" i="1" s="1"/>
  <c r="N222" i="1"/>
  <c r="R222" i="1"/>
  <c r="AX222" i="1" s="1"/>
  <c r="N218" i="1"/>
  <c r="R218" i="1"/>
  <c r="AX218" i="1" s="1"/>
  <c r="N214" i="1"/>
  <c r="R214" i="1"/>
  <c r="AX214" i="1" s="1"/>
  <c r="R206" i="1"/>
  <c r="AX206" i="1" s="1"/>
  <c r="N206" i="1"/>
  <c r="S206" i="1"/>
  <c r="R198" i="1"/>
  <c r="AX198" i="1" s="1"/>
  <c r="N198" i="1"/>
  <c r="S198" i="1"/>
  <c r="R190" i="1"/>
  <c r="AX190" i="1" s="1"/>
  <c r="N190" i="1"/>
  <c r="S190" i="1"/>
  <c r="N185" i="1"/>
  <c r="R185" i="1"/>
  <c r="AX185" i="1" s="1"/>
  <c r="P185" i="1"/>
  <c r="S117" i="1"/>
  <c r="N117" i="1"/>
  <c r="R117" i="1"/>
  <c r="AX117" i="1" s="1"/>
  <c r="O187" i="1"/>
  <c r="BA187" i="1" s="1"/>
  <c r="BB187" i="1" s="1"/>
  <c r="P182" i="1"/>
  <c r="N178" i="1"/>
  <c r="R178" i="1"/>
  <c r="AX178" i="1" s="1"/>
  <c r="N174" i="1"/>
  <c r="R174" i="1"/>
  <c r="AX174" i="1" s="1"/>
  <c r="N170" i="1"/>
  <c r="R170" i="1"/>
  <c r="AX170" i="1" s="1"/>
  <c r="N166" i="1"/>
  <c r="R166" i="1"/>
  <c r="AX166" i="1" s="1"/>
  <c r="N162" i="1"/>
  <c r="R162" i="1"/>
  <c r="AX162" i="1" s="1"/>
  <c r="N158" i="1"/>
  <c r="R158" i="1"/>
  <c r="AX158" i="1" s="1"/>
  <c r="P154" i="1"/>
  <c r="N154" i="1"/>
  <c r="R154" i="1"/>
  <c r="AX154" i="1" s="1"/>
  <c r="P146" i="1"/>
  <c r="N146" i="1"/>
  <c r="R146" i="1"/>
  <c r="AX146" i="1" s="1"/>
  <c r="O143" i="1"/>
  <c r="BA143" i="1" s="1"/>
  <c r="BB143" i="1" s="1"/>
  <c r="P138" i="1"/>
  <c r="N138" i="1"/>
  <c r="R138" i="1"/>
  <c r="AX138" i="1" s="1"/>
  <c r="O126" i="1"/>
  <c r="BA126" i="1" s="1"/>
  <c r="BB126" i="1" s="1"/>
  <c r="O122" i="1"/>
  <c r="BA122" i="1" s="1"/>
  <c r="BB122" i="1" s="1"/>
  <c r="R245" i="1"/>
  <c r="AX245" i="1" s="1"/>
  <c r="R241" i="1"/>
  <c r="AX241" i="1" s="1"/>
  <c r="R237" i="1"/>
  <c r="AX237" i="1" s="1"/>
  <c r="R233" i="1"/>
  <c r="AX233" i="1" s="1"/>
  <c r="R229" i="1"/>
  <c r="AX229" i="1" s="1"/>
  <c r="R225" i="1"/>
  <c r="AX225" i="1" s="1"/>
  <c r="R221" i="1"/>
  <c r="AX221" i="1" s="1"/>
  <c r="R217" i="1"/>
  <c r="AX217" i="1" s="1"/>
  <c r="N213" i="1"/>
  <c r="R213" i="1"/>
  <c r="AX213" i="1" s="1"/>
  <c r="N209" i="1"/>
  <c r="R209" i="1"/>
  <c r="AX209" i="1" s="1"/>
  <c r="N205" i="1"/>
  <c r="R205" i="1"/>
  <c r="AX205" i="1" s="1"/>
  <c r="N201" i="1"/>
  <c r="R201" i="1"/>
  <c r="AX201" i="1" s="1"/>
  <c r="N197" i="1"/>
  <c r="R197" i="1"/>
  <c r="AX197" i="1" s="1"/>
  <c r="N193" i="1"/>
  <c r="R193" i="1"/>
  <c r="AX193" i="1" s="1"/>
  <c r="N189" i="1"/>
  <c r="R189" i="1"/>
  <c r="AX189" i="1" s="1"/>
  <c r="N181" i="1"/>
  <c r="R181" i="1"/>
  <c r="AX181" i="1" s="1"/>
  <c r="S178" i="1"/>
  <c r="P178" i="1"/>
  <c r="S174" i="1"/>
  <c r="P174" i="1"/>
  <c r="S170" i="1"/>
  <c r="P170" i="1"/>
  <c r="S166" i="1"/>
  <c r="P166" i="1"/>
  <c r="S162" i="1"/>
  <c r="P162" i="1"/>
  <c r="S158" i="1"/>
  <c r="P158" i="1"/>
  <c r="S154" i="1"/>
  <c r="S146" i="1"/>
  <c r="S138" i="1"/>
  <c r="N136" i="1"/>
  <c r="R136" i="1"/>
  <c r="AX136" i="1" s="1"/>
  <c r="S136" i="1"/>
  <c r="N132" i="1"/>
  <c r="R132" i="1"/>
  <c r="AX132" i="1" s="1"/>
  <c r="S132" i="1"/>
  <c r="N128" i="1"/>
  <c r="R128" i="1"/>
  <c r="AX128" i="1" s="1"/>
  <c r="S128" i="1"/>
  <c r="N124" i="1"/>
  <c r="R124" i="1"/>
  <c r="AX124" i="1" s="1"/>
  <c r="S124" i="1"/>
  <c r="N120" i="1"/>
  <c r="R120" i="1"/>
  <c r="AX120" i="1" s="1"/>
  <c r="S120" i="1"/>
  <c r="O159" i="1"/>
  <c r="BA159" i="1" s="1"/>
  <c r="BB159" i="1" s="1"/>
  <c r="P150" i="1"/>
  <c r="N150" i="1"/>
  <c r="R150" i="1"/>
  <c r="AX150" i="1" s="1"/>
  <c r="P142" i="1"/>
  <c r="N142" i="1"/>
  <c r="R142" i="1"/>
  <c r="AX142" i="1" s="1"/>
  <c r="O112" i="1"/>
  <c r="BA112" i="1" s="1"/>
  <c r="BB112" i="1" s="1"/>
  <c r="P117" i="1"/>
  <c r="O114" i="1"/>
  <c r="BA114" i="1" s="1"/>
  <c r="BB114" i="1" s="1"/>
  <c r="O106" i="1"/>
  <c r="BA106" i="1" s="1"/>
  <c r="BB106" i="1" s="1"/>
  <c r="O102" i="1"/>
  <c r="BA102" i="1" s="1"/>
  <c r="BB102" i="1" s="1"/>
  <c r="O98" i="1"/>
  <c r="BA98" i="1" s="1"/>
  <c r="BB98" i="1" s="1"/>
  <c r="P89" i="1"/>
  <c r="N89" i="1"/>
  <c r="R89" i="1"/>
  <c r="AX89" i="1" s="1"/>
  <c r="R177" i="1"/>
  <c r="AX177" i="1" s="1"/>
  <c r="R173" i="1"/>
  <c r="AX173" i="1" s="1"/>
  <c r="R169" i="1"/>
  <c r="AX169" i="1" s="1"/>
  <c r="R165" i="1"/>
  <c r="AX165" i="1" s="1"/>
  <c r="R161" i="1"/>
  <c r="AX161" i="1" s="1"/>
  <c r="R157" i="1"/>
  <c r="AX157" i="1" s="1"/>
  <c r="R153" i="1"/>
  <c r="AX153" i="1" s="1"/>
  <c r="R149" i="1"/>
  <c r="AX149" i="1" s="1"/>
  <c r="R145" i="1"/>
  <c r="AX145" i="1" s="1"/>
  <c r="R141" i="1"/>
  <c r="AX141" i="1" s="1"/>
  <c r="R137" i="1"/>
  <c r="AX137" i="1" s="1"/>
  <c r="S134" i="1"/>
  <c r="P134" i="1"/>
  <c r="S130" i="1"/>
  <c r="P130" i="1"/>
  <c r="S126" i="1"/>
  <c r="P126" i="1"/>
  <c r="S122" i="1"/>
  <c r="P122" i="1"/>
  <c r="N116" i="1"/>
  <c r="R116" i="1"/>
  <c r="AX116" i="1" s="1"/>
  <c r="N57" i="1"/>
  <c r="R57" i="1"/>
  <c r="AX57" i="1" s="1"/>
  <c r="P57" i="1"/>
  <c r="S57" i="1"/>
  <c r="O118" i="1"/>
  <c r="BA118" i="1" s="1"/>
  <c r="BB118" i="1" s="1"/>
  <c r="N109" i="1"/>
  <c r="R109" i="1"/>
  <c r="AX109" i="1" s="1"/>
  <c r="N105" i="1"/>
  <c r="R105" i="1"/>
  <c r="AX105" i="1" s="1"/>
  <c r="N101" i="1"/>
  <c r="R101" i="1"/>
  <c r="AX101" i="1" s="1"/>
  <c r="N97" i="1"/>
  <c r="R97" i="1"/>
  <c r="AX97" i="1" s="1"/>
  <c r="P93" i="1"/>
  <c r="N93" i="1"/>
  <c r="R93" i="1"/>
  <c r="AX93" i="1" s="1"/>
  <c r="N83" i="1"/>
  <c r="R83" i="1"/>
  <c r="AX83" i="1" s="1"/>
  <c r="P83" i="1"/>
  <c r="N79" i="1"/>
  <c r="R79" i="1"/>
  <c r="AX79" i="1" s="1"/>
  <c r="P79" i="1"/>
  <c r="N75" i="1"/>
  <c r="R75" i="1"/>
  <c r="AX75" i="1" s="1"/>
  <c r="P75" i="1"/>
  <c r="N71" i="1"/>
  <c r="R71" i="1"/>
  <c r="AX71" i="1" s="1"/>
  <c r="P71" i="1"/>
  <c r="N69" i="1"/>
  <c r="R69" i="1"/>
  <c r="AX69" i="1" s="1"/>
  <c r="O67" i="1"/>
  <c r="BA67" i="1" s="1"/>
  <c r="BB67" i="1" s="1"/>
  <c r="O64" i="1"/>
  <c r="BA64" i="1" s="1"/>
  <c r="BB64" i="1" s="1"/>
  <c r="N51" i="1"/>
  <c r="R51" i="1"/>
  <c r="AX51" i="1" s="1"/>
  <c r="R112" i="1"/>
  <c r="AX112" i="1" s="1"/>
  <c r="R108" i="1"/>
  <c r="AX108" i="1" s="1"/>
  <c r="R104" i="1"/>
  <c r="AX104" i="1" s="1"/>
  <c r="R100" i="1"/>
  <c r="AX100" i="1" s="1"/>
  <c r="R96" i="1"/>
  <c r="AX96" i="1" s="1"/>
  <c r="R92" i="1"/>
  <c r="AX92" i="1" s="1"/>
  <c r="R88" i="1"/>
  <c r="AX88" i="1" s="1"/>
  <c r="S51" i="1"/>
  <c r="N81" i="1"/>
  <c r="R81" i="1"/>
  <c r="AX81" i="1" s="1"/>
  <c r="N77" i="1"/>
  <c r="R77" i="1"/>
  <c r="AX77" i="1" s="1"/>
  <c r="N73" i="1"/>
  <c r="R73" i="1"/>
  <c r="AX73" i="1" s="1"/>
  <c r="N65" i="1"/>
  <c r="R65" i="1"/>
  <c r="AX65" i="1" s="1"/>
  <c r="N61" i="1"/>
  <c r="R61" i="1"/>
  <c r="AX61" i="1" s="1"/>
  <c r="S61" i="1"/>
  <c r="N53" i="1"/>
  <c r="R53" i="1"/>
  <c r="AX53" i="1" s="1"/>
  <c r="P53" i="1"/>
  <c r="S53" i="1"/>
  <c r="O49" i="1"/>
  <c r="BA49" i="1" s="1"/>
  <c r="BB49" i="1" s="1"/>
  <c r="P67" i="1"/>
  <c r="P51" i="1"/>
  <c r="O38" i="1"/>
  <c r="BA38" i="1" s="1"/>
  <c r="BB38" i="1" s="1"/>
  <c r="N59" i="1"/>
  <c r="R59" i="1"/>
  <c r="AX59" i="1" s="1"/>
  <c r="N55" i="1"/>
  <c r="R55" i="1"/>
  <c r="AX55" i="1" s="1"/>
  <c r="N47" i="1"/>
  <c r="R47" i="1"/>
  <c r="AX47" i="1" s="1"/>
  <c r="O45" i="1"/>
  <c r="BA45" i="1" s="1"/>
  <c r="BB45" i="1" s="1"/>
  <c r="R67" i="1"/>
  <c r="AX67" i="1" s="1"/>
  <c r="P59" i="1"/>
  <c r="P55" i="1"/>
  <c r="P47" i="1"/>
  <c r="P49" i="1"/>
  <c r="P45" i="1"/>
  <c r="N41" i="1"/>
  <c r="R41" i="1"/>
  <c r="AX41" i="1" s="1"/>
  <c r="N33" i="1"/>
  <c r="R33" i="1"/>
  <c r="AX33" i="1" s="1"/>
  <c r="N26" i="1"/>
  <c r="R26" i="1"/>
  <c r="AX26" i="1" s="1"/>
  <c r="N22" i="1"/>
  <c r="R22" i="1"/>
  <c r="AX22" i="1" s="1"/>
  <c r="N18" i="1"/>
  <c r="R18" i="1"/>
  <c r="AX18" i="1" s="1"/>
  <c r="P38" i="1"/>
  <c r="P33" i="1"/>
  <c r="P30" i="1"/>
  <c r="S26" i="1"/>
  <c r="P26" i="1"/>
  <c r="S22" i="1"/>
  <c r="P22" i="1"/>
  <c r="P18" i="1"/>
  <c r="R49" i="1"/>
  <c r="AX49" i="1" s="1"/>
  <c r="R45" i="1"/>
  <c r="AX45" i="1" s="1"/>
  <c r="N37" i="1"/>
  <c r="R37" i="1"/>
  <c r="AX37" i="1" s="1"/>
  <c r="O23" i="1"/>
  <c r="BA23" i="1" s="1"/>
  <c r="BB23" i="1" s="1"/>
  <c r="O19" i="1"/>
  <c r="BA19" i="1" s="1"/>
  <c r="BB19" i="1" s="1"/>
  <c r="R29" i="1"/>
  <c r="AX29" i="1" s="1"/>
  <c r="R25" i="1"/>
  <c r="AX25" i="1" s="1"/>
  <c r="R21" i="1"/>
  <c r="AX21" i="1" s="1"/>
  <c r="R17" i="1"/>
  <c r="AX17" i="1" s="1"/>
  <c r="S15" i="1"/>
  <c r="R15" i="1"/>
  <c r="AX15" i="1" s="1"/>
  <c r="P15" i="1"/>
  <c r="BJ539" i="1" l="1"/>
  <c r="BL542" i="1"/>
  <c r="BE480" i="1"/>
  <c r="BM484" i="1"/>
  <c r="BM510" i="1"/>
  <c r="BE526" i="1"/>
  <c r="BM542" i="1"/>
  <c r="BL477" i="1"/>
  <c r="BN480" i="1"/>
  <c r="BF484" i="1"/>
  <c r="BF510" i="1"/>
  <c r="BJ542" i="1"/>
  <c r="BK484" i="1"/>
  <c r="BG510" i="1"/>
  <c r="BG542" i="1"/>
  <c r="BL484" i="1"/>
  <c r="BL510" i="1"/>
  <c r="BN539" i="1"/>
  <c r="BG477" i="1"/>
  <c r="BI480" i="1"/>
  <c r="BI526" i="1"/>
  <c r="BG539" i="1"/>
  <c r="BJ484" i="1"/>
  <c r="BJ510" i="1"/>
  <c r="BF526" i="1"/>
  <c r="BN542" i="1"/>
  <c r="BE477" i="1"/>
  <c r="BG480" i="1"/>
  <c r="BK510" i="1"/>
  <c r="BG526" i="1"/>
  <c r="BE539" i="1"/>
  <c r="BK542" i="1"/>
  <c r="BJ477" i="1"/>
  <c r="BK477" i="1"/>
  <c r="BM480" i="1"/>
  <c r="BE484" i="1"/>
  <c r="BE510" i="1"/>
  <c r="BM526" i="1"/>
  <c r="BK539" i="1"/>
  <c r="BE542" i="1"/>
  <c r="BF480" i="1"/>
  <c r="BN484" i="1"/>
  <c r="BN510" i="1"/>
  <c r="BJ526" i="1"/>
  <c r="BH539" i="1"/>
  <c r="BI477" i="1"/>
  <c r="BK480" i="1"/>
  <c r="BK526" i="1"/>
  <c r="BI539" i="1"/>
  <c r="BF522" i="1"/>
  <c r="BE457" i="1"/>
  <c r="BE536" i="1"/>
  <c r="BN464" i="1"/>
  <c r="BH535" i="1"/>
  <c r="BM509" i="1"/>
  <c r="BJ535" i="1"/>
  <c r="BM522" i="1"/>
  <c r="BJ512" i="1"/>
  <c r="BN536" i="1"/>
  <c r="BN513" i="1"/>
  <c r="BN535" i="1"/>
  <c r="BI464" i="1"/>
  <c r="BG473" i="1"/>
  <c r="BE512" i="1"/>
  <c r="BK513" i="1"/>
  <c r="BI536" i="1"/>
  <c r="BN512" i="1"/>
  <c r="BJ522" i="1"/>
  <c r="BL535" i="1"/>
  <c r="BG512" i="1"/>
  <c r="BM513" i="1"/>
  <c r="BM535" i="1"/>
  <c r="BH464" i="1"/>
  <c r="BL522" i="1"/>
  <c r="BL536" i="1"/>
  <c r="BM464" i="1"/>
  <c r="BK473" i="1"/>
  <c r="BI512" i="1"/>
  <c r="BE522" i="1"/>
  <c r="BG535" i="1"/>
  <c r="BM536" i="1"/>
  <c r="BE464" i="1"/>
  <c r="BH513" i="1"/>
  <c r="BN522" i="1"/>
  <c r="BF536" i="1"/>
  <c r="BF464" i="1"/>
  <c r="BE473" i="1"/>
  <c r="BK512" i="1"/>
  <c r="BG522" i="1"/>
  <c r="BG536" i="1"/>
  <c r="BG464" i="1"/>
  <c r="BF513" i="1"/>
  <c r="BL464" i="1"/>
  <c r="BJ473" i="1"/>
  <c r="BL512" i="1"/>
  <c r="BM512" i="1"/>
  <c r="BI522" i="1"/>
  <c r="BK535" i="1"/>
  <c r="BJ464" i="1"/>
  <c r="BH473" i="1"/>
  <c r="BF512" i="1"/>
  <c r="BL513" i="1"/>
  <c r="BJ536" i="1"/>
  <c r="BI473" i="1"/>
  <c r="BK522" i="1"/>
  <c r="BE535" i="1"/>
  <c r="BK536" i="1"/>
  <c r="BH506" i="1"/>
  <c r="BG457" i="1"/>
  <c r="BL506" i="1"/>
  <c r="BJ509" i="1"/>
  <c r="BJ525" i="1"/>
  <c r="BJ533" i="1"/>
  <c r="BM457" i="1"/>
  <c r="BM472" i="1"/>
  <c r="BI506" i="1"/>
  <c r="BK509" i="1"/>
  <c r="BK525" i="1"/>
  <c r="BK533" i="1"/>
  <c r="BE540" i="1"/>
  <c r="BM544" i="1"/>
  <c r="BN472" i="1"/>
  <c r="BJ506" i="1"/>
  <c r="BL509" i="1"/>
  <c r="BL525" i="1"/>
  <c r="BL533" i="1"/>
  <c r="BF540" i="1"/>
  <c r="BN544" i="1"/>
  <c r="BG472" i="1"/>
  <c r="BE509" i="1"/>
  <c r="BI523" i="1"/>
  <c r="BE525" i="1"/>
  <c r="BE533" i="1"/>
  <c r="BM537" i="1"/>
  <c r="BG544" i="1"/>
  <c r="BF509" i="1"/>
  <c r="BL472" i="1"/>
  <c r="BN509" i="1"/>
  <c r="BJ523" i="1"/>
  <c r="BN525" i="1"/>
  <c r="BN533" i="1"/>
  <c r="BL544" i="1"/>
  <c r="BN457" i="1"/>
  <c r="BI457" i="1"/>
  <c r="BM506" i="1"/>
  <c r="BG537" i="1"/>
  <c r="BI540" i="1"/>
  <c r="BN506" i="1"/>
  <c r="BH537" i="1"/>
  <c r="BJ540" i="1"/>
  <c r="BK472" i="1"/>
  <c r="BG506" i="1"/>
  <c r="BI509" i="1"/>
  <c r="BM523" i="1"/>
  <c r="BI525" i="1"/>
  <c r="BI533" i="1"/>
  <c r="BK544" i="1"/>
  <c r="BH472" i="1"/>
  <c r="BN537" i="1"/>
  <c r="BL540" i="1"/>
  <c r="BF457" i="1"/>
  <c r="BI472" i="1"/>
  <c r="BE506" i="1"/>
  <c r="BG509" i="1"/>
  <c r="BK523" i="1"/>
  <c r="BG525" i="1"/>
  <c r="BG533" i="1"/>
  <c r="BI544" i="1"/>
  <c r="BK457" i="1"/>
  <c r="BL523" i="1"/>
  <c r="BH525" i="1"/>
  <c r="BH533" i="1"/>
  <c r="BJ544" i="1"/>
  <c r="BL457" i="1"/>
  <c r="BE523" i="1"/>
  <c r="BI537" i="1"/>
  <c r="BK540" i="1"/>
  <c r="BR545" i="1"/>
  <c r="R28" i="2" s="1"/>
  <c r="BP545" i="1"/>
  <c r="N28" i="2" s="1"/>
  <c r="BQ545" i="1"/>
  <c r="P28" i="2" s="1"/>
  <c r="BT545" i="1"/>
  <c r="V28" i="2" s="1"/>
  <c r="BO545" i="1"/>
  <c r="L28" i="2" s="1"/>
  <c r="BS545" i="1"/>
  <c r="T28" i="2" s="1"/>
  <c r="AZ14" i="1"/>
  <c r="H21" i="2" s="1"/>
  <c r="Q26" i="1"/>
  <c r="AV25" i="1"/>
  <c r="Q75" i="1"/>
  <c r="AV74" i="1"/>
  <c r="Q89" i="1"/>
  <c r="AV88" i="1"/>
  <c r="Q150" i="1"/>
  <c r="AV149" i="1"/>
  <c r="Q158" i="1"/>
  <c r="AV157" i="1"/>
  <c r="Q146" i="1"/>
  <c r="AV145" i="1"/>
  <c r="Q290" i="1"/>
  <c r="AV289" i="1"/>
  <c r="Q306" i="1"/>
  <c r="AV305" i="1"/>
  <c r="Q400" i="1"/>
  <c r="AV399" i="1"/>
  <c r="Q370" i="1"/>
  <c r="AV369" i="1"/>
  <c r="Q48" i="1"/>
  <c r="U48" i="1" s="1"/>
  <c r="BU48" i="1" s="1"/>
  <c r="AV47" i="1"/>
  <c r="Q94" i="1"/>
  <c r="U94" i="1" s="1"/>
  <c r="BU94" i="1" s="1"/>
  <c r="AV93" i="1"/>
  <c r="Q80" i="1"/>
  <c r="U80" i="1" s="1"/>
  <c r="BU80" i="1" s="1"/>
  <c r="AV79" i="1"/>
  <c r="Q92" i="1"/>
  <c r="AV91" i="1"/>
  <c r="Q163" i="1"/>
  <c r="U163" i="1" s="1"/>
  <c r="BU163" i="1" s="1"/>
  <c r="AV162" i="1"/>
  <c r="Q211" i="1"/>
  <c r="U211" i="1" s="1"/>
  <c r="BU211" i="1" s="1"/>
  <c r="AV210" i="1"/>
  <c r="Q271" i="1"/>
  <c r="U271" i="1" s="1"/>
  <c r="BU271" i="1" s="1"/>
  <c r="AV270" i="1"/>
  <c r="Q314" i="1"/>
  <c r="U314" i="1" s="1"/>
  <c r="BU314" i="1" s="1"/>
  <c r="AV313" i="1"/>
  <c r="Q86" i="1"/>
  <c r="AV85" i="1"/>
  <c r="Q279" i="1"/>
  <c r="U279" i="1" s="1"/>
  <c r="BU279" i="1" s="1"/>
  <c r="AV278" i="1"/>
  <c r="Q188" i="1"/>
  <c r="AV187" i="1"/>
  <c r="Q276" i="1"/>
  <c r="AV275" i="1"/>
  <c r="Q308" i="1"/>
  <c r="AV307" i="1"/>
  <c r="Q365" i="1"/>
  <c r="U365" i="1" s="1"/>
  <c r="BU365" i="1" s="1"/>
  <c r="AV364" i="1"/>
  <c r="Q427" i="1"/>
  <c r="U427" i="1" s="1"/>
  <c r="BU427" i="1" s="1"/>
  <c r="AV426" i="1"/>
  <c r="Q336" i="1"/>
  <c r="AV335" i="1"/>
  <c r="Q420" i="1"/>
  <c r="U420" i="1" s="1"/>
  <c r="BU420" i="1" s="1"/>
  <c r="AV419" i="1"/>
  <c r="Q342" i="1"/>
  <c r="AV341" i="1"/>
  <c r="Q477" i="1"/>
  <c r="AV476" i="1"/>
  <c r="Q70" i="1"/>
  <c r="AV69" i="1"/>
  <c r="Q373" i="1"/>
  <c r="U373" i="1" s="1"/>
  <c r="BU373" i="1" s="1"/>
  <c r="AV372" i="1"/>
  <c r="Q363" i="1"/>
  <c r="U363" i="1" s="1"/>
  <c r="BU363" i="1" s="1"/>
  <c r="AV362" i="1"/>
  <c r="Q129" i="1"/>
  <c r="U129" i="1" s="1"/>
  <c r="BU129" i="1" s="1"/>
  <c r="AV128" i="1"/>
  <c r="Q244" i="1"/>
  <c r="U244" i="1" s="1"/>
  <c r="BU244" i="1" s="1"/>
  <c r="AV243" i="1"/>
  <c r="Q116" i="1"/>
  <c r="AV115" i="1"/>
  <c r="Q230" i="1"/>
  <c r="AV229" i="1"/>
  <c r="Q280" i="1"/>
  <c r="U280" i="1" s="1"/>
  <c r="BU280" i="1" s="1"/>
  <c r="AV279" i="1"/>
  <c r="Q368" i="1"/>
  <c r="AV367" i="1"/>
  <c r="Q184" i="1"/>
  <c r="U184" i="1" s="1"/>
  <c r="BU184" i="1" s="1"/>
  <c r="AV183" i="1"/>
  <c r="Q425" i="1"/>
  <c r="U425" i="1" s="1"/>
  <c r="BU425" i="1" s="1"/>
  <c r="AV424" i="1"/>
  <c r="Q499" i="1"/>
  <c r="U499" i="1" s="1"/>
  <c r="BU499" i="1" s="1"/>
  <c r="AV498" i="1"/>
  <c r="Q463" i="1"/>
  <c r="U463" i="1" s="1"/>
  <c r="BU463" i="1" s="1"/>
  <c r="AV462" i="1"/>
  <c r="Q205" i="1"/>
  <c r="AV204" i="1"/>
  <c r="Q260" i="1"/>
  <c r="U260" i="1" s="1"/>
  <c r="BU260" i="1" s="1"/>
  <c r="AV259" i="1"/>
  <c r="Q514" i="1"/>
  <c r="U514" i="1" s="1"/>
  <c r="BU514" i="1" s="1"/>
  <c r="AV513" i="1"/>
  <c r="Q95" i="1"/>
  <c r="AV94" i="1"/>
  <c r="Q177" i="1"/>
  <c r="U177" i="1" s="1"/>
  <c r="BU177" i="1" s="1"/>
  <c r="AV176" i="1"/>
  <c r="Q90" i="1"/>
  <c r="U90" i="1" s="1"/>
  <c r="BU90" i="1" s="1"/>
  <c r="AV89" i="1"/>
  <c r="Q220" i="1"/>
  <c r="U220" i="1" s="1"/>
  <c r="BU220" i="1" s="1"/>
  <c r="AV219" i="1"/>
  <c r="Q345" i="1"/>
  <c r="U345" i="1" s="1"/>
  <c r="BU345" i="1" s="1"/>
  <c r="AV344" i="1"/>
  <c r="Q440" i="1"/>
  <c r="U440" i="1" s="1"/>
  <c r="BU440" i="1" s="1"/>
  <c r="AV439" i="1"/>
  <c r="Q483" i="1"/>
  <c r="AV482" i="1"/>
  <c r="Q293" i="1"/>
  <c r="AV292" i="1"/>
  <c r="Q437" i="1"/>
  <c r="AV436" i="1"/>
  <c r="Q486" i="1"/>
  <c r="U486" i="1" s="1"/>
  <c r="BU486" i="1" s="1"/>
  <c r="AV485" i="1"/>
  <c r="Q465" i="1"/>
  <c r="U465" i="1" s="1"/>
  <c r="BU465" i="1" s="1"/>
  <c r="AV464" i="1"/>
  <c r="Q106" i="1"/>
  <c r="U106" i="1" s="1"/>
  <c r="BU106" i="1" s="1"/>
  <c r="AV105" i="1"/>
  <c r="Q329" i="1"/>
  <c r="U329" i="1" s="1"/>
  <c r="BU329" i="1" s="1"/>
  <c r="AV328" i="1"/>
  <c r="Q517" i="1"/>
  <c r="U517" i="1" s="1"/>
  <c r="BU517" i="1" s="1"/>
  <c r="AV516" i="1"/>
  <c r="Q383" i="1"/>
  <c r="U383" i="1" s="1"/>
  <c r="BU383" i="1" s="1"/>
  <c r="AV382" i="1"/>
  <c r="Q495" i="1"/>
  <c r="U495" i="1" s="1"/>
  <c r="BU495" i="1" s="1"/>
  <c r="AV494" i="1"/>
  <c r="Q160" i="1"/>
  <c r="U160" i="1" s="1"/>
  <c r="BU160" i="1" s="1"/>
  <c r="AV159" i="1"/>
  <c r="Q526" i="1"/>
  <c r="U526" i="1" s="1"/>
  <c r="BU526" i="1" s="1"/>
  <c r="AV525" i="1"/>
  <c r="Q103" i="1"/>
  <c r="U103" i="1" s="1"/>
  <c r="BU103" i="1" s="1"/>
  <c r="AV102" i="1"/>
  <c r="Q18" i="1"/>
  <c r="AV17" i="1"/>
  <c r="Q47" i="1"/>
  <c r="AV46" i="1"/>
  <c r="Q51" i="1"/>
  <c r="AV50" i="1"/>
  <c r="Q53" i="1"/>
  <c r="AV52" i="1"/>
  <c r="Q71" i="1"/>
  <c r="AV70" i="1"/>
  <c r="Q126" i="1"/>
  <c r="U126" i="1" s="1"/>
  <c r="BU126" i="1" s="1"/>
  <c r="AV125" i="1"/>
  <c r="Q134" i="1"/>
  <c r="U134" i="1" s="1"/>
  <c r="BU134" i="1" s="1"/>
  <c r="AV133" i="1"/>
  <c r="Q117" i="1"/>
  <c r="AV116" i="1"/>
  <c r="Q142" i="1"/>
  <c r="AV141" i="1"/>
  <c r="Q185" i="1"/>
  <c r="AV184" i="1"/>
  <c r="Q283" i="1"/>
  <c r="U283" i="1" s="1"/>
  <c r="BU283" i="1" s="1"/>
  <c r="AV282" i="1"/>
  <c r="Q287" i="1"/>
  <c r="AV286" i="1"/>
  <c r="Q294" i="1"/>
  <c r="AV293" i="1"/>
  <c r="Q310" i="1"/>
  <c r="AV309" i="1"/>
  <c r="Q378" i="1"/>
  <c r="AV377" i="1"/>
  <c r="Q414" i="1"/>
  <c r="U414" i="1" s="1"/>
  <c r="BU414" i="1" s="1"/>
  <c r="AV413" i="1"/>
  <c r="Q384" i="1"/>
  <c r="AV383" i="1"/>
  <c r="Q388" i="1"/>
  <c r="AV387" i="1"/>
  <c r="Q382" i="1"/>
  <c r="AV381" i="1"/>
  <c r="Q23" i="1"/>
  <c r="U23" i="1" s="1"/>
  <c r="BU23" i="1" s="1"/>
  <c r="AV22" i="1"/>
  <c r="Q144" i="1"/>
  <c r="U144" i="1" s="1"/>
  <c r="BU144" i="1" s="1"/>
  <c r="AV143" i="1"/>
  <c r="Q151" i="1"/>
  <c r="U151" i="1" s="1"/>
  <c r="BU151" i="1" s="1"/>
  <c r="AV150" i="1"/>
  <c r="Q190" i="1"/>
  <c r="AV189" i="1"/>
  <c r="Q198" i="1"/>
  <c r="AV197" i="1"/>
  <c r="Q214" i="1"/>
  <c r="AV213" i="1"/>
  <c r="Q175" i="1"/>
  <c r="U175" i="1" s="1"/>
  <c r="BU175" i="1" s="1"/>
  <c r="AV174" i="1"/>
  <c r="Q180" i="1"/>
  <c r="U180" i="1" s="1"/>
  <c r="BU180" i="1" s="1"/>
  <c r="AV179" i="1"/>
  <c r="Q263" i="1"/>
  <c r="U263" i="1" s="1"/>
  <c r="BU263" i="1" s="1"/>
  <c r="AV262" i="1"/>
  <c r="Q274" i="1"/>
  <c r="AV273" i="1"/>
  <c r="Q304" i="1"/>
  <c r="AV303" i="1"/>
  <c r="Q341" i="1"/>
  <c r="U341" i="1" s="1"/>
  <c r="BU341" i="1" s="1"/>
  <c r="AV340" i="1"/>
  <c r="Q204" i="1"/>
  <c r="AV203" i="1"/>
  <c r="Q242" i="1"/>
  <c r="AV241" i="1"/>
  <c r="Q317" i="1"/>
  <c r="U317" i="1" s="1"/>
  <c r="BU317" i="1" s="1"/>
  <c r="AV316" i="1"/>
  <c r="Q261" i="1"/>
  <c r="AV260" i="1"/>
  <c r="Q272" i="1"/>
  <c r="AV271" i="1"/>
  <c r="Q353" i="1"/>
  <c r="U353" i="1" s="1"/>
  <c r="BU353" i="1" s="1"/>
  <c r="AV352" i="1"/>
  <c r="Q387" i="1"/>
  <c r="U387" i="1" s="1"/>
  <c r="BU387" i="1" s="1"/>
  <c r="AV386" i="1"/>
  <c r="Q452" i="1"/>
  <c r="U452" i="1" s="1"/>
  <c r="BU452" i="1" s="1"/>
  <c r="AV451" i="1"/>
  <c r="Q245" i="1"/>
  <c r="AV244" i="1"/>
  <c r="Q352" i="1"/>
  <c r="AV351" i="1"/>
  <c r="Q381" i="1"/>
  <c r="U381" i="1" s="1"/>
  <c r="BU381" i="1" s="1"/>
  <c r="AV380" i="1"/>
  <c r="Q409" i="1"/>
  <c r="U409" i="1" s="1"/>
  <c r="BU409" i="1" s="1"/>
  <c r="AV408" i="1"/>
  <c r="Q424" i="1"/>
  <c r="U424" i="1" s="1"/>
  <c r="BU424" i="1" s="1"/>
  <c r="AV423" i="1"/>
  <c r="Q479" i="1"/>
  <c r="U479" i="1" s="1"/>
  <c r="BU479" i="1" s="1"/>
  <c r="AV478" i="1"/>
  <c r="Q441" i="1"/>
  <c r="AV440" i="1"/>
  <c r="Q454" i="1"/>
  <c r="U454" i="1" s="1"/>
  <c r="BU454" i="1" s="1"/>
  <c r="AV453" i="1"/>
  <c r="Q484" i="1"/>
  <c r="U484" i="1" s="1"/>
  <c r="BU484" i="1" s="1"/>
  <c r="AV483" i="1"/>
  <c r="Q535" i="1"/>
  <c r="U535" i="1" s="1"/>
  <c r="BU535" i="1" s="1"/>
  <c r="AV534" i="1"/>
  <c r="Q331" i="1"/>
  <c r="U331" i="1" s="1"/>
  <c r="BU331" i="1" s="1"/>
  <c r="AV330" i="1"/>
  <c r="Q371" i="1"/>
  <c r="U371" i="1" s="1"/>
  <c r="BU371" i="1" s="1"/>
  <c r="AV370" i="1"/>
  <c r="Q503" i="1"/>
  <c r="U503" i="1" s="1"/>
  <c r="BU503" i="1" s="1"/>
  <c r="AV502" i="1"/>
  <c r="Q107" i="1"/>
  <c r="AV106" i="1"/>
  <c r="Q485" i="1"/>
  <c r="AV484" i="1"/>
  <c r="Q108" i="1"/>
  <c r="U108" i="1" s="1"/>
  <c r="BU108" i="1" s="1"/>
  <c r="AV107" i="1"/>
  <c r="Q19" i="1"/>
  <c r="U19" i="1" s="1"/>
  <c r="BU19" i="1" s="1"/>
  <c r="AV18" i="1"/>
  <c r="Q167" i="1"/>
  <c r="U167" i="1" s="1"/>
  <c r="BU167" i="1" s="1"/>
  <c r="AV166" i="1"/>
  <c r="Q187" i="1"/>
  <c r="U187" i="1" s="1"/>
  <c r="BU187" i="1" s="1"/>
  <c r="AV186" i="1"/>
  <c r="Q209" i="1"/>
  <c r="AV208" i="1"/>
  <c r="Q238" i="1"/>
  <c r="AV237" i="1"/>
  <c r="Q255" i="1"/>
  <c r="U255" i="1" s="1"/>
  <c r="BU255" i="1" s="1"/>
  <c r="AV254" i="1"/>
  <c r="Q50" i="1"/>
  <c r="U50" i="1" s="1"/>
  <c r="BU50" i="1" s="1"/>
  <c r="AV49" i="1"/>
  <c r="Q124" i="1"/>
  <c r="AV123" i="1"/>
  <c r="Q186" i="1"/>
  <c r="U186" i="1" s="1"/>
  <c r="BU186" i="1" s="1"/>
  <c r="AV185" i="1"/>
  <c r="Q231" i="1"/>
  <c r="U231" i="1" s="1"/>
  <c r="BU231" i="1" s="1"/>
  <c r="AV230" i="1"/>
  <c r="Q215" i="1"/>
  <c r="U215" i="1" s="1"/>
  <c r="BU215" i="1" s="1"/>
  <c r="AV214" i="1"/>
  <c r="Q247" i="1"/>
  <c r="U247" i="1" s="1"/>
  <c r="BU247" i="1" s="1"/>
  <c r="AV246" i="1"/>
  <c r="Q312" i="1"/>
  <c r="U312" i="1" s="1"/>
  <c r="BU312" i="1" s="1"/>
  <c r="AV311" i="1"/>
  <c r="Q428" i="1"/>
  <c r="U428" i="1" s="1"/>
  <c r="BU428" i="1" s="1"/>
  <c r="AV427" i="1"/>
  <c r="Q224" i="1"/>
  <c r="AV223" i="1"/>
  <c r="Q257" i="1"/>
  <c r="AV256" i="1"/>
  <c r="Q347" i="1"/>
  <c r="U347" i="1" s="1"/>
  <c r="BU347" i="1" s="1"/>
  <c r="AV346" i="1"/>
  <c r="Q447" i="1"/>
  <c r="U447" i="1" s="1"/>
  <c r="BU447" i="1" s="1"/>
  <c r="AV446" i="1"/>
  <c r="Q458" i="1"/>
  <c r="U458" i="1" s="1"/>
  <c r="BU458" i="1" s="1"/>
  <c r="AV457" i="1"/>
  <c r="Q502" i="1"/>
  <c r="U502" i="1" s="1"/>
  <c r="BU502" i="1" s="1"/>
  <c r="AV501" i="1"/>
  <c r="Q537" i="1"/>
  <c r="U537" i="1" s="1"/>
  <c r="BU537" i="1" s="1"/>
  <c r="AV536" i="1"/>
  <c r="Q328" i="1"/>
  <c r="AV327" i="1"/>
  <c r="Q339" i="1"/>
  <c r="U339" i="1" s="1"/>
  <c r="BU339" i="1" s="1"/>
  <c r="AV338" i="1"/>
  <c r="Q377" i="1"/>
  <c r="U377" i="1" s="1"/>
  <c r="BU377" i="1" s="1"/>
  <c r="AV376" i="1"/>
  <c r="Q164" i="1"/>
  <c r="AV163" i="1"/>
  <c r="Q216" i="1"/>
  <c r="U216" i="1" s="1"/>
  <c r="BU216" i="1" s="1"/>
  <c r="AV215" i="1"/>
  <c r="Q297" i="1"/>
  <c r="U297" i="1" s="1"/>
  <c r="BU297" i="1" s="1"/>
  <c r="AV296" i="1"/>
  <c r="Q417" i="1"/>
  <c r="U417" i="1" s="1"/>
  <c r="BU417" i="1" s="1"/>
  <c r="AV416" i="1"/>
  <c r="Q481" i="1"/>
  <c r="U481" i="1" s="1"/>
  <c r="BU481" i="1" s="1"/>
  <c r="AV480" i="1"/>
  <c r="Q521" i="1"/>
  <c r="U521" i="1" s="1"/>
  <c r="BU521" i="1" s="1"/>
  <c r="AV520" i="1"/>
  <c r="Q530" i="1"/>
  <c r="U530" i="1" s="1"/>
  <c r="BU530" i="1" s="1"/>
  <c r="AV529" i="1"/>
  <c r="Q60" i="1"/>
  <c r="U60" i="1" s="1"/>
  <c r="BU60" i="1" s="1"/>
  <c r="AV59" i="1"/>
  <c r="Q191" i="1"/>
  <c r="U191" i="1" s="1"/>
  <c r="BU191" i="1" s="1"/>
  <c r="AV190" i="1"/>
  <c r="Q206" i="1"/>
  <c r="AV205" i="1"/>
  <c r="Q31" i="1"/>
  <c r="U31" i="1" s="1"/>
  <c r="BU31" i="1" s="1"/>
  <c r="AV30" i="1"/>
  <c r="Q97" i="1"/>
  <c r="AV96" i="1"/>
  <c r="Q195" i="1"/>
  <c r="AV194" i="1"/>
  <c r="Q222" i="1"/>
  <c r="AV221" i="1"/>
  <c r="Q252" i="1"/>
  <c r="U252" i="1" s="1"/>
  <c r="BU252" i="1" s="1"/>
  <c r="AV251" i="1"/>
  <c r="Q349" i="1"/>
  <c r="AV348" i="1"/>
  <c r="Q397" i="1"/>
  <c r="U397" i="1" s="1"/>
  <c r="BU397" i="1" s="1"/>
  <c r="AV396" i="1"/>
  <c r="Q446" i="1"/>
  <c r="U446" i="1" s="1"/>
  <c r="BU446" i="1" s="1"/>
  <c r="AV445" i="1"/>
  <c r="Q470" i="1"/>
  <c r="U470" i="1" s="1"/>
  <c r="BU470" i="1" s="1"/>
  <c r="AV469" i="1"/>
  <c r="Q490" i="1"/>
  <c r="U490" i="1" s="1"/>
  <c r="BU490" i="1" s="1"/>
  <c r="AV489" i="1"/>
  <c r="Q309" i="1"/>
  <c r="U309" i="1" s="1"/>
  <c r="BU309" i="1" s="1"/>
  <c r="AV308" i="1"/>
  <c r="Q369" i="1"/>
  <c r="U369" i="1" s="1"/>
  <c r="BU369" i="1" s="1"/>
  <c r="AV368" i="1"/>
  <c r="Q416" i="1"/>
  <c r="U416" i="1" s="1"/>
  <c r="BU416" i="1" s="1"/>
  <c r="AV415" i="1"/>
  <c r="Q443" i="1"/>
  <c r="U443" i="1" s="1"/>
  <c r="BU443" i="1" s="1"/>
  <c r="AV442" i="1"/>
  <c r="Q459" i="1"/>
  <c r="U459" i="1" s="1"/>
  <c r="BU459" i="1" s="1"/>
  <c r="AV458" i="1"/>
  <c r="Q487" i="1"/>
  <c r="U487" i="1" s="1"/>
  <c r="BU487" i="1" s="1"/>
  <c r="AV486" i="1"/>
  <c r="Q504" i="1"/>
  <c r="U504" i="1" s="1"/>
  <c r="BU504" i="1" s="1"/>
  <c r="AV503" i="1"/>
  <c r="Q192" i="1"/>
  <c r="U192" i="1" s="1"/>
  <c r="BU192" i="1" s="1"/>
  <c r="AV191" i="1"/>
  <c r="Q171" i="1"/>
  <c r="U171" i="1" s="1"/>
  <c r="BU171" i="1" s="1"/>
  <c r="AV170" i="1"/>
  <c r="Q335" i="1"/>
  <c r="U335" i="1" s="1"/>
  <c r="BU335" i="1" s="1"/>
  <c r="AV334" i="1"/>
  <c r="Q482" i="1"/>
  <c r="AV481" i="1"/>
  <c r="Q509" i="1"/>
  <c r="U509" i="1" s="1"/>
  <c r="BU509" i="1" s="1"/>
  <c r="AV508" i="1"/>
  <c r="Q518" i="1"/>
  <c r="U518" i="1" s="1"/>
  <c r="BU518" i="1" s="1"/>
  <c r="AV517" i="1"/>
  <c r="Q444" i="1"/>
  <c r="U444" i="1" s="1"/>
  <c r="BU444" i="1" s="1"/>
  <c r="AV443" i="1"/>
  <c r="Q464" i="1"/>
  <c r="U464" i="1" s="1"/>
  <c r="BU464" i="1" s="1"/>
  <c r="AV463" i="1"/>
  <c r="Q515" i="1"/>
  <c r="U515" i="1" s="1"/>
  <c r="BU515" i="1" s="1"/>
  <c r="AV514" i="1"/>
  <c r="Q98" i="1"/>
  <c r="U98" i="1" s="1"/>
  <c r="BU98" i="1" s="1"/>
  <c r="AV97" i="1"/>
  <c r="Q141" i="1"/>
  <c r="AV140" i="1"/>
  <c r="Q469" i="1"/>
  <c r="AV468" i="1"/>
  <c r="Q508" i="1"/>
  <c r="U508" i="1" s="1"/>
  <c r="BU508" i="1" s="1"/>
  <c r="AV507" i="1"/>
  <c r="Q528" i="1"/>
  <c r="U528" i="1" s="1"/>
  <c r="BU528" i="1" s="1"/>
  <c r="AV527" i="1"/>
  <c r="Q61" i="1"/>
  <c r="AV60" i="1"/>
  <c r="Q199" i="1"/>
  <c r="U199" i="1" s="1"/>
  <c r="BU199" i="1" s="1"/>
  <c r="AV198" i="1"/>
  <c r="Q318" i="1"/>
  <c r="U318" i="1" s="1"/>
  <c r="BU318" i="1" s="1"/>
  <c r="AV317" i="1"/>
  <c r="Q433" i="1"/>
  <c r="AV432" i="1"/>
  <c r="Q534" i="1"/>
  <c r="AV533" i="1"/>
  <c r="Q338" i="1"/>
  <c r="AV337" i="1"/>
  <c r="Q429" i="1"/>
  <c r="AV428" i="1"/>
  <c r="Q343" i="1"/>
  <c r="U343" i="1" s="1"/>
  <c r="BU343" i="1" s="1"/>
  <c r="AV342" i="1"/>
  <c r="Q326" i="1"/>
  <c r="AV325" i="1"/>
  <c r="Q38" i="1"/>
  <c r="U38" i="1" s="1"/>
  <c r="BU38" i="1" s="1"/>
  <c r="AV37" i="1"/>
  <c r="Q49" i="1"/>
  <c r="U49" i="1" s="1"/>
  <c r="BU49" i="1" s="1"/>
  <c r="AV48" i="1"/>
  <c r="Q166" i="1"/>
  <c r="AV165" i="1"/>
  <c r="Q182" i="1"/>
  <c r="AV181" i="1"/>
  <c r="Q392" i="1"/>
  <c r="AV391" i="1"/>
  <c r="Q34" i="1"/>
  <c r="U34" i="1" s="1"/>
  <c r="BU34" i="1" s="1"/>
  <c r="AV33" i="1"/>
  <c r="Q72" i="1"/>
  <c r="U72" i="1" s="1"/>
  <c r="BU72" i="1" s="1"/>
  <c r="AV71" i="1"/>
  <c r="Q109" i="1"/>
  <c r="AV108" i="1"/>
  <c r="Q110" i="1"/>
  <c r="U110" i="1" s="1"/>
  <c r="BU110" i="1" s="1"/>
  <c r="AV109" i="1"/>
  <c r="Q115" i="1"/>
  <c r="U115" i="1" s="1"/>
  <c r="BU115" i="1" s="1"/>
  <c r="AV114" i="1"/>
  <c r="Q332" i="1"/>
  <c r="AV331" i="1"/>
  <c r="Q194" i="1"/>
  <c r="AV193" i="1"/>
  <c r="Q235" i="1"/>
  <c r="U235" i="1" s="1"/>
  <c r="BU235" i="1" s="1"/>
  <c r="AV234" i="1"/>
  <c r="Q311" i="1"/>
  <c r="U311" i="1" s="1"/>
  <c r="BU311" i="1" s="1"/>
  <c r="AV310" i="1"/>
  <c r="Q292" i="1"/>
  <c r="U292" i="1" s="1"/>
  <c r="BU292" i="1" s="1"/>
  <c r="AV291" i="1"/>
  <c r="Q419" i="1"/>
  <c r="U419" i="1" s="1"/>
  <c r="BU419" i="1" s="1"/>
  <c r="AV418" i="1"/>
  <c r="Q360" i="1"/>
  <c r="AV359" i="1"/>
  <c r="Q379" i="1"/>
  <c r="U379" i="1" s="1"/>
  <c r="BU379" i="1" s="1"/>
  <c r="AV378" i="1"/>
  <c r="Q507" i="1"/>
  <c r="U507" i="1" s="1"/>
  <c r="BU507" i="1" s="1"/>
  <c r="AV506" i="1"/>
  <c r="Q532" i="1"/>
  <c r="U532" i="1" s="1"/>
  <c r="BU532" i="1" s="1"/>
  <c r="AV531" i="1"/>
  <c r="Q519" i="1"/>
  <c r="AV518" i="1"/>
  <c r="Q149" i="1"/>
  <c r="U149" i="1" s="1"/>
  <c r="BU149" i="1" s="1"/>
  <c r="AV148" i="1"/>
  <c r="Q200" i="1"/>
  <c r="U200" i="1" s="1"/>
  <c r="BU200" i="1" s="1"/>
  <c r="AV199" i="1"/>
  <c r="Q74" i="1"/>
  <c r="U74" i="1" s="1"/>
  <c r="BU74" i="1" s="1"/>
  <c r="AV73" i="1"/>
  <c r="Q152" i="1"/>
  <c r="U152" i="1" s="1"/>
  <c r="BU152" i="1" s="1"/>
  <c r="AV151" i="1"/>
  <c r="Q241" i="1"/>
  <c r="AV240" i="1"/>
  <c r="Q212" i="1"/>
  <c r="AV211" i="1"/>
  <c r="Q253" i="1"/>
  <c r="AV252" i="1"/>
  <c r="Q385" i="1"/>
  <c r="U385" i="1" s="1"/>
  <c r="BU385" i="1" s="1"/>
  <c r="AV384" i="1"/>
  <c r="Q442" i="1"/>
  <c r="U442" i="1" s="1"/>
  <c r="BU442" i="1" s="1"/>
  <c r="AV441" i="1"/>
  <c r="Q536" i="1"/>
  <c r="U536" i="1" s="1"/>
  <c r="BU536" i="1" s="1"/>
  <c r="AV535" i="1"/>
  <c r="Q337" i="1"/>
  <c r="AV336" i="1"/>
  <c r="Q189" i="1"/>
  <c r="AV188" i="1"/>
  <c r="Q132" i="1"/>
  <c r="AV131" i="1"/>
  <c r="Q256" i="1"/>
  <c r="U256" i="1" s="1"/>
  <c r="BU256" i="1" s="1"/>
  <c r="AV255" i="1"/>
  <c r="Q375" i="1"/>
  <c r="U375" i="1" s="1"/>
  <c r="BU375" i="1" s="1"/>
  <c r="AV374" i="1"/>
  <c r="Q415" i="1"/>
  <c r="U415" i="1" s="1"/>
  <c r="BU415" i="1" s="1"/>
  <c r="AV414" i="1"/>
  <c r="Q455" i="1"/>
  <c r="U455" i="1" s="1"/>
  <c r="BU455" i="1" s="1"/>
  <c r="AV454" i="1"/>
  <c r="Q366" i="1"/>
  <c r="AV365" i="1"/>
  <c r="Q431" i="1"/>
  <c r="U431" i="1" s="1"/>
  <c r="BU431" i="1" s="1"/>
  <c r="AV430" i="1"/>
  <c r="Q36" i="1"/>
  <c r="U36" i="1" s="1"/>
  <c r="BU36" i="1" s="1"/>
  <c r="AV35" i="1"/>
  <c r="Q300" i="1"/>
  <c r="AV299" i="1"/>
  <c r="Q505" i="1"/>
  <c r="U505" i="1" s="1"/>
  <c r="BU505" i="1" s="1"/>
  <c r="AV504" i="1"/>
  <c r="Q78" i="1"/>
  <c r="U78" i="1" s="1"/>
  <c r="BU78" i="1" s="1"/>
  <c r="AV77" i="1"/>
  <c r="Q28" i="1"/>
  <c r="U28" i="1" s="1"/>
  <c r="BU28" i="1" s="1"/>
  <c r="AV27" i="1"/>
  <c r="Q121" i="1"/>
  <c r="U121" i="1" s="1"/>
  <c r="BU121" i="1" s="1"/>
  <c r="AV120" i="1"/>
  <c r="Q323" i="1"/>
  <c r="U323" i="1" s="1"/>
  <c r="BU323" i="1" s="1"/>
  <c r="AV322" i="1"/>
  <c r="Q538" i="1"/>
  <c r="U538" i="1" s="1"/>
  <c r="BU538" i="1" s="1"/>
  <c r="AV537" i="1"/>
  <c r="Q168" i="1"/>
  <c r="U168" i="1" s="1"/>
  <c r="BU168" i="1" s="1"/>
  <c r="AV167" i="1"/>
  <c r="Q136" i="1"/>
  <c r="AV135" i="1"/>
  <c r="Q52" i="1"/>
  <c r="U52" i="1" s="1"/>
  <c r="BU52" i="1" s="1"/>
  <c r="AV51" i="1"/>
  <c r="Q22" i="1"/>
  <c r="AV21" i="1"/>
  <c r="Q30" i="1"/>
  <c r="U30" i="1" s="1"/>
  <c r="BU30" i="1" s="1"/>
  <c r="AV29" i="1"/>
  <c r="Q55" i="1"/>
  <c r="AV54" i="1"/>
  <c r="Q67" i="1"/>
  <c r="U67" i="1" s="1"/>
  <c r="BU67" i="1" s="1"/>
  <c r="AV66" i="1"/>
  <c r="Q83" i="1"/>
  <c r="AV82" i="1"/>
  <c r="Q57" i="1"/>
  <c r="AV56" i="1"/>
  <c r="Q162" i="1"/>
  <c r="AV161" i="1"/>
  <c r="Q170" i="1"/>
  <c r="AV169" i="1"/>
  <c r="Q178" i="1"/>
  <c r="AV177" i="1"/>
  <c r="Q298" i="1"/>
  <c r="AV297" i="1"/>
  <c r="Q406" i="1"/>
  <c r="AV405" i="1"/>
  <c r="Q376" i="1"/>
  <c r="AV375" i="1"/>
  <c r="Q380" i="1"/>
  <c r="AV379" i="1"/>
  <c r="Q412" i="1"/>
  <c r="AV411" i="1"/>
  <c r="Q278" i="1"/>
  <c r="AV277" i="1"/>
  <c r="Q42" i="1"/>
  <c r="U42" i="1" s="1"/>
  <c r="BU42" i="1" s="1"/>
  <c r="AV41" i="1"/>
  <c r="Q69" i="1"/>
  <c r="AV68" i="1"/>
  <c r="Q77" i="1"/>
  <c r="AV76" i="1"/>
  <c r="Q113" i="1"/>
  <c r="U113" i="1" s="1"/>
  <c r="BU113" i="1" s="1"/>
  <c r="AV112" i="1"/>
  <c r="Q123" i="1"/>
  <c r="U123" i="1" s="1"/>
  <c r="BU123" i="1" s="1"/>
  <c r="AV122" i="1"/>
  <c r="Q148" i="1"/>
  <c r="AV147" i="1"/>
  <c r="Q101" i="1"/>
  <c r="AV100" i="1"/>
  <c r="Q155" i="1"/>
  <c r="U155" i="1" s="1"/>
  <c r="BU155" i="1" s="1"/>
  <c r="AV154" i="1"/>
  <c r="Q25" i="1"/>
  <c r="U25" i="1" s="1"/>
  <c r="BU25" i="1" s="1"/>
  <c r="AV24" i="1"/>
  <c r="Q203" i="1"/>
  <c r="U203" i="1" s="1"/>
  <c r="BU203" i="1" s="1"/>
  <c r="AV202" i="1"/>
  <c r="Q218" i="1"/>
  <c r="AV217" i="1"/>
  <c r="Q208" i="1"/>
  <c r="AV207" i="1"/>
  <c r="Q213" i="1"/>
  <c r="AV212" i="1"/>
  <c r="Q267" i="1"/>
  <c r="U267" i="1" s="1"/>
  <c r="BU267" i="1" s="1"/>
  <c r="AV266" i="1"/>
  <c r="Q275" i="1"/>
  <c r="U275" i="1" s="1"/>
  <c r="BU275" i="1" s="1"/>
  <c r="AV274" i="1"/>
  <c r="Q307" i="1"/>
  <c r="U307" i="1" s="1"/>
  <c r="BU307" i="1" s="1"/>
  <c r="AV306" i="1"/>
  <c r="Q246" i="1"/>
  <c r="AV245" i="1"/>
  <c r="Q295" i="1"/>
  <c r="U295" i="1" s="1"/>
  <c r="BU295" i="1" s="1"/>
  <c r="AV294" i="1"/>
  <c r="Q320" i="1"/>
  <c r="AV319" i="1"/>
  <c r="Q264" i="1"/>
  <c r="AV263" i="1"/>
  <c r="Q268" i="1"/>
  <c r="AV267" i="1"/>
  <c r="Q356" i="1"/>
  <c r="AV355" i="1"/>
  <c r="Q389" i="1"/>
  <c r="U389" i="1" s="1"/>
  <c r="BU389" i="1" s="1"/>
  <c r="AV388" i="1"/>
  <c r="Q423" i="1"/>
  <c r="U423" i="1" s="1"/>
  <c r="BU423" i="1" s="1"/>
  <c r="AV422" i="1"/>
  <c r="Q467" i="1"/>
  <c r="AV466" i="1"/>
  <c r="Q357" i="1"/>
  <c r="U357" i="1" s="1"/>
  <c r="BU357" i="1" s="1"/>
  <c r="AV356" i="1"/>
  <c r="Q411" i="1"/>
  <c r="U411" i="1" s="1"/>
  <c r="BU411" i="1" s="1"/>
  <c r="AV410" i="1"/>
  <c r="Q511" i="1"/>
  <c r="U511" i="1" s="1"/>
  <c r="BU511" i="1" s="1"/>
  <c r="AV510" i="1"/>
  <c r="Q351" i="1"/>
  <c r="U351" i="1" s="1"/>
  <c r="BU351" i="1" s="1"/>
  <c r="AV350" i="1"/>
  <c r="Q512" i="1"/>
  <c r="U512" i="1" s="1"/>
  <c r="BU512" i="1" s="1"/>
  <c r="AV511" i="1"/>
  <c r="Q523" i="1"/>
  <c r="AV522" i="1"/>
  <c r="Q21" i="1"/>
  <c r="U21" i="1" s="1"/>
  <c r="BU21" i="1" s="1"/>
  <c r="AV20" i="1"/>
  <c r="Q128" i="1"/>
  <c r="AV127" i="1"/>
  <c r="Q147" i="1"/>
  <c r="U147" i="1" s="1"/>
  <c r="BU147" i="1" s="1"/>
  <c r="AV146" i="1"/>
  <c r="Q221" i="1"/>
  <c r="AV220" i="1"/>
  <c r="Q243" i="1"/>
  <c r="U243" i="1" s="1"/>
  <c r="BU243" i="1" s="1"/>
  <c r="AV242" i="1"/>
  <c r="Q258" i="1"/>
  <c r="U258" i="1" s="1"/>
  <c r="BU258" i="1" s="1"/>
  <c r="AV257" i="1"/>
  <c r="Q37" i="1"/>
  <c r="AV36" i="1"/>
  <c r="Q227" i="1"/>
  <c r="U227" i="1" s="1"/>
  <c r="BU227" i="1" s="1"/>
  <c r="AV226" i="1"/>
  <c r="Q234" i="1"/>
  <c r="AV233" i="1"/>
  <c r="Q250" i="1"/>
  <c r="U250" i="1" s="1"/>
  <c r="BU250" i="1" s="1"/>
  <c r="AV249" i="1"/>
  <c r="Q301" i="1"/>
  <c r="U301" i="1" s="1"/>
  <c r="BU301" i="1" s="1"/>
  <c r="AV300" i="1"/>
  <c r="Q319" i="1"/>
  <c r="U319" i="1" s="1"/>
  <c r="BU319" i="1" s="1"/>
  <c r="AV318" i="1"/>
  <c r="Q418" i="1"/>
  <c r="U418" i="1" s="1"/>
  <c r="BU418" i="1" s="1"/>
  <c r="AV417" i="1"/>
  <c r="Q460" i="1"/>
  <c r="U460" i="1" s="1"/>
  <c r="BU460" i="1" s="1"/>
  <c r="AV459" i="1"/>
  <c r="Q436" i="1"/>
  <c r="U436" i="1" s="1"/>
  <c r="BU436" i="1" s="1"/>
  <c r="AV435" i="1"/>
  <c r="Q265" i="1"/>
  <c r="AV264" i="1"/>
  <c r="Q358" i="1"/>
  <c r="U358" i="1" s="1"/>
  <c r="BU358" i="1" s="1"/>
  <c r="AV357" i="1"/>
  <c r="Q403" i="1"/>
  <c r="U403" i="1" s="1"/>
  <c r="BU403" i="1" s="1"/>
  <c r="AV402" i="1"/>
  <c r="Q430" i="1"/>
  <c r="U430" i="1" s="1"/>
  <c r="BU430" i="1" s="1"/>
  <c r="AV429" i="1"/>
  <c r="Q450" i="1"/>
  <c r="U450" i="1" s="1"/>
  <c r="BU450" i="1" s="1"/>
  <c r="AV449" i="1"/>
  <c r="Q475" i="1"/>
  <c r="U475" i="1" s="1"/>
  <c r="BU475" i="1" s="1"/>
  <c r="AV474" i="1"/>
  <c r="Q524" i="1"/>
  <c r="U524" i="1" s="1"/>
  <c r="BU524" i="1" s="1"/>
  <c r="AV523" i="1"/>
  <c r="Q390" i="1"/>
  <c r="AV389" i="1"/>
  <c r="Q119" i="1"/>
  <c r="U119" i="1" s="1"/>
  <c r="BU119" i="1" s="1"/>
  <c r="AV118" i="1"/>
  <c r="Q281" i="1"/>
  <c r="AV280" i="1"/>
  <c r="Q333" i="1"/>
  <c r="U333" i="1" s="1"/>
  <c r="BU333" i="1" s="1"/>
  <c r="AV332" i="1"/>
  <c r="Q344" i="1"/>
  <c r="AV343" i="1"/>
  <c r="Q401" i="1"/>
  <c r="U401" i="1" s="1"/>
  <c r="BU401" i="1" s="1"/>
  <c r="AV400" i="1"/>
  <c r="Q27" i="1"/>
  <c r="U27" i="1" s="1"/>
  <c r="BU27" i="1" s="1"/>
  <c r="AV26" i="1"/>
  <c r="Q63" i="1"/>
  <c r="U63" i="1" s="1"/>
  <c r="BU63" i="1" s="1"/>
  <c r="AV62" i="1"/>
  <c r="Q87" i="1"/>
  <c r="U87" i="1" s="1"/>
  <c r="BU87" i="1" s="1"/>
  <c r="AV86" i="1"/>
  <c r="Q137" i="1"/>
  <c r="U137" i="1" s="1"/>
  <c r="BU137" i="1" s="1"/>
  <c r="AV136" i="1"/>
  <c r="Q40" i="1"/>
  <c r="U40" i="1" s="1"/>
  <c r="BU40" i="1" s="1"/>
  <c r="AV39" i="1"/>
  <c r="Q153" i="1"/>
  <c r="U153" i="1" s="1"/>
  <c r="BU153" i="1" s="1"/>
  <c r="AV152" i="1"/>
  <c r="Q210" i="1"/>
  <c r="AV209" i="1"/>
  <c r="Q223" i="1"/>
  <c r="U223" i="1" s="1"/>
  <c r="BU223" i="1" s="1"/>
  <c r="AV222" i="1"/>
  <c r="Q99" i="1"/>
  <c r="U99" i="1" s="1"/>
  <c r="BU99" i="1" s="1"/>
  <c r="AV98" i="1"/>
  <c r="Q315" i="1"/>
  <c r="U315" i="1" s="1"/>
  <c r="BU315" i="1" s="1"/>
  <c r="AV314" i="1"/>
  <c r="Q410" i="1"/>
  <c r="AV409" i="1"/>
  <c r="Q451" i="1"/>
  <c r="U451" i="1" s="1"/>
  <c r="BU451" i="1" s="1"/>
  <c r="AV450" i="1"/>
  <c r="Q472" i="1"/>
  <c r="U472" i="1" s="1"/>
  <c r="BU472" i="1" s="1"/>
  <c r="AV471" i="1"/>
  <c r="Q492" i="1"/>
  <c r="U492" i="1" s="1"/>
  <c r="BU492" i="1" s="1"/>
  <c r="AV491" i="1"/>
  <c r="Q372" i="1"/>
  <c r="AV371" i="1"/>
  <c r="Q432" i="1"/>
  <c r="U432" i="1" s="1"/>
  <c r="BU432" i="1" s="1"/>
  <c r="AV431" i="1"/>
  <c r="Q449" i="1"/>
  <c r="AV448" i="1"/>
  <c r="Q462" i="1"/>
  <c r="U462" i="1" s="1"/>
  <c r="BU462" i="1" s="1"/>
  <c r="AV461" i="1"/>
  <c r="Q488" i="1"/>
  <c r="U488" i="1" s="1"/>
  <c r="BU488" i="1" s="1"/>
  <c r="AV487" i="1"/>
  <c r="Q46" i="1"/>
  <c r="U46" i="1" s="1"/>
  <c r="BU46" i="1" s="1"/>
  <c r="AV45" i="1"/>
  <c r="Q100" i="1"/>
  <c r="U100" i="1" s="1"/>
  <c r="BU100" i="1" s="1"/>
  <c r="AV99" i="1"/>
  <c r="Q201" i="1"/>
  <c r="AV200" i="1"/>
  <c r="Q277" i="1"/>
  <c r="AV276" i="1"/>
  <c r="Q367" i="1"/>
  <c r="U367" i="1" s="1"/>
  <c r="BU367" i="1" s="1"/>
  <c r="AV366" i="1"/>
  <c r="Q282" i="1"/>
  <c r="AV281" i="1"/>
  <c r="Q520" i="1"/>
  <c r="U520" i="1" s="1"/>
  <c r="BU520" i="1" s="1"/>
  <c r="AV519" i="1"/>
  <c r="Q322" i="1"/>
  <c r="U322" i="1" s="1"/>
  <c r="BU322" i="1" s="1"/>
  <c r="AV321" i="1"/>
  <c r="Q398" i="1"/>
  <c r="AV397" i="1"/>
  <c r="Q445" i="1"/>
  <c r="AV444" i="1"/>
  <c r="Q466" i="1"/>
  <c r="U466" i="1" s="1"/>
  <c r="BU466" i="1" s="1"/>
  <c r="AV465" i="1"/>
  <c r="Q32" i="1"/>
  <c r="U32" i="1" s="1"/>
  <c r="BU32" i="1" s="1"/>
  <c r="AV31" i="1"/>
  <c r="Q143" i="1"/>
  <c r="U143" i="1" s="1"/>
  <c r="BU143" i="1" s="1"/>
  <c r="AV142" i="1"/>
  <c r="Q236" i="1"/>
  <c r="U236" i="1" s="1"/>
  <c r="BU236" i="1" s="1"/>
  <c r="AV235" i="1"/>
  <c r="Q269" i="1"/>
  <c r="AV268" i="1"/>
  <c r="Q497" i="1"/>
  <c r="AV496" i="1"/>
  <c r="Q54" i="1"/>
  <c r="U54" i="1" s="1"/>
  <c r="BU54" i="1" s="1"/>
  <c r="AV53" i="1"/>
  <c r="Q111" i="1"/>
  <c r="U111" i="1" s="1"/>
  <c r="BU111" i="1" s="1"/>
  <c r="AV110" i="1"/>
  <c r="Q249" i="1"/>
  <c r="AV248" i="1"/>
  <c r="Q346" i="1"/>
  <c r="U346" i="1" s="1"/>
  <c r="BU346" i="1" s="1"/>
  <c r="AV345" i="1"/>
  <c r="Q434" i="1"/>
  <c r="U434" i="1" s="1"/>
  <c r="BU434" i="1" s="1"/>
  <c r="AV433" i="1"/>
  <c r="Q172" i="1"/>
  <c r="U172" i="1" s="1"/>
  <c r="BU172" i="1" s="1"/>
  <c r="AV171" i="1"/>
  <c r="Q58" i="1"/>
  <c r="U58" i="1" s="1"/>
  <c r="BU58" i="1" s="1"/>
  <c r="AV57" i="1"/>
  <c r="Q359" i="1"/>
  <c r="U359" i="1" s="1"/>
  <c r="BU359" i="1" s="1"/>
  <c r="AV358" i="1"/>
  <c r="Q421" i="1"/>
  <c r="U421" i="1" s="1"/>
  <c r="BU421" i="1" s="1"/>
  <c r="AV420" i="1"/>
  <c r="Q65" i="1"/>
  <c r="AV64" i="1"/>
  <c r="Q161" i="1"/>
  <c r="U161" i="1" s="1"/>
  <c r="BU161" i="1" s="1"/>
  <c r="AV160" i="1"/>
  <c r="Q174" i="1"/>
  <c r="AV173" i="1"/>
  <c r="Q138" i="1"/>
  <c r="AV137" i="1"/>
  <c r="Q316" i="1"/>
  <c r="AV315" i="1"/>
  <c r="Q386" i="1"/>
  <c r="AV385" i="1"/>
  <c r="Q396" i="1"/>
  <c r="AV395" i="1"/>
  <c r="Q81" i="1"/>
  <c r="AV80" i="1"/>
  <c r="Q139" i="1"/>
  <c r="U139" i="1" s="1"/>
  <c r="BU139" i="1" s="1"/>
  <c r="AV138" i="1"/>
  <c r="Q133" i="1"/>
  <c r="U133" i="1" s="1"/>
  <c r="BU133" i="1" s="1"/>
  <c r="AV132" i="1"/>
  <c r="Q288" i="1"/>
  <c r="AV287" i="1"/>
  <c r="Q393" i="1"/>
  <c r="U393" i="1" s="1"/>
  <c r="BU393" i="1" s="1"/>
  <c r="AV392" i="1"/>
  <c r="Q480" i="1"/>
  <c r="U480" i="1" s="1"/>
  <c r="BU480" i="1" s="1"/>
  <c r="AV479" i="1"/>
  <c r="Q348" i="1"/>
  <c r="AV347" i="1"/>
  <c r="Q407" i="1"/>
  <c r="U407" i="1" s="1"/>
  <c r="BU407" i="1" s="1"/>
  <c r="AV406" i="1"/>
  <c r="Q305" i="1"/>
  <c r="U305" i="1" s="1"/>
  <c r="BU305" i="1" s="1"/>
  <c r="AV304" i="1"/>
  <c r="Q500" i="1"/>
  <c r="U500" i="1" s="1"/>
  <c r="BU500" i="1" s="1"/>
  <c r="AV499" i="1"/>
  <c r="Q540" i="1"/>
  <c r="U540" i="1" s="1"/>
  <c r="BU540" i="1" s="1"/>
  <c r="AV539" i="1"/>
  <c r="Q66" i="1"/>
  <c r="U66" i="1" s="1"/>
  <c r="BU66" i="1" s="1"/>
  <c r="AV65" i="1"/>
  <c r="Q233" i="1"/>
  <c r="U233" i="1" s="1"/>
  <c r="BU233" i="1" s="1"/>
  <c r="AV232" i="1"/>
  <c r="Q96" i="1"/>
  <c r="U96" i="1" s="1"/>
  <c r="BU96" i="1" s="1"/>
  <c r="AV95" i="1"/>
  <c r="Q183" i="1"/>
  <c r="U183" i="1" s="1"/>
  <c r="BU183" i="1" s="1"/>
  <c r="AV182" i="1"/>
  <c r="Q41" i="1"/>
  <c r="AV40" i="1"/>
  <c r="Q327" i="1"/>
  <c r="U327" i="1" s="1"/>
  <c r="BU327" i="1" s="1"/>
  <c r="AV326" i="1"/>
  <c r="Q157" i="1"/>
  <c r="U157" i="1" s="1"/>
  <c r="BU157" i="1" s="1"/>
  <c r="AV156" i="1"/>
  <c r="Q395" i="1"/>
  <c r="U395" i="1" s="1"/>
  <c r="BU395" i="1" s="1"/>
  <c r="AV394" i="1"/>
  <c r="Q544" i="1"/>
  <c r="U544" i="1" s="1"/>
  <c r="BU544" i="1" s="1"/>
  <c r="AV543" i="1"/>
  <c r="Q313" i="1"/>
  <c r="AV312" i="1"/>
  <c r="Q251" i="1"/>
  <c r="U251" i="1" s="1"/>
  <c r="BU251" i="1" s="1"/>
  <c r="AV250" i="1"/>
  <c r="Q362" i="1"/>
  <c r="U362" i="1" s="1"/>
  <c r="BU362" i="1" s="1"/>
  <c r="AV361" i="1"/>
  <c r="Q533" i="1"/>
  <c r="U533" i="1" s="1"/>
  <c r="BU533" i="1" s="1"/>
  <c r="AV532" i="1"/>
  <c r="Q289" i="1"/>
  <c r="AV288" i="1"/>
  <c r="Q354" i="1"/>
  <c r="AV353" i="1"/>
  <c r="Q202" i="1"/>
  <c r="AV201" i="1"/>
  <c r="Q296" i="1"/>
  <c r="AV295" i="1"/>
  <c r="Q498" i="1"/>
  <c r="U498" i="1" s="1"/>
  <c r="BU498" i="1" s="1"/>
  <c r="AV497" i="1"/>
  <c r="Q17" i="1"/>
  <c r="U17" i="1" s="1"/>
  <c r="BU17" i="1" s="1"/>
  <c r="AV16" i="1"/>
  <c r="Q169" i="1"/>
  <c r="U169" i="1" s="1"/>
  <c r="BU169" i="1" s="1"/>
  <c r="AV168" i="1"/>
  <c r="Q474" i="1"/>
  <c r="U474" i="1" s="1"/>
  <c r="BU474" i="1" s="1"/>
  <c r="AV473" i="1"/>
  <c r="Q522" i="1"/>
  <c r="U522" i="1" s="1"/>
  <c r="BU522" i="1" s="1"/>
  <c r="AV521" i="1"/>
  <c r="Q24" i="1"/>
  <c r="U24" i="1" s="1"/>
  <c r="BU24" i="1" s="1"/>
  <c r="AV23" i="1"/>
  <c r="Q259" i="1"/>
  <c r="U259" i="1" s="1"/>
  <c r="BU259" i="1" s="1"/>
  <c r="AV258" i="1"/>
  <c r="Q542" i="1"/>
  <c r="U542" i="1" s="1"/>
  <c r="BU542" i="1" s="1"/>
  <c r="AV541" i="1"/>
  <c r="Q510" i="1"/>
  <c r="U510" i="1" s="1"/>
  <c r="BU510" i="1" s="1"/>
  <c r="AV509" i="1"/>
  <c r="Q461" i="1"/>
  <c r="AV460" i="1"/>
  <c r="Q489" i="1"/>
  <c r="U489" i="1" s="1"/>
  <c r="BU489" i="1" s="1"/>
  <c r="AV488" i="1"/>
  <c r="Q33" i="1"/>
  <c r="AV32" i="1"/>
  <c r="Q45" i="1"/>
  <c r="U45" i="1" s="1"/>
  <c r="BU45" i="1" s="1"/>
  <c r="AV44" i="1"/>
  <c r="Q59" i="1"/>
  <c r="AV58" i="1"/>
  <c r="Q79" i="1"/>
  <c r="AV78" i="1"/>
  <c r="Q93" i="1"/>
  <c r="AV92" i="1"/>
  <c r="Q122" i="1"/>
  <c r="U122" i="1" s="1"/>
  <c r="BU122" i="1" s="1"/>
  <c r="AV121" i="1"/>
  <c r="Q130" i="1"/>
  <c r="U130" i="1" s="1"/>
  <c r="BU130" i="1" s="1"/>
  <c r="AV129" i="1"/>
  <c r="Q154" i="1"/>
  <c r="AV153" i="1"/>
  <c r="Q262" i="1"/>
  <c r="AV261" i="1"/>
  <c r="Q302" i="1"/>
  <c r="AV301" i="1"/>
  <c r="Q394" i="1"/>
  <c r="AV393" i="1"/>
  <c r="Q404" i="1"/>
  <c r="AV403" i="1"/>
  <c r="Q408" i="1"/>
  <c r="AV407" i="1"/>
  <c r="Q374" i="1"/>
  <c r="AV373" i="1"/>
  <c r="Q43" i="1"/>
  <c r="U43" i="1" s="1"/>
  <c r="BU43" i="1" s="1"/>
  <c r="AV42" i="1"/>
  <c r="Q73" i="1"/>
  <c r="AV72" i="1"/>
  <c r="Q39" i="1"/>
  <c r="U39" i="1" s="1"/>
  <c r="BU39" i="1" s="1"/>
  <c r="AV38" i="1"/>
  <c r="Q85" i="1"/>
  <c r="U85" i="1" s="1"/>
  <c r="BU85" i="1" s="1"/>
  <c r="AV84" i="1"/>
  <c r="Q76" i="1"/>
  <c r="U76" i="1" s="1"/>
  <c r="BU76" i="1" s="1"/>
  <c r="AV75" i="1"/>
  <c r="Q91" i="1"/>
  <c r="U91" i="1" s="1"/>
  <c r="BU91" i="1" s="1"/>
  <c r="AV90" i="1"/>
  <c r="Q102" i="1"/>
  <c r="U102" i="1" s="1"/>
  <c r="BU102" i="1" s="1"/>
  <c r="AV101" i="1"/>
  <c r="Q114" i="1"/>
  <c r="U114" i="1" s="1"/>
  <c r="BU114" i="1" s="1"/>
  <c r="AV113" i="1"/>
  <c r="Q125" i="1"/>
  <c r="U125" i="1" s="1"/>
  <c r="BU125" i="1" s="1"/>
  <c r="AV124" i="1"/>
  <c r="Q16" i="1"/>
  <c r="AV15" i="1"/>
  <c r="Q84" i="1"/>
  <c r="U84" i="1" s="1"/>
  <c r="BU84" i="1" s="1"/>
  <c r="AV83" i="1"/>
  <c r="Q131" i="1"/>
  <c r="U131" i="1" s="1"/>
  <c r="BU131" i="1" s="1"/>
  <c r="AV130" i="1"/>
  <c r="Q159" i="1"/>
  <c r="U159" i="1" s="1"/>
  <c r="BU159" i="1" s="1"/>
  <c r="AV158" i="1"/>
  <c r="Q179" i="1"/>
  <c r="U179" i="1" s="1"/>
  <c r="BU179" i="1" s="1"/>
  <c r="AV178" i="1"/>
  <c r="Q207" i="1"/>
  <c r="U207" i="1" s="1"/>
  <c r="BU207" i="1" s="1"/>
  <c r="AV206" i="1"/>
  <c r="Q104" i="1"/>
  <c r="AV103" i="1"/>
  <c r="Q270" i="1"/>
  <c r="AV269" i="1"/>
  <c r="Q325" i="1"/>
  <c r="U325" i="1" s="1"/>
  <c r="BU325" i="1" s="1"/>
  <c r="AV324" i="1"/>
  <c r="Q226" i="1"/>
  <c r="AV225" i="1"/>
  <c r="Q254" i="1"/>
  <c r="AV253" i="1"/>
  <c r="Q232" i="1"/>
  <c r="AV231" i="1"/>
  <c r="Q340" i="1"/>
  <c r="AV339" i="1"/>
  <c r="Q391" i="1"/>
  <c r="U391" i="1" s="1"/>
  <c r="BU391" i="1" s="1"/>
  <c r="AV390" i="1"/>
  <c r="Q471" i="1"/>
  <c r="AV470" i="1"/>
  <c r="Q145" i="1"/>
  <c r="U145" i="1" s="1"/>
  <c r="BU145" i="1" s="1"/>
  <c r="AV144" i="1"/>
  <c r="Q229" i="1"/>
  <c r="AV228" i="1"/>
  <c r="Q364" i="1"/>
  <c r="AV363" i="1"/>
  <c r="Q413" i="1"/>
  <c r="U413" i="1" s="1"/>
  <c r="BU413" i="1" s="1"/>
  <c r="AV412" i="1"/>
  <c r="Q468" i="1"/>
  <c r="U468" i="1" s="1"/>
  <c r="BU468" i="1" s="1"/>
  <c r="AV467" i="1"/>
  <c r="Q496" i="1"/>
  <c r="U496" i="1" s="1"/>
  <c r="BU496" i="1" s="1"/>
  <c r="AV495" i="1"/>
  <c r="Q516" i="1"/>
  <c r="U516" i="1" s="1"/>
  <c r="BU516" i="1" s="1"/>
  <c r="AV515" i="1"/>
  <c r="Q527" i="1"/>
  <c r="U527" i="1" s="1"/>
  <c r="BU527" i="1" s="1"/>
  <c r="AV526" i="1"/>
  <c r="Q491" i="1"/>
  <c r="U491" i="1" s="1"/>
  <c r="BU491" i="1" s="1"/>
  <c r="AV490" i="1"/>
  <c r="Q44" i="1"/>
  <c r="U44" i="1" s="1"/>
  <c r="BU44" i="1" s="1"/>
  <c r="AV43" i="1"/>
  <c r="Q135" i="1"/>
  <c r="U135" i="1" s="1"/>
  <c r="BU135" i="1" s="1"/>
  <c r="AV134" i="1"/>
  <c r="Q176" i="1"/>
  <c r="U176" i="1" s="1"/>
  <c r="BU176" i="1" s="1"/>
  <c r="AV175" i="1"/>
  <c r="Q197" i="1"/>
  <c r="AV196" i="1"/>
  <c r="Q225" i="1"/>
  <c r="U225" i="1" s="1"/>
  <c r="BU225" i="1" s="1"/>
  <c r="AV224" i="1"/>
  <c r="Q112" i="1"/>
  <c r="U112" i="1" s="1"/>
  <c r="BU112" i="1" s="1"/>
  <c r="AV111" i="1"/>
  <c r="Q140" i="1"/>
  <c r="U140" i="1" s="1"/>
  <c r="BU140" i="1" s="1"/>
  <c r="AV139" i="1"/>
  <c r="Q173" i="1"/>
  <c r="U173" i="1" s="1"/>
  <c r="BU173" i="1" s="1"/>
  <c r="AV172" i="1"/>
  <c r="Q228" i="1"/>
  <c r="U228" i="1" s="1"/>
  <c r="BU228" i="1" s="1"/>
  <c r="AV227" i="1"/>
  <c r="Q239" i="1"/>
  <c r="U239" i="1" s="1"/>
  <c r="BU239" i="1" s="1"/>
  <c r="AV238" i="1"/>
  <c r="Q62" i="1"/>
  <c r="U62" i="1" s="1"/>
  <c r="BU62" i="1" s="1"/>
  <c r="AV61" i="1"/>
  <c r="Q303" i="1"/>
  <c r="U303" i="1" s="1"/>
  <c r="BU303" i="1" s="1"/>
  <c r="AV302" i="1"/>
  <c r="Q324" i="1"/>
  <c r="AV323" i="1"/>
  <c r="Q473" i="1"/>
  <c r="AV472" i="1"/>
  <c r="Q193" i="1"/>
  <c r="AV192" i="1"/>
  <c r="Q285" i="1"/>
  <c r="AV284" i="1"/>
  <c r="Q361" i="1"/>
  <c r="U361" i="1" s="1"/>
  <c r="BU361" i="1" s="1"/>
  <c r="AV360" i="1"/>
  <c r="Q435" i="1"/>
  <c r="U435" i="1" s="1"/>
  <c r="BU435" i="1" s="1"/>
  <c r="AV434" i="1"/>
  <c r="Q456" i="1"/>
  <c r="U456" i="1" s="1"/>
  <c r="BU456" i="1" s="1"/>
  <c r="AV455" i="1"/>
  <c r="Q476" i="1"/>
  <c r="U476" i="1" s="1"/>
  <c r="BU476" i="1" s="1"/>
  <c r="AV475" i="1"/>
  <c r="Q525" i="1"/>
  <c r="U525" i="1" s="1"/>
  <c r="BU525" i="1" s="1"/>
  <c r="AV524" i="1"/>
  <c r="Q543" i="1"/>
  <c r="U543" i="1" s="1"/>
  <c r="BU543" i="1" s="1"/>
  <c r="AV542" i="1"/>
  <c r="Q439" i="1"/>
  <c r="U439" i="1" s="1"/>
  <c r="BU439" i="1" s="1"/>
  <c r="AV438" i="1"/>
  <c r="Q291" i="1"/>
  <c r="U291" i="1" s="1"/>
  <c r="BU291" i="1" s="1"/>
  <c r="AV290" i="1"/>
  <c r="Q334" i="1"/>
  <c r="U334" i="1" s="1"/>
  <c r="BU334" i="1" s="1"/>
  <c r="AV333" i="1"/>
  <c r="Q355" i="1"/>
  <c r="U355" i="1" s="1"/>
  <c r="BU355" i="1" s="1"/>
  <c r="AV354" i="1"/>
  <c r="Q448" i="1"/>
  <c r="U448" i="1" s="1"/>
  <c r="BU448" i="1" s="1"/>
  <c r="AV447" i="1"/>
  <c r="Q217" i="1"/>
  <c r="U217" i="1" s="1"/>
  <c r="BU217" i="1" s="1"/>
  <c r="AV216" i="1"/>
  <c r="Q29" i="1"/>
  <c r="U29" i="1" s="1"/>
  <c r="BU29" i="1" s="1"/>
  <c r="AV28" i="1"/>
  <c r="Q127" i="1"/>
  <c r="U127" i="1" s="1"/>
  <c r="BU127" i="1" s="1"/>
  <c r="AV126" i="1"/>
  <c r="Q196" i="1"/>
  <c r="U196" i="1" s="1"/>
  <c r="BU196" i="1" s="1"/>
  <c r="AV195" i="1"/>
  <c r="Q156" i="1"/>
  <c r="U156" i="1" s="1"/>
  <c r="BU156" i="1" s="1"/>
  <c r="AV155" i="1"/>
  <c r="Q219" i="1"/>
  <c r="U219" i="1" s="1"/>
  <c r="BU219" i="1" s="1"/>
  <c r="AV218" i="1"/>
  <c r="Q321" i="1"/>
  <c r="U321" i="1" s="1"/>
  <c r="BU321" i="1" s="1"/>
  <c r="AV320" i="1"/>
  <c r="Q350" i="1"/>
  <c r="U350" i="1" s="1"/>
  <c r="BU350" i="1" s="1"/>
  <c r="AV349" i="1"/>
  <c r="Q422" i="1"/>
  <c r="U422" i="1" s="1"/>
  <c r="BU422" i="1" s="1"/>
  <c r="AV421" i="1"/>
  <c r="Q56" i="1"/>
  <c r="U56" i="1" s="1"/>
  <c r="BU56" i="1" s="1"/>
  <c r="AV55" i="1"/>
  <c r="Q181" i="1"/>
  <c r="AV180" i="1"/>
  <c r="Q266" i="1"/>
  <c r="AV265" i="1"/>
  <c r="Q399" i="1"/>
  <c r="U399" i="1" s="1"/>
  <c r="BU399" i="1" s="1"/>
  <c r="AV398" i="1"/>
  <c r="Q453" i="1"/>
  <c r="U453" i="1" s="1"/>
  <c r="BU453" i="1" s="1"/>
  <c r="AV452" i="1"/>
  <c r="Q478" i="1"/>
  <c r="U478" i="1" s="1"/>
  <c r="BU478" i="1" s="1"/>
  <c r="AV477" i="1"/>
  <c r="Q494" i="1"/>
  <c r="U494" i="1" s="1"/>
  <c r="BU494" i="1" s="1"/>
  <c r="AV493" i="1"/>
  <c r="Q20" i="1"/>
  <c r="AV19" i="1"/>
  <c r="Q105" i="1"/>
  <c r="AV104" i="1"/>
  <c r="Q120" i="1"/>
  <c r="AV119" i="1"/>
  <c r="Q165" i="1"/>
  <c r="U165" i="1" s="1"/>
  <c r="BU165" i="1" s="1"/>
  <c r="AV164" i="1"/>
  <c r="Q284" i="1"/>
  <c r="U284" i="1" s="1"/>
  <c r="BU284" i="1" s="1"/>
  <c r="AV283" i="1"/>
  <c r="Q402" i="1"/>
  <c r="AV401" i="1"/>
  <c r="Q286" i="1"/>
  <c r="AV285" i="1"/>
  <c r="Q438" i="1"/>
  <c r="U438" i="1" s="1"/>
  <c r="BU438" i="1" s="1"/>
  <c r="AV437" i="1"/>
  <c r="Q506" i="1"/>
  <c r="U506" i="1" s="1"/>
  <c r="BU506" i="1" s="1"/>
  <c r="AV505" i="1"/>
  <c r="Q330" i="1"/>
  <c r="AV329" i="1"/>
  <c r="Q457" i="1"/>
  <c r="AV456" i="1"/>
  <c r="Q493" i="1"/>
  <c r="U493" i="1" s="1"/>
  <c r="BU493" i="1" s="1"/>
  <c r="AV492" i="1"/>
  <c r="Q539" i="1"/>
  <c r="AV538" i="1"/>
  <c r="Q35" i="1"/>
  <c r="U35" i="1" s="1"/>
  <c r="BU35" i="1" s="1"/>
  <c r="AV34" i="1"/>
  <c r="Q82" i="1"/>
  <c r="U82" i="1" s="1"/>
  <c r="BU82" i="1" s="1"/>
  <c r="AV81" i="1"/>
  <c r="Q118" i="1"/>
  <c r="U118" i="1" s="1"/>
  <c r="BU118" i="1" s="1"/>
  <c r="AV117" i="1"/>
  <c r="Q240" i="1"/>
  <c r="U240" i="1" s="1"/>
  <c r="BU240" i="1" s="1"/>
  <c r="AV239" i="1"/>
  <c r="Q273" i="1"/>
  <c r="AV272" i="1"/>
  <c r="Q405" i="1"/>
  <c r="U405" i="1" s="1"/>
  <c r="BU405" i="1" s="1"/>
  <c r="AV404" i="1"/>
  <c r="Q501" i="1"/>
  <c r="AV500" i="1"/>
  <c r="Q88" i="1"/>
  <c r="U88" i="1" s="1"/>
  <c r="BU88" i="1" s="1"/>
  <c r="AV87" i="1"/>
  <c r="Q299" i="1"/>
  <c r="U299" i="1" s="1"/>
  <c r="BU299" i="1" s="1"/>
  <c r="AV298" i="1"/>
  <c r="Q531" i="1"/>
  <c r="U531" i="1" s="1"/>
  <c r="AV530" i="1"/>
  <c r="Q248" i="1"/>
  <c r="U248" i="1" s="1"/>
  <c r="BU248" i="1" s="1"/>
  <c r="AV247" i="1"/>
  <c r="Q64" i="1"/>
  <c r="U64" i="1" s="1"/>
  <c r="BU64" i="1" s="1"/>
  <c r="AV63" i="1"/>
  <c r="Q426" i="1"/>
  <c r="U426" i="1" s="1"/>
  <c r="BU426" i="1" s="1"/>
  <c r="AV425" i="1"/>
  <c r="Q68" i="1"/>
  <c r="U68" i="1" s="1"/>
  <c r="BU68" i="1" s="1"/>
  <c r="AV67" i="1"/>
  <c r="Q15" i="1"/>
  <c r="U15" i="1" s="1"/>
  <c r="BU15" i="1" s="1"/>
  <c r="AV14" i="1"/>
  <c r="AT15" i="1"/>
  <c r="V6" i="2" s="1"/>
  <c r="AS15" i="1"/>
  <c r="T6" i="2" s="1"/>
  <c r="AR15" i="1"/>
  <c r="R6" i="2" s="1"/>
  <c r="AQ15" i="1"/>
  <c r="P6" i="2" s="1"/>
  <c r="AP15" i="1"/>
  <c r="N6" i="2" s="1"/>
  <c r="AO15" i="1"/>
  <c r="L6" i="2" s="1"/>
  <c r="T36" i="1"/>
  <c r="V36" i="1" s="1"/>
  <c r="BW36" i="1" s="1"/>
  <c r="AF15" i="1"/>
  <c r="D6" i="2" s="1"/>
  <c r="T173" i="1"/>
  <c r="AG15" i="1"/>
  <c r="F6" i="2" s="1"/>
  <c r="T64" i="1"/>
  <c r="T168" i="1"/>
  <c r="T426" i="1"/>
  <c r="T543" i="1"/>
  <c r="T321" i="1"/>
  <c r="T367" i="1"/>
  <c r="T78" i="1"/>
  <c r="T447" i="1"/>
  <c r="T383" i="1"/>
  <c r="T17" i="1"/>
  <c r="T337" i="1"/>
  <c r="T103" i="1"/>
  <c r="T456" i="1"/>
  <c r="T450" i="1"/>
  <c r="T111" i="1"/>
  <c r="T490" i="1"/>
  <c r="T315" i="1"/>
  <c r="T525" i="1"/>
  <c r="T102" i="1"/>
  <c r="T223" i="1"/>
  <c r="T397" i="1"/>
  <c r="O337" i="1"/>
  <c r="T318" i="1"/>
  <c r="T509" i="1"/>
  <c r="T469" i="1"/>
  <c r="T343" i="1"/>
  <c r="T492" i="1"/>
  <c r="T464" i="1"/>
  <c r="T494" i="1"/>
  <c r="T518" i="1"/>
  <c r="T199" i="1"/>
  <c r="T444" i="1"/>
  <c r="T530" i="1"/>
  <c r="T459" i="1"/>
  <c r="T32" i="1"/>
  <c r="T322" i="1"/>
  <c r="T362" i="1"/>
  <c r="T339" i="1"/>
  <c r="O469" i="1"/>
  <c r="T313" i="1"/>
  <c r="T191" i="1"/>
  <c r="T349" i="1"/>
  <c r="T220" i="1"/>
  <c r="T236" i="1"/>
  <c r="T403" i="1"/>
  <c r="T143" i="1"/>
  <c r="T446" i="1"/>
  <c r="T528" i="1"/>
  <c r="T335" i="1"/>
  <c r="T489" i="1"/>
  <c r="T187" i="1"/>
  <c r="T177" i="1"/>
  <c r="T309" i="1"/>
  <c r="T416" i="1"/>
  <c r="U349" i="1"/>
  <c r="BU349" i="1" s="1"/>
  <c r="T498" i="1"/>
  <c r="T100" i="1"/>
  <c r="T108" i="1"/>
  <c r="T256" i="1"/>
  <c r="T200" i="1"/>
  <c r="T98" i="1"/>
  <c r="T171" i="1"/>
  <c r="T263" i="1"/>
  <c r="O313" i="1"/>
  <c r="BA313" i="1" s="1"/>
  <c r="BB313" i="1" s="1"/>
  <c r="T468" i="1"/>
  <c r="T478" i="1"/>
  <c r="T359" i="1"/>
  <c r="T439" i="1"/>
  <c r="T192" i="1"/>
  <c r="T515" i="1"/>
  <c r="T52" i="1"/>
  <c r="T434" i="1"/>
  <c r="T455" i="1"/>
  <c r="T443" i="1"/>
  <c r="T60" i="1"/>
  <c r="T346" i="1"/>
  <c r="T421" i="1"/>
  <c r="T413" i="1"/>
  <c r="T129" i="1"/>
  <c r="T88" i="1"/>
  <c r="T87" i="1"/>
  <c r="T327" i="1"/>
  <c r="T54" i="1"/>
  <c r="T159" i="1"/>
  <c r="T248" i="1"/>
  <c r="T35" i="1"/>
  <c r="U241" i="1"/>
  <c r="BU241" i="1" s="1"/>
  <c r="T211" i="1"/>
  <c r="T502" i="1"/>
  <c r="T535" i="1"/>
  <c r="T172" i="1"/>
  <c r="T66" i="1"/>
  <c r="T94" i="1"/>
  <c r="T195" i="1"/>
  <c r="T90" i="1"/>
  <c r="T42" i="1"/>
  <c r="T407" i="1"/>
  <c r="T432" i="1"/>
  <c r="T451" i="1"/>
  <c r="T417" i="1"/>
  <c r="T243" i="1"/>
  <c r="T291" i="1"/>
  <c r="T454" i="1"/>
  <c r="T431" i="1"/>
  <c r="T510" i="1"/>
  <c r="T538" i="1"/>
  <c r="T453" i="1"/>
  <c r="T235" i="1"/>
  <c r="T355" i="1"/>
  <c r="T526" i="1"/>
  <c r="T522" i="1"/>
  <c r="T147" i="1"/>
  <c r="T46" i="1"/>
  <c r="T301" i="1"/>
  <c r="T260" i="1"/>
  <c r="O195" i="1"/>
  <c r="BA195" i="1" s="1"/>
  <c r="BB195" i="1" s="1"/>
  <c r="T259" i="1"/>
  <c r="T375" i="1"/>
  <c r="T495" i="1"/>
  <c r="T369" i="1"/>
  <c r="T540" i="1"/>
  <c r="T361" i="1"/>
  <c r="T542" i="1"/>
  <c r="T435" i="1"/>
  <c r="T28" i="1"/>
  <c r="T415" i="1"/>
  <c r="T481" i="1"/>
  <c r="T160" i="1"/>
  <c r="T68" i="1"/>
  <c r="T106" i="1"/>
  <c r="T275" i="1"/>
  <c r="T391" i="1"/>
  <c r="T258" i="1"/>
  <c r="T377" i="1"/>
  <c r="T511" i="1"/>
  <c r="T496" i="1"/>
  <c r="T508" i="1"/>
  <c r="T24" i="1"/>
  <c r="T319" i="1"/>
  <c r="T505" i="1"/>
  <c r="T521" i="1"/>
  <c r="T161" i="1"/>
  <c r="T227" i="1"/>
  <c r="T541" i="1"/>
  <c r="T157" i="1"/>
  <c r="T297" i="1"/>
  <c r="T448" i="1"/>
  <c r="T63" i="1"/>
  <c r="T40" i="1"/>
  <c r="T474" i="1"/>
  <c r="T323" i="1"/>
  <c r="T137" i="1"/>
  <c r="T27" i="1"/>
  <c r="T329" i="1"/>
  <c r="T520" i="1"/>
  <c r="T532" i="1"/>
  <c r="T121" i="1"/>
  <c r="T440" i="1"/>
  <c r="T23" i="1"/>
  <c r="T58" i="1"/>
  <c r="T118" i="1"/>
  <c r="T110" i="1"/>
  <c r="T133" i="1"/>
  <c r="T165" i="1"/>
  <c r="T247" i="1"/>
  <c r="T215" i="1"/>
  <c r="T231" i="1"/>
  <c r="T405" i="1"/>
  <c r="T333" i="1"/>
  <c r="T438" i="1"/>
  <c r="T312" i="1"/>
  <c r="T196" i="1"/>
  <c r="T74" i="1"/>
  <c r="T183" i="1"/>
  <c r="T250" i="1"/>
  <c r="T123" i="1"/>
  <c r="T186" i="1"/>
  <c r="T488" i="1"/>
  <c r="T317" i="1"/>
  <c r="T345" i="1"/>
  <c r="T353" i="1"/>
  <c r="T430" i="1"/>
  <c r="T50" i="1"/>
  <c r="T119" i="1"/>
  <c r="T240" i="1"/>
  <c r="T284" i="1"/>
  <c r="T425" i="1"/>
  <c r="T358" i="1"/>
  <c r="T493" i="1"/>
  <c r="Q541" i="1"/>
  <c r="U541" i="1" s="1"/>
  <c r="BU541" i="1" s="1"/>
  <c r="T237" i="1"/>
  <c r="T19" i="1"/>
  <c r="T219" i="1"/>
  <c r="T299" i="1"/>
  <c r="T381" i="1"/>
  <c r="T401" i="1"/>
  <c r="T217" i="1"/>
  <c r="T475" i="1"/>
  <c r="T506" i="1"/>
  <c r="T513" i="1"/>
  <c r="T21" i="1"/>
  <c r="T241" i="1"/>
  <c r="T389" i="1"/>
  <c r="T524" i="1"/>
  <c r="T539" i="1"/>
  <c r="T514" i="1"/>
  <c r="T486" i="1"/>
  <c r="T167" i="1"/>
  <c r="T233" i="1"/>
  <c r="T251" i="1"/>
  <c r="T529" i="1"/>
  <c r="T153" i="1"/>
  <c r="T31" i="1"/>
  <c r="T305" i="1"/>
  <c r="T341" i="1"/>
  <c r="T48" i="1"/>
  <c r="T56" i="1"/>
  <c r="T82" i="1"/>
  <c r="T112" i="1"/>
  <c r="T180" i="1"/>
  <c r="T255" i="1"/>
  <c r="T385" i="1"/>
  <c r="T395" i="1"/>
  <c r="T424" i="1"/>
  <c r="T460" i="1"/>
  <c r="T476" i="1"/>
  <c r="T504" i="1"/>
  <c r="T512" i="1"/>
  <c r="T536" i="1"/>
  <c r="T544" i="1"/>
  <c r="T351" i="1"/>
  <c r="T491" i="1"/>
  <c r="T462" i="1"/>
  <c r="T99" i="1"/>
  <c r="U148" i="1"/>
  <c r="BU148" i="1" s="1"/>
  <c r="T84" i="1"/>
  <c r="T334" i="1"/>
  <c r="Q513" i="1"/>
  <c r="U513" i="1" s="1"/>
  <c r="BU513" i="1" s="1"/>
  <c r="T149" i="1"/>
  <c r="T423" i="1"/>
  <c r="T252" i="1"/>
  <c r="T140" i="1"/>
  <c r="T239" i="1"/>
  <c r="T135" i="1"/>
  <c r="T387" i="1"/>
  <c r="T487" i="1"/>
  <c r="T325" i="1"/>
  <c r="T422" i="1"/>
  <c r="T442" i="1"/>
  <c r="T499" i="1"/>
  <c r="T507" i="1"/>
  <c r="O539" i="1"/>
  <c r="BA539" i="1" s="1"/>
  <c r="BB539" i="1" s="1"/>
  <c r="T216" i="1"/>
  <c r="T131" i="1"/>
  <c r="T176" i="1"/>
  <c r="T418" i="1"/>
  <c r="Q529" i="1"/>
  <c r="U529" i="1" s="1"/>
  <c r="BU529" i="1" s="1"/>
  <c r="T44" i="1"/>
  <c r="T29" i="1"/>
  <c r="T139" i="1"/>
  <c r="T25" i="1"/>
  <c r="T62" i="1"/>
  <c r="T85" i="1"/>
  <c r="T303" i="1"/>
  <c r="T127" i="1"/>
  <c r="T399" i="1"/>
  <c r="T428" i="1"/>
  <c r="T472" i="1"/>
  <c r="T463" i="1"/>
  <c r="T156" i="1"/>
  <c r="T225" i="1"/>
  <c r="T350" i="1"/>
  <c r="T517" i="1"/>
  <c r="T114" i="1"/>
  <c r="T144" i="1"/>
  <c r="T125" i="1"/>
  <c r="T207" i="1"/>
  <c r="T115" i="1"/>
  <c r="T152" i="1"/>
  <c r="T179" i="1"/>
  <c r="T169" i="1"/>
  <c r="T307" i="1"/>
  <c r="T379" i="1"/>
  <c r="T480" i="1"/>
  <c r="T267" i="1"/>
  <c r="T347" i="1"/>
  <c r="T371" i="1"/>
  <c r="T466" i="1"/>
  <c r="T458" i="1"/>
  <c r="T96" i="1"/>
  <c r="T151" i="1"/>
  <c r="T228" i="1"/>
  <c r="T244" i="1"/>
  <c r="T280" i="1"/>
  <c r="Q237" i="1"/>
  <c r="U237" i="1" s="1"/>
  <c r="BU237" i="1" s="1"/>
  <c r="T184" i="1"/>
  <c r="T465" i="1"/>
  <c r="T409" i="1"/>
  <c r="T537" i="1"/>
  <c r="O164" i="1"/>
  <c r="BA164" i="1" s="1"/>
  <c r="BB164" i="1" s="1"/>
  <c r="T164" i="1"/>
  <c r="T34" i="1"/>
  <c r="T91" i="1"/>
  <c r="T203" i="1"/>
  <c r="T420" i="1"/>
  <c r="T436" i="1"/>
  <c r="T484" i="1"/>
  <c r="T500" i="1"/>
  <c r="T516" i="1"/>
  <c r="T419" i="1"/>
  <c r="T155" i="1"/>
  <c r="T452" i="1"/>
  <c r="O204" i="1"/>
  <c r="BA204" i="1" s="1"/>
  <c r="BB204" i="1" s="1"/>
  <c r="T204" i="1"/>
  <c r="O326" i="1"/>
  <c r="T326" i="1"/>
  <c r="O433" i="1"/>
  <c r="BA433" i="1" s="1"/>
  <c r="BB433" i="1" s="1"/>
  <c r="T433" i="1"/>
  <c r="O330" i="1"/>
  <c r="BA330" i="1" s="1"/>
  <c r="BB330" i="1" s="1"/>
  <c r="T330" i="1"/>
  <c r="T43" i="1"/>
  <c r="T175" i="1"/>
  <c r="T145" i="1"/>
  <c r="T292" i="1"/>
  <c r="T427" i="1"/>
  <c r="T470" i="1"/>
  <c r="T527" i="1"/>
  <c r="O20" i="1"/>
  <c r="BA20" i="1" s="1"/>
  <c r="BB20" i="1" s="1"/>
  <c r="T20" i="1"/>
  <c r="T80" i="1"/>
  <c r="O221" i="1"/>
  <c r="BA221" i="1" s="1"/>
  <c r="BB221" i="1" s="1"/>
  <c r="T221" i="1"/>
  <c r="O224" i="1"/>
  <c r="BA224" i="1" s="1"/>
  <c r="BB224" i="1" s="1"/>
  <c r="T224" i="1"/>
  <c r="O276" i="1"/>
  <c r="BA276" i="1" s="1"/>
  <c r="BB276" i="1" s="1"/>
  <c r="T276" i="1"/>
  <c r="O354" i="1"/>
  <c r="T354" i="1"/>
  <c r="O366" i="1"/>
  <c r="BA366" i="1" s="1"/>
  <c r="BB366" i="1" s="1"/>
  <c r="T366" i="1"/>
  <c r="O229" i="1"/>
  <c r="BA229" i="1" s="1"/>
  <c r="BB229" i="1" s="1"/>
  <c r="T229" i="1"/>
  <c r="O429" i="1"/>
  <c r="T429" i="1"/>
  <c r="O445" i="1"/>
  <c r="T445" i="1"/>
  <c r="O437" i="1"/>
  <c r="BA437" i="1" s="1"/>
  <c r="BB437" i="1" s="1"/>
  <c r="T437" i="1"/>
  <c r="O441" i="1"/>
  <c r="BA441" i="1" s="1"/>
  <c r="BB441" i="1" s="1"/>
  <c r="T441" i="1"/>
  <c r="O95" i="1"/>
  <c r="BA95" i="1" s="1"/>
  <c r="BB95" i="1" s="1"/>
  <c r="T95" i="1"/>
  <c r="O264" i="1"/>
  <c r="T264" i="1"/>
  <c r="O473" i="1"/>
  <c r="BA473" i="1" s="1"/>
  <c r="BB473" i="1" s="1"/>
  <c r="T473" i="1"/>
  <c r="O461" i="1"/>
  <c r="BA461" i="1" s="1"/>
  <c r="BB461" i="1" s="1"/>
  <c r="T461" i="1"/>
  <c r="T39" i="1"/>
  <c r="T113" i="1"/>
  <c r="T279" i="1"/>
  <c r="T314" i="1"/>
  <c r="T393" i="1"/>
  <c r="T271" i="1"/>
  <c r="T357" i="1"/>
  <c r="T365" i="1"/>
  <c r="T503" i="1"/>
  <c r="T479" i="1"/>
  <c r="O16" i="1"/>
  <c r="BA16" i="1" s="1"/>
  <c r="BB16" i="1" s="1"/>
  <c r="T16" i="1"/>
  <c r="T76" i="1"/>
  <c r="T72" i="1"/>
  <c r="O104" i="1"/>
  <c r="BA104" i="1" s="1"/>
  <c r="BB104" i="1" s="1"/>
  <c r="T104" i="1"/>
  <c r="O212" i="1"/>
  <c r="BA212" i="1" s="1"/>
  <c r="BB212" i="1" s="1"/>
  <c r="T212" i="1"/>
  <c r="O208" i="1"/>
  <c r="T208" i="1"/>
  <c r="O188" i="1"/>
  <c r="T188" i="1"/>
  <c r="O272" i="1"/>
  <c r="BA272" i="1" s="1"/>
  <c r="BB272" i="1" s="1"/>
  <c r="T272" i="1"/>
  <c r="O288" i="1"/>
  <c r="T288" i="1"/>
  <c r="O338" i="1"/>
  <c r="BA338" i="1" s="1"/>
  <c r="BB338" i="1" s="1"/>
  <c r="T338" i="1"/>
  <c r="O245" i="1"/>
  <c r="BA245" i="1" s="1"/>
  <c r="BB245" i="1" s="1"/>
  <c r="T245" i="1"/>
  <c r="O342" i="1"/>
  <c r="BA342" i="1" s="1"/>
  <c r="BB342" i="1" s="1"/>
  <c r="T342" i="1"/>
  <c r="O457" i="1"/>
  <c r="BA457" i="1" s="1"/>
  <c r="BB457" i="1" s="1"/>
  <c r="T457" i="1"/>
  <c r="T533" i="1"/>
  <c r="O501" i="1"/>
  <c r="BA501" i="1" s="1"/>
  <c r="BB501" i="1" s="1"/>
  <c r="T501" i="1"/>
  <c r="T45" i="1"/>
  <c r="T148" i="1"/>
  <c r="T163" i="1"/>
  <c r="T295" i="1"/>
  <c r="T311" i="1"/>
  <c r="T411" i="1"/>
  <c r="T363" i="1"/>
  <c r="T373" i="1"/>
  <c r="T331" i="1"/>
  <c r="O92" i="1"/>
  <c r="BA92" i="1" s="1"/>
  <c r="BB92" i="1" s="1"/>
  <c r="T92" i="1"/>
  <c r="O141" i="1"/>
  <c r="T141" i="1"/>
  <c r="O86" i="1"/>
  <c r="T86" i="1"/>
  <c r="O268" i="1"/>
  <c r="BA268" i="1" s="1"/>
  <c r="BB268" i="1" s="1"/>
  <c r="T268" i="1"/>
  <c r="O232" i="1"/>
  <c r="BA232" i="1" s="1"/>
  <c r="BB232" i="1" s="1"/>
  <c r="T232" i="1"/>
  <c r="O449" i="1"/>
  <c r="BA449" i="1" s="1"/>
  <c r="BB449" i="1" s="1"/>
  <c r="T449" i="1"/>
  <c r="O70" i="1"/>
  <c r="BA70" i="1" s="1"/>
  <c r="BB70" i="1" s="1"/>
  <c r="T70" i="1"/>
  <c r="O477" i="1"/>
  <c r="T477" i="1"/>
  <c r="O485" i="1"/>
  <c r="BA485" i="1" s="1"/>
  <c r="BB485" i="1" s="1"/>
  <c r="T485" i="1"/>
  <c r="O497" i="1"/>
  <c r="BA497" i="1" s="1"/>
  <c r="BB497" i="1" s="1"/>
  <c r="T497" i="1"/>
  <c r="O107" i="1"/>
  <c r="T107" i="1"/>
  <c r="T38" i="1"/>
  <c r="T81" i="1"/>
  <c r="O81" i="1"/>
  <c r="BA81" i="1" s="1"/>
  <c r="BB81" i="1" s="1"/>
  <c r="T142" i="1"/>
  <c r="O142" i="1"/>
  <c r="O132" i="1"/>
  <c r="T132" i="1"/>
  <c r="O205" i="1"/>
  <c r="T205" i="1"/>
  <c r="T122" i="1"/>
  <c r="T117" i="1"/>
  <c r="O117" i="1"/>
  <c r="BA117" i="1" s="1"/>
  <c r="BB117" i="1" s="1"/>
  <c r="T226" i="1"/>
  <c r="O226" i="1"/>
  <c r="BA226" i="1" s="1"/>
  <c r="BB226" i="1" s="1"/>
  <c r="T242" i="1"/>
  <c r="O242" i="1"/>
  <c r="O265" i="1"/>
  <c r="BA265" i="1" s="1"/>
  <c r="BB265" i="1" s="1"/>
  <c r="T265" i="1"/>
  <c r="T320" i="1"/>
  <c r="O320" i="1"/>
  <c r="BA320" i="1" s="1"/>
  <c r="BB320" i="1" s="1"/>
  <c r="T344" i="1"/>
  <c r="O344" i="1"/>
  <c r="O402" i="1"/>
  <c r="BA402" i="1" s="1"/>
  <c r="BB402" i="1" s="1"/>
  <c r="T402" i="1"/>
  <c r="T400" i="1"/>
  <c r="O400" i="1"/>
  <c r="T22" i="1"/>
  <c r="O22" i="1"/>
  <c r="O33" i="1"/>
  <c r="BA33" i="1" s="1"/>
  <c r="BB33" i="1" s="1"/>
  <c r="T33" i="1"/>
  <c r="O41" i="1"/>
  <c r="BA41" i="1" s="1"/>
  <c r="BB41" i="1" s="1"/>
  <c r="T41" i="1"/>
  <c r="T47" i="1"/>
  <c r="O47" i="1"/>
  <c r="BA47" i="1" s="1"/>
  <c r="BB47" i="1" s="1"/>
  <c r="T59" i="1"/>
  <c r="O59" i="1"/>
  <c r="T49" i="1"/>
  <c r="T51" i="1"/>
  <c r="O51" i="1"/>
  <c r="T71" i="1"/>
  <c r="O71" i="1"/>
  <c r="T101" i="1"/>
  <c r="O101" i="1"/>
  <c r="BA101" i="1" s="1"/>
  <c r="BB101" i="1" s="1"/>
  <c r="T109" i="1"/>
  <c r="O109" i="1"/>
  <c r="T150" i="1"/>
  <c r="O150" i="1"/>
  <c r="BA150" i="1" s="1"/>
  <c r="BB150" i="1" s="1"/>
  <c r="O128" i="1"/>
  <c r="BA128" i="1" s="1"/>
  <c r="BB128" i="1" s="1"/>
  <c r="T128" i="1"/>
  <c r="T181" i="1"/>
  <c r="O181" i="1"/>
  <c r="BA181" i="1" s="1"/>
  <c r="BB181" i="1" s="1"/>
  <c r="T146" i="1"/>
  <c r="O146" i="1"/>
  <c r="BA146" i="1" s="1"/>
  <c r="BB146" i="1" s="1"/>
  <c r="T158" i="1"/>
  <c r="O158" i="1"/>
  <c r="T166" i="1"/>
  <c r="O166" i="1"/>
  <c r="BA166" i="1" s="1"/>
  <c r="BB166" i="1" s="1"/>
  <c r="T174" i="1"/>
  <c r="O174" i="1"/>
  <c r="O194" i="1"/>
  <c r="T194" i="1"/>
  <c r="O202" i="1"/>
  <c r="BA202" i="1" s="1"/>
  <c r="BB202" i="1" s="1"/>
  <c r="T202" i="1"/>
  <c r="O210" i="1"/>
  <c r="T210" i="1"/>
  <c r="T266" i="1"/>
  <c r="O266" i="1"/>
  <c r="BA266" i="1" s="1"/>
  <c r="BB266" i="1" s="1"/>
  <c r="T270" i="1"/>
  <c r="O270" i="1"/>
  <c r="BA270" i="1" s="1"/>
  <c r="BB270" i="1" s="1"/>
  <c r="T274" i="1"/>
  <c r="O274" i="1"/>
  <c r="T298" i="1"/>
  <c r="O298" i="1"/>
  <c r="BA298" i="1" s="1"/>
  <c r="BB298" i="1" s="1"/>
  <c r="T316" i="1"/>
  <c r="O316" i="1"/>
  <c r="O390" i="1"/>
  <c r="T390" i="1"/>
  <c r="T384" i="1"/>
  <c r="O384" i="1"/>
  <c r="T388" i="1"/>
  <c r="O388" i="1"/>
  <c r="BA388" i="1" s="1"/>
  <c r="BB388" i="1" s="1"/>
  <c r="O534" i="1"/>
  <c r="T534" i="1"/>
  <c r="T467" i="1"/>
  <c r="O467" i="1"/>
  <c r="BA467" i="1" s="1"/>
  <c r="BB467" i="1" s="1"/>
  <c r="O386" i="1"/>
  <c r="BA386" i="1" s="1"/>
  <c r="BB386" i="1" s="1"/>
  <c r="T386" i="1"/>
  <c r="O406" i="1"/>
  <c r="T406" i="1"/>
  <c r="T287" i="1"/>
  <c r="O287" i="1"/>
  <c r="BA287" i="1" s="1"/>
  <c r="BB287" i="1" s="1"/>
  <c r="T310" i="1"/>
  <c r="O310" i="1"/>
  <c r="BA310" i="1" s="1"/>
  <c r="BB310" i="1" s="1"/>
  <c r="T471" i="1"/>
  <c r="O471" i="1"/>
  <c r="BA471" i="1" s="1"/>
  <c r="BB471" i="1" s="1"/>
  <c r="T73" i="1"/>
  <c r="O73" i="1"/>
  <c r="BA73" i="1" s="1"/>
  <c r="BB73" i="1" s="1"/>
  <c r="T75" i="1"/>
  <c r="O75" i="1"/>
  <c r="BA75" i="1" s="1"/>
  <c r="BB75" i="1" s="1"/>
  <c r="T93" i="1"/>
  <c r="O93" i="1"/>
  <c r="T89" i="1"/>
  <c r="O89" i="1"/>
  <c r="O189" i="1"/>
  <c r="BA189" i="1" s="1"/>
  <c r="BB189" i="1" s="1"/>
  <c r="T189" i="1"/>
  <c r="O213" i="1"/>
  <c r="BA213" i="1" s="1"/>
  <c r="BB213" i="1" s="1"/>
  <c r="T213" i="1"/>
  <c r="T138" i="1"/>
  <c r="O138" i="1"/>
  <c r="BA138" i="1" s="1"/>
  <c r="BB138" i="1" s="1"/>
  <c r="T234" i="1"/>
  <c r="O234" i="1"/>
  <c r="T182" i="1"/>
  <c r="O182" i="1"/>
  <c r="O273" i="1"/>
  <c r="BA273" i="1" s="1"/>
  <c r="BB273" i="1" s="1"/>
  <c r="T273" i="1"/>
  <c r="O289" i="1"/>
  <c r="BA289" i="1" s="1"/>
  <c r="BB289" i="1" s="1"/>
  <c r="T289" i="1"/>
  <c r="T304" i="1"/>
  <c r="O304" i="1"/>
  <c r="BA304" i="1" s="1"/>
  <c r="BB304" i="1" s="1"/>
  <c r="T262" i="1"/>
  <c r="O262" i="1"/>
  <c r="T336" i="1"/>
  <c r="O336" i="1"/>
  <c r="BA336" i="1" s="1"/>
  <c r="BB336" i="1" s="1"/>
  <c r="T360" i="1"/>
  <c r="O360" i="1"/>
  <c r="BA360" i="1" s="1"/>
  <c r="BB360" i="1" s="1"/>
  <c r="T396" i="1"/>
  <c r="O396" i="1"/>
  <c r="T523" i="1"/>
  <c r="O523" i="1"/>
  <c r="BA523" i="1" s="1"/>
  <c r="BB523" i="1" s="1"/>
  <c r="T278" i="1"/>
  <c r="O278" i="1"/>
  <c r="T483" i="1"/>
  <c r="O483" i="1"/>
  <c r="BA483" i="1" s="1"/>
  <c r="BB483" i="1" s="1"/>
  <c r="T53" i="1"/>
  <c r="O53" i="1"/>
  <c r="BA53" i="1" s="1"/>
  <c r="BB53" i="1" s="1"/>
  <c r="T65" i="1"/>
  <c r="O65" i="1"/>
  <c r="T77" i="1"/>
  <c r="O77" i="1"/>
  <c r="BA77" i="1" s="1"/>
  <c r="BB77" i="1" s="1"/>
  <c r="T67" i="1"/>
  <c r="T69" i="1"/>
  <c r="O69" i="1"/>
  <c r="T83" i="1"/>
  <c r="O83" i="1"/>
  <c r="T116" i="1"/>
  <c r="O116" i="1"/>
  <c r="O124" i="1"/>
  <c r="T124" i="1"/>
  <c r="O193" i="1"/>
  <c r="BA193" i="1" s="1"/>
  <c r="BB193" i="1" s="1"/>
  <c r="T193" i="1"/>
  <c r="O201" i="1"/>
  <c r="BA201" i="1" s="1"/>
  <c r="BB201" i="1" s="1"/>
  <c r="T201" i="1"/>
  <c r="O209" i="1"/>
  <c r="T209" i="1"/>
  <c r="T126" i="1"/>
  <c r="T134" i="1"/>
  <c r="T154" i="1"/>
  <c r="O154" i="1"/>
  <c r="BA154" i="1" s="1"/>
  <c r="BB154" i="1" s="1"/>
  <c r="O190" i="1"/>
  <c r="T190" i="1"/>
  <c r="O198" i="1"/>
  <c r="BA198" i="1" s="1"/>
  <c r="BB198" i="1" s="1"/>
  <c r="T198" i="1"/>
  <c r="O206" i="1"/>
  <c r="T206" i="1"/>
  <c r="T214" i="1"/>
  <c r="O214" i="1"/>
  <c r="T222" i="1"/>
  <c r="O222" i="1"/>
  <c r="T230" i="1"/>
  <c r="O230" i="1"/>
  <c r="BA230" i="1" s="1"/>
  <c r="BB230" i="1" s="1"/>
  <c r="T238" i="1"/>
  <c r="O238" i="1"/>
  <c r="BA238" i="1" s="1"/>
  <c r="BB238" i="1" s="1"/>
  <c r="T249" i="1"/>
  <c r="O249" i="1"/>
  <c r="BA249" i="1" s="1"/>
  <c r="BB249" i="1" s="1"/>
  <c r="T257" i="1"/>
  <c r="O257" i="1"/>
  <c r="O253" i="1"/>
  <c r="T253" i="1"/>
  <c r="T261" i="1"/>
  <c r="O261" i="1"/>
  <c r="O269" i="1"/>
  <c r="BA269" i="1" s="1"/>
  <c r="BB269" i="1" s="1"/>
  <c r="T269" i="1"/>
  <c r="O277" i="1"/>
  <c r="T277" i="1"/>
  <c r="O285" i="1"/>
  <c r="BA285" i="1" s="1"/>
  <c r="BB285" i="1" s="1"/>
  <c r="T285" i="1"/>
  <c r="O293" i="1"/>
  <c r="T293" i="1"/>
  <c r="T282" i="1"/>
  <c r="O282" i="1"/>
  <c r="O300" i="1"/>
  <c r="T300" i="1"/>
  <c r="T308" i="1"/>
  <c r="O308" i="1"/>
  <c r="T324" i="1"/>
  <c r="O324" i="1"/>
  <c r="BA324" i="1" s="1"/>
  <c r="BB324" i="1" s="1"/>
  <c r="T332" i="1"/>
  <c r="O332" i="1"/>
  <c r="BA332" i="1" s="1"/>
  <c r="BB332" i="1" s="1"/>
  <c r="T340" i="1"/>
  <c r="O340" i="1"/>
  <c r="BA340" i="1" s="1"/>
  <c r="BB340" i="1" s="1"/>
  <c r="T348" i="1"/>
  <c r="O348" i="1"/>
  <c r="BA348" i="1" s="1"/>
  <c r="BB348" i="1" s="1"/>
  <c r="T356" i="1"/>
  <c r="O356" i="1"/>
  <c r="T364" i="1"/>
  <c r="O364" i="1"/>
  <c r="BA364" i="1" s="1"/>
  <c r="BB364" i="1" s="1"/>
  <c r="T372" i="1"/>
  <c r="O372" i="1"/>
  <c r="T283" i="1"/>
  <c r="O382" i="1"/>
  <c r="T382" i="1"/>
  <c r="T376" i="1"/>
  <c r="O376" i="1"/>
  <c r="BA376" i="1" s="1"/>
  <c r="BB376" i="1" s="1"/>
  <c r="T380" i="1"/>
  <c r="O380" i="1"/>
  <c r="T412" i="1"/>
  <c r="O412" i="1"/>
  <c r="BA412" i="1" s="1"/>
  <c r="BB412" i="1" s="1"/>
  <c r="O482" i="1"/>
  <c r="BA482" i="1" s="1"/>
  <c r="BB482" i="1" s="1"/>
  <c r="T482" i="1"/>
  <c r="T302" i="1"/>
  <c r="O302" i="1"/>
  <c r="BA302" i="1" s="1"/>
  <c r="BB302" i="1" s="1"/>
  <c r="T374" i="1"/>
  <c r="O374" i="1"/>
  <c r="BA374" i="1" s="1"/>
  <c r="BB374" i="1" s="1"/>
  <c r="O398" i="1"/>
  <c r="BA398" i="1" s="1"/>
  <c r="BB398" i="1" s="1"/>
  <c r="T398" i="1"/>
  <c r="O197" i="1"/>
  <c r="BA197" i="1" s="1"/>
  <c r="BB197" i="1" s="1"/>
  <c r="T197" i="1"/>
  <c r="T130" i="1"/>
  <c r="T185" i="1"/>
  <c r="O185" i="1"/>
  <c r="BA185" i="1" s="1"/>
  <c r="BB185" i="1" s="1"/>
  <c r="T218" i="1"/>
  <c r="O218" i="1"/>
  <c r="BA218" i="1" s="1"/>
  <c r="BB218" i="1" s="1"/>
  <c r="O281" i="1"/>
  <c r="T281" i="1"/>
  <c r="T296" i="1"/>
  <c r="O296" i="1"/>
  <c r="BA296" i="1" s="1"/>
  <c r="BB296" i="1" s="1"/>
  <c r="O290" i="1"/>
  <c r="T290" i="1"/>
  <c r="T306" i="1"/>
  <c r="O306" i="1"/>
  <c r="BA306" i="1" s="1"/>
  <c r="BB306" i="1" s="1"/>
  <c r="T328" i="1"/>
  <c r="O328" i="1"/>
  <c r="T352" i="1"/>
  <c r="O352" i="1"/>
  <c r="T368" i="1"/>
  <c r="O368" i="1"/>
  <c r="BA368" i="1" s="1"/>
  <c r="BB368" i="1" s="1"/>
  <c r="T392" i="1"/>
  <c r="O392" i="1"/>
  <c r="BA392" i="1" s="1"/>
  <c r="BB392" i="1" s="1"/>
  <c r="T37" i="1"/>
  <c r="O37" i="1"/>
  <c r="T18" i="1"/>
  <c r="O18" i="1"/>
  <c r="T26" i="1"/>
  <c r="O26" i="1"/>
  <c r="T30" i="1"/>
  <c r="T55" i="1"/>
  <c r="O55" i="1"/>
  <c r="O61" i="1"/>
  <c r="T61" i="1"/>
  <c r="T79" i="1"/>
  <c r="O79" i="1"/>
  <c r="BA79" i="1" s="1"/>
  <c r="BB79" i="1" s="1"/>
  <c r="T97" i="1"/>
  <c r="O97" i="1"/>
  <c r="T105" i="1"/>
  <c r="O105" i="1"/>
  <c r="BA105" i="1" s="1"/>
  <c r="BB105" i="1" s="1"/>
  <c r="T57" i="1"/>
  <c r="O57" i="1"/>
  <c r="BA57" i="1" s="1"/>
  <c r="BB57" i="1" s="1"/>
  <c r="O120" i="1"/>
  <c r="BA120" i="1" s="1"/>
  <c r="BB120" i="1" s="1"/>
  <c r="T120" i="1"/>
  <c r="O136" i="1"/>
  <c r="T136" i="1"/>
  <c r="T162" i="1"/>
  <c r="O162" i="1"/>
  <c r="T170" i="1"/>
  <c r="O170" i="1"/>
  <c r="BA170" i="1" s="1"/>
  <c r="BB170" i="1" s="1"/>
  <c r="T178" i="1"/>
  <c r="O178" i="1"/>
  <c r="T246" i="1"/>
  <c r="O246" i="1"/>
  <c r="BA246" i="1" s="1"/>
  <c r="BB246" i="1" s="1"/>
  <c r="T254" i="1"/>
  <c r="O254" i="1"/>
  <c r="BA254" i="1" s="1"/>
  <c r="BB254" i="1" s="1"/>
  <c r="T286" i="1"/>
  <c r="O286" i="1"/>
  <c r="BA286" i="1" s="1"/>
  <c r="BB286" i="1" s="1"/>
  <c r="O410" i="1"/>
  <c r="T410" i="1"/>
  <c r="T404" i="1"/>
  <c r="O404" i="1"/>
  <c r="BA404" i="1" s="1"/>
  <c r="BB404" i="1" s="1"/>
  <c r="T408" i="1"/>
  <c r="O408" i="1"/>
  <c r="BA408" i="1" s="1"/>
  <c r="BB408" i="1" s="1"/>
  <c r="T519" i="1"/>
  <c r="O519" i="1"/>
  <c r="BA519" i="1" s="1"/>
  <c r="BB519" i="1" s="1"/>
  <c r="O378" i="1"/>
  <c r="T378" i="1"/>
  <c r="O394" i="1"/>
  <c r="BA394" i="1" s="1"/>
  <c r="BB394" i="1" s="1"/>
  <c r="T394" i="1"/>
  <c r="T294" i="1"/>
  <c r="O294" i="1"/>
  <c r="T370" i="1"/>
  <c r="O370" i="1"/>
  <c r="BA370" i="1" s="1"/>
  <c r="BB370" i="1" s="1"/>
  <c r="T414" i="1"/>
  <c r="T15" i="1"/>
  <c r="BH545" i="1" l="1"/>
  <c r="J48" i="2" s="1"/>
  <c r="BN545" i="1"/>
  <c r="V48" i="2" s="1"/>
  <c r="BF545" i="1"/>
  <c r="F48" i="2" s="1"/>
  <c r="BK545" i="1"/>
  <c r="P48" i="2" s="1"/>
  <c r="BG545" i="1"/>
  <c r="H48" i="2" s="1"/>
  <c r="BI545" i="1"/>
  <c r="L48" i="2" s="1"/>
  <c r="BM545" i="1"/>
  <c r="T48" i="2" s="1"/>
  <c r="BE545" i="1"/>
  <c r="D48" i="2" s="1"/>
  <c r="BJ545" i="1"/>
  <c r="N48" i="2" s="1"/>
  <c r="BL545" i="1"/>
  <c r="R48" i="2" s="1"/>
  <c r="V531" i="1"/>
  <c r="BW531" i="1" s="1"/>
  <c r="BU531" i="1"/>
  <c r="U290" i="1"/>
  <c r="BA290" i="1"/>
  <c r="BB290" i="1" s="1"/>
  <c r="U308" i="1"/>
  <c r="BA308" i="1"/>
  <c r="BB308" i="1" s="1"/>
  <c r="U406" i="1"/>
  <c r="BA406" i="1"/>
  <c r="BB406" i="1" s="1"/>
  <c r="U18" i="1"/>
  <c r="BA18" i="1"/>
  <c r="BB18" i="1" s="1"/>
  <c r="U352" i="1"/>
  <c r="BA352" i="1"/>
  <c r="BB352" i="1" s="1"/>
  <c r="U253" i="1"/>
  <c r="BA253" i="1"/>
  <c r="BB253" i="1" s="1"/>
  <c r="U209" i="1"/>
  <c r="BA209" i="1"/>
  <c r="BB209" i="1" s="1"/>
  <c r="U65" i="1"/>
  <c r="BA65" i="1"/>
  <c r="BB65" i="1" s="1"/>
  <c r="U278" i="1"/>
  <c r="BA278" i="1"/>
  <c r="BB278" i="1" s="1"/>
  <c r="U396" i="1"/>
  <c r="BA396" i="1"/>
  <c r="BB396" i="1" s="1"/>
  <c r="U234" i="1"/>
  <c r="BA234" i="1"/>
  <c r="BB234" i="1" s="1"/>
  <c r="U89" i="1"/>
  <c r="BA89" i="1"/>
  <c r="BB89" i="1" s="1"/>
  <c r="U384" i="1"/>
  <c r="BA384" i="1"/>
  <c r="BB384" i="1" s="1"/>
  <c r="U210" i="1"/>
  <c r="BA210" i="1"/>
  <c r="BB210" i="1" s="1"/>
  <c r="U194" i="1"/>
  <c r="BA194" i="1"/>
  <c r="BB194" i="1" s="1"/>
  <c r="U109" i="1"/>
  <c r="BA109" i="1"/>
  <c r="BB109" i="1" s="1"/>
  <c r="U71" i="1"/>
  <c r="BA71" i="1"/>
  <c r="BB71" i="1" s="1"/>
  <c r="U107" i="1"/>
  <c r="BA107" i="1"/>
  <c r="BB107" i="1" s="1"/>
  <c r="U141" i="1"/>
  <c r="BA141" i="1"/>
  <c r="BB141" i="1" s="1"/>
  <c r="U354" i="1"/>
  <c r="BA354" i="1"/>
  <c r="BB354" i="1" s="1"/>
  <c r="U410" i="1"/>
  <c r="BA410" i="1"/>
  <c r="BB410" i="1" s="1"/>
  <c r="U55" i="1"/>
  <c r="BA55" i="1"/>
  <c r="BB55" i="1" s="1"/>
  <c r="U281" i="1"/>
  <c r="BA281" i="1"/>
  <c r="BB281" i="1" s="1"/>
  <c r="U382" i="1"/>
  <c r="BA382" i="1"/>
  <c r="BB382" i="1" s="1"/>
  <c r="U282" i="1"/>
  <c r="BA282" i="1"/>
  <c r="BB282" i="1" s="1"/>
  <c r="U116" i="1"/>
  <c r="BA116" i="1"/>
  <c r="BB116" i="1" s="1"/>
  <c r="U205" i="1"/>
  <c r="BA205" i="1"/>
  <c r="BB205" i="1" s="1"/>
  <c r="U188" i="1"/>
  <c r="BA188" i="1"/>
  <c r="BB188" i="1" s="1"/>
  <c r="U445" i="1"/>
  <c r="BA445" i="1"/>
  <c r="BB445" i="1" s="1"/>
  <c r="U97" i="1"/>
  <c r="BA97" i="1"/>
  <c r="BB97" i="1" s="1"/>
  <c r="U372" i="1"/>
  <c r="BA372" i="1"/>
  <c r="BB372" i="1" s="1"/>
  <c r="U356" i="1"/>
  <c r="BA356" i="1"/>
  <c r="BB356" i="1" s="1"/>
  <c r="U261" i="1"/>
  <c r="BA261" i="1"/>
  <c r="BB261" i="1" s="1"/>
  <c r="U257" i="1"/>
  <c r="BA257" i="1"/>
  <c r="BB257" i="1" s="1"/>
  <c r="U222" i="1"/>
  <c r="BA222" i="1"/>
  <c r="BB222" i="1" s="1"/>
  <c r="U83" i="1"/>
  <c r="BA83" i="1"/>
  <c r="BB83" i="1" s="1"/>
  <c r="U534" i="1"/>
  <c r="BA534" i="1"/>
  <c r="BB534" i="1" s="1"/>
  <c r="U316" i="1"/>
  <c r="BA316" i="1"/>
  <c r="BB316" i="1" s="1"/>
  <c r="U274" i="1"/>
  <c r="BU274" i="1" s="1"/>
  <c r="BA274" i="1"/>
  <c r="BB274" i="1" s="1"/>
  <c r="U174" i="1"/>
  <c r="BA174" i="1"/>
  <c r="BB174" i="1" s="1"/>
  <c r="U158" i="1"/>
  <c r="BA158" i="1"/>
  <c r="BB158" i="1" s="1"/>
  <c r="U59" i="1"/>
  <c r="BA59" i="1"/>
  <c r="BB59" i="1" s="1"/>
  <c r="U22" i="1"/>
  <c r="BA22" i="1"/>
  <c r="BB22" i="1" s="1"/>
  <c r="U400" i="1"/>
  <c r="BA400" i="1"/>
  <c r="BB400" i="1" s="1"/>
  <c r="U344" i="1"/>
  <c r="BA344" i="1"/>
  <c r="BB344" i="1" s="1"/>
  <c r="U132" i="1"/>
  <c r="BA132" i="1"/>
  <c r="BB132" i="1" s="1"/>
  <c r="U208" i="1"/>
  <c r="BA208" i="1"/>
  <c r="BB208" i="1" s="1"/>
  <c r="U429" i="1"/>
  <c r="BA429" i="1"/>
  <c r="BB429" i="1" s="1"/>
  <c r="U378" i="1"/>
  <c r="BA378" i="1"/>
  <c r="BB378" i="1" s="1"/>
  <c r="U214" i="1"/>
  <c r="BA214" i="1"/>
  <c r="BB214" i="1" s="1"/>
  <c r="U69" i="1"/>
  <c r="BA69" i="1"/>
  <c r="BB69" i="1" s="1"/>
  <c r="U390" i="1"/>
  <c r="BA390" i="1"/>
  <c r="BB390" i="1" s="1"/>
  <c r="U242" i="1"/>
  <c r="BA242" i="1"/>
  <c r="BB242" i="1" s="1"/>
  <c r="U288" i="1"/>
  <c r="BA288" i="1"/>
  <c r="BB288" i="1" s="1"/>
  <c r="U469" i="1"/>
  <c r="BA469" i="1"/>
  <c r="BB469" i="1" s="1"/>
  <c r="U337" i="1"/>
  <c r="BA337" i="1"/>
  <c r="BB337" i="1" s="1"/>
  <c r="U294" i="1"/>
  <c r="BA294" i="1"/>
  <c r="BB294" i="1" s="1"/>
  <c r="U178" i="1"/>
  <c r="BA178" i="1"/>
  <c r="BB178" i="1" s="1"/>
  <c r="U162" i="1"/>
  <c r="BA162" i="1"/>
  <c r="BB162" i="1" s="1"/>
  <c r="U136" i="1"/>
  <c r="BA136" i="1"/>
  <c r="BB136" i="1" s="1"/>
  <c r="U61" i="1"/>
  <c r="BA61" i="1"/>
  <c r="BB61" i="1" s="1"/>
  <c r="U26" i="1"/>
  <c r="BA26" i="1"/>
  <c r="BB26" i="1" s="1"/>
  <c r="U37" i="1"/>
  <c r="BA37" i="1"/>
  <c r="BB37" i="1" s="1"/>
  <c r="U328" i="1"/>
  <c r="BA328" i="1"/>
  <c r="BB328" i="1" s="1"/>
  <c r="U380" i="1"/>
  <c r="BA380" i="1"/>
  <c r="BB380" i="1" s="1"/>
  <c r="U300" i="1"/>
  <c r="BA300" i="1"/>
  <c r="BB300" i="1" s="1"/>
  <c r="U293" i="1"/>
  <c r="BA293" i="1"/>
  <c r="BB293" i="1" s="1"/>
  <c r="U277" i="1"/>
  <c r="BA277" i="1"/>
  <c r="BB277" i="1" s="1"/>
  <c r="U206" i="1"/>
  <c r="BA206" i="1"/>
  <c r="BB206" i="1" s="1"/>
  <c r="U190" i="1"/>
  <c r="BA190" i="1"/>
  <c r="BB190" i="1" s="1"/>
  <c r="U124" i="1"/>
  <c r="BA124" i="1"/>
  <c r="BB124" i="1" s="1"/>
  <c r="U262" i="1"/>
  <c r="BA262" i="1"/>
  <c r="BB262" i="1" s="1"/>
  <c r="U182" i="1"/>
  <c r="BA182" i="1"/>
  <c r="BB182" i="1" s="1"/>
  <c r="U93" i="1"/>
  <c r="BA93" i="1"/>
  <c r="BB93" i="1" s="1"/>
  <c r="U51" i="1"/>
  <c r="BA51" i="1"/>
  <c r="BB51" i="1" s="1"/>
  <c r="U142" i="1"/>
  <c r="BA142" i="1"/>
  <c r="BB142" i="1" s="1"/>
  <c r="U477" i="1"/>
  <c r="BA477" i="1"/>
  <c r="BB477" i="1" s="1"/>
  <c r="U86" i="1"/>
  <c r="BA86" i="1"/>
  <c r="BB86" i="1" s="1"/>
  <c r="U264" i="1"/>
  <c r="BA264" i="1"/>
  <c r="BB264" i="1" s="1"/>
  <c r="U326" i="1"/>
  <c r="BA326" i="1"/>
  <c r="BB326" i="1" s="1"/>
  <c r="U370" i="1"/>
  <c r="U519" i="1"/>
  <c r="U47" i="1"/>
  <c r="U117" i="1"/>
  <c r="U342" i="1"/>
  <c r="U338" i="1"/>
  <c r="U272" i="1"/>
  <c r="U53" i="1"/>
  <c r="U483" i="1"/>
  <c r="U360" i="1"/>
  <c r="U441" i="1"/>
  <c r="U276" i="1"/>
  <c r="U230" i="1"/>
  <c r="U497" i="1"/>
  <c r="V414" i="1"/>
  <c r="BW414" i="1" s="1"/>
  <c r="U368" i="1"/>
  <c r="U185" i="1"/>
  <c r="U287" i="1"/>
  <c r="U485" i="1"/>
  <c r="U70" i="1"/>
  <c r="U195" i="1"/>
  <c r="U285" i="1"/>
  <c r="U394" i="1"/>
  <c r="U33" i="1"/>
  <c r="U449" i="1"/>
  <c r="U461" i="1"/>
  <c r="U286" i="1"/>
  <c r="U120" i="1"/>
  <c r="U197" i="1"/>
  <c r="U364" i="1"/>
  <c r="U41" i="1"/>
  <c r="U232" i="1"/>
  <c r="U482" i="1"/>
  <c r="U332" i="1"/>
  <c r="U92" i="1"/>
  <c r="U366" i="1"/>
  <c r="U221" i="1"/>
  <c r="V309" i="1"/>
  <c r="BW309" i="1" s="1"/>
  <c r="U20" i="1"/>
  <c r="AW14" i="1"/>
  <c r="H15" i="2" s="1"/>
  <c r="U412" i="1"/>
  <c r="U376" i="1"/>
  <c r="U269" i="1"/>
  <c r="U198" i="1"/>
  <c r="U189" i="1"/>
  <c r="U310" i="1"/>
  <c r="U467" i="1"/>
  <c r="U388" i="1"/>
  <c r="U128" i="1"/>
  <c r="U268" i="1"/>
  <c r="U95" i="1"/>
  <c r="U164" i="1"/>
  <c r="V244" i="1"/>
  <c r="BW244" i="1" s="1"/>
  <c r="U57" i="1"/>
  <c r="U392" i="1"/>
  <c r="U306" i="1"/>
  <c r="U218" i="1"/>
  <c r="U398" i="1"/>
  <c r="U238" i="1"/>
  <c r="U336" i="1"/>
  <c r="U304" i="1"/>
  <c r="U75" i="1"/>
  <c r="U166" i="1"/>
  <c r="U146" i="1"/>
  <c r="U150" i="1"/>
  <c r="U245" i="1"/>
  <c r="U437" i="1"/>
  <c r="U224" i="1"/>
  <c r="U433" i="1"/>
  <c r="U204" i="1"/>
  <c r="U523" i="1"/>
  <c r="U386" i="1"/>
  <c r="U254" i="1"/>
  <c r="U340" i="1"/>
  <c r="U324" i="1"/>
  <c r="U265" i="1"/>
  <c r="U539" i="1"/>
  <c r="V241" i="1"/>
  <c r="BW241" i="1" s="1"/>
  <c r="U266" i="1"/>
  <c r="U457" i="1"/>
  <c r="U473" i="1"/>
  <c r="U408" i="1"/>
  <c r="U296" i="1"/>
  <c r="U270" i="1"/>
  <c r="U181" i="1"/>
  <c r="U226" i="1"/>
  <c r="U138" i="1"/>
  <c r="U73" i="1"/>
  <c r="U202" i="1"/>
  <c r="U302" i="1"/>
  <c r="U193" i="1"/>
  <c r="U289" i="1"/>
  <c r="U404" i="1"/>
  <c r="U246" i="1"/>
  <c r="U170" i="1"/>
  <c r="U374" i="1"/>
  <c r="U201" i="1"/>
  <c r="U77" i="1"/>
  <c r="U298" i="1"/>
  <c r="U101" i="1"/>
  <c r="U320" i="1"/>
  <c r="V131" i="1"/>
  <c r="BW131" i="1" s="1"/>
  <c r="U79" i="1"/>
  <c r="U348" i="1"/>
  <c r="U249" i="1"/>
  <c r="U154" i="1"/>
  <c r="U213" i="1"/>
  <c r="U81" i="1"/>
  <c r="U501" i="1"/>
  <c r="U212" i="1"/>
  <c r="BU212" i="1" s="1"/>
  <c r="U229" i="1"/>
  <c r="V362" i="1"/>
  <c r="BW362" i="1" s="1"/>
  <c r="V319" i="1"/>
  <c r="BW319" i="1" s="1"/>
  <c r="V464" i="1"/>
  <c r="BW464" i="1" s="1"/>
  <c r="U104" i="1"/>
  <c r="U330" i="1"/>
  <c r="V417" i="1"/>
  <c r="BW417" i="1" s="1"/>
  <c r="V60" i="1"/>
  <c r="BW60" i="1" s="1"/>
  <c r="U313" i="1"/>
  <c r="V87" i="1"/>
  <c r="BW87" i="1" s="1"/>
  <c r="U105" i="1"/>
  <c r="U273" i="1"/>
  <c r="U471" i="1"/>
  <c r="U402" i="1"/>
  <c r="U16" i="1"/>
  <c r="V248" i="1"/>
  <c r="BW248" i="1" s="1"/>
  <c r="V173" i="1"/>
  <c r="BW173" i="1" s="1"/>
  <c r="V381" i="1"/>
  <c r="BW381" i="1" s="1"/>
  <c r="V297" i="1"/>
  <c r="BW297" i="1" s="1"/>
  <c r="V168" i="1"/>
  <c r="BW168" i="1" s="1"/>
  <c r="V452" i="1"/>
  <c r="BW452" i="1" s="1"/>
  <c r="V543" i="1"/>
  <c r="BW543" i="1" s="1"/>
  <c r="V127" i="1"/>
  <c r="BW127" i="1" s="1"/>
  <c r="V431" i="1"/>
  <c r="BW431" i="1" s="1"/>
  <c r="V450" i="1"/>
  <c r="BW450" i="1" s="1"/>
  <c r="V426" i="1"/>
  <c r="BW426" i="1" s="1"/>
  <c r="V64" i="1"/>
  <c r="BW64" i="1" s="1"/>
  <c r="V111" i="1"/>
  <c r="BW111" i="1" s="1"/>
  <c r="V322" i="1"/>
  <c r="BW322" i="1" s="1"/>
  <c r="V318" i="1"/>
  <c r="BW318" i="1" s="1"/>
  <c r="V312" i="1"/>
  <c r="BW312" i="1" s="1"/>
  <c r="V460" i="1"/>
  <c r="BW460" i="1" s="1"/>
  <c r="V19" i="1"/>
  <c r="BW19" i="1" s="1"/>
  <c r="V172" i="1"/>
  <c r="BW172" i="1" s="1"/>
  <c r="V528" i="1"/>
  <c r="BW528" i="1" s="1"/>
  <c r="V321" i="1"/>
  <c r="BW321" i="1" s="1"/>
  <c r="V439" i="1"/>
  <c r="BW439" i="1" s="1"/>
  <c r="V494" i="1"/>
  <c r="BW494" i="1" s="1"/>
  <c r="V490" i="1"/>
  <c r="BW490" i="1" s="1"/>
  <c r="V63" i="1"/>
  <c r="BW63" i="1" s="1"/>
  <c r="V448" i="1"/>
  <c r="BW448" i="1" s="1"/>
  <c r="V260" i="1"/>
  <c r="BW260" i="1" s="1"/>
  <c r="V78" i="1"/>
  <c r="BW78" i="1" s="1"/>
  <c r="V505" i="1"/>
  <c r="BW505" i="1" s="1"/>
  <c r="V103" i="1"/>
  <c r="BW103" i="1" s="1"/>
  <c r="V143" i="1"/>
  <c r="BW143" i="1" s="1"/>
  <c r="V484" i="1"/>
  <c r="BW484" i="1" s="1"/>
  <c r="V203" i="1"/>
  <c r="BW203" i="1" s="1"/>
  <c r="V307" i="1"/>
  <c r="BW307" i="1" s="1"/>
  <c r="V456" i="1"/>
  <c r="BW456" i="1" s="1"/>
  <c r="V315" i="1"/>
  <c r="BW315" i="1" s="1"/>
  <c r="V478" i="1"/>
  <c r="BW478" i="1" s="1"/>
  <c r="V129" i="1"/>
  <c r="BW129" i="1" s="1"/>
  <c r="V472" i="1"/>
  <c r="BW472" i="1" s="1"/>
  <c r="V299" i="1"/>
  <c r="BW299" i="1" s="1"/>
  <c r="V455" i="1"/>
  <c r="BW455" i="1" s="1"/>
  <c r="V112" i="1"/>
  <c r="BW112" i="1" s="1"/>
  <c r="V447" i="1"/>
  <c r="BW447" i="1" s="1"/>
  <c r="V458" i="1"/>
  <c r="BW458" i="1" s="1"/>
  <c r="V385" i="1"/>
  <c r="BW385" i="1" s="1"/>
  <c r="V416" i="1"/>
  <c r="BW416" i="1" s="1"/>
  <c r="V98" i="1"/>
  <c r="BW98" i="1" s="1"/>
  <c r="V335" i="1"/>
  <c r="BW335" i="1" s="1"/>
  <c r="V353" i="1"/>
  <c r="BW353" i="1" s="1"/>
  <c r="V161" i="1"/>
  <c r="BW161" i="1" s="1"/>
  <c r="V509" i="1"/>
  <c r="BW509" i="1" s="1"/>
  <c r="V367" i="1"/>
  <c r="BW367" i="1" s="1"/>
  <c r="V67" i="1"/>
  <c r="BW67" i="1" s="1"/>
  <c r="V502" i="1"/>
  <c r="BW502" i="1" s="1"/>
  <c r="V250" i="1"/>
  <c r="BW250" i="1" s="1"/>
  <c r="V263" i="1"/>
  <c r="BW263" i="1" s="1"/>
  <c r="V525" i="1"/>
  <c r="BW525" i="1" s="1"/>
  <c r="V151" i="1"/>
  <c r="BW151" i="1" s="1"/>
  <c r="V233" i="1"/>
  <c r="BW233" i="1" s="1"/>
  <c r="V443" i="1"/>
  <c r="BW443" i="1" s="1"/>
  <c r="V535" i="1"/>
  <c r="BW535" i="1" s="1"/>
  <c r="V345" i="1"/>
  <c r="BW345" i="1" s="1"/>
  <c r="V227" i="1"/>
  <c r="BW227" i="1" s="1"/>
  <c r="V434" i="1"/>
  <c r="BW434" i="1" s="1"/>
  <c r="V228" i="1"/>
  <c r="BW228" i="1" s="1"/>
  <c r="V153" i="1"/>
  <c r="BW153" i="1" s="1"/>
  <c r="V541" i="1"/>
  <c r="BW541" i="1" s="1"/>
  <c r="V375" i="1"/>
  <c r="BW375" i="1" s="1"/>
  <c r="V35" i="1"/>
  <c r="BW35" i="1" s="1"/>
  <c r="V199" i="1"/>
  <c r="BW199" i="1" s="1"/>
  <c r="V515" i="1"/>
  <c r="BW515" i="1" s="1"/>
  <c r="V349" i="1"/>
  <c r="BW349" i="1" s="1"/>
  <c r="V177" i="1"/>
  <c r="BW177" i="1" s="1"/>
  <c r="V191" i="1"/>
  <c r="BW191" i="1" s="1"/>
  <c r="V397" i="1"/>
  <c r="BW397" i="1" s="1"/>
  <c r="V495" i="1"/>
  <c r="BW495" i="1" s="1"/>
  <c r="V498" i="1"/>
  <c r="BW498" i="1" s="1"/>
  <c r="V155" i="1"/>
  <c r="BW155" i="1" s="1"/>
  <c r="V66" i="1"/>
  <c r="BW66" i="1" s="1"/>
  <c r="V240" i="1"/>
  <c r="BW240" i="1" s="1"/>
  <c r="V259" i="1"/>
  <c r="BW259" i="1" s="1"/>
  <c r="V171" i="1"/>
  <c r="BW171" i="1" s="1"/>
  <c r="V492" i="1"/>
  <c r="BW492" i="1" s="1"/>
  <c r="V514" i="1"/>
  <c r="BW514" i="1" s="1"/>
  <c r="V459" i="1"/>
  <c r="BW459" i="1" s="1"/>
  <c r="V134" i="1"/>
  <c r="BW134" i="1" s="1"/>
  <c r="V17" i="1"/>
  <c r="BW17" i="1" s="1"/>
  <c r="V88" i="1"/>
  <c r="BW88" i="1" s="1"/>
  <c r="V207" i="1"/>
  <c r="BW207" i="1" s="1"/>
  <c r="V90" i="1"/>
  <c r="BW90" i="1" s="1"/>
  <c r="V256" i="1"/>
  <c r="BW256" i="1" s="1"/>
  <c r="V231" i="1"/>
  <c r="BW231" i="1" s="1"/>
  <c r="V508" i="1"/>
  <c r="BW508" i="1" s="1"/>
  <c r="V421" i="1"/>
  <c r="BW421" i="1" s="1"/>
  <c r="V94" i="1"/>
  <c r="BW94" i="1" s="1"/>
  <c r="V432" i="1"/>
  <c r="BW432" i="1" s="1"/>
  <c r="V62" i="1"/>
  <c r="BW62" i="1" s="1"/>
  <c r="V54" i="1"/>
  <c r="BW54" i="1" s="1"/>
  <c r="V301" i="1"/>
  <c r="BW301" i="1" s="1"/>
  <c r="V311" i="1"/>
  <c r="BW311" i="1" s="1"/>
  <c r="V436" i="1"/>
  <c r="BW436" i="1" s="1"/>
  <c r="V391" i="1"/>
  <c r="BW391" i="1" s="1"/>
  <c r="V488" i="1"/>
  <c r="BW488" i="1" s="1"/>
  <c r="V405" i="1"/>
  <c r="BW405" i="1" s="1"/>
  <c r="V27" i="1"/>
  <c r="BW27" i="1" s="1"/>
  <c r="V323" i="1"/>
  <c r="BW323" i="1" s="1"/>
  <c r="V68" i="1"/>
  <c r="BW68" i="1" s="1"/>
  <c r="V220" i="1"/>
  <c r="BW220" i="1" s="1"/>
  <c r="V327" i="1"/>
  <c r="BW327" i="1" s="1"/>
  <c r="V359" i="1"/>
  <c r="BW359" i="1" s="1"/>
  <c r="V339" i="1"/>
  <c r="BW339" i="1" s="1"/>
  <c r="V85" i="1"/>
  <c r="BW85" i="1" s="1"/>
  <c r="V530" i="1"/>
  <c r="BW530" i="1" s="1"/>
  <c r="V363" i="1"/>
  <c r="BW363" i="1" s="1"/>
  <c r="V48" i="1"/>
  <c r="BW48" i="1" s="1"/>
  <c r="V280" i="1"/>
  <c r="BW280" i="1" s="1"/>
  <c r="V102" i="1"/>
  <c r="BW102" i="1" s="1"/>
  <c r="V108" i="1"/>
  <c r="BW108" i="1" s="1"/>
  <c r="V440" i="1"/>
  <c r="BW440" i="1" s="1"/>
  <c r="V329" i="1"/>
  <c r="BW329" i="1" s="1"/>
  <c r="V258" i="1"/>
  <c r="BW258" i="1" s="1"/>
  <c r="V42" i="1"/>
  <c r="BW42" i="1" s="1"/>
  <c r="V383" i="1"/>
  <c r="BW383" i="1" s="1"/>
  <c r="V40" i="1"/>
  <c r="BW40" i="1" s="1"/>
  <c r="V358" i="1"/>
  <c r="BW358" i="1" s="1"/>
  <c r="V169" i="1"/>
  <c r="BW169" i="1" s="1"/>
  <c r="V82" i="1"/>
  <c r="BW82" i="1" s="1"/>
  <c r="V119" i="1"/>
  <c r="BW119" i="1" s="1"/>
  <c r="V183" i="1"/>
  <c r="BW183" i="1" s="1"/>
  <c r="V46" i="1"/>
  <c r="BW46" i="1" s="1"/>
  <c r="V239" i="1"/>
  <c r="BW239" i="1" s="1"/>
  <c r="V196" i="1"/>
  <c r="BW196" i="1" s="1"/>
  <c r="V284" i="1"/>
  <c r="BW284" i="1" s="1"/>
  <c r="V187" i="1"/>
  <c r="BW187" i="1" s="1"/>
  <c r="V481" i="1"/>
  <c r="BW481" i="1" s="1"/>
  <c r="V192" i="1"/>
  <c r="BW192" i="1" s="1"/>
  <c r="V489" i="1"/>
  <c r="BW489" i="1" s="1"/>
  <c r="V403" i="1"/>
  <c r="BW403" i="1" s="1"/>
  <c r="V32" i="1"/>
  <c r="BW32" i="1" s="1"/>
  <c r="V343" i="1"/>
  <c r="BW343" i="1" s="1"/>
  <c r="V422" i="1"/>
  <c r="BW422" i="1" s="1"/>
  <c r="V179" i="1"/>
  <c r="BW179" i="1" s="1"/>
  <c r="V25" i="1"/>
  <c r="BW25" i="1" s="1"/>
  <c r="V255" i="1"/>
  <c r="BW255" i="1" s="1"/>
  <c r="V346" i="1"/>
  <c r="BW346" i="1" s="1"/>
  <c r="V24" i="1"/>
  <c r="BW24" i="1" s="1"/>
  <c r="V200" i="1"/>
  <c r="BW200" i="1" s="1"/>
  <c r="V152" i="1"/>
  <c r="BW152" i="1" s="1"/>
  <c r="V544" i="1"/>
  <c r="BW544" i="1" s="1"/>
  <c r="V476" i="1"/>
  <c r="BW476" i="1" s="1"/>
  <c r="V180" i="1"/>
  <c r="BW180" i="1" s="1"/>
  <c r="V31" i="1"/>
  <c r="BW31" i="1" s="1"/>
  <c r="V223" i="1"/>
  <c r="BW223" i="1" s="1"/>
  <c r="V291" i="1"/>
  <c r="BW291" i="1" s="1"/>
  <c r="V518" i="1"/>
  <c r="BW518" i="1" s="1"/>
  <c r="V446" i="1"/>
  <c r="BW446" i="1" s="1"/>
  <c r="V486" i="1"/>
  <c r="BW486" i="1" s="1"/>
  <c r="V225" i="1"/>
  <c r="BW225" i="1" s="1"/>
  <c r="V303" i="1"/>
  <c r="BW303" i="1" s="1"/>
  <c r="V536" i="1"/>
  <c r="BW536" i="1" s="1"/>
  <c r="V159" i="1"/>
  <c r="BW159" i="1" s="1"/>
  <c r="V186" i="1"/>
  <c r="BW186" i="1" s="1"/>
  <c r="V211" i="1"/>
  <c r="BW211" i="1" s="1"/>
  <c r="V444" i="1"/>
  <c r="BW444" i="1" s="1"/>
  <c r="V522" i="1"/>
  <c r="BW522" i="1" s="1"/>
  <c r="V537" i="1"/>
  <c r="BW537" i="1" s="1"/>
  <c r="V99" i="1"/>
  <c r="BW99" i="1" s="1"/>
  <c r="V251" i="1"/>
  <c r="BW251" i="1" s="1"/>
  <c r="V542" i="1"/>
  <c r="BW542" i="1" s="1"/>
  <c r="V454" i="1"/>
  <c r="BW454" i="1" s="1"/>
  <c r="V511" i="1"/>
  <c r="BW511" i="1" s="1"/>
  <c r="V415" i="1"/>
  <c r="BW415" i="1" s="1"/>
  <c r="V407" i="1"/>
  <c r="BW407" i="1" s="1"/>
  <c r="V516" i="1"/>
  <c r="BW516" i="1" s="1"/>
  <c r="V100" i="1"/>
  <c r="BW100" i="1" s="1"/>
  <c r="V96" i="1"/>
  <c r="BW96" i="1" s="1"/>
  <c r="V347" i="1"/>
  <c r="BW347" i="1" s="1"/>
  <c r="V156" i="1"/>
  <c r="BW156" i="1" s="1"/>
  <c r="V399" i="1"/>
  <c r="BW399" i="1" s="1"/>
  <c r="V252" i="1"/>
  <c r="BW252" i="1" s="1"/>
  <c r="V504" i="1"/>
  <c r="BW504" i="1" s="1"/>
  <c r="V389" i="1"/>
  <c r="BW389" i="1" s="1"/>
  <c r="V493" i="1"/>
  <c r="BW493" i="1" s="1"/>
  <c r="V532" i="1"/>
  <c r="BW532" i="1" s="1"/>
  <c r="V247" i="1"/>
  <c r="BW247" i="1" s="1"/>
  <c r="V496" i="1"/>
  <c r="BW496" i="1" s="1"/>
  <c r="V28" i="1"/>
  <c r="BW28" i="1" s="1"/>
  <c r="V243" i="1"/>
  <c r="BW243" i="1" s="1"/>
  <c r="V453" i="1"/>
  <c r="BW453" i="1" s="1"/>
  <c r="V52" i="1"/>
  <c r="BW52" i="1" s="1"/>
  <c r="V236" i="1"/>
  <c r="BW236" i="1" s="1"/>
  <c r="V470" i="1"/>
  <c r="BW470" i="1" s="1"/>
  <c r="V418" i="1"/>
  <c r="BW418" i="1" s="1"/>
  <c r="V413" i="1"/>
  <c r="BW413" i="1" s="1"/>
  <c r="V468" i="1"/>
  <c r="BW468" i="1" s="1"/>
  <c r="V123" i="1"/>
  <c r="BW123" i="1" s="1"/>
  <c r="V43" i="1"/>
  <c r="BW43" i="1" s="1"/>
  <c r="V110" i="1"/>
  <c r="BW110" i="1" s="1"/>
  <c r="V235" i="1"/>
  <c r="BW235" i="1" s="1"/>
  <c r="V267" i="1"/>
  <c r="BW267" i="1" s="1"/>
  <c r="V355" i="1"/>
  <c r="BW355" i="1" s="1"/>
  <c r="V115" i="1"/>
  <c r="BW115" i="1" s="1"/>
  <c r="V215" i="1"/>
  <c r="BW215" i="1" s="1"/>
  <c r="V513" i="1"/>
  <c r="BW513" i="1" s="1"/>
  <c r="V395" i="1"/>
  <c r="BW395" i="1" s="1"/>
  <c r="V23" i="1"/>
  <c r="BW23" i="1" s="1"/>
  <c r="V167" i="1"/>
  <c r="BW167" i="1" s="1"/>
  <c r="V475" i="1"/>
  <c r="BW475" i="1" s="1"/>
  <c r="V133" i="1"/>
  <c r="BW133" i="1" s="1"/>
  <c r="V58" i="1"/>
  <c r="BW58" i="1" s="1"/>
  <c r="V369" i="1"/>
  <c r="BW369" i="1" s="1"/>
  <c r="V157" i="1"/>
  <c r="BW157" i="1" s="1"/>
  <c r="V521" i="1"/>
  <c r="BW521" i="1" s="1"/>
  <c r="V361" i="1"/>
  <c r="BW361" i="1" s="1"/>
  <c r="V121" i="1"/>
  <c r="BW121" i="1" s="1"/>
  <c r="V106" i="1"/>
  <c r="BW106" i="1" s="1"/>
  <c r="V147" i="1"/>
  <c r="BW147" i="1" s="1"/>
  <c r="V451" i="1"/>
  <c r="BW451" i="1" s="1"/>
  <c r="V45" i="1"/>
  <c r="BW45" i="1" s="1"/>
  <c r="V84" i="1"/>
  <c r="BW84" i="1" s="1"/>
  <c r="V34" i="1"/>
  <c r="BW34" i="1" s="1"/>
  <c r="V341" i="1"/>
  <c r="BW341" i="1" s="1"/>
  <c r="V520" i="1"/>
  <c r="BW520" i="1" s="1"/>
  <c r="V365" i="1"/>
  <c r="BW365" i="1" s="1"/>
  <c r="V393" i="1"/>
  <c r="BW393" i="1" s="1"/>
  <c r="V279" i="1"/>
  <c r="BW279" i="1" s="1"/>
  <c r="V334" i="1"/>
  <c r="BW334" i="1" s="1"/>
  <c r="V165" i="1"/>
  <c r="BW165" i="1" s="1"/>
  <c r="V118" i="1"/>
  <c r="BW118" i="1" s="1"/>
  <c r="V160" i="1"/>
  <c r="BW160" i="1" s="1"/>
  <c r="V526" i="1"/>
  <c r="BW526" i="1" s="1"/>
  <c r="V503" i="1"/>
  <c r="BW503" i="1" s="1"/>
  <c r="V237" i="1"/>
  <c r="BW237" i="1" s="1"/>
  <c r="V425" i="1"/>
  <c r="BW425" i="1" s="1"/>
  <c r="V50" i="1"/>
  <c r="BW50" i="1" s="1"/>
  <c r="V74" i="1"/>
  <c r="BW74" i="1" s="1"/>
  <c r="V333" i="1"/>
  <c r="BW333" i="1" s="1"/>
  <c r="V527" i="1"/>
  <c r="BW527" i="1" s="1"/>
  <c r="V435" i="1"/>
  <c r="BW435" i="1" s="1"/>
  <c r="V507" i="1"/>
  <c r="BW507" i="1" s="1"/>
  <c r="V430" i="1"/>
  <c r="BW430" i="1" s="1"/>
  <c r="V331" i="1"/>
  <c r="BW331" i="1" s="1"/>
  <c r="V317" i="1"/>
  <c r="BW317" i="1" s="1"/>
  <c r="V148" i="1"/>
  <c r="BW148" i="1" s="1"/>
  <c r="V371" i="1"/>
  <c r="BW371" i="1" s="1"/>
  <c r="V314" i="1"/>
  <c r="BW314" i="1" s="1"/>
  <c r="V113" i="1"/>
  <c r="BW113" i="1" s="1"/>
  <c r="V428" i="1"/>
  <c r="BW428" i="1" s="1"/>
  <c r="V91" i="1"/>
  <c r="BW91" i="1" s="1"/>
  <c r="V275" i="1"/>
  <c r="BW275" i="1" s="1"/>
  <c r="V137" i="1"/>
  <c r="BW137" i="1" s="1"/>
  <c r="V524" i="1"/>
  <c r="BW524" i="1" s="1"/>
  <c r="V139" i="1"/>
  <c r="BW139" i="1" s="1"/>
  <c r="V442" i="1"/>
  <c r="BW442" i="1" s="1"/>
  <c r="V351" i="1"/>
  <c r="BW351" i="1" s="1"/>
  <c r="V56" i="1"/>
  <c r="BW56" i="1" s="1"/>
  <c r="V305" i="1"/>
  <c r="BW305" i="1" s="1"/>
  <c r="V401" i="1"/>
  <c r="BW401" i="1" s="1"/>
  <c r="V387" i="1"/>
  <c r="BW387" i="1" s="1"/>
  <c r="V217" i="1"/>
  <c r="BW217" i="1" s="1"/>
  <c r="V438" i="1"/>
  <c r="BW438" i="1" s="1"/>
  <c r="V506" i="1"/>
  <c r="BW506" i="1" s="1"/>
  <c r="V538" i="1"/>
  <c r="BW538" i="1" s="1"/>
  <c r="V499" i="1"/>
  <c r="BW499" i="1" s="1"/>
  <c r="V510" i="1"/>
  <c r="BW510" i="1" s="1"/>
  <c r="V474" i="1"/>
  <c r="BW474" i="1" s="1"/>
  <c r="V377" i="1"/>
  <c r="BW377" i="1" s="1"/>
  <c r="V500" i="1"/>
  <c r="BW500" i="1" s="1"/>
  <c r="V540" i="1"/>
  <c r="BW540" i="1" s="1"/>
  <c r="V529" i="1"/>
  <c r="BW529" i="1" s="1"/>
  <c r="V140" i="1"/>
  <c r="BW140" i="1" s="1"/>
  <c r="V480" i="1"/>
  <c r="BW480" i="1" s="1"/>
  <c r="V512" i="1"/>
  <c r="BW512" i="1" s="1"/>
  <c r="V21" i="1"/>
  <c r="BW21" i="1" s="1"/>
  <c r="V219" i="1"/>
  <c r="BW219" i="1" s="1"/>
  <c r="V487" i="1"/>
  <c r="BW487" i="1" s="1"/>
  <c r="V212" i="1"/>
  <c r="BW212" i="1" s="1"/>
  <c r="V149" i="1"/>
  <c r="BW149" i="1" s="1"/>
  <c r="V466" i="1"/>
  <c r="BW466" i="1" s="1"/>
  <c r="V463" i="1"/>
  <c r="BW463" i="1" s="1"/>
  <c r="V373" i="1"/>
  <c r="BW373" i="1" s="1"/>
  <c r="V163" i="1"/>
  <c r="BW163" i="1" s="1"/>
  <c r="V517" i="1"/>
  <c r="BW517" i="1" s="1"/>
  <c r="V420" i="1"/>
  <c r="BW420" i="1" s="1"/>
  <c r="V29" i="1"/>
  <c r="BW29" i="1" s="1"/>
  <c r="V135" i="1"/>
  <c r="BW135" i="1" s="1"/>
  <c r="V39" i="1"/>
  <c r="BW39" i="1" s="1"/>
  <c r="V357" i="1"/>
  <c r="BW357" i="1" s="1"/>
  <c r="V419" i="1"/>
  <c r="BW419" i="1" s="1"/>
  <c r="V125" i="1"/>
  <c r="BW125" i="1" s="1"/>
  <c r="V44" i="1"/>
  <c r="BW44" i="1" s="1"/>
  <c r="V216" i="1"/>
  <c r="BW216" i="1" s="1"/>
  <c r="V325" i="1"/>
  <c r="BW325" i="1" s="1"/>
  <c r="V479" i="1"/>
  <c r="BW479" i="1" s="1"/>
  <c r="V379" i="1"/>
  <c r="BW379" i="1" s="1"/>
  <c r="V80" i="1"/>
  <c r="BW80" i="1" s="1"/>
  <c r="V423" i="1"/>
  <c r="BW423" i="1" s="1"/>
  <c r="V283" i="1"/>
  <c r="BW283" i="1" s="1"/>
  <c r="V409" i="1"/>
  <c r="BW409" i="1" s="1"/>
  <c r="V295" i="1"/>
  <c r="BW295" i="1" s="1"/>
  <c r="V424" i="1"/>
  <c r="BW424" i="1" s="1"/>
  <c r="V465" i="1"/>
  <c r="BW465" i="1" s="1"/>
  <c r="V114" i="1"/>
  <c r="BW114" i="1" s="1"/>
  <c r="V176" i="1"/>
  <c r="BW176" i="1" s="1"/>
  <c r="V491" i="1"/>
  <c r="BW491" i="1" s="1"/>
  <c r="V462" i="1"/>
  <c r="BW462" i="1" s="1"/>
  <c r="V292" i="1"/>
  <c r="BW292" i="1" s="1"/>
  <c r="V145" i="1"/>
  <c r="BW145" i="1" s="1"/>
  <c r="V184" i="1"/>
  <c r="BW184" i="1" s="1"/>
  <c r="V350" i="1"/>
  <c r="BW350" i="1" s="1"/>
  <c r="V175" i="1"/>
  <c r="BW175" i="1" s="1"/>
  <c r="V274" i="1"/>
  <c r="BW274" i="1" s="1"/>
  <c r="V411" i="1"/>
  <c r="BW411" i="1" s="1"/>
  <c r="V76" i="1"/>
  <c r="BW76" i="1" s="1"/>
  <c r="V144" i="1"/>
  <c r="BW144" i="1" s="1"/>
  <c r="V30" i="1"/>
  <c r="BW30" i="1" s="1"/>
  <c r="V427" i="1"/>
  <c r="BW427" i="1" s="1"/>
  <c r="V533" i="1"/>
  <c r="BW533" i="1" s="1"/>
  <c r="V271" i="1"/>
  <c r="BW271" i="1" s="1"/>
  <c r="V72" i="1"/>
  <c r="BW72" i="1" s="1"/>
  <c r="V126" i="1"/>
  <c r="BW126" i="1" s="1"/>
  <c r="V122" i="1"/>
  <c r="BW122" i="1" s="1"/>
  <c r="V38" i="1"/>
  <c r="BW38" i="1" s="1"/>
  <c r="V130" i="1"/>
  <c r="BW130" i="1" s="1"/>
  <c r="V49" i="1"/>
  <c r="BW49" i="1" s="1"/>
  <c r="V15" i="1"/>
  <c r="BW15" i="1" s="1"/>
  <c r="V77" i="1" l="1"/>
  <c r="BW77" i="1" s="1"/>
  <c r="BU77" i="1"/>
  <c r="V408" i="1"/>
  <c r="BW408" i="1" s="1"/>
  <c r="BU408" i="1"/>
  <c r="V245" i="1"/>
  <c r="BW245" i="1" s="1"/>
  <c r="BU245" i="1"/>
  <c r="V57" i="1"/>
  <c r="BW57" i="1" s="1"/>
  <c r="BU57" i="1"/>
  <c r="V332" i="1"/>
  <c r="BW332" i="1" s="1"/>
  <c r="BU332" i="1"/>
  <c r="V285" i="1"/>
  <c r="BW285" i="1" s="1"/>
  <c r="BU285" i="1"/>
  <c r="V497" i="1"/>
  <c r="BW497" i="1" s="1"/>
  <c r="BU497" i="1"/>
  <c r="V338" i="1"/>
  <c r="BW338" i="1" s="1"/>
  <c r="BU338" i="1"/>
  <c r="V519" i="1"/>
  <c r="BW519" i="1" s="1"/>
  <c r="BU519" i="1"/>
  <c r="V16" i="1"/>
  <c r="BW16" i="1" s="1"/>
  <c r="BU16" i="1"/>
  <c r="V105" i="1"/>
  <c r="BW105" i="1" s="1"/>
  <c r="BU105" i="1"/>
  <c r="V501" i="1"/>
  <c r="BW501" i="1" s="1"/>
  <c r="BU501" i="1"/>
  <c r="V249" i="1"/>
  <c r="BW249" i="1" s="1"/>
  <c r="BU249" i="1"/>
  <c r="V320" i="1"/>
  <c r="BW320" i="1" s="1"/>
  <c r="BU320" i="1"/>
  <c r="V201" i="1"/>
  <c r="BW201" i="1" s="1"/>
  <c r="BU201" i="1"/>
  <c r="V404" i="1"/>
  <c r="BW404" i="1" s="1"/>
  <c r="BU404" i="1"/>
  <c r="V202" i="1"/>
  <c r="BW202" i="1" s="1"/>
  <c r="BU202" i="1"/>
  <c r="V181" i="1"/>
  <c r="BW181" i="1" s="1"/>
  <c r="BU181" i="1"/>
  <c r="V473" i="1"/>
  <c r="BW473" i="1" s="1"/>
  <c r="BU473" i="1"/>
  <c r="V539" i="1"/>
  <c r="BW539" i="1" s="1"/>
  <c r="BU539" i="1"/>
  <c r="V254" i="1"/>
  <c r="BW254" i="1" s="1"/>
  <c r="BU254" i="1"/>
  <c r="V433" i="1"/>
  <c r="BW433" i="1" s="1"/>
  <c r="BU433" i="1"/>
  <c r="V150" i="1"/>
  <c r="BW150" i="1" s="1"/>
  <c r="BU150" i="1"/>
  <c r="V304" i="1"/>
  <c r="BW304" i="1" s="1"/>
  <c r="BU304" i="1"/>
  <c r="V218" i="1"/>
  <c r="BW218" i="1" s="1"/>
  <c r="BU218" i="1"/>
  <c r="V128" i="1"/>
  <c r="BW128" i="1" s="1"/>
  <c r="BU128" i="1"/>
  <c r="V189" i="1"/>
  <c r="BW189" i="1" s="1"/>
  <c r="BU189" i="1"/>
  <c r="V412" i="1"/>
  <c r="BW412" i="1" s="1"/>
  <c r="BU412" i="1"/>
  <c r="V221" i="1"/>
  <c r="BW221" i="1" s="1"/>
  <c r="BU221" i="1"/>
  <c r="V482" i="1"/>
  <c r="BW482" i="1" s="1"/>
  <c r="BU482" i="1"/>
  <c r="V197" i="1"/>
  <c r="BW197" i="1" s="1"/>
  <c r="BU197" i="1"/>
  <c r="V449" i="1"/>
  <c r="BW449" i="1" s="1"/>
  <c r="BU449" i="1"/>
  <c r="V195" i="1"/>
  <c r="BW195" i="1" s="1"/>
  <c r="BU195" i="1"/>
  <c r="V185" i="1"/>
  <c r="BW185" i="1" s="1"/>
  <c r="BU185" i="1"/>
  <c r="V230" i="1"/>
  <c r="BW230" i="1" s="1"/>
  <c r="BU230" i="1"/>
  <c r="V483" i="1"/>
  <c r="BW483" i="1" s="1"/>
  <c r="BU483" i="1"/>
  <c r="V342" i="1"/>
  <c r="BW342" i="1" s="1"/>
  <c r="BU342" i="1"/>
  <c r="V370" i="1"/>
  <c r="BW370" i="1" s="1"/>
  <c r="BU370" i="1"/>
  <c r="V264" i="1"/>
  <c r="BW264" i="1" s="1"/>
  <c r="BU264" i="1"/>
  <c r="V477" i="1"/>
  <c r="BW477" i="1" s="1"/>
  <c r="BU477" i="1"/>
  <c r="V51" i="1"/>
  <c r="BW51" i="1" s="1"/>
  <c r="BU51" i="1"/>
  <c r="V182" i="1"/>
  <c r="BW182" i="1" s="1"/>
  <c r="BU182" i="1"/>
  <c r="V124" i="1"/>
  <c r="BW124" i="1" s="1"/>
  <c r="BU124" i="1"/>
  <c r="V206" i="1"/>
  <c r="BW206" i="1" s="1"/>
  <c r="BU206" i="1"/>
  <c r="V293" i="1"/>
  <c r="BW293" i="1" s="1"/>
  <c r="BU293" i="1"/>
  <c r="V380" i="1"/>
  <c r="BW380" i="1" s="1"/>
  <c r="BU380" i="1"/>
  <c r="V37" i="1"/>
  <c r="BW37" i="1" s="1"/>
  <c r="BU37" i="1"/>
  <c r="V61" i="1"/>
  <c r="BW61" i="1" s="1"/>
  <c r="BU61" i="1"/>
  <c r="V162" i="1"/>
  <c r="BW162" i="1" s="1"/>
  <c r="BU162" i="1"/>
  <c r="V294" i="1"/>
  <c r="BW294" i="1" s="1"/>
  <c r="BU294" i="1"/>
  <c r="V469" i="1"/>
  <c r="BW469" i="1" s="1"/>
  <c r="BU469" i="1"/>
  <c r="V242" i="1"/>
  <c r="BW242" i="1" s="1"/>
  <c r="BU242" i="1"/>
  <c r="V69" i="1"/>
  <c r="BW69" i="1" s="1"/>
  <c r="BU69" i="1"/>
  <c r="V378" i="1"/>
  <c r="BW378" i="1" s="1"/>
  <c r="BU378" i="1"/>
  <c r="V208" i="1"/>
  <c r="BW208" i="1" s="1"/>
  <c r="BU208" i="1"/>
  <c r="V344" i="1"/>
  <c r="BW344" i="1" s="1"/>
  <c r="BU344" i="1"/>
  <c r="V22" i="1"/>
  <c r="BW22" i="1" s="1"/>
  <c r="BU22" i="1"/>
  <c r="V158" i="1"/>
  <c r="BW158" i="1" s="1"/>
  <c r="BU158" i="1"/>
  <c r="V534" i="1"/>
  <c r="BW534" i="1" s="1"/>
  <c r="BU534" i="1"/>
  <c r="V222" i="1"/>
  <c r="BW222" i="1" s="1"/>
  <c r="BU222" i="1"/>
  <c r="V261" i="1"/>
  <c r="BW261" i="1" s="1"/>
  <c r="BU261" i="1"/>
  <c r="V372" i="1"/>
  <c r="BW372" i="1" s="1"/>
  <c r="BU372" i="1"/>
  <c r="V445" i="1"/>
  <c r="BW445" i="1" s="1"/>
  <c r="BU445" i="1"/>
  <c r="V205" i="1"/>
  <c r="BW205" i="1" s="1"/>
  <c r="BU205" i="1"/>
  <c r="V282" i="1"/>
  <c r="BW282" i="1" s="1"/>
  <c r="BU282" i="1"/>
  <c r="V281" i="1"/>
  <c r="BW281" i="1" s="1"/>
  <c r="BU281" i="1"/>
  <c r="V410" i="1"/>
  <c r="BW410" i="1" s="1"/>
  <c r="BU410" i="1"/>
  <c r="V141" i="1"/>
  <c r="BW141" i="1" s="1"/>
  <c r="BU141" i="1"/>
  <c r="V71" i="1"/>
  <c r="BW71" i="1" s="1"/>
  <c r="BU71" i="1"/>
  <c r="V194" i="1"/>
  <c r="BW194" i="1" s="1"/>
  <c r="BU194" i="1"/>
  <c r="V384" i="1"/>
  <c r="BW384" i="1" s="1"/>
  <c r="BU384" i="1"/>
  <c r="V234" i="1"/>
  <c r="BW234" i="1" s="1"/>
  <c r="BU234" i="1"/>
  <c r="V278" i="1"/>
  <c r="BW278" i="1" s="1"/>
  <c r="BU278" i="1"/>
  <c r="V209" i="1"/>
  <c r="BW209" i="1" s="1"/>
  <c r="BU209" i="1"/>
  <c r="V352" i="1"/>
  <c r="BW352" i="1" s="1"/>
  <c r="BU352" i="1"/>
  <c r="V406" i="1"/>
  <c r="BW406" i="1" s="1"/>
  <c r="BU406" i="1"/>
  <c r="V290" i="1"/>
  <c r="BW290" i="1" s="1"/>
  <c r="BU290" i="1"/>
  <c r="V273" i="1"/>
  <c r="BW273" i="1" s="1"/>
  <c r="BU273" i="1"/>
  <c r="V154" i="1"/>
  <c r="BW154" i="1" s="1"/>
  <c r="BU154" i="1"/>
  <c r="V246" i="1"/>
  <c r="BW246" i="1" s="1"/>
  <c r="BU246" i="1"/>
  <c r="V226" i="1"/>
  <c r="BW226" i="1" s="1"/>
  <c r="BU226" i="1"/>
  <c r="V340" i="1"/>
  <c r="BW340" i="1" s="1"/>
  <c r="BU340" i="1"/>
  <c r="V75" i="1"/>
  <c r="BW75" i="1" s="1"/>
  <c r="BU75" i="1"/>
  <c r="V268" i="1"/>
  <c r="BW268" i="1" s="1"/>
  <c r="BU268" i="1"/>
  <c r="V376" i="1"/>
  <c r="BW376" i="1" s="1"/>
  <c r="BU376" i="1"/>
  <c r="V461" i="1"/>
  <c r="BW461" i="1" s="1"/>
  <c r="BU461" i="1"/>
  <c r="V360" i="1"/>
  <c r="BW360" i="1" s="1"/>
  <c r="BU360" i="1"/>
  <c r="V402" i="1"/>
  <c r="BW402" i="1" s="1"/>
  <c r="BU402" i="1"/>
  <c r="V330" i="1"/>
  <c r="BW330" i="1" s="1"/>
  <c r="BU330" i="1"/>
  <c r="V81" i="1"/>
  <c r="BW81" i="1" s="1"/>
  <c r="BU81" i="1"/>
  <c r="V101" i="1"/>
  <c r="BW101" i="1" s="1"/>
  <c r="BU101" i="1"/>
  <c r="V289" i="1"/>
  <c r="BW289" i="1" s="1"/>
  <c r="BU289" i="1"/>
  <c r="V270" i="1"/>
  <c r="BW270" i="1" s="1"/>
  <c r="BU270" i="1"/>
  <c r="V457" i="1"/>
  <c r="BW457" i="1" s="1"/>
  <c r="BU457" i="1"/>
  <c r="V386" i="1"/>
  <c r="BW386" i="1" s="1"/>
  <c r="BU386" i="1"/>
  <c r="V146" i="1"/>
  <c r="BW146" i="1" s="1"/>
  <c r="BU146" i="1"/>
  <c r="V306" i="1"/>
  <c r="BW306" i="1" s="1"/>
  <c r="BU306" i="1"/>
  <c r="V388" i="1"/>
  <c r="BW388" i="1" s="1"/>
  <c r="BU388" i="1"/>
  <c r="V366" i="1"/>
  <c r="BW366" i="1" s="1"/>
  <c r="BU366" i="1"/>
  <c r="V232" i="1"/>
  <c r="BW232" i="1" s="1"/>
  <c r="BU232" i="1"/>
  <c r="V120" i="1"/>
  <c r="BW120" i="1" s="1"/>
  <c r="BU120" i="1"/>
  <c r="V33" i="1"/>
  <c r="BW33" i="1" s="1"/>
  <c r="BU33" i="1"/>
  <c r="V70" i="1"/>
  <c r="BW70" i="1" s="1"/>
  <c r="BU70" i="1"/>
  <c r="V368" i="1"/>
  <c r="BW368" i="1" s="1"/>
  <c r="BU368" i="1"/>
  <c r="V276" i="1"/>
  <c r="BW276" i="1" s="1"/>
  <c r="BU276" i="1"/>
  <c r="V53" i="1"/>
  <c r="BW53" i="1" s="1"/>
  <c r="BU53" i="1"/>
  <c r="V117" i="1"/>
  <c r="BW117" i="1" s="1"/>
  <c r="BU117" i="1"/>
  <c r="V302" i="1"/>
  <c r="BW302" i="1" s="1"/>
  <c r="BU302" i="1"/>
  <c r="V204" i="1"/>
  <c r="BW204" i="1" s="1"/>
  <c r="BU204" i="1"/>
  <c r="V398" i="1"/>
  <c r="BW398" i="1" s="1"/>
  <c r="BU398" i="1"/>
  <c r="V310" i="1"/>
  <c r="BW310" i="1" s="1"/>
  <c r="BU310" i="1"/>
  <c r="V364" i="1"/>
  <c r="BW364" i="1" s="1"/>
  <c r="BU364" i="1"/>
  <c r="V287" i="1"/>
  <c r="BW287" i="1" s="1"/>
  <c r="BU287" i="1"/>
  <c r="V348" i="1"/>
  <c r="BW348" i="1" s="1"/>
  <c r="BU348" i="1"/>
  <c r="V374" i="1"/>
  <c r="BW374" i="1" s="1"/>
  <c r="BU374" i="1"/>
  <c r="V73" i="1"/>
  <c r="BW73" i="1" s="1"/>
  <c r="BU73" i="1"/>
  <c r="V265" i="1"/>
  <c r="BW265" i="1" s="1"/>
  <c r="BU265" i="1"/>
  <c r="V224" i="1"/>
  <c r="BW224" i="1" s="1"/>
  <c r="BU224" i="1"/>
  <c r="V336" i="1"/>
  <c r="BW336" i="1" s="1"/>
  <c r="BU336" i="1"/>
  <c r="V164" i="1"/>
  <c r="BW164" i="1" s="1"/>
  <c r="BU164" i="1"/>
  <c r="V198" i="1"/>
  <c r="BW198" i="1" s="1"/>
  <c r="BU198" i="1"/>
  <c r="V471" i="1"/>
  <c r="BW471" i="1" s="1"/>
  <c r="BU471" i="1"/>
  <c r="V313" i="1"/>
  <c r="BW313" i="1" s="1"/>
  <c r="BU313" i="1"/>
  <c r="V104" i="1"/>
  <c r="BW104" i="1" s="1"/>
  <c r="BU104" i="1"/>
  <c r="V229" i="1"/>
  <c r="BW229" i="1" s="1"/>
  <c r="BU229" i="1"/>
  <c r="V213" i="1"/>
  <c r="BW213" i="1" s="1"/>
  <c r="BU213" i="1"/>
  <c r="V79" i="1"/>
  <c r="BW79" i="1" s="1"/>
  <c r="BU79" i="1"/>
  <c r="V298" i="1"/>
  <c r="BW298" i="1" s="1"/>
  <c r="BU298" i="1"/>
  <c r="V170" i="1"/>
  <c r="BW170" i="1" s="1"/>
  <c r="BU170" i="1"/>
  <c r="V193" i="1"/>
  <c r="BW193" i="1" s="1"/>
  <c r="BU193" i="1"/>
  <c r="V138" i="1"/>
  <c r="BW138" i="1" s="1"/>
  <c r="BU138" i="1"/>
  <c r="V296" i="1"/>
  <c r="BW296" i="1" s="1"/>
  <c r="BU296" i="1"/>
  <c r="V266" i="1"/>
  <c r="BW266" i="1" s="1"/>
  <c r="BU266" i="1"/>
  <c r="V324" i="1"/>
  <c r="BW324" i="1" s="1"/>
  <c r="BU324" i="1"/>
  <c r="V523" i="1"/>
  <c r="BW523" i="1" s="1"/>
  <c r="BU523" i="1"/>
  <c r="V437" i="1"/>
  <c r="BW437" i="1" s="1"/>
  <c r="BU437" i="1"/>
  <c r="V166" i="1"/>
  <c r="BW166" i="1" s="1"/>
  <c r="BU166" i="1"/>
  <c r="V238" i="1"/>
  <c r="BW238" i="1" s="1"/>
  <c r="BU238" i="1"/>
  <c r="V392" i="1"/>
  <c r="BW392" i="1" s="1"/>
  <c r="BU392" i="1"/>
  <c r="V95" i="1"/>
  <c r="BW95" i="1" s="1"/>
  <c r="BU95" i="1"/>
  <c r="V467" i="1"/>
  <c r="BW467" i="1" s="1"/>
  <c r="BU467" i="1"/>
  <c r="V269" i="1"/>
  <c r="BW269" i="1" s="1"/>
  <c r="BU269" i="1"/>
  <c r="V20" i="1"/>
  <c r="BW20" i="1" s="1"/>
  <c r="BU20" i="1"/>
  <c r="V92" i="1"/>
  <c r="BW92" i="1" s="1"/>
  <c r="BU92" i="1"/>
  <c r="V41" i="1"/>
  <c r="BW41" i="1" s="1"/>
  <c r="BU41" i="1"/>
  <c r="V286" i="1"/>
  <c r="BW286" i="1" s="1"/>
  <c r="BU286" i="1"/>
  <c r="V394" i="1"/>
  <c r="BW394" i="1" s="1"/>
  <c r="BU394" i="1"/>
  <c r="V485" i="1"/>
  <c r="BW485" i="1" s="1"/>
  <c r="BU485" i="1"/>
  <c r="V441" i="1"/>
  <c r="BW441" i="1" s="1"/>
  <c r="BU441" i="1"/>
  <c r="V272" i="1"/>
  <c r="BW272" i="1" s="1"/>
  <c r="BU272" i="1"/>
  <c r="V47" i="1"/>
  <c r="BW47" i="1" s="1"/>
  <c r="BU47" i="1"/>
  <c r="V326" i="1"/>
  <c r="BW326" i="1" s="1"/>
  <c r="BU326" i="1"/>
  <c r="V86" i="1"/>
  <c r="BW86" i="1" s="1"/>
  <c r="BU86" i="1"/>
  <c r="V142" i="1"/>
  <c r="BW142" i="1" s="1"/>
  <c r="BU142" i="1"/>
  <c r="V93" i="1"/>
  <c r="BW93" i="1" s="1"/>
  <c r="BU93" i="1"/>
  <c r="V262" i="1"/>
  <c r="BW262" i="1" s="1"/>
  <c r="BU262" i="1"/>
  <c r="V190" i="1"/>
  <c r="BW190" i="1" s="1"/>
  <c r="BU190" i="1"/>
  <c r="V277" i="1"/>
  <c r="BW277" i="1" s="1"/>
  <c r="BU277" i="1"/>
  <c r="V300" i="1"/>
  <c r="BW300" i="1" s="1"/>
  <c r="BU300" i="1"/>
  <c r="V328" i="1"/>
  <c r="BW328" i="1" s="1"/>
  <c r="BU328" i="1"/>
  <c r="V26" i="1"/>
  <c r="BW26" i="1" s="1"/>
  <c r="BU26" i="1"/>
  <c r="V136" i="1"/>
  <c r="BW136" i="1" s="1"/>
  <c r="BU136" i="1"/>
  <c r="V178" i="1"/>
  <c r="BW178" i="1" s="1"/>
  <c r="BU178" i="1"/>
  <c r="V337" i="1"/>
  <c r="BW337" i="1" s="1"/>
  <c r="BU337" i="1"/>
  <c r="V288" i="1"/>
  <c r="BW288" i="1" s="1"/>
  <c r="BU288" i="1"/>
  <c r="V390" i="1"/>
  <c r="BW390" i="1" s="1"/>
  <c r="BU390" i="1"/>
  <c r="V214" i="1"/>
  <c r="BW214" i="1" s="1"/>
  <c r="BU214" i="1"/>
  <c r="V429" i="1"/>
  <c r="BW429" i="1" s="1"/>
  <c r="BU429" i="1"/>
  <c r="V132" i="1"/>
  <c r="BW132" i="1" s="1"/>
  <c r="BU132" i="1"/>
  <c r="V400" i="1"/>
  <c r="BW400" i="1" s="1"/>
  <c r="BU400" i="1"/>
  <c r="V59" i="1"/>
  <c r="BW59" i="1" s="1"/>
  <c r="BU59" i="1"/>
  <c r="V174" i="1"/>
  <c r="BW174" i="1" s="1"/>
  <c r="BU174" i="1"/>
  <c r="V316" i="1"/>
  <c r="BW316" i="1" s="1"/>
  <c r="BU316" i="1"/>
  <c r="V83" i="1"/>
  <c r="BW83" i="1" s="1"/>
  <c r="BU83" i="1"/>
  <c r="V257" i="1"/>
  <c r="BW257" i="1" s="1"/>
  <c r="BU257" i="1"/>
  <c r="V356" i="1"/>
  <c r="BW356" i="1" s="1"/>
  <c r="BU356" i="1"/>
  <c r="V97" i="1"/>
  <c r="BW97" i="1" s="1"/>
  <c r="BU97" i="1"/>
  <c r="V188" i="1"/>
  <c r="BW188" i="1" s="1"/>
  <c r="BU188" i="1"/>
  <c r="V116" i="1"/>
  <c r="BW116" i="1" s="1"/>
  <c r="BU116" i="1"/>
  <c r="V382" i="1"/>
  <c r="BW382" i="1" s="1"/>
  <c r="BU382" i="1"/>
  <c r="V55" i="1"/>
  <c r="BW55" i="1" s="1"/>
  <c r="BU55" i="1"/>
  <c r="V354" i="1"/>
  <c r="BW354" i="1" s="1"/>
  <c r="BU354" i="1"/>
  <c r="V107" i="1"/>
  <c r="BW107" i="1" s="1"/>
  <c r="BU107" i="1"/>
  <c r="V109" i="1"/>
  <c r="BW109" i="1" s="1"/>
  <c r="BU109" i="1"/>
  <c r="V210" i="1"/>
  <c r="BW210" i="1" s="1"/>
  <c r="BU210" i="1"/>
  <c r="V89" i="1"/>
  <c r="BW89" i="1" s="1"/>
  <c r="BU89" i="1"/>
  <c r="V396" i="1"/>
  <c r="BW396" i="1" s="1"/>
  <c r="BU396" i="1"/>
  <c r="V65" i="1"/>
  <c r="BW65" i="1" s="1"/>
  <c r="BU65" i="1"/>
  <c r="V253" i="1"/>
  <c r="BW253" i="1" s="1"/>
  <c r="BU253" i="1"/>
  <c r="V18" i="1"/>
  <c r="BW18" i="1" s="1"/>
  <c r="BU18" i="1"/>
  <c r="V308" i="1"/>
  <c r="BW308" i="1" s="1"/>
  <c r="BU308" i="1"/>
  <c r="BD14" i="1"/>
  <c r="H28" i="2" s="1"/>
  <c r="BW545" i="1" l="1"/>
  <c r="H42" i="2" s="1"/>
  <c r="BV13" i="1"/>
  <c r="H35" i="2" s="1"/>
</calcChain>
</file>

<file path=xl/sharedStrings.xml><?xml version="1.0" encoding="utf-8"?>
<sst xmlns="http://schemas.openxmlformats.org/spreadsheetml/2006/main" count="154" uniqueCount="103">
  <si>
    <t>gender</t>
  </si>
  <si>
    <t>age</t>
  </si>
  <si>
    <t>field_of_work</t>
  </si>
  <si>
    <t>health</t>
  </si>
  <si>
    <t>construction</t>
  </si>
  <si>
    <t>teaching</t>
  </si>
  <si>
    <t>IT</t>
  </si>
  <si>
    <t>general work</t>
  </si>
  <si>
    <t>agriculture</t>
  </si>
  <si>
    <t>field of work</t>
  </si>
  <si>
    <t>highschool</t>
  </si>
  <si>
    <t>college</t>
  </si>
  <si>
    <t>university</t>
  </si>
  <si>
    <t>technical</t>
  </si>
  <si>
    <t>other</t>
  </si>
  <si>
    <t>education</t>
  </si>
  <si>
    <t>kids</t>
  </si>
  <si>
    <t>cars</t>
  </si>
  <si>
    <t>income</t>
  </si>
  <si>
    <t>area</t>
  </si>
  <si>
    <t>area1</t>
  </si>
  <si>
    <t>area2</t>
  </si>
  <si>
    <t>area3</t>
  </si>
  <si>
    <t>area4</t>
  </si>
  <si>
    <t>area5</t>
  </si>
  <si>
    <t>area6</t>
  </si>
  <si>
    <t>area7</t>
  </si>
  <si>
    <t>area8</t>
  </si>
  <si>
    <t>area9</t>
  </si>
  <si>
    <t>area10</t>
  </si>
  <si>
    <t>value_of_house</t>
  </si>
  <si>
    <t>mortage_left</t>
  </si>
  <si>
    <t>cars_value</t>
  </si>
  <si>
    <t>left_to_pay_on_cars</t>
  </si>
  <si>
    <t>debts</t>
  </si>
  <si>
    <t>investments</t>
  </si>
  <si>
    <t>value_of_the_persons</t>
  </si>
  <si>
    <t>value_of_debts</t>
  </si>
  <si>
    <t>net_worth_of_person($)</t>
  </si>
  <si>
    <t>Column1</t>
  </si>
  <si>
    <t>Column2</t>
  </si>
  <si>
    <t>Column3</t>
  </si>
  <si>
    <t>Goal of the project</t>
  </si>
  <si>
    <t xml:space="preserve"> </t>
  </si>
  <si>
    <t>To find: -</t>
  </si>
  <si>
    <t>number of each profession</t>
  </si>
  <si>
    <t>1) Number of men vs women</t>
  </si>
  <si>
    <t>2) Avaerage Age</t>
  </si>
  <si>
    <t>3) number of each profession</t>
  </si>
  <si>
    <t>4) number of persons per area</t>
  </si>
  <si>
    <t>5) Average Income</t>
  </si>
  <si>
    <t>6) Average value of a car</t>
  </si>
  <si>
    <t>Dataset</t>
  </si>
  <si>
    <t>7) Number of persons with debts higher than X</t>
  </si>
  <si>
    <t>8) Number of persons that have more than X% left on their mortgage</t>
  </si>
  <si>
    <t>9) Average income per territory</t>
  </si>
  <si>
    <t>10) Average income per sector</t>
  </si>
  <si>
    <t>11) % of people having higher total debts than their yearly income</t>
  </si>
  <si>
    <t>12) Average age of people having more than X$ of net worth</t>
  </si>
  <si>
    <t>men</t>
  </si>
  <si>
    <t>women</t>
  </si>
  <si>
    <t>Number of men</t>
  </si>
  <si>
    <t>Number of women</t>
  </si>
  <si>
    <t>men vs women</t>
  </si>
  <si>
    <t>Average age</t>
  </si>
  <si>
    <t xml:space="preserve">IT </t>
  </si>
  <si>
    <t>Average Income</t>
  </si>
  <si>
    <t>car value</t>
  </si>
  <si>
    <t>average value of one car</t>
  </si>
  <si>
    <t>debt amount</t>
  </si>
  <si>
    <t>Number of people with debt greater than X</t>
  </si>
  <si>
    <t>percentage left to pay</t>
  </si>
  <si>
    <t>less than</t>
  </si>
  <si>
    <t>Number of persons that have less than X% left on there mortgage</t>
  </si>
  <si>
    <t>Data Extraction</t>
  </si>
  <si>
    <t>Average income per territory</t>
  </si>
  <si>
    <t xml:space="preserve">Average income per area </t>
  </si>
  <si>
    <t>Average Income per sector</t>
  </si>
  <si>
    <t>% of people having higher debts than there yearly income</t>
  </si>
  <si>
    <t>Average age of people with net worth higher than income</t>
  </si>
  <si>
    <t>Income</t>
  </si>
  <si>
    <t>Number of Men vs Women</t>
  </si>
  <si>
    <t>Men</t>
  </si>
  <si>
    <t>Women</t>
  </si>
  <si>
    <t>Population Analysis Dashboard</t>
  </si>
  <si>
    <t>Average Age</t>
  </si>
  <si>
    <t>Number of persons in each profession</t>
  </si>
  <si>
    <t>Health</t>
  </si>
  <si>
    <t>Construction</t>
  </si>
  <si>
    <t>Teaching</t>
  </si>
  <si>
    <t>General Work</t>
  </si>
  <si>
    <t>Agriculture</t>
  </si>
  <si>
    <t>Average Value of Car</t>
  </si>
  <si>
    <t>Number of persons with debts higher than X</t>
  </si>
  <si>
    <t>Average Income per Territory</t>
  </si>
  <si>
    <t>Population Analysis</t>
  </si>
  <si>
    <t>Variables</t>
  </si>
  <si>
    <t>X</t>
  </si>
  <si>
    <t>The number of persons having less than Y % left on their mortgage</t>
  </si>
  <si>
    <t>Y</t>
  </si>
  <si>
    <t>Z</t>
  </si>
  <si>
    <t>Average Age of people having more Z% of net worth</t>
  </si>
  <si>
    <t>% of people having higher debts than their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</si>
</sst>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.0"/>
  </numFmts>
  <fonts count="1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Arial"/>
      <family val="2"/>
    </font>
    <font>
      <sz val="12"/>
      <color theme="1"/>
      <name val="Arial"/>
      <family val="2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0"/>
      <color theme="1"/>
      <name val="Arial Black"/>
      <family val="2"/>
    </font>
    <font>
      <b/>
      <sz val="4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73">
    <xf numFmtId="0" fontId="0" fillId="0" borderId="0" xfId="0"/>
    <xf numFmtId="164" fontId="0" fillId="0" borderId="0" xfId="0" applyNumberFormat="1"/>
    <xf numFmtId="1" fontId="0" fillId="0" borderId="0" xfId="0" applyNumberFormat="1"/>
    <xf numFmtId="0" fontId="0" fillId="0" borderId="0" xfId="0" applyAlignment="1"/>
    <xf numFmtId="0" fontId="6" fillId="0" borderId="0" xfId="0" applyFont="1"/>
    <xf numFmtId="0" fontId="6" fillId="0" borderId="0" xfId="0" applyFont="1" applyAlignment="1">
      <alignment horizontal="left"/>
    </xf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3" xfId="0" applyBorder="1"/>
    <xf numFmtId="0" fontId="0" fillId="0" borderId="6" xfId="0" applyFill="1" applyBorder="1"/>
    <xf numFmtId="0" fontId="3" fillId="0" borderId="3" xfId="0" applyFont="1" applyBorder="1"/>
    <xf numFmtId="1" fontId="0" fillId="0" borderId="8" xfId="0" applyNumberFormat="1" applyBorder="1" applyAlignment="1">
      <alignment horizontal="center"/>
    </xf>
    <xf numFmtId="0" fontId="3" fillId="0" borderId="5" xfId="0" applyFont="1" applyBorder="1"/>
    <xf numFmtId="44" fontId="0" fillId="0" borderId="6" xfId="1" applyFont="1" applyBorder="1"/>
    <xf numFmtId="44" fontId="0" fillId="0" borderId="8" xfId="1" applyFont="1" applyBorder="1"/>
    <xf numFmtId="44" fontId="0" fillId="0" borderId="7" xfId="1" applyFont="1" applyBorder="1" applyAlignment="1">
      <alignment horizontal="right"/>
    </xf>
    <xf numFmtId="0" fontId="0" fillId="0" borderId="4" xfId="0" applyBorder="1"/>
    <xf numFmtId="0" fontId="0" fillId="0" borderId="0" xfId="1" applyNumberFormat="1" applyFont="1" applyBorder="1"/>
    <xf numFmtId="0" fontId="0" fillId="0" borderId="7" xfId="0" applyBorder="1" applyAlignment="1">
      <alignment horizontal="center"/>
    </xf>
    <xf numFmtId="9" fontId="0" fillId="0" borderId="0" xfId="2" applyFont="1" applyBorder="1"/>
    <xf numFmtId="9" fontId="0" fillId="0" borderId="6" xfId="2" applyFont="1" applyBorder="1"/>
    <xf numFmtId="9" fontId="0" fillId="0" borderId="8" xfId="2" applyFont="1" applyBorder="1"/>
    <xf numFmtId="0" fontId="0" fillId="0" borderId="0" xfId="0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11" xfId="0" applyFill="1" applyBorder="1"/>
    <xf numFmtId="0" fontId="3" fillId="0" borderId="4" xfId="0" applyFont="1" applyBorder="1"/>
    <xf numFmtId="0" fontId="0" fillId="0" borderId="0" xfId="0" applyBorder="1" applyAlignment="1">
      <alignment horizontal="center"/>
    </xf>
    <xf numFmtId="44" fontId="0" fillId="0" borderId="9" xfId="1" applyFont="1" applyBorder="1"/>
    <xf numFmtId="0" fontId="3" fillId="3" borderId="0" xfId="0" applyFont="1" applyFill="1"/>
    <xf numFmtId="0" fontId="0" fillId="0" borderId="14" xfId="0" applyFill="1" applyBorder="1"/>
    <xf numFmtId="0" fontId="0" fillId="0" borderId="15" xfId="0" applyFill="1" applyBorder="1"/>
    <xf numFmtId="44" fontId="0" fillId="0" borderId="8" xfId="1" applyFont="1" applyFill="1" applyBorder="1"/>
    <xf numFmtId="44" fontId="0" fillId="0" borderId="9" xfId="1" applyFont="1" applyFill="1" applyBorder="1"/>
    <xf numFmtId="44" fontId="0" fillId="0" borderId="10" xfId="1" applyFont="1" applyFill="1" applyBorder="1"/>
    <xf numFmtId="9" fontId="0" fillId="0" borderId="4" xfId="2" applyFont="1" applyBorder="1"/>
    <xf numFmtId="0" fontId="0" fillId="0" borderId="5" xfId="0" applyBorder="1"/>
    <xf numFmtId="1" fontId="0" fillId="0" borderId="8" xfId="0" applyNumberFormat="1" applyBorder="1"/>
    <xf numFmtId="0" fontId="0" fillId="0" borderId="0" xfId="0" applyAlignment="1">
      <alignment horizontal="left"/>
    </xf>
    <xf numFmtId="0" fontId="0" fillId="0" borderId="0" xfId="0" applyFill="1" applyBorder="1"/>
    <xf numFmtId="0" fontId="8" fillId="0" borderId="0" xfId="0" applyFont="1" applyAlignment="1">
      <alignment horizontal="center" vertical="center"/>
    </xf>
    <xf numFmtId="0" fontId="3" fillId="0" borderId="16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7" fillId="2" borderId="13" xfId="0" applyFont="1" applyFill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 applyAlignment="1">
      <alignment horizontal="left"/>
    </xf>
    <xf numFmtId="0" fontId="12" fillId="5" borderId="1" xfId="0" applyFont="1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5" fillId="2" borderId="0" xfId="0" applyFont="1" applyFill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8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44" fontId="8" fillId="0" borderId="3" xfId="0" applyNumberFormat="1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13" fillId="0" borderId="4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3" fillId="0" borderId="0" xfId="0" applyFont="1" applyBorder="1" applyAlignment="1">
      <alignment horizontal="center" vertical="center" wrapText="1"/>
    </xf>
    <xf numFmtId="0" fontId="13" fillId="0" borderId="7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 wrapText="1"/>
    </xf>
    <xf numFmtId="0" fontId="13" fillId="0" borderId="10" xfId="0" applyFont="1" applyBorder="1" applyAlignment="1">
      <alignment horizontal="center" vertical="center" wrapText="1"/>
    </xf>
    <xf numFmtId="9" fontId="10" fillId="0" borderId="3" xfId="2" applyFont="1" applyBorder="1" applyAlignment="1">
      <alignment horizontal="center" vertical="center"/>
    </xf>
    <xf numFmtId="9" fontId="10" fillId="0" borderId="4" xfId="2" applyFont="1" applyBorder="1" applyAlignment="1">
      <alignment horizontal="center" vertical="center"/>
    </xf>
    <xf numFmtId="9" fontId="10" fillId="0" borderId="5" xfId="2" applyFont="1" applyBorder="1" applyAlignment="1">
      <alignment horizontal="center" vertical="center"/>
    </xf>
    <xf numFmtId="9" fontId="10" fillId="0" borderId="6" xfId="2" applyFont="1" applyBorder="1" applyAlignment="1">
      <alignment horizontal="center" vertical="center"/>
    </xf>
    <xf numFmtId="9" fontId="10" fillId="0" borderId="0" xfId="2" applyFont="1" applyBorder="1" applyAlignment="1">
      <alignment horizontal="center" vertical="center"/>
    </xf>
    <xf numFmtId="9" fontId="10" fillId="0" borderId="7" xfId="2" applyFont="1" applyBorder="1" applyAlignment="1">
      <alignment horizontal="center" vertical="center"/>
    </xf>
    <xf numFmtId="9" fontId="10" fillId="0" borderId="8" xfId="2" applyFont="1" applyBorder="1" applyAlignment="1">
      <alignment horizontal="center" vertical="center"/>
    </xf>
    <xf numFmtId="9" fontId="10" fillId="0" borderId="9" xfId="2" applyFont="1" applyBorder="1" applyAlignment="1">
      <alignment horizontal="center" vertical="center"/>
    </xf>
    <xf numFmtId="9" fontId="10" fillId="0" borderId="10" xfId="2" applyFont="1" applyBorder="1" applyAlignment="1">
      <alignment horizontal="center" vertical="center"/>
    </xf>
    <xf numFmtId="1" fontId="10" fillId="0" borderId="3" xfId="0" applyNumberFormat="1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1" fillId="4" borderId="3" xfId="0" applyFont="1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9" fillId="0" borderId="3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10" fillId="0" borderId="3" xfId="1" applyNumberFormat="1" applyFont="1" applyBorder="1" applyAlignment="1">
      <alignment horizontal="center" vertical="center"/>
    </xf>
    <xf numFmtId="0" fontId="10" fillId="0" borderId="4" xfId="1" applyNumberFormat="1" applyFont="1" applyBorder="1" applyAlignment="1">
      <alignment horizontal="center" vertical="center"/>
    </xf>
    <xf numFmtId="0" fontId="10" fillId="0" borderId="5" xfId="1" applyNumberFormat="1" applyFont="1" applyBorder="1" applyAlignment="1">
      <alignment horizontal="center" vertical="center"/>
    </xf>
    <xf numFmtId="0" fontId="10" fillId="0" borderId="6" xfId="1" applyNumberFormat="1" applyFont="1" applyBorder="1" applyAlignment="1">
      <alignment horizontal="center" vertical="center"/>
    </xf>
    <xf numFmtId="0" fontId="10" fillId="0" borderId="0" xfId="1" applyNumberFormat="1" applyFont="1" applyBorder="1" applyAlignment="1">
      <alignment horizontal="center" vertical="center"/>
    </xf>
    <xf numFmtId="0" fontId="10" fillId="0" borderId="7" xfId="1" applyNumberFormat="1" applyFont="1" applyBorder="1" applyAlignment="1">
      <alignment horizontal="center" vertical="center"/>
    </xf>
    <xf numFmtId="0" fontId="10" fillId="0" borderId="8" xfId="1" applyNumberFormat="1" applyFont="1" applyBorder="1" applyAlignment="1">
      <alignment horizontal="center" vertical="center"/>
    </xf>
    <xf numFmtId="0" fontId="10" fillId="0" borderId="9" xfId="1" applyNumberFormat="1" applyFont="1" applyBorder="1" applyAlignment="1">
      <alignment horizontal="center" vertical="center"/>
    </xf>
    <xf numFmtId="0" fontId="10" fillId="0" borderId="10" xfId="1" applyNumberFormat="1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44" fontId="10" fillId="0" borderId="3" xfId="1" applyFont="1" applyBorder="1" applyAlignment="1">
      <alignment horizontal="left" vertical="center" indent="8"/>
    </xf>
    <xf numFmtId="44" fontId="10" fillId="0" borderId="4" xfId="1" applyFont="1" applyBorder="1" applyAlignment="1">
      <alignment horizontal="left" vertical="center" indent="8"/>
    </xf>
    <xf numFmtId="44" fontId="10" fillId="0" borderId="5" xfId="1" applyFont="1" applyBorder="1" applyAlignment="1">
      <alignment horizontal="left" vertical="center" indent="8"/>
    </xf>
    <xf numFmtId="44" fontId="10" fillId="0" borderId="6" xfId="1" applyFont="1" applyBorder="1" applyAlignment="1">
      <alignment horizontal="left" vertical="center" indent="8"/>
    </xf>
    <xf numFmtId="44" fontId="10" fillId="0" borderId="0" xfId="1" applyFont="1" applyBorder="1" applyAlignment="1">
      <alignment horizontal="left" vertical="center" indent="8"/>
    </xf>
    <xf numFmtId="44" fontId="10" fillId="0" borderId="7" xfId="1" applyFont="1" applyBorder="1" applyAlignment="1">
      <alignment horizontal="left" vertical="center" indent="8"/>
    </xf>
    <xf numFmtId="44" fontId="10" fillId="0" borderId="8" xfId="1" applyFont="1" applyBorder="1" applyAlignment="1">
      <alignment horizontal="left" vertical="center" indent="8"/>
    </xf>
    <xf numFmtId="44" fontId="10" fillId="0" borderId="9" xfId="1" applyFont="1" applyBorder="1" applyAlignment="1">
      <alignment horizontal="left" vertical="center" indent="8"/>
    </xf>
    <xf numFmtId="44" fontId="10" fillId="0" borderId="10" xfId="1" applyFont="1" applyBorder="1" applyAlignment="1">
      <alignment horizontal="left" vertical="center" indent="8"/>
    </xf>
    <xf numFmtId="0" fontId="13" fillId="0" borderId="5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13" fillId="0" borderId="10" xfId="0" applyFont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13" fillId="0" borderId="20" xfId="0" applyFont="1" applyBorder="1" applyAlignment="1">
      <alignment horizontal="center" vertical="center"/>
    </xf>
    <xf numFmtId="9" fontId="13" fillId="0" borderId="3" xfId="0" applyNumberFormat="1" applyFont="1" applyBorder="1" applyAlignment="1">
      <alignment horizontal="center" vertical="center"/>
    </xf>
  </cellXfs>
  <cellStyles count="3">
    <cellStyle name="Currency" xfId="1" builtinId="4"/>
    <cellStyle name="Normal" xfId="0" builtinId="0"/>
    <cellStyle name="Percent" xfId="2" builtinId="5"/>
  </cellStyles>
  <dxfs count="7">
    <dxf>
      <numFmt numFmtId="164" formatCode="0.0"/>
    </dxf>
    <dxf>
      <numFmt numFmtId="1" formatCode="0"/>
    </dxf>
    <dxf>
      <numFmt numFmtId="164" formatCode="0.0"/>
    </dxf>
    <dxf>
      <numFmt numFmtId="164" formatCode="0.0"/>
    </dxf>
    <dxf>
      <numFmt numFmtId="1" formatCode="0"/>
    </dxf>
    <dxf>
      <numFmt numFmtId="0" formatCode="General"/>
    </dxf>
    <dxf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Number of Men vs Women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dashboard!$D$5:$G$5</c:f>
              <c:strCache>
                <c:ptCount val="3"/>
                <c:pt idx="0">
                  <c:v>Men</c:v>
                </c:pt>
                <c:pt idx="2">
                  <c:v>Women</c:v>
                </c:pt>
              </c:strCache>
            </c:strRef>
          </c:cat>
          <c:val>
            <c:numRef>
              <c:f>dashboard!$D$6:$G$6</c:f>
              <c:numCache>
                <c:formatCode>General</c:formatCode>
                <c:ptCount val="4"/>
                <c:pt idx="0">
                  <c:v>270</c:v>
                </c:pt>
                <c:pt idx="2">
                  <c:v>260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E3-4537-AE37-640641BC77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9676656"/>
        <c:axId val="1099675824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dashboard!$D$5:$G$5</c15:sqref>
                        </c15:formulaRef>
                      </c:ext>
                    </c:extLst>
                    <c:strCache>
                      <c:ptCount val="3"/>
                      <c:pt idx="0">
                        <c:v>Men</c:v>
                      </c:pt>
                      <c:pt idx="2">
                        <c:v>Women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dashboard!$D$7:$G$7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58E3-4537-AE37-640641BC77BB}"/>
                  </c:ext>
                </c:extLst>
              </c15:ser>
            </c15:filteredBarSeries>
          </c:ext>
        </c:extLst>
      </c:barChart>
      <c:catAx>
        <c:axId val="109967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675824"/>
        <c:crosses val="autoZero"/>
        <c:auto val="1"/>
        <c:lblAlgn val="ctr"/>
        <c:lblOffset val="100"/>
        <c:noMultiLvlLbl val="0"/>
      </c:catAx>
      <c:valAx>
        <c:axId val="109967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676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cap="none" baseline="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Number of persons in each profession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3DC1-46C9-BFB2-A13F82059AF9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3DC1-46C9-BFB2-A13F82059AF9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3DC1-46C9-BFB2-A13F82059AF9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3DC1-46C9-BFB2-A13F82059AF9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3DC1-46C9-BFB2-A13F82059AF9}"/>
              </c:ext>
            </c:extLst>
          </c:dPt>
          <c:dPt>
            <c:idx val="5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3DC1-46C9-BFB2-A13F82059AF9}"/>
              </c:ext>
            </c:extLst>
          </c:dPt>
          <c:dPt>
            <c:idx val="6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3DC1-46C9-BFB2-A13F82059AF9}"/>
              </c:ext>
            </c:extLst>
          </c:dPt>
          <c:dPt>
            <c:idx val="7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3DC1-46C9-BFB2-A13F82059AF9}"/>
              </c:ext>
            </c:extLst>
          </c:dPt>
          <c:dPt>
            <c:idx val="8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C-3DC1-46C9-BFB2-A13F82059AF9}"/>
              </c:ext>
            </c:extLst>
          </c:dPt>
          <c:dPt>
            <c:idx val="9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3DC1-46C9-BFB2-A13F82059AF9}"/>
              </c:ext>
            </c:extLst>
          </c:dPt>
          <c:dPt>
            <c:idx val="10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E-3DC1-46C9-BFB2-A13F82059AF9}"/>
              </c:ext>
            </c:extLst>
          </c:dPt>
          <c:dPt>
            <c:idx val="1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3DC1-46C9-BFB2-A13F82059AF9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4-3DC1-46C9-BFB2-A13F82059AF9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3DC1-46C9-BFB2-A13F82059AF9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6-3DC1-46C9-BFB2-A13F82059AF9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3DC1-46C9-BFB2-A13F82059AF9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8-3DC1-46C9-BFB2-A13F82059AF9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9-3DC1-46C9-BFB2-A13F82059AF9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A-3DC1-46C9-BFB2-A13F82059AF9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B-3DC1-46C9-BFB2-A13F82059AF9}"/>
                </c:ext>
              </c:extLst>
            </c:dLbl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C-3DC1-46C9-BFB2-A13F82059AF9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D-3DC1-46C9-BFB2-A13F82059AF9}"/>
                </c:ext>
              </c:extLst>
            </c:dLbl>
            <c:dLbl>
              <c:idx val="1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E-3DC1-46C9-BFB2-A13F82059AF9}"/>
                </c:ext>
              </c:extLst>
            </c:dLbl>
            <c:dLbl>
              <c:idx val="1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F-3DC1-46C9-BFB2-A13F82059AF9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dashboard!$L$5:$W$5</c:f>
              <c:strCache>
                <c:ptCount val="11"/>
                <c:pt idx="0">
                  <c:v>Health</c:v>
                </c:pt>
                <c:pt idx="2">
                  <c:v>Construction</c:v>
                </c:pt>
                <c:pt idx="4">
                  <c:v>Teaching</c:v>
                </c:pt>
                <c:pt idx="6">
                  <c:v>IT</c:v>
                </c:pt>
                <c:pt idx="8">
                  <c:v>General Work</c:v>
                </c:pt>
                <c:pt idx="10">
                  <c:v>Agriculture</c:v>
                </c:pt>
              </c:strCache>
            </c:strRef>
          </c:cat>
          <c:val>
            <c:numRef>
              <c:f>dashboard!$L$6:$W$6</c:f>
              <c:numCache>
                <c:formatCode>General</c:formatCode>
                <c:ptCount val="12"/>
                <c:pt idx="0">
                  <c:v>91</c:v>
                </c:pt>
                <c:pt idx="2">
                  <c:v>106</c:v>
                </c:pt>
                <c:pt idx="4">
                  <c:v>72</c:v>
                </c:pt>
                <c:pt idx="6">
                  <c:v>80</c:v>
                </c:pt>
                <c:pt idx="8">
                  <c:v>93</c:v>
                </c:pt>
                <c:pt idx="10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C1-46C9-BFB2-A13F82059AF9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1"/>
                <c:order val="1"/>
                <c:dPt>
                  <c:idx val="0"/>
                  <c:bubble3D val="0"/>
                  <c:spPr>
                    <a:solidFill>
                      <a:schemeClr val="accent6"/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10-3DC1-46C9-BFB2-A13F82059AF9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11-3DC1-46C9-BFB2-A13F82059AF9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12-3DC1-46C9-BFB2-A13F82059AF9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6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13-3DC1-46C9-BFB2-A13F82059AF9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14-3DC1-46C9-BFB2-A13F82059AF9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15-3DC1-46C9-BFB2-A13F82059AF9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16-3DC1-46C9-BFB2-A13F82059AF9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17-3DC1-46C9-BFB2-A13F82059AF9}"/>
                    </c:ext>
                  </c:extLst>
                </c:dPt>
                <c:dPt>
                  <c:idx val="8"/>
                  <c:bubble3D val="0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18-3DC1-46C9-BFB2-A13F82059AF9}"/>
                    </c:ext>
                  </c:extLst>
                </c:dPt>
                <c:dPt>
                  <c:idx val="9"/>
                  <c:bubble3D val="0"/>
                  <c:spPr>
                    <a:solidFill>
                      <a:schemeClr val="accent6">
                        <a:lumMod val="80000"/>
                      </a:schemeClr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19-3DC1-46C9-BFB2-A13F82059AF9}"/>
                    </c:ext>
                  </c:extLst>
                </c:dPt>
                <c:dPt>
                  <c:idx val="10"/>
                  <c:bubble3D val="0"/>
                  <c:spPr>
                    <a:solidFill>
                      <a:schemeClr val="accent5">
                        <a:lumMod val="80000"/>
                      </a:schemeClr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1A-3DC1-46C9-BFB2-A13F82059AF9}"/>
                    </c:ext>
                  </c:extLst>
                </c:dPt>
                <c:dPt>
                  <c:idx val="11"/>
                  <c:bubble3D val="0"/>
                  <c:spPr>
                    <a:solidFill>
                      <a:schemeClr val="accent4">
                        <a:lumMod val="80000"/>
                      </a:schemeClr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1B-3DC1-46C9-BFB2-A13F82059AF9}"/>
                    </c:ext>
                  </c:extLst>
                </c:dPt>
                <c:dLbls>
                  <c:dLbl>
                    <c:idx val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6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xmlns:c16="http://schemas.microsoft.com/office/drawing/2014/chart" uri="{C3380CC4-5D6E-409C-BE32-E72D297353CC}">
                        <c16:uniqueId val="{00000010-3DC1-46C9-BFB2-A13F82059AF9}"/>
                      </c:ext>
                    </c:extLst>
                  </c:dLbl>
                  <c:dLbl>
                    <c:idx val="1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5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xmlns:c16="http://schemas.microsoft.com/office/drawing/2014/chart" uri="{C3380CC4-5D6E-409C-BE32-E72D297353CC}">
                        <c16:uniqueId val="{00000011-3DC1-46C9-BFB2-A13F82059AF9}"/>
                      </c:ext>
                    </c:extLst>
                  </c:dLbl>
                  <c:dLbl>
                    <c:idx val="2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4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xmlns:c16="http://schemas.microsoft.com/office/drawing/2014/chart" uri="{C3380CC4-5D6E-409C-BE32-E72D297353CC}">
                        <c16:uniqueId val="{00000012-3DC1-46C9-BFB2-A13F82059AF9}"/>
                      </c:ext>
                    </c:extLst>
                  </c:dLbl>
                  <c:dLbl>
                    <c:idx val="3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6">
                                <a:lumMod val="60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xmlns:c16="http://schemas.microsoft.com/office/drawing/2014/chart" uri="{C3380CC4-5D6E-409C-BE32-E72D297353CC}">
                        <c16:uniqueId val="{00000013-3DC1-46C9-BFB2-A13F82059AF9}"/>
                      </c:ext>
                    </c:extLst>
                  </c:dLbl>
                  <c:dLbl>
                    <c:idx val="4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5">
                                <a:lumMod val="60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xmlns:c16="http://schemas.microsoft.com/office/drawing/2014/chart" uri="{C3380CC4-5D6E-409C-BE32-E72D297353CC}">
                        <c16:uniqueId val="{00000014-3DC1-46C9-BFB2-A13F82059AF9}"/>
                      </c:ext>
                    </c:extLst>
                  </c:dLbl>
                  <c:dLbl>
                    <c:idx val="5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4">
                                <a:lumMod val="60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xmlns:c16="http://schemas.microsoft.com/office/drawing/2014/chart" uri="{C3380CC4-5D6E-409C-BE32-E72D297353CC}">
                        <c16:uniqueId val="{00000015-3DC1-46C9-BFB2-A13F82059AF9}"/>
                      </c:ext>
                    </c:extLst>
                  </c:dLbl>
                  <c:dLbl>
                    <c:idx val="6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6">
                                <a:lumMod val="80000"/>
                                <a:lumOff val="20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xmlns:c16="http://schemas.microsoft.com/office/drawing/2014/chart" uri="{C3380CC4-5D6E-409C-BE32-E72D297353CC}">
                        <c16:uniqueId val="{00000016-3DC1-46C9-BFB2-A13F82059AF9}"/>
                      </c:ext>
                    </c:extLst>
                  </c:dLbl>
                  <c:dLbl>
                    <c:idx val="7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5">
                                <a:lumMod val="80000"/>
                                <a:lumOff val="20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xmlns:c16="http://schemas.microsoft.com/office/drawing/2014/chart" uri="{C3380CC4-5D6E-409C-BE32-E72D297353CC}">
                        <c16:uniqueId val="{00000017-3DC1-46C9-BFB2-A13F82059AF9}"/>
                      </c:ext>
                    </c:extLst>
                  </c:dLbl>
                  <c:dLbl>
                    <c:idx val="8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4">
                                <a:lumMod val="80000"/>
                                <a:lumOff val="20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xmlns:c16="http://schemas.microsoft.com/office/drawing/2014/chart" uri="{C3380CC4-5D6E-409C-BE32-E72D297353CC}">
                        <c16:uniqueId val="{00000018-3DC1-46C9-BFB2-A13F82059AF9}"/>
                      </c:ext>
                    </c:extLst>
                  </c:dLbl>
                  <c:dLbl>
                    <c:idx val="9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6">
                                <a:lumMod val="80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xmlns:c16="http://schemas.microsoft.com/office/drawing/2014/chart" uri="{C3380CC4-5D6E-409C-BE32-E72D297353CC}">
                        <c16:uniqueId val="{00000019-3DC1-46C9-BFB2-A13F82059AF9}"/>
                      </c:ext>
                    </c:extLst>
                  </c:dLbl>
                  <c:dLbl>
                    <c:idx val="1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5">
                                <a:lumMod val="80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xmlns:c16="http://schemas.microsoft.com/office/drawing/2014/chart" uri="{C3380CC4-5D6E-409C-BE32-E72D297353CC}">
                        <c16:uniqueId val="{0000001A-3DC1-46C9-BFB2-A13F82059AF9}"/>
                      </c:ext>
                    </c:extLst>
                  </c:dLbl>
                  <c:dLbl>
                    <c:idx val="11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4">
                                <a:lumMod val="80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xmlns:c16="http://schemas.microsoft.com/office/drawing/2014/chart" uri="{C3380CC4-5D6E-409C-BE32-E72D297353CC}">
                        <c16:uniqueId val="{0000001B-3DC1-46C9-BFB2-A13F82059AF9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dLblPos val="outEnd"/>
                  <c:showLegendKey val="0"/>
                  <c:showVal val="0"/>
                  <c:showCatName val="1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dashboard!$L$5:$W$5</c15:sqref>
                        </c15:formulaRef>
                      </c:ext>
                    </c:extLst>
                    <c:strCache>
                      <c:ptCount val="11"/>
                      <c:pt idx="0">
                        <c:v>Health</c:v>
                      </c:pt>
                      <c:pt idx="2">
                        <c:v>Construction</c:v>
                      </c:pt>
                      <c:pt idx="4">
                        <c:v>Teaching</c:v>
                      </c:pt>
                      <c:pt idx="6">
                        <c:v>IT</c:v>
                      </c:pt>
                      <c:pt idx="8">
                        <c:v>General Work</c:v>
                      </c:pt>
                      <c:pt idx="10">
                        <c:v>Agriculture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dashboard!$L$7:$W$7</c15:sqref>
                        </c15:formulaRef>
                      </c:ext>
                    </c:extLst>
                    <c:numCache>
                      <c:formatCode>General</c:formatCode>
                      <c:ptCount val="12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3DC1-46C9-BFB2-A13F82059AF9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Average Income per Sector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tint val="77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tint val="77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tint val="77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dashboard!$L$27:$W$27</c:f>
              <c:strCache>
                <c:ptCount val="11"/>
                <c:pt idx="0">
                  <c:v>Health</c:v>
                </c:pt>
                <c:pt idx="2">
                  <c:v>Construction</c:v>
                </c:pt>
                <c:pt idx="4">
                  <c:v>Teaching</c:v>
                </c:pt>
                <c:pt idx="6">
                  <c:v>IT</c:v>
                </c:pt>
                <c:pt idx="8">
                  <c:v>General Work</c:v>
                </c:pt>
                <c:pt idx="10">
                  <c:v>Agriculture</c:v>
                </c:pt>
              </c:strCache>
            </c:strRef>
          </c:cat>
          <c:val>
            <c:numRef>
              <c:f>dashboard!$L$28:$W$28</c:f>
              <c:numCache>
                <c:formatCode>General</c:formatCode>
                <c:ptCount val="12"/>
                <c:pt idx="0" formatCode="_(&quot;$&quot;* #,##0.00_);_(&quot;$&quot;* \(#,##0.00\);_(&quot;$&quot;* &quot;-&quot;??_);_(@_)">
                  <c:v>58468.010989010989</c:v>
                </c:pt>
                <c:pt idx="2" formatCode="_(&quot;$&quot;* #,##0.00_);_(&quot;$&quot;* \(#,##0.00\);_(&quot;$&quot;* &quot;-&quot;??_);_(@_)">
                  <c:v>56791.698113207545</c:v>
                </c:pt>
                <c:pt idx="4" formatCode="_(&quot;$&quot;* #,##0.00_);_(&quot;$&quot;* \(#,##0.00\);_(&quot;$&quot;* &quot;-&quot;??_);_(@_)">
                  <c:v>57224.055555555555</c:v>
                </c:pt>
                <c:pt idx="6" formatCode="_(&quot;$&quot;* #,##0.00_);_(&quot;$&quot;* \(#,##0.00\);_(&quot;$&quot;* &quot;-&quot;??_);_(@_)">
                  <c:v>55207.612500000003</c:v>
                </c:pt>
                <c:pt idx="8" formatCode="_(&quot;$&quot;* #,##0.00_);_(&quot;$&quot;* \(#,##0.00\);_(&quot;$&quot;* &quot;-&quot;??_);_(@_)">
                  <c:v>62674.537634408603</c:v>
                </c:pt>
                <c:pt idx="10" formatCode="_(&quot;$&quot;* #,##0.00_);_(&quot;$&quot;* \(#,##0.00\);_(&quot;$&quot;* &quot;-&quot;??_);_(@_)">
                  <c:v>56117.954545454544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7F-4AC4-B11B-B155A6FE31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49614367"/>
        <c:axId val="949621439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spPr>
                  <a:gradFill rotWithShape="1">
                    <a:gsLst>
                      <a:gs pos="0">
                        <a:schemeClr val="accent1">
                          <a:shade val="76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hade val="76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shade val="76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dashboard!$L$27:$W$27</c15:sqref>
                        </c15:formulaRef>
                      </c:ext>
                    </c:extLst>
                    <c:strCache>
                      <c:ptCount val="11"/>
                      <c:pt idx="0">
                        <c:v>Health</c:v>
                      </c:pt>
                      <c:pt idx="2">
                        <c:v>Construction</c:v>
                      </c:pt>
                      <c:pt idx="4">
                        <c:v>Teaching</c:v>
                      </c:pt>
                      <c:pt idx="6">
                        <c:v>IT</c:v>
                      </c:pt>
                      <c:pt idx="8">
                        <c:v>General Work</c:v>
                      </c:pt>
                      <c:pt idx="10">
                        <c:v>Agriculture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dashboard!$L$29:$W$29</c15:sqref>
                        </c15:formulaRef>
                      </c:ext>
                    </c:extLst>
                    <c:numCache>
                      <c:formatCode>General</c:formatCode>
                      <c:ptCount val="12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897F-4AC4-B11B-B155A6FE316B}"/>
                  </c:ext>
                </c:extLst>
              </c15:ser>
            </c15:filteredBarSeries>
          </c:ext>
        </c:extLst>
      </c:barChart>
      <c:catAx>
        <c:axId val="949614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621439"/>
        <c:crosses val="autoZero"/>
        <c:auto val="1"/>
        <c:lblAlgn val="ctr"/>
        <c:lblOffset val="100"/>
        <c:noMultiLvlLbl val="0"/>
      </c:catAx>
      <c:valAx>
        <c:axId val="949621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614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Average income per territory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4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strRef>
              <c:f>dashboard!$D$47:$W$47</c:f>
              <c:strCache>
                <c:ptCount val="19"/>
                <c:pt idx="0">
                  <c:v>area1</c:v>
                </c:pt>
                <c:pt idx="2">
                  <c:v>area2</c:v>
                </c:pt>
                <c:pt idx="4">
                  <c:v>area3</c:v>
                </c:pt>
                <c:pt idx="6">
                  <c:v>area4</c:v>
                </c:pt>
                <c:pt idx="8">
                  <c:v>area5</c:v>
                </c:pt>
                <c:pt idx="10">
                  <c:v>area6</c:v>
                </c:pt>
                <c:pt idx="12">
                  <c:v>area7</c:v>
                </c:pt>
                <c:pt idx="14">
                  <c:v>area8</c:v>
                </c:pt>
                <c:pt idx="16">
                  <c:v>area9</c:v>
                </c:pt>
                <c:pt idx="18">
                  <c:v>area10</c:v>
                </c:pt>
              </c:strCache>
            </c:strRef>
          </c:cat>
          <c:val>
            <c:numRef>
              <c:f>dashboard!$D$48:$W$48</c:f>
              <c:numCache>
                <c:formatCode>General</c:formatCode>
                <c:ptCount val="20"/>
                <c:pt idx="0" formatCode="_(&quot;$&quot;* #,##0.00_);_(&quot;$&quot;* \(#,##0.00\);_(&quot;$&quot;* &quot;-&quot;??_);_(@_)">
                  <c:v>57435.923076923078</c:v>
                </c:pt>
                <c:pt idx="2" formatCode="_(&quot;$&quot;* #,##0.00_);_(&quot;$&quot;* \(#,##0.00\);_(&quot;$&quot;* &quot;-&quot;??_);_(@_)">
                  <c:v>62874.472222222219</c:v>
                </c:pt>
                <c:pt idx="4" formatCode="_(&quot;$&quot;* #,##0.00_);_(&quot;$&quot;* \(#,##0.00\);_(&quot;$&quot;* &quot;-&quot;??_);_(@_)">
                  <c:v>54287.181818181816</c:v>
                </c:pt>
                <c:pt idx="6" formatCode="_(&quot;$&quot;* #,##0.00_);_(&quot;$&quot;* \(#,##0.00\);_(&quot;$&quot;* &quot;-&quot;??_);_(@_)">
                  <c:v>54726.969696969696</c:v>
                </c:pt>
                <c:pt idx="8" formatCode="_(&quot;$&quot;* #,##0.00_);_(&quot;$&quot;* \(#,##0.00\);_(&quot;$&quot;* &quot;-&quot;??_);_(@_)">
                  <c:v>60796.675000000003</c:v>
                </c:pt>
                <c:pt idx="10" formatCode="_(&quot;$&quot;* #,##0.00_);_(&quot;$&quot;* \(#,##0.00\);_(&quot;$&quot;* &quot;-&quot;??_);_(@_)">
                  <c:v>55553.205128205125</c:v>
                </c:pt>
                <c:pt idx="12" formatCode="_(&quot;$&quot;* #,##0.00_);_(&quot;$&quot;* \(#,##0.00\);_(&quot;$&quot;* &quot;-&quot;??_);_(@_)">
                  <c:v>55905.268292682929</c:v>
                </c:pt>
                <c:pt idx="14" formatCode="_(&quot;$&quot;* #,##0.00_);_(&quot;$&quot;* \(#,##0.00\);_(&quot;$&quot;* &quot;-&quot;??_);_(@_)">
                  <c:v>56699</c:v>
                </c:pt>
                <c:pt idx="16" formatCode="_(&quot;$&quot;* #,##0.00_);_(&quot;$&quot;* \(#,##0.00\);_(&quot;$&quot;* &quot;-&quot;??_);_(@_)">
                  <c:v>61224.666666666664</c:v>
                </c:pt>
                <c:pt idx="18" formatCode="_(&quot;$&quot;* #,##0.00_);_(&quot;$&quot;* \(#,##0.00\);_(&quot;$&quot;* &quot;-&quot;??_);_(@_)">
                  <c:v>58039.542372881355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2A-4E75-AE77-14252D19AA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56023951"/>
        <c:axId val="856023119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spPr>
                  <a:solidFill>
                    <a:schemeClr val="accent4">
                      <a:tint val="77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dashboard!$D$47:$W$47</c15:sqref>
                        </c15:formulaRef>
                      </c:ext>
                    </c:extLst>
                    <c:strCache>
                      <c:ptCount val="19"/>
                      <c:pt idx="0">
                        <c:v>area1</c:v>
                      </c:pt>
                      <c:pt idx="2">
                        <c:v>area2</c:v>
                      </c:pt>
                      <c:pt idx="4">
                        <c:v>area3</c:v>
                      </c:pt>
                      <c:pt idx="6">
                        <c:v>area4</c:v>
                      </c:pt>
                      <c:pt idx="8">
                        <c:v>area5</c:v>
                      </c:pt>
                      <c:pt idx="10">
                        <c:v>area6</c:v>
                      </c:pt>
                      <c:pt idx="12">
                        <c:v>area7</c:v>
                      </c:pt>
                      <c:pt idx="14">
                        <c:v>area8</c:v>
                      </c:pt>
                      <c:pt idx="16">
                        <c:v>area9</c:v>
                      </c:pt>
                      <c:pt idx="18">
                        <c:v>area10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dashboard!$D$49:$W$49</c15:sqref>
                        </c15:formulaRef>
                      </c:ext>
                    </c:extLst>
                    <c:numCache>
                      <c:formatCode>General</c:formatCode>
                      <c:ptCount val="20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532A-4E75-AE77-14252D19AA96}"/>
                  </c:ext>
                </c:extLst>
              </c15:ser>
            </c15:filteredBarSeries>
          </c:ext>
        </c:extLst>
      </c:barChart>
      <c:catAx>
        <c:axId val="85602395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6023119"/>
        <c:crosses val="autoZero"/>
        <c:auto val="1"/>
        <c:lblAlgn val="ctr"/>
        <c:lblOffset val="100"/>
        <c:noMultiLvlLbl val="0"/>
      </c:catAx>
      <c:valAx>
        <c:axId val="856023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60239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4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55</xdr:col>
      <xdr:colOff>2727960</xdr:colOff>
      <xdr:row>544</xdr:row>
      <xdr:rowOff>38100</xdr:rowOff>
    </xdr:from>
    <xdr:to>
      <xdr:col>55</xdr:col>
      <xdr:colOff>3977640</xdr:colOff>
      <xdr:row>544</xdr:row>
      <xdr:rowOff>121920</xdr:rowOff>
    </xdr:to>
    <xdr:sp macro="" textlink="">
      <xdr:nvSpPr>
        <xdr:cNvPr id="2" name="Arrow: Right 1">
          <a:extLst>
            <a:ext uri="{FF2B5EF4-FFF2-40B4-BE49-F238E27FC236}">
              <a16:creationId xmlns:a16="http://schemas.microsoft.com/office/drawing/2014/main" id="{DD5A596E-177A-4341-915F-C23013BD7A5D}"/>
            </a:ext>
          </a:extLst>
        </xdr:cNvPr>
        <xdr:cNvSpPr/>
      </xdr:nvSpPr>
      <xdr:spPr>
        <a:xfrm>
          <a:off x="40576500" y="99814380"/>
          <a:ext cx="1249680" cy="8382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594360</xdr:colOff>
      <xdr:row>7</xdr:row>
      <xdr:rowOff>19050</xdr:rowOff>
    </xdr:from>
    <xdr:to>
      <xdr:col>6</xdr:col>
      <xdr:colOff>601980</xdr:colOff>
      <xdr:row>43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E53B0D-9BFB-4831-8098-248EFCB50B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15240</xdr:colOff>
      <xdr:row>7</xdr:row>
      <xdr:rowOff>7620</xdr:rowOff>
    </xdr:from>
    <xdr:to>
      <xdr:col>23</xdr:col>
      <xdr:colOff>0</xdr:colOff>
      <xdr:row>23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889C9F0-1E25-4EDD-A814-430CFBC304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19049</xdr:colOff>
      <xdr:row>29</xdr:row>
      <xdr:rowOff>14288</xdr:rowOff>
    </xdr:from>
    <xdr:to>
      <xdr:col>23</xdr:col>
      <xdr:colOff>9524</xdr:colOff>
      <xdr:row>43</xdr:row>
      <xdr:rowOff>160020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D136CE4-4FB8-45E0-BE46-6F71C03F86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601131</xdr:colOff>
      <xdr:row>49</xdr:row>
      <xdr:rowOff>14393</xdr:rowOff>
    </xdr:from>
    <xdr:to>
      <xdr:col>23</xdr:col>
      <xdr:colOff>8464</xdr:colOff>
      <xdr:row>71</xdr:row>
      <xdr:rowOff>21772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AE8AC47-1471-46A7-8D7B-07262D4405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38B02C5-D20B-448D-AAB9-82E03F2ABC37}" name="Table2" displayName="Table2" ref="C14:V544" totalsRowShown="0" headerRowDxfId="6">
  <tableColumns count="20">
    <tableColumn id="1" xr3:uid="{6EAA5364-288E-473A-A728-3A935E6E860B}" name="gender">
      <calculatedColumnFormula>IF(B15=1,"men","women")</calculatedColumnFormula>
    </tableColumn>
    <tableColumn id="2" xr3:uid="{42A7791E-6CFE-47E4-BCDA-FA32452B0890}" name="age">
      <calculatedColumnFormula>RANDBETWEEN(25,45)</calculatedColumnFormula>
    </tableColumn>
    <tableColumn id="3" xr3:uid="{133CA7C5-726F-46C4-AC33-936C77D7C499}" name="Column1">
      <calculatedColumnFormula>RANDBETWEEN(1,6)</calculatedColumnFormula>
    </tableColumn>
    <tableColumn id="4" xr3:uid="{8DD0C494-7028-459D-B23C-34B939103A76}" name="field_of_work">
      <calculatedColumnFormula>VLOOKUP(E15,$X$14:$Y$19,2)</calculatedColumnFormula>
    </tableColumn>
    <tableColumn id="5" xr3:uid="{84B482B9-A416-4601-B729-A184847EDD02}" name="Column2">
      <calculatedColumnFormula>RANDBETWEEN(1,5)</calculatedColumnFormula>
    </tableColumn>
    <tableColumn id="6" xr3:uid="{99688827-2451-46C4-BFBA-9C820EF08CEB}" name="education">
      <calculatedColumnFormula>VLOOKUP(G15,$Z$14:$AA$18,2)</calculatedColumnFormula>
    </tableColumn>
    <tableColumn id="7" xr3:uid="{CE637D03-8170-4300-9ABB-C0156849E2C9}" name="kids">
      <calculatedColumnFormula>RANDBETWEEN(0,4)</calculatedColumnFormula>
    </tableColumn>
    <tableColumn id="8" xr3:uid="{88265484-1C93-4680-BE72-F10CF4565482}" name="cars">
      <calculatedColumnFormula>RANDBETWEEN(1,3)</calculatedColumnFormula>
    </tableColumn>
    <tableColumn id="9" xr3:uid="{4C0F1207-3361-4ABF-9DCD-60CEEE9D0D9C}" name="income">
      <calculatedColumnFormula>RANDBETWEEN(25000,90000)</calculatedColumnFormula>
    </tableColumn>
    <tableColumn id="10" xr3:uid="{875965A5-0010-43CE-9B55-5BCD6824430E}" name="Column3">
      <calculatedColumnFormula>RANDBETWEEN(1,14)</calculatedColumnFormula>
    </tableColumn>
    <tableColumn id="11" xr3:uid="{1ED9134F-D6E1-4806-A7F2-80FF46276636}" name="area" dataDxfId="5">
      <calculatedColumnFormula>VLOOKUP(L15,$AB$14:$AC$23,2)</calculatedColumnFormula>
    </tableColumn>
    <tableColumn id="12" xr3:uid="{A6D6BF11-6DD5-409F-9CFE-5F74B1D99380}" name="value_of_house">
      <calculatedColumnFormula>K15*RANDBETWEEN(3,6)</calculatedColumnFormula>
    </tableColumn>
    <tableColumn id="13" xr3:uid="{FB10F763-3253-4C05-BA22-7E8AB789509C}" name="mortage_left" dataDxfId="4">
      <calculatedColumnFormula>RAND()*N15</calculatedColumnFormula>
    </tableColumn>
    <tableColumn id="14" xr3:uid="{44C6D924-29B0-4141-947B-3A61E74EDD90}" name="cars_value" dataDxfId="3">
      <calculatedColumnFormula>J15*RAND()*K15</calculatedColumnFormula>
    </tableColumn>
    <tableColumn id="15" xr3:uid="{B983943B-5153-433A-8413-7685EB6B6A48}" name="left_to_pay_on_cars">
      <calculatedColumnFormula>RANDBETWEEN(0,P15)</calculatedColumnFormula>
    </tableColumn>
    <tableColumn id="16" xr3:uid="{D095FB74-3F54-4B20-8CAC-8BE13FDD085D}" name="debts">
      <calculatedColumnFormula>RAND()*K15*2</calculatedColumnFormula>
    </tableColumn>
    <tableColumn id="17" xr3:uid="{7355B422-49D0-4ADB-AC12-B2069B16FB64}" name="investments">
      <calculatedColumnFormula>RAND()*K15*1.5</calculatedColumnFormula>
    </tableColumn>
    <tableColumn id="18" xr3:uid="{3B761CB3-5E1C-4B5D-919C-20BB03CC2CEA}" name="value_of_the_persons" dataDxfId="2">
      <calculatedColumnFormula>N15+P15+S15</calculatedColumnFormula>
    </tableColumn>
    <tableColumn id="19" xr3:uid="{67BCAD41-8A4E-43EF-8082-D9D30FA5C93C}" name="value_of_debts" dataDxfId="1">
      <calculatedColumnFormula>O15+Q15+R15</calculatedColumnFormula>
    </tableColumn>
    <tableColumn id="20" xr3:uid="{8F7CF2A2-82AF-4771-B487-6B750698CF01}" name="net_worth_of_person($)" dataDxfId="0">
      <calculatedColumnFormula>T15-U15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9E0A6-70E3-4F24-A1C1-111EFCDDB716}">
  <dimension ref="A1:BX547"/>
  <sheetViews>
    <sheetView tabSelected="1" topLeftCell="N1" zoomScale="60" zoomScaleNormal="60" workbookViewId="0">
      <selection activeCell="AG8" sqref="AG8"/>
    </sheetView>
  </sheetViews>
  <sheetFormatPr defaultRowHeight="14.4" x14ac:dyDescent="0.3"/>
  <cols>
    <col min="2" max="2" width="0" hidden="1" customWidth="1"/>
    <col min="5" max="5" width="8.88671875" hidden="1" customWidth="1"/>
    <col min="6" max="6" width="14.5546875" customWidth="1"/>
    <col min="7" max="7" width="13.77734375" hidden="1" customWidth="1"/>
    <col min="8" max="8" width="11.33203125" customWidth="1"/>
    <col min="11" max="11" width="9.109375" customWidth="1"/>
    <col min="12" max="12" width="0" hidden="1" customWidth="1"/>
    <col min="14" max="14" width="16.33203125" customWidth="1"/>
    <col min="15" max="16" width="14.109375" customWidth="1"/>
    <col min="17" max="17" width="20.109375" customWidth="1"/>
    <col min="19" max="19" width="13.109375" customWidth="1"/>
    <col min="20" max="20" width="21.5546875" customWidth="1"/>
    <col min="21" max="21" width="15.88671875" customWidth="1"/>
    <col min="22" max="22" width="23.5546875" customWidth="1"/>
    <col min="24" max="27" width="0" hidden="1" customWidth="1"/>
    <col min="28" max="28" width="8.88671875" hidden="1" customWidth="1"/>
    <col min="29" max="29" width="6.6640625" hidden="1" customWidth="1"/>
    <col min="31" max="31" width="7.109375" bestFit="1" customWidth="1"/>
    <col min="32" max="32" width="13.88671875" bestFit="1" customWidth="1"/>
    <col min="33" max="33" width="16.44140625" bestFit="1" customWidth="1"/>
    <col min="34" max="34" width="11.33203125" bestFit="1" customWidth="1"/>
    <col min="41" max="41" width="6.109375" bestFit="1" customWidth="1"/>
    <col min="42" max="42" width="11.21875" bestFit="1" customWidth="1"/>
    <col min="44" max="44" width="4.44140625" customWidth="1"/>
    <col min="45" max="45" width="11.5546875" bestFit="1" customWidth="1"/>
    <col min="46" max="46" width="9.6640625" bestFit="1" customWidth="1"/>
    <col min="47" max="47" width="14.77734375" bestFit="1" customWidth="1"/>
    <col min="48" max="48" width="11.109375" bestFit="1" customWidth="1"/>
    <col min="49" max="49" width="21.88671875" bestFit="1" customWidth="1"/>
    <col min="50" max="50" width="11.44140625" bestFit="1" customWidth="1"/>
    <col min="51" max="51" width="10.109375" bestFit="1" customWidth="1"/>
    <col min="52" max="52" width="37.88671875" bestFit="1" customWidth="1"/>
    <col min="53" max="53" width="19.109375" bestFit="1" customWidth="1"/>
    <col min="56" max="56" width="59.77734375" bestFit="1" customWidth="1"/>
    <col min="57" max="58" width="12.21875" bestFit="1" customWidth="1"/>
    <col min="59" max="59" width="11.21875" bestFit="1" customWidth="1"/>
    <col min="60" max="64" width="12.21875" bestFit="1" customWidth="1"/>
    <col min="65" max="65" width="11.21875" bestFit="1" customWidth="1"/>
    <col min="66" max="66" width="12.21875" bestFit="1" customWidth="1"/>
    <col min="67" max="67" width="11.109375" bestFit="1" customWidth="1"/>
    <col min="68" max="68" width="11.21875" bestFit="1" customWidth="1"/>
    <col min="69" max="70" width="11.109375" bestFit="1" customWidth="1"/>
    <col min="71" max="71" width="11.5546875" bestFit="1" customWidth="1"/>
    <col min="72" max="72" width="11.109375" bestFit="1" customWidth="1"/>
    <col min="73" max="73" width="48.33203125" bestFit="1" customWidth="1"/>
    <col min="75" max="75" width="48.5546875" bestFit="1" customWidth="1"/>
  </cols>
  <sheetData>
    <row r="1" spans="1:76" ht="63.6" customHeight="1" thickBot="1" x14ac:dyDescent="1.1499999999999999">
      <c r="R1" s="57" t="s">
        <v>95</v>
      </c>
      <c r="S1" s="58"/>
      <c r="T1" s="58"/>
      <c r="U1" s="58"/>
      <c r="V1" s="58"/>
      <c r="W1" s="58"/>
      <c r="X1" s="58"/>
      <c r="Y1" s="58"/>
      <c r="Z1" s="58"/>
      <c r="AA1" s="58"/>
      <c r="AB1" s="58"/>
      <c r="AC1" s="58"/>
      <c r="AD1" s="58"/>
      <c r="AE1" s="58"/>
      <c r="AF1" s="59"/>
    </row>
    <row r="2" spans="1:76" ht="17.399999999999999" x14ac:dyDescent="0.3">
      <c r="C2" s="60" t="s">
        <v>42</v>
      </c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</row>
    <row r="3" spans="1:76" ht="15.6" x14ac:dyDescent="0.3">
      <c r="C3" s="56" t="s">
        <v>44</v>
      </c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</row>
    <row r="4" spans="1:76" ht="15.6" x14ac:dyDescent="0.3">
      <c r="C4" s="56" t="s">
        <v>46</v>
      </c>
      <c r="D4" s="56"/>
      <c r="E4" s="56"/>
      <c r="F4" s="56"/>
      <c r="G4" s="4"/>
      <c r="H4" s="56" t="s">
        <v>53</v>
      </c>
      <c r="I4" s="56"/>
      <c r="J4" s="56"/>
      <c r="K4" s="56"/>
      <c r="L4" s="56"/>
      <c r="M4" s="56"/>
      <c r="N4" s="5"/>
    </row>
    <row r="5" spans="1:76" ht="15.6" x14ac:dyDescent="0.3">
      <c r="C5" s="56" t="s">
        <v>47</v>
      </c>
      <c r="D5" s="56"/>
      <c r="E5" s="56"/>
      <c r="F5" s="56"/>
      <c r="G5" s="4"/>
      <c r="H5" s="5" t="s">
        <v>54</v>
      </c>
      <c r="I5" s="5"/>
      <c r="J5" s="5"/>
      <c r="K5" s="5"/>
      <c r="L5" s="5"/>
      <c r="M5" s="5"/>
      <c r="N5" s="5"/>
    </row>
    <row r="6" spans="1:76" ht="15.6" x14ac:dyDescent="0.3">
      <c r="C6" s="56" t="s">
        <v>48</v>
      </c>
      <c r="D6" s="56"/>
      <c r="E6" s="56"/>
      <c r="F6" s="56"/>
      <c r="G6" s="4"/>
      <c r="H6" s="56" t="s">
        <v>55</v>
      </c>
      <c r="I6" s="56"/>
      <c r="J6" s="56"/>
      <c r="K6" s="56"/>
      <c r="L6" s="56"/>
      <c r="M6" s="56"/>
      <c r="N6" s="5"/>
    </row>
    <row r="7" spans="1:76" ht="15.6" x14ac:dyDescent="0.3">
      <c r="C7" s="56" t="s">
        <v>49</v>
      </c>
      <c r="D7" s="56"/>
      <c r="E7" s="56"/>
      <c r="F7" s="56"/>
      <c r="G7" s="4"/>
      <c r="H7" s="56" t="s">
        <v>56</v>
      </c>
      <c r="I7" s="56"/>
      <c r="J7" s="56"/>
      <c r="K7" s="56"/>
      <c r="L7" s="56"/>
      <c r="M7" s="56"/>
      <c r="N7" s="5"/>
    </row>
    <row r="8" spans="1:76" ht="15.6" x14ac:dyDescent="0.3">
      <c r="C8" s="56" t="s">
        <v>50</v>
      </c>
      <c r="D8" s="56"/>
      <c r="E8" s="56"/>
      <c r="F8" s="56"/>
      <c r="G8" s="4"/>
      <c r="H8" s="5" t="s">
        <v>57</v>
      </c>
      <c r="I8" s="5"/>
      <c r="J8" s="5"/>
      <c r="K8" s="5"/>
      <c r="L8" s="5"/>
      <c r="M8" s="5"/>
      <c r="N8" s="5"/>
      <c r="BK8" s="28"/>
    </row>
    <row r="9" spans="1:76" ht="15.6" x14ac:dyDescent="0.3">
      <c r="C9" s="56" t="s">
        <v>51</v>
      </c>
      <c r="D9" s="56"/>
      <c r="E9" s="56"/>
      <c r="F9" s="56"/>
      <c r="G9" s="4"/>
      <c r="H9" s="56" t="s">
        <v>58</v>
      </c>
      <c r="I9" s="56"/>
      <c r="J9" s="56"/>
      <c r="K9" s="56"/>
      <c r="L9" s="56"/>
      <c r="M9" s="56"/>
      <c r="N9" s="56"/>
    </row>
    <row r="11" spans="1:76" ht="15" thickBot="1" x14ac:dyDescent="0.35"/>
    <row r="12" spans="1:76" ht="24" thickBot="1" x14ac:dyDescent="0.5">
      <c r="O12" s="61" t="s">
        <v>52</v>
      </c>
      <c r="P12" s="62"/>
      <c r="AD12" s="49" t="s">
        <v>74</v>
      </c>
      <c r="AE12" s="50"/>
      <c r="AF12" s="50"/>
      <c r="AG12" s="50"/>
      <c r="AH12" s="50"/>
      <c r="AI12" s="50"/>
      <c r="AJ12" s="50"/>
      <c r="AK12" s="50"/>
      <c r="AL12" s="50"/>
      <c r="AM12" s="50"/>
      <c r="AN12" s="50"/>
      <c r="AO12" s="50"/>
      <c r="AP12" s="50"/>
      <c r="AQ12" s="50"/>
      <c r="AR12" s="50"/>
      <c r="AS12" s="50"/>
      <c r="AT12" s="50"/>
      <c r="AU12" s="50"/>
      <c r="AV12" s="50"/>
      <c r="AW12" s="50"/>
      <c r="AX12" s="50"/>
      <c r="AY12" s="50"/>
      <c r="AZ12" s="50"/>
      <c r="BA12" s="50"/>
      <c r="BB12" s="50"/>
      <c r="BC12" s="50"/>
      <c r="BD12" s="50"/>
      <c r="BE12" s="50"/>
      <c r="BF12" s="50"/>
      <c r="BG12" s="50"/>
      <c r="BH12" s="50"/>
      <c r="BI12" s="50"/>
      <c r="BJ12" s="50"/>
      <c r="BK12" s="50"/>
      <c r="BL12" s="50"/>
      <c r="BM12" s="50"/>
      <c r="BN12" s="50"/>
      <c r="BO12" s="50"/>
      <c r="BP12" s="50"/>
      <c r="BQ12" s="50"/>
      <c r="BR12" s="50"/>
      <c r="BS12" s="50"/>
      <c r="BT12" s="50"/>
      <c r="BU12" s="50"/>
      <c r="BV12" s="50"/>
      <c r="BW12" s="50"/>
      <c r="BX12" s="51"/>
    </row>
    <row r="13" spans="1:76" x14ac:dyDescent="0.3">
      <c r="A13" t="s">
        <v>43</v>
      </c>
      <c r="X13" s="55" t="s">
        <v>9</v>
      </c>
      <c r="Y13" s="55"/>
      <c r="Z13" s="55" t="s">
        <v>15</v>
      </c>
      <c r="AA13" s="55"/>
      <c r="AB13" s="55" t="s">
        <v>19</v>
      </c>
      <c r="AC13" s="55"/>
      <c r="AD13" s="52" t="s">
        <v>63</v>
      </c>
      <c r="AE13" s="53"/>
      <c r="AF13" s="53"/>
      <c r="AG13" s="53"/>
      <c r="AH13" s="16" t="s">
        <v>64</v>
      </c>
      <c r="AI13" s="52" t="s">
        <v>45</v>
      </c>
      <c r="AJ13" s="53"/>
      <c r="AK13" s="53"/>
      <c r="AL13" s="53"/>
      <c r="AM13" s="53"/>
      <c r="AN13" s="53"/>
      <c r="AO13" s="53"/>
      <c r="AP13" s="53"/>
      <c r="AQ13" s="53"/>
      <c r="AR13" s="53"/>
      <c r="AS13" s="53"/>
      <c r="AT13" s="54"/>
      <c r="AU13" s="16" t="s">
        <v>66</v>
      </c>
      <c r="AV13" s="14" t="s">
        <v>67</v>
      </c>
      <c r="AW13" s="18" t="s">
        <v>68</v>
      </c>
      <c r="AX13" s="14"/>
      <c r="AY13" s="22"/>
      <c r="AZ13" s="18" t="s">
        <v>70</v>
      </c>
      <c r="BA13" s="14"/>
      <c r="BB13" s="22"/>
      <c r="BC13" s="22"/>
      <c r="BD13" s="31" t="s">
        <v>73</v>
      </c>
      <c r="BE13" s="52" t="s">
        <v>75</v>
      </c>
      <c r="BF13" s="53"/>
      <c r="BG13" s="53"/>
      <c r="BH13" s="53"/>
      <c r="BI13" s="53"/>
      <c r="BJ13" s="53"/>
      <c r="BK13" s="53"/>
      <c r="BL13" s="53"/>
      <c r="BM13" s="53"/>
      <c r="BN13" s="53"/>
      <c r="BO13" s="46" t="s">
        <v>77</v>
      </c>
      <c r="BP13" s="47"/>
      <c r="BQ13" s="47"/>
      <c r="BR13" s="47"/>
      <c r="BS13" s="47"/>
      <c r="BT13" s="48"/>
      <c r="BU13" s="14" t="s">
        <v>78</v>
      </c>
      <c r="BV13" s="40">
        <f ca="1">SUM(BU15:BU544)/COUNT(BU15:BU544)</f>
        <v>0.98113207547169812</v>
      </c>
      <c r="BW13" s="14" t="s">
        <v>79</v>
      </c>
      <c r="BX13" s="41"/>
    </row>
    <row r="14" spans="1:76" ht="15" thickBot="1" x14ac:dyDescent="0.35">
      <c r="C14" t="s">
        <v>0</v>
      </c>
      <c r="D14" t="s">
        <v>1</v>
      </c>
      <c r="E14" t="s">
        <v>39</v>
      </c>
      <c r="F14" t="s">
        <v>2</v>
      </c>
      <c r="G14" t="s">
        <v>40</v>
      </c>
      <c r="H14" t="s">
        <v>15</v>
      </c>
      <c r="I14" t="s">
        <v>16</v>
      </c>
      <c r="J14" t="s">
        <v>17</v>
      </c>
      <c r="K14" t="s">
        <v>18</v>
      </c>
      <c r="L14" t="s">
        <v>41</v>
      </c>
      <c r="M14" t="s">
        <v>19</v>
      </c>
      <c r="N14" t="s">
        <v>30</v>
      </c>
      <c r="O14" t="s">
        <v>31</v>
      </c>
      <c r="P14" t="s">
        <v>32</v>
      </c>
      <c r="Q14" s="3" t="s">
        <v>33</v>
      </c>
      <c r="R14" s="3" t="s">
        <v>34</v>
      </c>
      <c r="S14" s="3" t="s">
        <v>35</v>
      </c>
      <c r="T14" s="3" t="s">
        <v>36</v>
      </c>
      <c r="U14" s="3" t="s">
        <v>37</v>
      </c>
      <c r="V14" s="3" t="s">
        <v>38</v>
      </c>
      <c r="W14" s="3"/>
      <c r="X14">
        <v>1</v>
      </c>
      <c r="Y14" t="s">
        <v>3</v>
      </c>
      <c r="Z14">
        <v>1</v>
      </c>
      <c r="AA14" t="s">
        <v>10</v>
      </c>
      <c r="AB14">
        <v>1</v>
      </c>
      <c r="AC14" t="s">
        <v>20</v>
      </c>
      <c r="AD14" s="12" t="s">
        <v>59</v>
      </c>
      <c r="AE14" s="12" t="s">
        <v>60</v>
      </c>
      <c r="AF14" s="12" t="s">
        <v>61</v>
      </c>
      <c r="AG14" s="13" t="s">
        <v>62</v>
      </c>
      <c r="AH14" s="17">
        <f ca="1">AVERAGE(Table2[age])</f>
        <v>34.288679245283021</v>
      </c>
      <c r="AI14" s="30" t="s">
        <v>3</v>
      </c>
      <c r="AJ14" s="30" t="s">
        <v>4</v>
      </c>
      <c r="AK14" s="30" t="s">
        <v>5</v>
      </c>
      <c r="AL14" s="30" t="s">
        <v>65</v>
      </c>
      <c r="AM14" s="30" t="s">
        <v>7</v>
      </c>
      <c r="AN14" s="30" t="s">
        <v>8</v>
      </c>
      <c r="AO14" s="30" t="s">
        <v>3</v>
      </c>
      <c r="AP14" s="30" t="s">
        <v>4</v>
      </c>
      <c r="AQ14" s="30" t="s">
        <v>5</v>
      </c>
      <c r="AR14" s="30" t="s">
        <v>6</v>
      </c>
      <c r="AS14" s="30" t="s">
        <v>7</v>
      </c>
      <c r="AT14" s="30" t="s">
        <v>8</v>
      </c>
      <c r="AU14" s="29">
        <f ca="1">AVERAGE(Table2[income])</f>
        <v>57819.550943396229</v>
      </c>
      <c r="AV14" s="19">
        <f ca="1">P15/J15</f>
        <v>29076.364901725407</v>
      </c>
      <c r="AW14" s="21">
        <f ca="1">AVERAGE(AV14:AV544)</f>
        <v>29836.957186716838</v>
      </c>
      <c r="AX14" s="6" t="s">
        <v>69</v>
      </c>
      <c r="AY14" s="7">
        <f>dashboard!Z7</f>
        <v>1000</v>
      </c>
      <c r="AZ14" s="24">
        <f ca="1">SUM(AX15:AX544)</f>
        <v>522</v>
      </c>
      <c r="BA14" s="6" t="s">
        <v>71</v>
      </c>
      <c r="BB14" s="7" t="s">
        <v>72</v>
      </c>
      <c r="BC14" s="25">
        <f>dashboard!Z9</f>
        <v>0.3</v>
      </c>
      <c r="BD14" s="32">
        <f ca="1">SUM(BB15:BB544)</f>
        <v>159</v>
      </c>
      <c r="BE14" s="6" t="s">
        <v>20</v>
      </c>
      <c r="BF14" s="7" t="s">
        <v>21</v>
      </c>
      <c r="BG14" s="7" t="s">
        <v>22</v>
      </c>
      <c r="BH14" s="7" t="s">
        <v>23</v>
      </c>
      <c r="BI14" s="7" t="s">
        <v>24</v>
      </c>
      <c r="BJ14" s="7" t="s">
        <v>25</v>
      </c>
      <c r="BK14" s="7" t="s">
        <v>26</v>
      </c>
      <c r="BL14" s="7" t="s">
        <v>27</v>
      </c>
      <c r="BM14" s="7" t="s">
        <v>28</v>
      </c>
      <c r="BN14" s="7" t="s">
        <v>29</v>
      </c>
      <c r="BO14" s="35" t="s">
        <v>3</v>
      </c>
      <c r="BP14" s="30" t="s">
        <v>4</v>
      </c>
      <c r="BQ14" s="30" t="s">
        <v>5</v>
      </c>
      <c r="BR14" s="30" t="s">
        <v>65</v>
      </c>
      <c r="BS14" s="30" t="s">
        <v>7</v>
      </c>
      <c r="BT14" s="36" t="s">
        <v>8</v>
      </c>
      <c r="BU14" s="6"/>
      <c r="BV14" s="7"/>
      <c r="BW14" s="15" t="s">
        <v>80</v>
      </c>
      <c r="BX14" s="8">
        <f>dashboard!Z11</f>
        <v>10000</v>
      </c>
    </row>
    <row r="15" spans="1:76" x14ac:dyDescent="0.3">
      <c r="B15">
        <f ca="1">RANDBETWEEN(1,2)</f>
        <v>1</v>
      </c>
      <c r="C15" t="str">
        <f ca="1">IF(B15=1,"men","women")</f>
        <v>men</v>
      </c>
      <c r="D15">
        <f ca="1">RANDBETWEEN(25,45)</f>
        <v>43</v>
      </c>
      <c r="E15">
        <f ca="1">RANDBETWEEN(1,6)</f>
        <v>3</v>
      </c>
      <c r="F15" t="str">
        <f ca="1">VLOOKUP(E15,$X$14:$Y$19,2)</f>
        <v>teaching</v>
      </c>
      <c r="G15">
        <f ca="1">RANDBETWEEN(1,5)</f>
        <v>1</v>
      </c>
      <c r="H15" t="str">
        <f ca="1">VLOOKUP(G15,$Z$14:$AA$18,2)</f>
        <v>highschool</v>
      </c>
      <c r="I15">
        <f ca="1">RANDBETWEEN(0,4)</f>
        <v>1</v>
      </c>
      <c r="J15">
        <f ca="1">RANDBETWEEN(1,3)</f>
        <v>2</v>
      </c>
      <c r="K15">
        <f ca="1">RANDBETWEEN(25000,90000)</f>
        <v>32756</v>
      </c>
      <c r="L15">
        <f ca="1">RANDBETWEEN(1,14)</f>
        <v>3</v>
      </c>
      <c r="M15" t="str">
        <f t="shared" ref="M15:M78" ca="1" si="0">VLOOKUP(L15,$AB$14:$AC$23,2)</f>
        <v>area3</v>
      </c>
      <c r="N15">
        <f ca="1">K15*RANDBETWEEN(3,6)</f>
        <v>163780</v>
      </c>
      <c r="O15" s="2">
        <f ca="1">RAND()*N15</f>
        <v>129645.06600172767</v>
      </c>
      <c r="P15" s="1">
        <f ca="1">J15*RAND()*K15</f>
        <v>58152.729803450813</v>
      </c>
      <c r="Q15">
        <f ca="1">RANDBETWEEN(0,P15)</f>
        <v>38585</v>
      </c>
      <c r="R15">
        <f ca="1">RAND()*K15*2</f>
        <v>54206.641074564432</v>
      </c>
      <c r="S15">
        <f ca="1">RAND()*K15*1.5</f>
        <v>12027.196956178695</v>
      </c>
      <c r="T15" s="1">
        <f ca="1">N15+P15+S15</f>
        <v>233959.92675962951</v>
      </c>
      <c r="U15" s="2">
        <f ca="1">O15+Q15+R15</f>
        <v>222436.70707629208</v>
      </c>
      <c r="V15" s="1">
        <f ca="1">T15-U15</f>
        <v>11523.219683337433</v>
      </c>
      <c r="W15" s="1"/>
      <c r="X15">
        <v>2</v>
      </c>
      <c r="Y15" t="s">
        <v>4</v>
      </c>
      <c r="Z15">
        <v>2</v>
      </c>
      <c r="AA15" t="s">
        <v>11</v>
      </c>
      <c r="AB15">
        <v>2</v>
      </c>
      <c r="AC15" t="s">
        <v>21</v>
      </c>
      <c r="AD15" s="6">
        <f ca="1">IF(Table2[[#This Row],[gender]]="men",1,0)</f>
        <v>1</v>
      </c>
      <c r="AE15" s="7">
        <f ca="1">IF(Table2[[#This Row],[gender]]="women",1,0)</f>
        <v>0</v>
      </c>
      <c r="AF15" s="7">
        <f ca="1">SUM(AD15:AD544)</f>
        <v>270</v>
      </c>
      <c r="AG15" s="8">
        <f ca="1">SUM(AE15:AE544)</f>
        <v>260</v>
      </c>
      <c r="AI15" s="6">
        <f ca="1">IF(Table2[[#This Row],[field_of_work]]="health",1,0)</f>
        <v>0</v>
      </c>
      <c r="AJ15" s="7">
        <f ca="1">IF(Table2[[#This Row],[field_of_work]]="construction",1,0)</f>
        <v>0</v>
      </c>
      <c r="AK15" s="7">
        <f ca="1">IF(Table2[[#This Row],[field_of_work]]="teaching",1,0)</f>
        <v>1</v>
      </c>
      <c r="AL15" s="7">
        <f ca="1">IF(Table2[[#This Row],[field_of_work]]="IT",1,0)</f>
        <v>0</v>
      </c>
      <c r="AM15" s="7">
        <f ca="1">IF(Table2[[#This Row],[field_of_work]]="general work",1,0)</f>
        <v>0</v>
      </c>
      <c r="AN15" s="7">
        <f ca="1">IF(Table2[[#This Row],[field_of_work]]="agriculture",1,0)</f>
        <v>0</v>
      </c>
      <c r="AO15" s="7">
        <f t="shared" ref="AO15:AT15" ca="1" si="1">SUM(AI15:AI544)</f>
        <v>91</v>
      </c>
      <c r="AP15" s="7">
        <f t="shared" ca="1" si="1"/>
        <v>106</v>
      </c>
      <c r="AQ15" s="7">
        <f t="shared" ca="1" si="1"/>
        <v>72</v>
      </c>
      <c r="AR15" s="7">
        <f t="shared" ca="1" si="1"/>
        <v>80</v>
      </c>
      <c r="AS15" s="7">
        <f t="shared" ca="1" si="1"/>
        <v>93</v>
      </c>
      <c r="AT15" s="8">
        <f t="shared" ca="1" si="1"/>
        <v>88</v>
      </c>
      <c r="AV15" s="19">
        <f t="shared" ref="AV15:AV78" ca="1" si="2">P16/J16</f>
        <v>52793.444925197015</v>
      </c>
      <c r="AW15" s="8"/>
      <c r="AX15" s="6">
        <f ca="1">IF(Table2[[#This Row],[debts]]&gt;$AY$14,1,0)</f>
        <v>1</v>
      </c>
      <c r="AY15" s="23"/>
      <c r="AZ15" s="8"/>
      <c r="BA15" s="26">
        <f ca="1">Table2[[#This Row],[mortage_left]]/Table2[[#This Row],[value_of_house]]</f>
        <v>0.79158057150890015</v>
      </c>
      <c r="BB15" s="7">
        <f ca="1">IF(BA15&lt;$BC$14,1,0)</f>
        <v>0</v>
      </c>
      <c r="BC15" s="7"/>
      <c r="BD15" s="7"/>
      <c r="BE15" s="6">
        <f ca="1">IF(Table2[[#This Row],[area]]="area1",Table2[[#This Row],[income]],0)</f>
        <v>0</v>
      </c>
      <c r="BF15" s="7">
        <f ca="1">IF(Table2[[#This Row],[area]]="area2",Table2[[#This Row],[income]],0)</f>
        <v>0</v>
      </c>
      <c r="BG15" s="7">
        <f ca="1">IF(Table2[[#This Row],[area]]="area3",Table2[[#This Row],[income]],0)</f>
        <v>32756</v>
      </c>
      <c r="BH15" s="7">
        <f ca="1">IF(Table2[[#This Row],[area]]="area4",Table2[[#This Row],[income]],0)</f>
        <v>0</v>
      </c>
      <c r="BI15" s="7">
        <f ca="1">IF(Table2[[#This Row],[area]]="area5",Table2[[#This Row],[income]],0)</f>
        <v>0</v>
      </c>
      <c r="BJ15" s="7">
        <f ca="1">IF(Table2[[#This Row],[area]]="area6",Table2[[#This Row],[income]],0)</f>
        <v>0</v>
      </c>
      <c r="BK15" s="7">
        <f ca="1">IF(Table2[[#This Row],[area]]="area7",Table2[[#This Row],[income]],0)</f>
        <v>0</v>
      </c>
      <c r="BL15" s="7">
        <f ca="1">IF(Table2[[#This Row],[area]]="area8",Table2[[#This Row],[income]],0)</f>
        <v>0</v>
      </c>
      <c r="BM15" s="7">
        <f ca="1">IF(Table2[[#This Row],[area]]="area9",Table2[[#This Row],[income]],0)</f>
        <v>0</v>
      </c>
      <c r="BN15" s="7">
        <f ca="1">IF(Table2[[#This Row],[area]]="area10",Table2[[#This Row],[income]],0)</f>
        <v>0</v>
      </c>
      <c r="BO15" s="6">
        <f ca="1">IF(Table2[[#This Row],[field_of_work]]="health",Table2[[#This Row],[income]],0)</f>
        <v>0</v>
      </c>
      <c r="BP15" s="7">
        <f ca="1">IF(Table2[[#This Row],[field_of_work]]="construction",Table2[[#This Row],[income]],0)</f>
        <v>0</v>
      </c>
      <c r="BQ15" s="7">
        <f ca="1">IF(Table2[[#This Row],[field_of_work]]="teaching",Table2[[#This Row],[income]],0)</f>
        <v>32756</v>
      </c>
      <c r="BR15" s="7">
        <f ca="1">IF(Table2[[#This Row],[field_of_work]]="IT",Table2[[#This Row],[income]],0)</f>
        <v>0</v>
      </c>
      <c r="BS15" s="7">
        <f ca="1">IF(Table2[[#This Row],[field_of_work]]="general work",Table2[[#This Row],[income]],0)</f>
        <v>0</v>
      </c>
      <c r="BT15" s="8">
        <f ca="1">IF(Table2[[#This Row],[field_of_work]]="agriculture",Table2[[#This Row],[income]],0)</f>
        <v>0</v>
      </c>
      <c r="BU15" s="6">
        <f ca="1">IF(Table2[[#This Row],[value_of_debts]]&gt;Table2[[#This Row],[income]],1,0)</f>
        <v>1</v>
      </c>
      <c r="BV15" s="7"/>
      <c r="BW15" s="6">
        <f ca="1">IF(Table2[[#This Row],[net_worth_of_person($)]]&gt;$BX$14,Table2[[#This Row],[age]],0)</f>
        <v>43</v>
      </c>
      <c r="BX15" s="8"/>
    </row>
    <row r="16" spans="1:76" x14ac:dyDescent="0.3">
      <c r="B16">
        <f t="shared" ref="B16:B79" ca="1" si="3">RANDBETWEEN(1,2)</f>
        <v>1</v>
      </c>
      <c r="C16" t="str">
        <f t="shared" ref="C16:C79" ca="1" si="4">IF(B16=1,"men","women")</f>
        <v>men</v>
      </c>
      <c r="D16">
        <f t="shared" ref="D16:D79" ca="1" si="5">RANDBETWEEN(25,45)</f>
        <v>26</v>
      </c>
      <c r="E16">
        <f t="shared" ref="E16:E79" ca="1" si="6">RANDBETWEEN(1,6)</f>
        <v>1</v>
      </c>
      <c r="F16" t="str">
        <f t="shared" ref="F16:F79" ca="1" si="7">VLOOKUP(E16,$X$14:$Y$19,2)</f>
        <v>health</v>
      </c>
      <c r="G16">
        <f t="shared" ref="G16:G79" ca="1" si="8">RANDBETWEEN(1,5)</f>
        <v>1</v>
      </c>
      <c r="H16" t="str">
        <f t="shared" ref="H16:H79" ca="1" si="9">VLOOKUP(G16,$Z$14:$AA$18,2)</f>
        <v>highschool</v>
      </c>
      <c r="I16">
        <f t="shared" ref="I16:I79" ca="1" si="10">RANDBETWEEN(0,4)</f>
        <v>1</v>
      </c>
      <c r="J16">
        <f t="shared" ref="J16:J79" ca="1" si="11">RANDBETWEEN(1,3)</f>
        <v>3</v>
      </c>
      <c r="K16">
        <f t="shared" ref="K16:K79" ca="1" si="12">RANDBETWEEN(25000,90000)</f>
        <v>60144</v>
      </c>
      <c r="L16">
        <f t="shared" ref="L16:L79" ca="1" si="13">RANDBETWEEN(1,14)</f>
        <v>3</v>
      </c>
      <c r="M16" t="str">
        <f t="shared" ca="1" si="0"/>
        <v>area3</v>
      </c>
      <c r="N16">
        <f t="shared" ref="N16:N79" ca="1" si="14">K16*RANDBETWEEN(3,6)</f>
        <v>360864</v>
      </c>
      <c r="O16" s="2">
        <f t="shared" ref="O16:O79" ca="1" si="15">RAND()*N16</f>
        <v>80237.914492085052</v>
      </c>
      <c r="P16" s="1">
        <f t="shared" ref="P16:P79" ca="1" si="16">J16*RAND()*K16</f>
        <v>158380.33477559104</v>
      </c>
      <c r="Q16">
        <f t="shared" ref="Q16:Q79" ca="1" si="17">RANDBETWEEN(0,P16)</f>
        <v>80571</v>
      </c>
      <c r="R16">
        <f t="shared" ref="R16:R79" ca="1" si="18">RAND()*K16*2</f>
        <v>46166.114970706876</v>
      </c>
      <c r="S16">
        <f t="shared" ref="S16:S79" ca="1" si="19">RAND()*K16*1.5</f>
        <v>5530.4507226953629</v>
      </c>
      <c r="T16" s="1">
        <f t="shared" ref="T16:T79" ca="1" si="20">N16+P16+S16</f>
        <v>524774.78549828636</v>
      </c>
      <c r="U16" s="2">
        <f t="shared" ref="U16:U79" ca="1" si="21">O16+Q16+R16</f>
        <v>206975.02946279192</v>
      </c>
      <c r="V16" s="1">
        <f t="shared" ref="V16:V79" ca="1" si="22">T16-U16</f>
        <v>317799.75603549444</v>
      </c>
      <c r="X16">
        <v>3</v>
      </c>
      <c r="Y16" t="s">
        <v>5</v>
      </c>
      <c r="Z16">
        <v>3</v>
      </c>
      <c r="AA16" t="s">
        <v>12</v>
      </c>
      <c r="AB16">
        <v>3</v>
      </c>
      <c r="AC16" t="s">
        <v>22</v>
      </c>
      <c r="AD16" s="6">
        <f ca="1">IF(Table2[[#This Row],[gender]]="men",1,0)</f>
        <v>1</v>
      </c>
      <c r="AE16" s="7">
        <f ca="1">IF(Table2[[#This Row],[gender]]="women",1,0)</f>
        <v>0</v>
      </c>
      <c r="AF16" s="7"/>
      <c r="AG16" s="8"/>
      <c r="AI16" s="6">
        <f ca="1">IF(Table2[[#This Row],[field_of_work]]="health",1,0)</f>
        <v>1</v>
      </c>
      <c r="AJ16" s="7">
        <f ca="1">IF(Table2[[#This Row],[field_of_work]]="construction",1,0)</f>
        <v>0</v>
      </c>
      <c r="AK16" s="7">
        <f ca="1">IF(Table2[[#This Row],[field_of_work]]="teaching",1,0)</f>
        <v>0</v>
      </c>
      <c r="AL16" s="7">
        <f ca="1">IF(Table2[[#This Row],[field_of_work]]="IT",1,0)</f>
        <v>0</v>
      </c>
      <c r="AM16" s="7">
        <f ca="1">IF(Table2[[#This Row],[field_of_work]]="general work",1,0)</f>
        <v>0</v>
      </c>
      <c r="AN16" s="7">
        <f ca="1">IF(Table2[[#This Row],[field_of_work]]="agriculture",1,0)</f>
        <v>0</v>
      </c>
      <c r="AO16" s="7"/>
      <c r="AP16" s="7"/>
      <c r="AQ16" s="7"/>
      <c r="AR16" s="7"/>
      <c r="AS16" s="7"/>
      <c r="AT16" s="8"/>
      <c r="AV16" s="19">
        <f t="shared" ca="1" si="2"/>
        <v>71372.871843913963</v>
      </c>
      <c r="AW16" s="8"/>
      <c r="AX16" s="6">
        <f ca="1">IF(Table2[[#This Row],[debts]]&gt;$AY$14,1,0)</f>
        <v>1</v>
      </c>
      <c r="AY16" s="7"/>
      <c r="AZ16" s="8"/>
      <c r="BA16" s="26">
        <f ca="1">Table2[[#This Row],[mortage_left]]/Table2[[#This Row],[value_of_house]]</f>
        <v>0.22234945711427312</v>
      </c>
      <c r="BB16" s="7">
        <f t="shared" ref="BB16:BB79" ca="1" si="23">IF(BA16&lt;$BC$14,1,0)</f>
        <v>1</v>
      </c>
      <c r="BC16" s="7"/>
      <c r="BD16" s="7"/>
      <c r="BE16" s="6">
        <f ca="1">IF(Table2[[#This Row],[area]]="area1",Table2[[#This Row],[income]],0)</f>
        <v>0</v>
      </c>
      <c r="BF16" s="7">
        <f ca="1">IF(Table2[[#This Row],[area]]="area2",Table2[[#This Row],[income]],0)</f>
        <v>0</v>
      </c>
      <c r="BG16" s="7">
        <f ca="1">IF(Table2[[#This Row],[area]]="area3",Table2[[#This Row],[income]],0)</f>
        <v>60144</v>
      </c>
      <c r="BH16" s="7">
        <f ca="1">IF(Table2[[#This Row],[area]]="area4",Table2[[#This Row],[income]],0)</f>
        <v>0</v>
      </c>
      <c r="BI16" s="7">
        <f ca="1">IF(Table2[[#This Row],[area]]="area5",Table2[[#This Row],[income]],0)</f>
        <v>0</v>
      </c>
      <c r="BJ16" s="7">
        <f ca="1">IF(Table2[[#This Row],[area]]="area6",Table2[[#This Row],[income]],0)</f>
        <v>0</v>
      </c>
      <c r="BK16" s="7">
        <f ca="1">IF(Table2[[#This Row],[area]]="area7",Table2[[#This Row],[income]],0)</f>
        <v>0</v>
      </c>
      <c r="BL16" s="7">
        <f ca="1">IF(Table2[[#This Row],[area]]="area8",Table2[[#This Row],[income]],0)</f>
        <v>0</v>
      </c>
      <c r="BM16" s="7">
        <f ca="1">IF(Table2[[#This Row],[area]]="area9",Table2[[#This Row],[income]],0)</f>
        <v>0</v>
      </c>
      <c r="BN16" s="7">
        <f ca="1">IF(Table2[[#This Row],[area]]="area10",Table2[[#This Row],[income]],0)</f>
        <v>0</v>
      </c>
      <c r="BO16" s="6">
        <f ca="1">IF(Table2[[#This Row],[field_of_work]]="health",Table2[[#This Row],[income]],0)</f>
        <v>60144</v>
      </c>
      <c r="BP16" s="7">
        <f ca="1">IF(Table2[[#This Row],[field_of_work]]="construction",Table2[[#This Row],[income]],0)</f>
        <v>0</v>
      </c>
      <c r="BQ16" s="7">
        <f ca="1">IF(Table2[[#This Row],[field_of_work]]="teaching",Table2[[#This Row],[income]],0)</f>
        <v>0</v>
      </c>
      <c r="BR16" s="7">
        <f ca="1">IF(Table2[[#This Row],[field_of_work]]="IT",Table2[[#This Row],[income]],0)</f>
        <v>0</v>
      </c>
      <c r="BS16" s="7">
        <f ca="1">IF(Table2[[#This Row],[field_of_work]]="general work",Table2[[#This Row],[income]],0)</f>
        <v>0</v>
      </c>
      <c r="BT16" s="8">
        <f ca="1">IF(Table2[[#This Row],[field_of_work]]="agriculture",Table2[[#This Row],[income]],0)</f>
        <v>0</v>
      </c>
      <c r="BU16" s="6">
        <f ca="1">IF(Table2[[#This Row],[value_of_debts]]&gt;Table2[[#This Row],[income]],1,0)</f>
        <v>1</v>
      </c>
      <c r="BV16" s="7"/>
      <c r="BW16" s="6">
        <f ca="1">IF(Table2[[#This Row],[net_worth_of_person($)]]&gt;$BX$14,Table2[[#This Row],[age]],0)</f>
        <v>26</v>
      </c>
      <c r="BX16" s="8"/>
    </row>
    <row r="17" spans="2:76" x14ac:dyDescent="0.3">
      <c r="B17">
        <f t="shared" ca="1" si="3"/>
        <v>1</v>
      </c>
      <c r="C17" t="str">
        <f t="shared" ca="1" si="4"/>
        <v>men</v>
      </c>
      <c r="D17">
        <f t="shared" ca="1" si="5"/>
        <v>35</v>
      </c>
      <c r="E17">
        <f t="shared" ca="1" si="6"/>
        <v>5</v>
      </c>
      <c r="F17" t="str">
        <f t="shared" ca="1" si="7"/>
        <v>general work</v>
      </c>
      <c r="G17">
        <f t="shared" ca="1" si="8"/>
        <v>4</v>
      </c>
      <c r="H17" t="str">
        <f t="shared" ca="1" si="9"/>
        <v>technical</v>
      </c>
      <c r="I17">
        <f t="shared" ca="1" si="10"/>
        <v>0</v>
      </c>
      <c r="J17">
        <f t="shared" ca="1" si="11"/>
        <v>2</v>
      </c>
      <c r="K17">
        <f t="shared" ca="1" si="12"/>
        <v>86993</v>
      </c>
      <c r="L17">
        <f t="shared" ca="1" si="13"/>
        <v>5</v>
      </c>
      <c r="M17" t="str">
        <f t="shared" ca="1" si="0"/>
        <v>area5</v>
      </c>
      <c r="N17">
        <f t="shared" ca="1" si="14"/>
        <v>260979</v>
      </c>
      <c r="O17" s="2">
        <f t="shared" ca="1" si="15"/>
        <v>46467.798130261312</v>
      </c>
      <c r="P17" s="1">
        <f t="shared" ca="1" si="16"/>
        <v>142745.74368782793</v>
      </c>
      <c r="Q17">
        <f t="shared" ca="1" si="17"/>
        <v>1427</v>
      </c>
      <c r="R17">
        <f t="shared" ca="1" si="18"/>
        <v>146116.0038192299</v>
      </c>
      <c r="S17">
        <f t="shared" ca="1" si="19"/>
        <v>79335.82913170004</v>
      </c>
      <c r="T17" s="1">
        <f t="shared" ca="1" si="20"/>
        <v>483060.572819528</v>
      </c>
      <c r="U17" s="2">
        <f t="shared" ca="1" si="21"/>
        <v>194010.8019494912</v>
      </c>
      <c r="V17" s="1">
        <f t="shared" ca="1" si="22"/>
        <v>289049.77087003679</v>
      </c>
      <c r="X17">
        <v>4</v>
      </c>
      <c r="Y17" t="s">
        <v>6</v>
      </c>
      <c r="Z17">
        <v>4</v>
      </c>
      <c r="AA17" t="s">
        <v>13</v>
      </c>
      <c r="AB17">
        <v>4</v>
      </c>
      <c r="AC17" t="s">
        <v>23</v>
      </c>
      <c r="AD17" s="6">
        <f ca="1">IF(Table2[[#This Row],[gender]]="men",1,0)</f>
        <v>1</v>
      </c>
      <c r="AE17" s="7">
        <f ca="1">IF(Table2[[#This Row],[gender]]="women",1,0)</f>
        <v>0</v>
      </c>
      <c r="AF17" s="7"/>
      <c r="AG17" s="8"/>
      <c r="AI17" s="6">
        <f ca="1">IF(Table2[[#This Row],[field_of_work]]="health",1,0)</f>
        <v>0</v>
      </c>
      <c r="AJ17" s="7">
        <f ca="1">IF(Table2[[#This Row],[field_of_work]]="construction",1,0)</f>
        <v>0</v>
      </c>
      <c r="AK17" s="7">
        <f ca="1">IF(Table2[[#This Row],[field_of_work]]="teaching",1,0)</f>
        <v>0</v>
      </c>
      <c r="AL17" s="7">
        <f ca="1">IF(Table2[[#This Row],[field_of_work]]="IT",1,0)</f>
        <v>0</v>
      </c>
      <c r="AM17" s="7">
        <f ca="1">IF(Table2[[#This Row],[field_of_work]]="general work",1,0)</f>
        <v>1</v>
      </c>
      <c r="AN17" s="7">
        <f ca="1">IF(Table2[[#This Row],[field_of_work]]="agriculture",1,0)</f>
        <v>0</v>
      </c>
      <c r="AO17" s="7"/>
      <c r="AP17" s="7"/>
      <c r="AQ17" s="7"/>
      <c r="AR17" s="7"/>
      <c r="AS17" s="7"/>
      <c r="AT17" s="8"/>
      <c r="AV17" s="19">
        <f t="shared" ca="1" si="2"/>
        <v>203.92896608985478</v>
      </c>
      <c r="AW17" s="8"/>
      <c r="AX17" s="6">
        <f ca="1">IF(Table2[[#This Row],[debts]]&gt;$AY$14,1,0)</f>
        <v>1</v>
      </c>
      <c r="AY17" s="7"/>
      <c r="AZ17" s="8"/>
      <c r="BA17" s="26">
        <f ca="1">Table2[[#This Row],[mortage_left]]/Table2[[#This Row],[value_of_house]]</f>
        <v>0.17805186674123707</v>
      </c>
      <c r="BB17" s="7">
        <f t="shared" ca="1" si="23"/>
        <v>1</v>
      </c>
      <c r="BC17" s="7"/>
      <c r="BD17" s="7"/>
      <c r="BE17" s="6">
        <f ca="1">IF(Table2[[#This Row],[area]]="area1",Table2[[#This Row],[income]],0)</f>
        <v>0</v>
      </c>
      <c r="BF17" s="7">
        <f ca="1">IF(Table2[[#This Row],[area]]="area2",Table2[[#This Row],[income]],0)</f>
        <v>0</v>
      </c>
      <c r="BG17" s="7">
        <f ca="1">IF(Table2[[#This Row],[area]]="area3",Table2[[#This Row],[income]],0)</f>
        <v>0</v>
      </c>
      <c r="BH17" s="7">
        <f ca="1">IF(Table2[[#This Row],[area]]="area4",Table2[[#This Row],[income]],0)</f>
        <v>0</v>
      </c>
      <c r="BI17" s="7">
        <f ca="1">IF(Table2[[#This Row],[area]]="area5",Table2[[#This Row],[income]],0)</f>
        <v>86993</v>
      </c>
      <c r="BJ17" s="7">
        <f ca="1">IF(Table2[[#This Row],[area]]="area6",Table2[[#This Row],[income]],0)</f>
        <v>0</v>
      </c>
      <c r="BK17" s="7">
        <f ca="1">IF(Table2[[#This Row],[area]]="area7",Table2[[#This Row],[income]],0)</f>
        <v>0</v>
      </c>
      <c r="BL17" s="7">
        <f ca="1">IF(Table2[[#This Row],[area]]="area8",Table2[[#This Row],[income]],0)</f>
        <v>0</v>
      </c>
      <c r="BM17" s="7">
        <f ca="1">IF(Table2[[#This Row],[area]]="area9",Table2[[#This Row],[income]],0)</f>
        <v>0</v>
      </c>
      <c r="BN17" s="7">
        <f ca="1">IF(Table2[[#This Row],[area]]="area10",Table2[[#This Row],[income]],0)</f>
        <v>0</v>
      </c>
      <c r="BO17" s="6">
        <f ca="1">IF(Table2[[#This Row],[field_of_work]]="health",Table2[[#This Row],[income]],0)</f>
        <v>0</v>
      </c>
      <c r="BP17" s="7">
        <f ca="1">IF(Table2[[#This Row],[field_of_work]]="construction",Table2[[#This Row],[income]],0)</f>
        <v>0</v>
      </c>
      <c r="BQ17" s="7">
        <f ca="1">IF(Table2[[#This Row],[field_of_work]]="teaching",Table2[[#This Row],[income]],0)</f>
        <v>0</v>
      </c>
      <c r="BR17" s="7">
        <f ca="1">IF(Table2[[#This Row],[field_of_work]]="IT",Table2[[#This Row],[income]],0)</f>
        <v>0</v>
      </c>
      <c r="BS17" s="7">
        <f ca="1">IF(Table2[[#This Row],[field_of_work]]="general work",Table2[[#This Row],[income]],0)</f>
        <v>86993</v>
      </c>
      <c r="BT17" s="8">
        <f ca="1">IF(Table2[[#This Row],[field_of_work]]="agriculture",Table2[[#This Row],[income]],0)</f>
        <v>0</v>
      </c>
      <c r="BU17" s="6">
        <f ca="1">IF(Table2[[#This Row],[value_of_debts]]&gt;Table2[[#This Row],[income]],1,0)</f>
        <v>1</v>
      </c>
      <c r="BV17" s="7"/>
      <c r="BW17" s="6">
        <f ca="1">IF(Table2[[#This Row],[net_worth_of_person($)]]&gt;$BX$14,Table2[[#This Row],[age]],0)</f>
        <v>35</v>
      </c>
      <c r="BX17" s="8"/>
    </row>
    <row r="18" spans="2:76" x14ac:dyDescent="0.3">
      <c r="B18">
        <f t="shared" ca="1" si="3"/>
        <v>1</v>
      </c>
      <c r="C18" t="str">
        <f t="shared" ca="1" si="4"/>
        <v>men</v>
      </c>
      <c r="D18">
        <f t="shared" ca="1" si="5"/>
        <v>44</v>
      </c>
      <c r="E18">
        <f t="shared" ca="1" si="6"/>
        <v>3</v>
      </c>
      <c r="F18" t="str">
        <f t="shared" ca="1" si="7"/>
        <v>teaching</v>
      </c>
      <c r="G18">
        <f t="shared" ca="1" si="8"/>
        <v>5</v>
      </c>
      <c r="H18" t="str">
        <f t="shared" ca="1" si="9"/>
        <v>other</v>
      </c>
      <c r="I18">
        <f t="shared" ca="1" si="10"/>
        <v>3</v>
      </c>
      <c r="J18">
        <f t="shared" ca="1" si="11"/>
        <v>1</v>
      </c>
      <c r="K18">
        <f t="shared" ca="1" si="12"/>
        <v>39898</v>
      </c>
      <c r="L18">
        <f t="shared" ca="1" si="13"/>
        <v>11</v>
      </c>
      <c r="M18" t="str">
        <f t="shared" ca="1" si="0"/>
        <v>area10</v>
      </c>
      <c r="N18">
        <f t="shared" ca="1" si="14"/>
        <v>159592</v>
      </c>
      <c r="O18" s="2">
        <f t="shared" ca="1" si="15"/>
        <v>128924.30935613385</v>
      </c>
      <c r="P18" s="1">
        <f t="shared" ca="1" si="16"/>
        <v>203.92896608985478</v>
      </c>
      <c r="Q18">
        <f t="shared" ca="1" si="17"/>
        <v>75</v>
      </c>
      <c r="R18">
        <f t="shared" ca="1" si="18"/>
        <v>74062.572228537087</v>
      </c>
      <c r="S18">
        <f t="shared" ca="1" si="19"/>
        <v>54285.571028798186</v>
      </c>
      <c r="T18" s="1">
        <f t="shared" ca="1" si="20"/>
        <v>214081.49999488803</v>
      </c>
      <c r="U18" s="2">
        <f t="shared" ca="1" si="21"/>
        <v>203061.88158467092</v>
      </c>
      <c r="V18" s="1">
        <f t="shared" ca="1" si="22"/>
        <v>11019.61841021711</v>
      </c>
      <c r="X18">
        <v>5</v>
      </c>
      <c r="Y18" t="s">
        <v>7</v>
      </c>
      <c r="Z18">
        <v>5</v>
      </c>
      <c r="AA18" t="s">
        <v>14</v>
      </c>
      <c r="AB18">
        <v>5</v>
      </c>
      <c r="AC18" t="s">
        <v>24</v>
      </c>
      <c r="AD18" s="6">
        <f ca="1">IF(Table2[[#This Row],[gender]]="men",1,0)</f>
        <v>1</v>
      </c>
      <c r="AE18" s="7">
        <f ca="1">IF(Table2[[#This Row],[gender]]="women",1,0)</f>
        <v>0</v>
      </c>
      <c r="AF18" s="7"/>
      <c r="AG18" s="8"/>
      <c r="AI18" s="6">
        <f ca="1">IF(Table2[[#This Row],[field_of_work]]="health",1,0)</f>
        <v>0</v>
      </c>
      <c r="AJ18" s="7">
        <f ca="1">IF(Table2[[#This Row],[field_of_work]]="construction",1,0)</f>
        <v>0</v>
      </c>
      <c r="AK18" s="7">
        <f ca="1">IF(Table2[[#This Row],[field_of_work]]="teaching",1,0)</f>
        <v>1</v>
      </c>
      <c r="AL18" s="7">
        <f ca="1">IF(Table2[[#This Row],[field_of_work]]="IT",1,0)</f>
        <v>0</v>
      </c>
      <c r="AM18" s="7">
        <f ca="1">IF(Table2[[#This Row],[field_of_work]]="general work",1,0)</f>
        <v>0</v>
      </c>
      <c r="AN18" s="7">
        <f ca="1">IF(Table2[[#This Row],[field_of_work]]="agriculture",1,0)</f>
        <v>0</v>
      </c>
      <c r="AO18" s="7"/>
      <c r="AP18" s="7"/>
      <c r="AQ18" s="7"/>
      <c r="AR18" s="7"/>
      <c r="AS18" s="7"/>
      <c r="AT18" s="8"/>
      <c r="AV18" s="19">
        <f t="shared" ca="1" si="2"/>
        <v>44175.770889253617</v>
      </c>
      <c r="AW18" s="8"/>
      <c r="AX18" s="6">
        <f ca="1">IF(Table2[[#This Row],[debts]]&gt;$AY$14,1,0)</f>
        <v>1</v>
      </c>
      <c r="AY18" s="7"/>
      <c r="AZ18" s="8"/>
      <c r="BA18" s="26">
        <f ca="1">Table2[[#This Row],[mortage_left]]/Table2[[#This Row],[value_of_house]]</f>
        <v>0.80783691761575671</v>
      </c>
      <c r="BB18" s="7">
        <f t="shared" ca="1" si="23"/>
        <v>0</v>
      </c>
      <c r="BC18" s="7"/>
      <c r="BD18" s="7"/>
      <c r="BE18" s="6">
        <f ca="1">IF(Table2[[#This Row],[area]]="area1",Table2[[#This Row],[income]],0)</f>
        <v>0</v>
      </c>
      <c r="BF18" s="7">
        <f ca="1">IF(Table2[[#This Row],[area]]="area2",Table2[[#This Row],[income]],0)</f>
        <v>0</v>
      </c>
      <c r="BG18" s="7">
        <f ca="1">IF(Table2[[#This Row],[area]]="area3",Table2[[#This Row],[income]],0)</f>
        <v>0</v>
      </c>
      <c r="BH18" s="7">
        <f ca="1">IF(Table2[[#This Row],[area]]="area4",Table2[[#This Row],[income]],0)</f>
        <v>0</v>
      </c>
      <c r="BI18" s="7">
        <f ca="1">IF(Table2[[#This Row],[area]]="area5",Table2[[#This Row],[income]],0)</f>
        <v>0</v>
      </c>
      <c r="BJ18" s="7">
        <f ca="1">IF(Table2[[#This Row],[area]]="area6",Table2[[#This Row],[income]],0)</f>
        <v>0</v>
      </c>
      <c r="BK18" s="7">
        <f ca="1">IF(Table2[[#This Row],[area]]="area7",Table2[[#This Row],[income]],0)</f>
        <v>0</v>
      </c>
      <c r="BL18" s="7">
        <f ca="1">IF(Table2[[#This Row],[area]]="area8",Table2[[#This Row],[income]],0)</f>
        <v>0</v>
      </c>
      <c r="BM18" s="7">
        <f ca="1">IF(Table2[[#This Row],[area]]="area9",Table2[[#This Row],[income]],0)</f>
        <v>0</v>
      </c>
      <c r="BN18" s="7">
        <f ca="1">IF(Table2[[#This Row],[area]]="area10",Table2[[#This Row],[income]],0)</f>
        <v>39898</v>
      </c>
      <c r="BO18" s="6">
        <f ca="1">IF(Table2[[#This Row],[field_of_work]]="health",Table2[[#This Row],[income]],0)</f>
        <v>0</v>
      </c>
      <c r="BP18" s="7">
        <f ca="1">IF(Table2[[#This Row],[field_of_work]]="construction",Table2[[#This Row],[income]],0)</f>
        <v>0</v>
      </c>
      <c r="BQ18" s="7">
        <f ca="1">IF(Table2[[#This Row],[field_of_work]]="teaching",Table2[[#This Row],[income]],0)</f>
        <v>39898</v>
      </c>
      <c r="BR18" s="7">
        <f ca="1">IF(Table2[[#This Row],[field_of_work]]="IT",Table2[[#This Row],[income]],0)</f>
        <v>0</v>
      </c>
      <c r="BS18" s="7">
        <f ca="1">IF(Table2[[#This Row],[field_of_work]]="general work",Table2[[#This Row],[income]],0)</f>
        <v>0</v>
      </c>
      <c r="BT18" s="8">
        <f ca="1">IF(Table2[[#This Row],[field_of_work]]="agriculture",Table2[[#This Row],[income]],0)</f>
        <v>0</v>
      </c>
      <c r="BU18" s="6">
        <f ca="1">IF(Table2[[#This Row],[value_of_debts]]&gt;Table2[[#This Row],[income]],1,0)</f>
        <v>1</v>
      </c>
      <c r="BV18" s="7"/>
      <c r="BW18" s="6">
        <f ca="1">IF(Table2[[#This Row],[net_worth_of_person($)]]&gt;$BX$14,Table2[[#This Row],[age]],0)</f>
        <v>44</v>
      </c>
      <c r="BX18" s="8"/>
    </row>
    <row r="19" spans="2:76" x14ac:dyDescent="0.3">
      <c r="B19">
        <f t="shared" ca="1" si="3"/>
        <v>1</v>
      </c>
      <c r="C19" t="str">
        <f t="shared" ca="1" si="4"/>
        <v>men</v>
      </c>
      <c r="D19">
        <f t="shared" ca="1" si="5"/>
        <v>34</v>
      </c>
      <c r="E19">
        <f t="shared" ca="1" si="6"/>
        <v>3</v>
      </c>
      <c r="F19" t="str">
        <f t="shared" ca="1" si="7"/>
        <v>teaching</v>
      </c>
      <c r="G19">
        <f t="shared" ca="1" si="8"/>
        <v>4</v>
      </c>
      <c r="H19" t="str">
        <f t="shared" ca="1" si="9"/>
        <v>technical</v>
      </c>
      <c r="I19">
        <f t="shared" ca="1" si="10"/>
        <v>2</v>
      </c>
      <c r="J19">
        <f t="shared" ca="1" si="11"/>
        <v>3</v>
      </c>
      <c r="K19">
        <f t="shared" ca="1" si="12"/>
        <v>47932</v>
      </c>
      <c r="L19">
        <f t="shared" ca="1" si="13"/>
        <v>9</v>
      </c>
      <c r="M19" t="str">
        <f t="shared" ca="1" si="0"/>
        <v>area9</v>
      </c>
      <c r="N19">
        <f t="shared" ca="1" si="14"/>
        <v>239660</v>
      </c>
      <c r="O19" s="2">
        <f t="shared" ca="1" si="15"/>
        <v>157908.65404183933</v>
      </c>
      <c r="P19" s="1">
        <f t="shared" ca="1" si="16"/>
        <v>132527.31266776085</v>
      </c>
      <c r="Q19">
        <f t="shared" ca="1" si="17"/>
        <v>26431</v>
      </c>
      <c r="R19">
        <f t="shared" ca="1" si="18"/>
        <v>25502.519072776457</v>
      </c>
      <c r="S19">
        <f t="shared" ca="1" si="19"/>
        <v>30170.015697133866</v>
      </c>
      <c r="T19" s="1">
        <f t="shared" ca="1" si="20"/>
        <v>402357.32836489473</v>
      </c>
      <c r="U19" s="2">
        <f t="shared" ca="1" si="21"/>
        <v>209842.17311461578</v>
      </c>
      <c r="V19" s="1">
        <f t="shared" ca="1" si="22"/>
        <v>192515.15525027894</v>
      </c>
      <c r="X19">
        <v>6</v>
      </c>
      <c r="Y19" t="s">
        <v>8</v>
      </c>
      <c r="AB19">
        <v>6</v>
      </c>
      <c r="AC19" t="s">
        <v>25</v>
      </c>
      <c r="AD19" s="6">
        <f ca="1">IF(Table2[[#This Row],[gender]]="men",1,0)</f>
        <v>1</v>
      </c>
      <c r="AE19" s="7">
        <f ca="1">IF(Table2[[#This Row],[gender]]="women",1,0)</f>
        <v>0</v>
      </c>
      <c r="AF19" s="7"/>
      <c r="AG19" s="8"/>
      <c r="AI19" s="6">
        <f ca="1">IF(Table2[[#This Row],[field_of_work]]="health",1,0)</f>
        <v>0</v>
      </c>
      <c r="AJ19" s="7">
        <f ca="1">IF(Table2[[#This Row],[field_of_work]]="construction",1,0)</f>
        <v>0</v>
      </c>
      <c r="AK19" s="7">
        <f ca="1">IF(Table2[[#This Row],[field_of_work]]="teaching",1,0)</f>
        <v>1</v>
      </c>
      <c r="AL19" s="7">
        <f ca="1">IF(Table2[[#This Row],[field_of_work]]="IT",1,0)</f>
        <v>0</v>
      </c>
      <c r="AM19" s="7">
        <f ca="1">IF(Table2[[#This Row],[field_of_work]]="general work",1,0)</f>
        <v>0</v>
      </c>
      <c r="AN19" s="7">
        <f ca="1">IF(Table2[[#This Row],[field_of_work]]="agriculture",1,0)</f>
        <v>0</v>
      </c>
      <c r="AO19" s="7"/>
      <c r="AP19" s="7"/>
      <c r="AQ19" s="7"/>
      <c r="AR19" s="7"/>
      <c r="AS19" s="7"/>
      <c r="AT19" s="8"/>
      <c r="AV19" s="19">
        <f t="shared" ca="1" si="2"/>
        <v>21250.342710624314</v>
      </c>
      <c r="AW19" s="8"/>
      <c r="AX19" s="6">
        <f ca="1">IF(Table2[[#This Row],[debts]]&gt;$AY$14,1,0)</f>
        <v>1</v>
      </c>
      <c r="AY19" s="7"/>
      <c r="AZ19" s="8"/>
      <c r="BA19" s="26">
        <f ca="1">Table2[[#This Row],[mortage_left]]/Table2[[#This Row],[value_of_house]]</f>
        <v>0.65888614721622019</v>
      </c>
      <c r="BB19" s="7">
        <f t="shared" ca="1" si="23"/>
        <v>0</v>
      </c>
      <c r="BC19" s="7"/>
      <c r="BD19" s="7"/>
      <c r="BE19" s="6">
        <f ca="1">IF(Table2[[#This Row],[area]]="area1",Table2[[#This Row],[income]],0)</f>
        <v>0</v>
      </c>
      <c r="BF19" s="7">
        <f ca="1">IF(Table2[[#This Row],[area]]="area2",Table2[[#This Row],[income]],0)</f>
        <v>0</v>
      </c>
      <c r="BG19" s="7">
        <f ca="1">IF(Table2[[#This Row],[area]]="area3",Table2[[#This Row],[income]],0)</f>
        <v>0</v>
      </c>
      <c r="BH19" s="7">
        <f ca="1">IF(Table2[[#This Row],[area]]="area4",Table2[[#This Row],[income]],0)</f>
        <v>0</v>
      </c>
      <c r="BI19" s="7">
        <f ca="1">IF(Table2[[#This Row],[area]]="area5",Table2[[#This Row],[income]],0)</f>
        <v>0</v>
      </c>
      <c r="BJ19" s="7">
        <f ca="1">IF(Table2[[#This Row],[area]]="area6",Table2[[#This Row],[income]],0)</f>
        <v>0</v>
      </c>
      <c r="BK19" s="7">
        <f ca="1">IF(Table2[[#This Row],[area]]="area7",Table2[[#This Row],[income]],0)</f>
        <v>0</v>
      </c>
      <c r="BL19" s="7">
        <f ca="1">IF(Table2[[#This Row],[area]]="area8",Table2[[#This Row],[income]],0)</f>
        <v>0</v>
      </c>
      <c r="BM19" s="7">
        <f ca="1">IF(Table2[[#This Row],[area]]="area9",Table2[[#This Row],[income]],0)</f>
        <v>47932</v>
      </c>
      <c r="BN19" s="7">
        <f ca="1">IF(Table2[[#This Row],[area]]="area10",Table2[[#This Row],[income]],0)</f>
        <v>0</v>
      </c>
      <c r="BO19" s="6">
        <f ca="1">IF(Table2[[#This Row],[field_of_work]]="health",Table2[[#This Row],[income]],0)</f>
        <v>0</v>
      </c>
      <c r="BP19" s="7">
        <f ca="1">IF(Table2[[#This Row],[field_of_work]]="construction",Table2[[#This Row],[income]],0)</f>
        <v>0</v>
      </c>
      <c r="BQ19" s="7">
        <f ca="1">IF(Table2[[#This Row],[field_of_work]]="teaching",Table2[[#This Row],[income]],0)</f>
        <v>47932</v>
      </c>
      <c r="BR19" s="7">
        <f ca="1">IF(Table2[[#This Row],[field_of_work]]="IT",Table2[[#This Row],[income]],0)</f>
        <v>0</v>
      </c>
      <c r="BS19" s="7">
        <f ca="1">IF(Table2[[#This Row],[field_of_work]]="general work",Table2[[#This Row],[income]],0)</f>
        <v>0</v>
      </c>
      <c r="BT19" s="8">
        <f ca="1">IF(Table2[[#This Row],[field_of_work]]="agriculture",Table2[[#This Row],[income]],0)</f>
        <v>0</v>
      </c>
      <c r="BU19" s="6">
        <f ca="1">IF(Table2[[#This Row],[value_of_debts]]&gt;Table2[[#This Row],[income]],1,0)</f>
        <v>1</v>
      </c>
      <c r="BV19" s="7"/>
      <c r="BW19" s="6">
        <f ca="1">IF(Table2[[#This Row],[net_worth_of_person($)]]&gt;$BX$14,Table2[[#This Row],[age]],0)</f>
        <v>34</v>
      </c>
      <c r="BX19" s="8"/>
    </row>
    <row r="20" spans="2:76" x14ac:dyDescent="0.3">
      <c r="B20">
        <f t="shared" ca="1" si="3"/>
        <v>2</v>
      </c>
      <c r="C20" t="str">
        <f t="shared" ca="1" si="4"/>
        <v>women</v>
      </c>
      <c r="D20">
        <f t="shared" ca="1" si="5"/>
        <v>25</v>
      </c>
      <c r="E20">
        <f t="shared" ca="1" si="6"/>
        <v>6</v>
      </c>
      <c r="F20" t="str">
        <f t="shared" ca="1" si="7"/>
        <v>agriculture</v>
      </c>
      <c r="G20">
        <f t="shared" ca="1" si="8"/>
        <v>3</v>
      </c>
      <c r="H20" t="str">
        <f t="shared" ca="1" si="9"/>
        <v>university</v>
      </c>
      <c r="I20">
        <f t="shared" ca="1" si="10"/>
        <v>4</v>
      </c>
      <c r="J20">
        <f t="shared" ca="1" si="11"/>
        <v>3</v>
      </c>
      <c r="K20">
        <f t="shared" ca="1" si="12"/>
        <v>53815</v>
      </c>
      <c r="L20">
        <f t="shared" ca="1" si="13"/>
        <v>12</v>
      </c>
      <c r="M20" t="str">
        <f t="shared" ca="1" si="0"/>
        <v>area10</v>
      </c>
      <c r="N20">
        <f t="shared" ca="1" si="14"/>
        <v>161445</v>
      </c>
      <c r="O20" s="2">
        <f t="shared" ca="1" si="15"/>
        <v>9891.4156918197368</v>
      </c>
      <c r="P20" s="1">
        <f t="shared" ca="1" si="16"/>
        <v>63751.028131872947</v>
      </c>
      <c r="Q20">
        <f t="shared" ca="1" si="17"/>
        <v>62290</v>
      </c>
      <c r="R20">
        <f t="shared" ca="1" si="18"/>
        <v>44619.543774143298</v>
      </c>
      <c r="S20">
        <f t="shared" ca="1" si="19"/>
        <v>32228.029742990075</v>
      </c>
      <c r="T20" s="1">
        <f t="shared" ca="1" si="20"/>
        <v>257424.05787486301</v>
      </c>
      <c r="U20" s="2">
        <f t="shared" ca="1" si="21"/>
        <v>116800.95946596304</v>
      </c>
      <c r="V20" s="1">
        <f t="shared" ca="1" si="22"/>
        <v>140623.09840889997</v>
      </c>
      <c r="AB20">
        <v>7</v>
      </c>
      <c r="AC20" t="s">
        <v>26</v>
      </c>
      <c r="AD20" s="6">
        <f ca="1">IF(Table2[[#This Row],[gender]]="men",1,0)</f>
        <v>0</v>
      </c>
      <c r="AE20" s="7">
        <f ca="1">IF(Table2[[#This Row],[gender]]="women",1,0)</f>
        <v>1</v>
      </c>
      <c r="AF20" s="7"/>
      <c r="AG20" s="8"/>
      <c r="AI20" s="6">
        <f ca="1">IF(Table2[[#This Row],[field_of_work]]="health",1,0)</f>
        <v>0</v>
      </c>
      <c r="AJ20" s="7">
        <f ca="1">IF(Table2[[#This Row],[field_of_work]]="construction",1,0)</f>
        <v>0</v>
      </c>
      <c r="AK20" s="7">
        <f ca="1">IF(Table2[[#This Row],[field_of_work]]="teaching",1,0)</f>
        <v>0</v>
      </c>
      <c r="AL20" s="7">
        <f ca="1">IF(Table2[[#This Row],[field_of_work]]="IT",1,0)</f>
        <v>0</v>
      </c>
      <c r="AM20" s="7">
        <f ca="1">IF(Table2[[#This Row],[field_of_work]]="general work",1,0)</f>
        <v>0</v>
      </c>
      <c r="AN20" s="7">
        <f ca="1">IF(Table2[[#This Row],[field_of_work]]="agriculture",1,0)</f>
        <v>1</v>
      </c>
      <c r="AO20" s="7"/>
      <c r="AP20" s="7"/>
      <c r="AQ20" s="7"/>
      <c r="AR20" s="7"/>
      <c r="AS20" s="7"/>
      <c r="AT20" s="8"/>
      <c r="AV20" s="19">
        <f t="shared" ca="1" si="2"/>
        <v>1473.2982576029492</v>
      </c>
      <c r="AW20" s="8"/>
      <c r="AX20" s="6">
        <f ca="1">IF(Table2[[#This Row],[debts]]&gt;$AY$14,1,0)</f>
        <v>1</v>
      </c>
      <c r="AY20" s="7"/>
      <c r="AZ20" s="8"/>
      <c r="BA20" s="26">
        <f ca="1">Table2[[#This Row],[mortage_left]]/Table2[[#This Row],[value_of_house]]</f>
        <v>6.1268021256897003E-2</v>
      </c>
      <c r="BB20" s="7">
        <f t="shared" ca="1" si="23"/>
        <v>1</v>
      </c>
      <c r="BC20" s="7"/>
      <c r="BD20" s="7"/>
      <c r="BE20" s="6">
        <f ca="1">IF(Table2[[#This Row],[area]]="area1",Table2[[#This Row],[income]],0)</f>
        <v>0</v>
      </c>
      <c r="BF20" s="7">
        <f ca="1">IF(Table2[[#This Row],[area]]="area2",Table2[[#This Row],[income]],0)</f>
        <v>0</v>
      </c>
      <c r="BG20" s="7">
        <f ca="1">IF(Table2[[#This Row],[area]]="area3",Table2[[#This Row],[income]],0)</f>
        <v>0</v>
      </c>
      <c r="BH20" s="7">
        <f ca="1">IF(Table2[[#This Row],[area]]="area4",Table2[[#This Row],[income]],0)</f>
        <v>0</v>
      </c>
      <c r="BI20" s="7">
        <f ca="1">IF(Table2[[#This Row],[area]]="area5",Table2[[#This Row],[income]],0)</f>
        <v>0</v>
      </c>
      <c r="BJ20" s="7">
        <f ca="1">IF(Table2[[#This Row],[area]]="area6",Table2[[#This Row],[income]],0)</f>
        <v>0</v>
      </c>
      <c r="BK20" s="7">
        <f ca="1">IF(Table2[[#This Row],[area]]="area7",Table2[[#This Row],[income]],0)</f>
        <v>0</v>
      </c>
      <c r="BL20" s="7">
        <f ca="1">IF(Table2[[#This Row],[area]]="area8",Table2[[#This Row],[income]],0)</f>
        <v>0</v>
      </c>
      <c r="BM20" s="7">
        <f ca="1">IF(Table2[[#This Row],[area]]="area9",Table2[[#This Row],[income]],0)</f>
        <v>0</v>
      </c>
      <c r="BN20" s="7">
        <f ca="1">IF(Table2[[#This Row],[area]]="area10",Table2[[#This Row],[income]],0)</f>
        <v>53815</v>
      </c>
      <c r="BO20" s="6">
        <f ca="1">IF(Table2[[#This Row],[field_of_work]]="health",Table2[[#This Row],[income]],0)</f>
        <v>0</v>
      </c>
      <c r="BP20" s="7">
        <f ca="1">IF(Table2[[#This Row],[field_of_work]]="construction",Table2[[#This Row],[income]],0)</f>
        <v>0</v>
      </c>
      <c r="BQ20" s="7">
        <f ca="1">IF(Table2[[#This Row],[field_of_work]]="teaching",Table2[[#This Row],[income]],0)</f>
        <v>0</v>
      </c>
      <c r="BR20" s="7">
        <f ca="1">IF(Table2[[#This Row],[field_of_work]]="IT",Table2[[#This Row],[income]],0)</f>
        <v>0</v>
      </c>
      <c r="BS20" s="7">
        <f ca="1">IF(Table2[[#This Row],[field_of_work]]="general work",Table2[[#This Row],[income]],0)</f>
        <v>0</v>
      </c>
      <c r="BT20" s="8">
        <f ca="1">IF(Table2[[#This Row],[field_of_work]]="agriculture",Table2[[#This Row],[income]],0)</f>
        <v>53815</v>
      </c>
      <c r="BU20" s="6">
        <f ca="1">IF(Table2[[#This Row],[value_of_debts]]&gt;Table2[[#This Row],[income]],1,0)</f>
        <v>1</v>
      </c>
      <c r="BV20" s="7"/>
      <c r="BW20" s="6">
        <f ca="1">IF(Table2[[#This Row],[net_worth_of_person($)]]&gt;$BX$14,Table2[[#This Row],[age]],0)</f>
        <v>25</v>
      </c>
      <c r="BX20" s="8"/>
    </row>
    <row r="21" spans="2:76" x14ac:dyDescent="0.3">
      <c r="B21">
        <f t="shared" ca="1" si="3"/>
        <v>2</v>
      </c>
      <c r="C21" t="str">
        <f t="shared" ca="1" si="4"/>
        <v>women</v>
      </c>
      <c r="D21">
        <f t="shared" ca="1" si="5"/>
        <v>34</v>
      </c>
      <c r="E21">
        <f t="shared" ca="1" si="6"/>
        <v>5</v>
      </c>
      <c r="F21" t="str">
        <f t="shared" ca="1" si="7"/>
        <v>general work</v>
      </c>
      <c r="G21">
        <f t="shared" ca="1" si="8"/>
        <v>3</v>
      </c>
      <c r="H21" t="str">
        <f t="shared" ca="1" si="9"/>
        <v>university</v>
      </c>
      <c r="I21">
        <f t="shared" ca="1" si="10"/>
        <v>0</v>
      </c>
      <c r="J21">
        <f t="shared" ca="1" si="11"/>
        <v>1</v>
      </c>
      <c r="K21">
        <f t="shared" ca="1" si="12"/>
        <v>71641</v>
      </c>
      <c r="L21">
        <f t="shared" ca="1" si="13"/>
        <v>10</v>
      </c>
      <c r="M21" t="str">
        <f t="shared" ca="1" si="0"/>
        <v>area10</v>
      </c>
      <c r="N21">
        <f t="shared" ca="1" si="14"/>
        <v>286564</v>
      </c>
      <c r="O21" s="2">
        <f t="shared" ca="1" si="15"/>
        <v>80167.55929552413</v>
      </c>
      <c r="P21" s="1">
        <f t="shared" ca="1" si="16"/>
        <v>1473.2982576029492</v>
      </c>
      <c r="Q21">
        <f t="shared" ca="1" si="17"/>
        <v>667</v>
      </c>
      <c r="R21">
        <f t="shared" ca="1" si="18"/>
        <v>126069.9566334579</v>
      </c>
      <c r="S21">
        <f t="shared" ca="1" si="19"/>
        <v>9966.3076071632986</v>
      </c>
      <c r="T21" s="1">
        <f t="shared" ca="1" si="20"/>
        <v>298003.60586476629</v>
      </c>
      <c r="U21" s="2">
        <f t="shared" ca="1" si="21"/>
        <v>206904.51592898203</v>
      </c>
      <c r="V21" s="1">
        <f t="shared" ca="1" si="22"/>
        <v>91099.089935784257</v>
      </c>
      <c r="AB21">
        <v>8</v>
      </c>
      <c r="AC21" t="s">
        <v>27</v>
      </c>
      <c r="AD21" s="6">
        <f ca="1">IF(Table2[[#This Row],[gender]]="men",1,0)</f>
        <v>0</v>
      </c>
      <c r="AE21" s="7">
        <f ca="1">IF(Table2[[#This Row],[gender]]="women",1,0)</f>
        <v>1</v>
      </c>
      <c r="AF21" s="7"/>
      <c r="AG21" s="8"/>
      <c r="AI21" s="6">
        <f ca="1">IF(Table2[[#This Row],[field_of_work]]="health",1,0)</f>
        <v>0</v>
      </c>
      <c r="AJ21" s="7">
        <f ca="1">IF(Table2[[#This Row],[field_of_work]]="construction",1,0)</f>
        <v>0</v>
      </c>
      <c r="AK21" s="7">
        <f ca="1">IF(Table2[[#This Row],[field_of_work]]="teaching",1,0)</f>
        <v>0</v>
      </c>
      <c r="AL21" s="7">
        <f ca="1">IF(Table2[[#This Row],[field_of_work]]="IT",1,0)</f>
        <v>0</v>
      </c>
      <c r="AM21" s="7">
        <f ca="1">IF(Table2[[#This Row],[field_of_work]]="general work",1,0)</f>
        <v>1</v>
      </c>
      <c r="AN21" s="7">
        <f ca="1">IF(Table2[[#This Row],[field_of_work]]="agriculture",1,0)</f>
        <v>0</v>
      </c>
      <c r="AO21" s="7"/>
      <c r="AP21" s="7"/>
      <c r="AQ21" s="7"/>
      <c r="AR21" s="7"/>
      <c r="AS21" s="7"/>
      <c r="AT21" s="8"/>
      <c r="AV21" s="19">
        <f t="shared" ca="1" si="2"/>
        <v>7420.683352417288</v>
      </c>
      <c r="AW21" s="8"/>
      <c r="AX21" s="6">
        <f ca="1">IF(Table2[[#This Row],[debts]]&gt;$AY$14,1,0)</f>
        <v>1</v>
      </c>
      <c r="AY21" s="7"/>
      <c r="AZ21" s="8"/>
      <c r="BA21" s="26">
        <f ca="1">Table2[[#This Row],[mortage_left]]/Table2[[#This Row],[value_of_house]]</f>
        <v>0.2797544677472541</v>
      </c>
      <c r="BB21" s="7">
        <f t="shared" ca="1" si="23"/>
        <v>1</v>
      </c>
      <c r="BC21" s="7"/>
      <c r="BD21" s="7"/>
      <c r="BE21" s="6">
        <f ca="1">IF(Table2[[#This Row],[area]]="area1",Table2[[#This Row],[income]],0)</f>
        <v>0</v>
      </c>
      <c r="BF21" s="7">
        <f ca="1">IF(Table2[[#This Row],[area]]="area2",Table2[[#This Row],[income]],0)</f>
        <v>0</v>
      </c>
      <c r="BG21" s="7">
        <f ca="1">IF(Table2[[#This Row],[area]]="area3",Table2[[#This Row],[income]],0)</f>
        <v>0</v>
      </c>
      <c r="BH21" s="7">
        <f ca="1">IF(Table2[[#This Row],[area]]="area4",Table2[[#This Row],[income]],0)</f>
        <v>0</v>
      </c>
      <c r="BI21" s="7">
        <f ca="1">IF(Table2[[#This Row],[area]]="area5",Table2[[#This Row],[income]],0)</f>
        <v>0</v>
      </c>
      <c r="BJ21" s="7">
        <f ca="1">IF(Table2[[#This Row],[area]]="area6",Table2[[#This Row],[income]],0)</f>
        <v>0</v>
      </c>
      <c r="BK21" s="7">
        <f ca="1">IF(Table2[[#This Row],[area]]="area7",Table2[[#This Row],[income]],0)</f>
        <v>0</v>
      </c>
      <c r="BL21" s="7">
        <f ca="1">IF(Table2[[#This Row],[area]]="area8",Table2[[#This Row],[income]],0)</f>
        <v>0</v>
      </c>
      <c r="BM21" s="7">
        <f ca="1">IF(Table2[[#This Row],[area]]="area9",Table2[[#This Row],[income]],0)</f>
        <v>0</v>
      </c>
      <c r="BN21" s="7">
        <f ca="1">IF(Table2[[#This Row],[area]]="area10",Table2[[#This Row],[income]],0)</f>
        <v>71641</v>
      </c>
      <c r="BO21" s="6">
        <f ca="1">IF(Table2[[#This Row],[field_of_work]]="health",Table2[[#This Row],[income]],0)</f>
        <v>0</v>
      </c>
      <c r="BP21" s="7">
        <f ca="1">IF(Table2[[#This Row],[field_of_work]]="construction",Table2[[#This Row],[income]],0)</f>
        <v>0</v>
      </c>
      <c r="BQ21" s="7">
        <f ca="1">IF(Table2[[#This Row],[field_of_work]]="teaching",Table2[[#This Row],[income]],0)</f>
        <v>0</v>
      </c>
      <c r="BR21" s="7">
        <f ca="1">IF(Table2[[#This Row],[field_of_work]]="IT",Table2[[#This Row],[income]],0)</f>
        <v>0</v>
      </c>
      <c r="BS21" s="7">
        <f ca="1">IF(Table2[[#This Row],[field_of_work]]="general work",Table2[[#This Row],[income]],0)</f>
        <v>71641</v>
      </c>
      <c r="BT21" s="8">
        <f ca="1">IF(Table2[[#This Row],[field_of_work]]="agriculture",Table2[[#This Row],[income]],0)</f>
        <v>0</v>
      </c>
      <c r="BU21" s="6">
        <f ca="1">IF(Table2[[#This Row],[value_of_debts]]&gt;Table2[[#This Row],[income]],1,0)</f>
        <v>1</v>
      </c>
      <c r="BV21" s="7"/>
      <c r="BW21" s="6">
        <f ca="1">IF(Table2[[#This Row],[net_worth_of_person($)]]&gt;$BX$14,Table2[[#This Row],[age]],0)</f>
        <v>34</v>
      </c>
      <c r="BX21" s="8"/>
    </row>
    <row r="22" spans="2:76" x14ac:dyDescent="0.3">
      <c r="B22">
        <f t="shared" ca="1" si="3"/>
        <v>2</v>
      </c>
      <c r="C22" t="str">
        <f t="shared" ca="1" si="4"/>
        <v>women</v>
      </c>
      <c r="D22">
        <f t="shared" ca="1" si="5"/>
        <v>29</v>
      </c>
      <c r="E22">
        <f t="shared" ca="1" si="6"/>
        <v>4</v>
      </c>
      <c r="F22" t="str">
        <f t="shared" ca="1" si="7"/>
        <v>IT</v>
      </c>
      <c r="G22">
        <f t="shared" ca="1" si="8"/>
        <v>2</v>
      </c>
      <c r="H22" t="str">
        <f t="shared" ca="1" si="9"/>
        <v>college</v>
      </c>
      <c r="I22">
        <f t="shared" ca="1" si="10"/>
        <v>1</v>
      </c>
      <c r="J22">
        <f t="shared" ca="1" si="11"/>
        <v>3</v>
      </c>
      <c r="K22">
        <f t="shared" ca="1" si="12"/>
        <v>54971</v>
      </c>
      <c r="L22">
        <f t="shared" ca="1" si="13"/>
        <v>6</v>
      </c>
      <c r="M22" t="str">
        <f t="shared" ca="1" si="0"/>
        <v>area6</v>
      </c>
      <c r="N22">
        <f t="shared" ca="1" si="14"/>
        <v>274855</v>
      </c>
      <c r="O22" s="2">
        <f t="shared" ca="1" si="15"/>
        <v>75750.816561588363</v>
      </c>
      <c r="P22" s="1">
        <f t="shared" ca="1" si="16"/>
        <v>22262.050057251865</v>
      </c>
      <c r="Q22">
        <f t="shared" ca="1" si="17"/>
        <v>21162</v>
      </c>
      <c r="R22">
        <f t="shared" ca="1" si="18"/>
        <v>11844.657955142291</v>
      </c>
      <c r="S22">
        <f t="shared" ca="1" si="19"/>
        <v>40463.068345508378</v>
      </c>
      <c r="T22" s="1">
        <f t="shared" ca="1" si="20"/>
        <v>337580.11840276024</v>
      </c>
      <c r="U22" s="2">
        <f t="shared" ca="1" si="21"/>
        <v>108757.47451673065</v>
      </c>
      <c r="V22" s="1">
        <f t="shared" ca="1" si="22"/>
        <v>228822.6438860296</v>
      </c>
      <c r="AB22">
        <v>9</v>
      </c>
      <c r="AC22" t="s">
        <v>28</v>
      </c>
      <c r="AD22" s="6">
        <f ca="1">IF(Table2[[#This Row],[gender]]="men",1,0)</f>
        <v>0</v>
      </c>
      <c r="AE22" s="7">
        <f ca="1">IF(Table2[[#This Row],[gender]]="women",1,0)</f>
        <v>1</v>
      </c>
      <c r="AF22" s="7"/>
      <c r="AG22" s="8"/>
      <c r="AI22" s="6">
        <f ca="1">IF(Table2[[#This Row],[field_of_work]]="health",1,0)</f>
        <v>0</v>
      </c>
      <c r="AJ22" s="7">
        <f ca="1">IF(Table2[[#This Row],[field_of_work]]="construction",1,0)</f>
        <v>0</v>
      </c>
      <c r="AK22" s="7">
        <f ca="1">IF(Table2[[#This Row],[field_of_work]]="teaching",1,0)</f>
        <v>0</v>
      </c>
      <c r="AL22" s="7">
        <f ca="1">IF(Table2[[#This Row],[field_of_work]]="IT",1,0)</f>
        <v>1</v>
      </c>
      <c r="AM22" s="7">
        <f ca="1">IF(Table2[[#This Row],[field_of_work]]="general work",1,0)</f>
        <v>0</v>
      </c>
      <c r="AN22" s="7">
        <f ca="1">IF(Table2[[#This Row],[field_of_work]]="agriculture",1,0)</f>
        <v>0</v>
      </c>
      <c r="AO22" s="7"/>
      <c r="AP22" s="7"/>
      <c r="AQ22" s="7"/>
      <c r="AR22" s="7"/>
      <c r="AS22" s="7"/>
      <c r="AT22" s="8"/>
      <c r="AV22" s="19">
        <f t="shared" ca="1" si="2"/>
        <v>7424.1475313922128</v>
      </c>
      <c r="AW22" s="8"/>
      <c r="AX22" s="6">
        <f ca="1">IF(Table2[[#This Row],[debts]]&gt;$AY$14,1,0)</f>
        <v>1</v>
      </c>
      <c r="AY22" s="7"/>
      <c r="AZ22" s="8"/>
      <c r="BA22" s="26">
        <f ca="1">Table2[[#This Row],[mortage_left]]/Table2[[#This Row],[value_of_house]]</f>
        <v>0.27560283262661533</v>
      </c>
      <c r="BB22" s="7">
        <f t="shared" ca="1" si="23"/>
        <v>1</v>
      </c>
      <c r="BC22" s="7"/>
      <c r="BD22" s="7"/>
      <c r="BE22" s="6">
        <f ca="1">IF(Table2[[#This Row],[area]]="area1",Table2[[#This Row],[income]],0)</f>
        <v>0</v>
      </c>
      <c r="BF22" s="7">
        <f ca="1">IF(Table2[[#This Row],[area]]="area2",Table2[[#This Row],[income]],0)</f>
        <v>0</v>
      </c>
      <c r="BG22" s="7">
        <f ca="1">IF(Table2[[#This Row],[area]]="area3",Table2[[#This Row],[income]],0)</f>
        <v>0</v>
      </c>
      <c r="BH22" s="7">
        <f ca="1">IF(Table2[[#This Row],[area]]="area4",Table2[[#This Row],[income]],0)</f>
        <v>0</v>
      </c>
      <c r="BI22" s="7">
        <f ca="1">IF(Table2[[#This Row],[area]]="area5",Table2[[#This Row],[income]],0)</f>
        <v>0</v>
      </c>
      <c r="BJ22" s="7">
        <f ca="1">IF(Table2[[#This Row],[area]]="area6",Table2[[#This Row],[income]],0)</f>
        <v>54971</v>
      </c>
      <c r="BK22" s="7">
        <f ca="1">IF(Table2[[#This Row],[area]]="area7",Table2[[#This Row],[income]],0)</f>
        <v>0</v>
      </c>
      <c r="BL22" s="7">
        <f ca="1">IF(Table2[[#This Row],[area]]="area8",Table2[[#This Row],[income]],0)</f>
        <v>0</v>
      </c>
      <c r="BM22" s="7">
        <f ca="1">IF(Table2[[#This Row],[area]]="area9",Table2[[#This Row],[income]],0)</f>
        <v>0</v>
      </c>
      <c r="BN22" s="7">
        <f ca="1">IF(Table2[[#This Row],[area]]="area10",Table2[[#This Row],[income]],0)</f>
        <v>0</v>
      </c>
      <c r="BO22" s="6">
        <f ca="1">IF(Table2[[#This Row],[field_of_work]]="health",Table2[[#This Row],[income]],0)</f>
        <v>0</v>
      </c>
      <c r="BP22" s="7">
        <f ca="1">IF(Table2[[#This Row],[field_of_work]]="construction",Table2[[#This Row],[income]],0)</f>
        <v>0</v>
      </c>
      <c r="BQ22" s="7">
        <f ca="1">IF(Table2[[#This Row],[field_of_work]]="teaching",Table2[[#This Row],[income]],0)</f>
        <v>0</v>
      </c>
      <c r="BR22" s="7">
        <f ca="1">IF(Table2[[#This Row],[field_of_work]]="IT",Table2[[#This Row],[income]],0)</f>
        <v>54971</v>
      </c>
      <c r="BS22" s="7">
        <f ca="1">IF(Table2[[#This Row],[field_of_work]]="general work",Table2[[#This Row],[income]],0)</f>
        <v>0</v>
      </c>
      <c r="BT22" s="8">
        <f ca="1">IF(Table2[[#This Row],[field_of_work]]="agriculture",Table2[[#This Row],[income]],0)</f>
        <v>0</v>
      </c>
      <c r="BU22" s="6">
        <f ca="1">IF(Table2[[#This Row],[value_of_debts]]&gt;Table2[[#This Row],[income]],1,0)</f>
        <v>1</v>
      </c>
      <c r="BV22" s="7"/>
      <c r="BW22" s="6">
        <f ca="1">IF(Table2[[#This Row],[net_worth_of_person($)]]&gt;$BX$14,Table2[[#This Row],[age]],0)</f>
        <v>29</v>
      </c>
      <c r="BX22" s="8"/>
    </row>
    <row r="23" spans="2:76" x14ac:dyDescent="0.3">
      <c r="B23">
        <f t="shared" ca="1" si="3"/>
        <v>2</v>
      </c>
      <c r="C23" t="str">
        <f t="shared" ca="1" si="4"/>
        <v>women</v>
      </c>
      <c r="D23">
        <f t="shared" ca="1" si="5"/>
        <v>41</v>
      </c>
      <c r="E23">
        <f t="shared" ca="1" si="6"/>
        <v>2</v>
      </c>
      <c r="F23" t="str">
        <f t="shared" ca="1" si="7"/>
        <v>construction</v>
      </c>
      <c r="G23">
        <f t="shared" ca="1" si="8"/>
        <v>4</v>
      </c>
      <c r="H23" t="str">
        <f t="shared" ca="1" si="9"/>
        <v>technical</v>
      </c>
      <c r="I23">
        <f t="shared" ca="1" si="10"/>
        <v>2</v>
      </c>
      <c r="J23">
        <f t="shared" ca="1" si="11"/>
        <v>3</v>
      </c>
      <c r="K23">
        <f t="shared" ca="1" si="12"/>
        <v>47732</v>
      </c>
      <c r="L23">
        <f t="shared" ca="1" si="13"/>
        <v>9</v>
      </c>
      <c r="M23" t="str">
        <f t="shared" ca="1" si="0"/>
        <v>area9</v>
      </c>
      <c r="N23">
        <f t="shared" ca="1" si="14"/>
        <v>143196</v>
      </c>
      <c r="O23" s="2">
        <f t="shared" ca="1" si="15"/>
        <v>43075.567514121576</v>
      </c>
      <c r="P23" s="1">
        <f t="shared" ca="1" si="16"/>
        <v>22272.442594176639</v>
      </c>
      <c r="Q23">
        <f t="shared" ca="1" si="17"/>
        <v>6596</v>
      </c>
      <c r="R23">
        <f t="shared" ca="1" si="18"/>
        <v>4813.3583665378637</v>
      </c>
      <c r="S23">
        <f t="shared" ca="1" si="19"/>
        <v>1594.142343538892</v>
      </c>
      <c r="T23" s="1">
        <f t="shared" ca="1" si="20"/>
        <v>167062.58493771552</v>
      </c>
      <c r="U23" s="2">
        <f t="shared" ca="1" si="21"/>
        <v>54484.925880659437</v>
      </c>
      <c r="V23" s="1">
        <f t="shared" ca="1" si="22"/>
        <v>112577.65905705609</v>
      </c>
      <c r="AB23">
        <v>10</v>
      </c>
      <c r="AC23" t="s">
        <v>29</v>
      </c>
      <c r="AD23" s="6">
        <f ca="1">IF(Table2[[#This Row],[gender]]="men",1,0)</f>
        <v>0</v>
      </c>
      <c r="AE23" s="7">
        <f ca="1">IF(Table2[[#This Row],[gender]]="women",1,0)</f>
        <v>1</v>
      </c>
      <c r="AF23" s="7"/>
      <c r="AG23" s="8"/>
      <c r="AI23" s="6">
        <f ca="1">IF(Table2[[#This Row],[field_of_work]]="health",1,0)</f>
        <v>0</v>
      </c>
      <c r="AJ23" s="7">
        <f ca="1">IF(Table2[[#This Row],[field_of_work]]="construction",1,0)</f>
        <v>1</v>
      </c>
      <c r="AK23" s="7">
        <f ca="1">IF(Table2[[#This Row],[field_of_work]]="teaching",1,0)</f>
        <v>0</v>
      </c>
      <c r="AL23" s="7">
        <f ca="1">IF(Table2[[#This Row],[field_of_work]]="IT",1,0)</f>
        <v>0</v>
      </c>
      <c r="AM23" s="7">
        <f ca="1">IF(Table2[[#This Row],[field_of_work]]="general work",1,0)</f>
        <v>0</v>
      </c>
      <c r="AN23" s="7">
        <f ca="1">IF(Table2[[#This Row],[field_of_work]]="agriculture",1,0)</f>
        <v>0</v>
      </c>
      <c r="AO23" s="7"/>
      <c r="AP23" s="7"/>
      <c r="AQ23" s="7"/>
      <c r="AR23" s="7"/>
      <c r="AS23" s="7"/>
      <c r="AT23" s="8"/>
      <c r="AV23" s="19">
        <f t="shared" ca="1" si="2"/>
        <v>621.05334843016828</v>
      </c>
      <c r="AW23" s="8"/>
      <c r="AX23" s="6">
        <f ca="1">IF(Table2[[#This Row],[debts]]&gt;$AY$14,1,0)</f>
        <v>1</v>
      </c>
      <c r="AY23" s="7"/>
      <c r="AZ23" s="8"/>
      <c r="BA23" s="26">
        <f ca="1">Table2[[#This Row],[mortage_left]]/Table2[[#This Row],[value_of_house]]</f>
        <v>0.30081543837901603</v>
      </c>
      <c r="BB23" s="7">
        <f t="shared" ca="1" si="23"/>
        <v>0</v>
      </c>
      <c r="BC23" s="7"/>
      <c r="BD23" s="7"/>
      <c r="BE23" s="6">
        <f ca="1">IF(Table2[[#This Row],[area]]="area1",Table2[[#This Row],[income]],0)</f>
        <v>0</v>
      </c>
      <c r="BF23" s="7">
        <f ca="1">IF(Table2[[#This Row],[area]]="area2",Table2[[#This Row],[income]],0)</f>
        <v>0</v>
      </c>
      <c r="BG23" s="7">
        <f ca="1">IF(Table2[[#This Row],[area]]="area3",Table2[[#This Row],[income]],0)</f>
        <v>0</v>
      </c>
      <c r="BH23" s="7">
        <f ca="1">IF(Table2[[#This Row],[area]]="area4",Table2[[#This Row],[income]],0)</f>
        <v>0</v>
      </c>
      <c r="BI23" s="7">
        <f ca="1">IF(Table2[[#This Row],[area]]="area5",Table2[[#This Row],[income]],0)</f>
        <v>0</v>
      </c>
      <c r="BJ23" s="7">
        <f ca="1">IF(Table2[[#This Row],[area]]="area6",Table2[[#This Row],[income]],0)</f>
        <v>0</v>
      </c>
      <c r="BK23" s="7">
        <f ca="1">IF(Table2[[#This Row],[area]]="area7",Table2[[#This Row],[income]],0)</f>
        <v>0</v>
      </c>
      <c r="BL23" s="7">
        <f ca="1">IF(Table2[[#This Row],[area]]="area8",Table2[[#This Row],[income]],0)</f>
        <v>0</v>
      </c>
      <c r="BM23" s="7">
        <f ca="1">IF(Table2[[#This Row],[area]]="area9",Table2[[#This Row],[income]],0)</f>
        <v>47732</v>
      </c>
      <c r="BN23" s="7">
        <f ca="1">IF(Table2[[#This Row],[area]]="area10",Table2[[#This Row],[income]],0)</f>
        <v>0</v>
      </c>
      <c r="BO23" s="6">
        <f ca="1">IF(Table2[[#This Row],[field_of_work]]="health",Table2[[#This Row],[income]],0)</f>
        <v>0</v>
      </c>
      <c r="BP23" s="7">
        <f ca="1">IF(Table2[[#This Row],[field_of_work]]="construction",Table2[[#This Row],[income]],0)</f>
        <v>47732</v>
      </c>
      <c r="BQ23" s="7">
        <f ca="1">IF(Table2[[#This Row],[field_of_work]]="teaching",Table2[[#This Row],[income]],0)</f>
        <v>0</v>
      </c>
      <c r="BR23" s="7">
        <f ca="1">IF(Table2[[#This Row],[field_of_work]]="IT",Table2[[#This Row],[income]],0)</f>
        <v>0</v>
      </c>
      <c r="BS23" s="7">
        <f ca="1">IF(Table2[[#This Row],[field_of_work]]="general work",Table2[[#This Row],[income]],0)</f>
        <v>0</v>
      </c>
      <c r="BT23" s="8">
        <f ca="1">IF(Table2[[#This Row],[field_of_work]]="agriculture",Table2[[#This Row],[income]],0)</f>
        <v>0</v>
      </c>
      <c r="BU23" s="6">
        <f ca="1">IF(Table2[[#This Row],[value_of_debts]]&gt;Table2[[#This Row],[income]],1,0)</f>
        <v>1</v>
      </c>
      <c r="BV23" s="7"/>
      <c r="BW23" s="6">
        <f ca="1">IF(Table2[[#This Row],[net_worth_of_person($)]]&gt;$BX$14,Table2[[#This Row],[age]],0)</f>
        <v>41</v>
      </c>
      <c r="BX23" s="8"/>
    </row>
    <row r="24" spans="2:76" x14ac:dyDescent="0.3">
      <c r="B24">
        <f t="shared" ca="1" si="3"/>
        <v>1</v>
      </c>
      <c r="C24" t="str">
        <f t="shared" ca="1" si="4"/>
        <v>men</v>
      </c>
      <c r="D24">
        <f t="shared" ca="1" si="5"/>
        <v>42</v>
      </c>
      <c r="E24">
        <f t="shared" ca="1" si="6"/>
        <v>4</v>
      </c>
      <c r="F24" t="str">
        <f t="shared" ca="1" si="7"/>
        <v>IT</v>
      </c>
      <c r="G24">
        <f t="shared" ca="1" si="8"/>
        <v>2</v>
      </c>
      <c r="H24" t="str">
        <f t="shared" ca="1" si="9"/>
        <v>college</v>
      </c>
      <c r="I24">
        <f t="shared" ca="1" si="10"/>
        <v>3</v>
      </c>
      <c r="J24">
        <f t="shared" ca="1" si="11"/>
        <v>3</v>
      </c>
      <c r="K24">
        <f t="shared" ca="1" si="12"/>
        <v>41973</v>
      </c>
      <c r="L24">
        <f t="shared" ca="1" si="13"/>
        <v>8</v>
      </c>
      <c r="M24" t="str">
        <f t="shared" ca="1" si="0"/>
        <v>area8</v>
      </c>
      <c r="N24">
        <f t="shared" ca="1" si="14"/>
        <v>167892</v>
      </c>
      <c r="O24" s="2">
        <f t="shared" ca="1" si="15"/>
        <v>49798.010525902231</v>
      </c>
      <c r="P24" s="1">
        <f t="shared" ca="1" si="16"/>
        <v>1863.160045290505</v>
      </c>
      <c r="Q24">
        <f t="shared" ca="1" si="17"/>
        <v>1425</v>
      </c>
      <c r="R24">
        <f t="shared" ca="1" si="18"/>
        <v>22006.678267070132</v>
      </c>
      <c r="S24">
        <f t="shared" ca="1" si="19"/>
        <v>547.39898490791154</v>
      </c>
      <c r="T24" s="1">
        <f t="shared" ca="1" si="20"/>
        <v>170302.55903019843</v>
      </c>
      <c r="U24" s="2">
        <f t="shared" ca="1" si="21"/>
        <v>73229.68879297236</v>
      </c>
      <c r="V24" s="1">
        <f t="shared" ca="1" si="22"/>
        <v>97072.870237226074</v>
      </c>
      <c r="AD24" s="6">
        <f ca="1">IF(Table2[[#This Row],[gender]]="men",1,0)</f>
        <v>1</v>
      </c>
      <c r="AE24" s="7">
        <f ca="1">IF(Table2[[#This Row],[gender]]="women",1,0)</f>
        <v>0</v>
      </c>
      <c r="AF24" s="7"/>
      <c r="AG24" s="8"/>
      <c r="AI24" s="6">
        <f ca="1">IF(Table2[[#This Row],[field_of_work]]="health",1,0)</f>
        <v>0</v>
      </c>
      <c r="AJ24" s="7">
        <f ca="1">IF(Table2[[#This Row],[field_of_work]]="construction",1,0)</f>
        <v>0</v>
      </c>
      <c r="AK24" s="7">
        <f ca="1">IF(Table2[[#This Row],[field_of_work]]="teaching",1,0)</f>
        <v>0</v>
      </c>
      <c r="AL24" s="7">
        <f ca="1">IF(Table2[[#This Row],[field_of_work]]="IT",1,0)</f>
        <v>1</v>
      </c>
      <c r="AM24" s="7">
        <f ca="1">IF(Table2[[#This Row],[field_of_work]]="general work",1,0)</f>
        <v>0</v>
      </c>
      <c r="AN24" s="7">
        <f ca="1">IF(Table2[[#This Row],[field_of_work]]="agriculture",1,0)</f>
        <v>0</v>
      </c>
      <c r="AO24" s="7"/>
      <c r="AP24" s="7"/>
      <c r="AQ24" s="7"/>
      <c r="AR24" s="7"/>
      <c r="AS24" s="7"/>
      <c r="AT24" s="8"/>
      <c r="AV24" s="19">
        <f t="shared" ca="1" si="2"/>
        <v>33442.307747568266</v>
      </c>
      <c r="AW24" s="8"/>
      <c r="AX24" s="6">
        <f ca="1">IF(Table2[[#This Row],[debts]]&gt;$AY$14,1,0)</f>
        <v>1</v>
      </c>
      <c r="AY24" s="7"/>
      <c r="AZ24" s="8"/>
      <c r="BA24" s="26">
        <f ca="1">Table2[[#This Row],[mortage_left]]/Table2[[#This Row],[value_of_house]]</f>
        <v>0.29660740551010312</v>
      </c>
      <c r="BB24" s="7">
        <f t="shared" ca="1" si="23"/>
        <v>1</v>
      </c>
      <c r="BC24" s="7"/>
      <c r="BD24" s="7"/>
      <c r="BE24" s="6">
        <f ca="1">IF(Table2[[#This Row],[area]]="area1",Table2[[#This Row],[income]],0)</f>
        <v>0</v>
      </c>
      <c r="BF24" s="7">
        <f ca="1">IF(Table2[[#This Row],[area]]="area2",Table2[[#This Row],[income]],0)</f>
        <v>0</v>
      </c>
      <c r="BG24" s="7">
        <f ca="1">IF(Table2[[#This Row],[area]]="area3",Table2[[#This Row],[income]],0)</f>
        <v>0</v>
      </c>
      <c r="BH24" s="7">
        <f ca="1">IF(Table2[[#This Row],[area]]="area4",Table2[[#This Row],[income]],0)</f>
        <v>0</v>
      </c>
      <c r="BI24" s="7">
        <f ca="1">IF(Table2[[#This Row],[area]]="area5",Table2[[#This Row],[income]],0)</f>
        <v>0</v>
      </c>
      <c r="BJ24" s="7">
        <f ca="1">IF(Table2[[#This Row],[area]]="area6",Table2[[#This Row],[income]],0)</f>
        <v>0</v>
      </c>
      <c r="BK24" s="7">
        <f ca="1">IF(Table2[[#This Row],[area]]="area7",Table2[[#This Row],[income]],0)</f>
        <v>0</v>
      </c>
      <c r="BL24" s="7">
        <f ca="1">IF(Table2[[#This Row],[area]]="area8",Table2[[#This Row],[income]],0)</f>
        <v>41973</v>
      </c>
      <c r="BM24" s="7">
        <f ca="1">IF(Table2[[#This Row],[area]]="area9",Table2[[#This Row],[income]],0)</f>
        <v>0</v>
      </c>
      <c r="BN24" s="7">
        <f ca="1">IF(Table2[[#This Row],[area]]="area10",Table2[[#This Row],[income]],0)</f>
        <v>0</v>
      </c>
      <c r="BO24" s="6">
        <f ca="1">IF(Table2[[#This Row],[field_of_work]]="health",Table2[[#This Row],[income]],0)</f>
        <v>0</v>
      </c>
      <c r="BP24" s="7">
        <f ca="1">IF(Table2[[#This Row],[field_of_work]]="construction",Table2[[#This Row],[income]],0)</f>
        <v>0</v>
      </c>
      <c r="BQ24" s="7">
        <f ca="1">IF(Table2[[#This Row],[field_of_work]]="teaching",Table2[[#This Row],[income]],0)</f>
        <v>0</v>
      </c>
      <c r="BR24" s="7">
        <f ca="1">IF(Table2[[#This Row],[field_of_work]]="IT",Table2[[#This Row],[income]],0)</f>
        <v>41973</v>
      </c>
      <c r="BS24" s="7">
        <f ca="1">IF(Table2[[#This Row],[field_of_work]]="general work",Table2[[#This Row],[income]],0)</f>
        <v>0</v>
      </c>
      <c r="BT24" s="8">
        <f ca="1">IF(Table2[[#This Row],[field_of_work]]="agriculture",Table2[[#This Row],[income]],0)</f>
        <v>0</v>
      </c>
      <c r="BU24" s="6">
        <f ca="1">IF(Table2[[#This Row],[value_of_debts]]&gt;Table2[[#This Row],[income]],1,0)</f>
        <v>1</v>
      </c>
      <c r="BV24" s="7"/>
      <c r="BW24" s="6">
        <f ca="1">IF(Table2[[#This Row],[net_worth_of_person($)]]&gt;$BX$14,Table2[[#This Row],[age]],0)</f>
        <v>42</v>
      </c>
      <c r="BX24" s="8"/>
    </row>
    <row r="25" spans="2:76" x14ac:dyDescent="0.3">
      <c r="B25">
        <f t="shared" ca="1" si="3"/>
        <v>1</v>
      </c>
      <c r="C25" t="str">
        <f t="shared" ca="1" si="4"/>
        <v>men</v>
      </c>
      <c r="D25">
        <f t="shared" ca="1" si="5"/>
        <v>25</v>
      </c>
      <c r="E25">
        <f t="shared" ca="1" si="6"/>
        <v>1</v>
      </c>
      <c r="F25" t="str">
        <f t="shared" ca="1" si="7"/>
        <v>health</v>
      </c>
      <c r="G25">
        <f t="shared" ca="1" si="8"/>
        <v>4</v>
      </c>
      <c r="H25" t="str">
        <f t="shared" ca="1" si="9"/>
        <v>technical</v>
      </c>
      <c r="I25">
        <f t="shared" ca="1" si="10"/>
        <v>1</v>
      </c>
      <c r="J25">
        <f t="shared" ca="1" si="11"/>
        <v>2</v>
      </c>
      <c r="K25">
        <f t="shared" ca="1" si="12"/>
        <v>71853</v>
      </c>
      <c r="L25">
        <f t="shared" ca="1" si="13"/>
        <v>14</v>
      </c>
      <c r="M25" t="str">
        <f t="shared" ca="1" si="0"/>
        <v>area10</v>
      </c>
      <c r="N25">
        <f t="shared" ca="1" si="14"/>
        <v>431118</v>
      </c>
      <c r="O25" s="2">
        <f t="shared" ca="1" si="15"/>
        <v>134275.44054049376</v>
      </c>
      <c r="P25" s="1">
        <f t="shared" ca="1" si="16"/>
        <v>66884.615495136532</v>
      </c>
      <c r="Q25">
        <f t="shared" ca="1" si="17"/>
        <v>60559</v>
      </c>
      <c r="R25">
        <f t="shared" ca="1" si="18"/>
        <v>88776.502663283274</v>
      </c>
      <c r="S25">
        <f t="shared" ca="1" si="19"/>
        <v>42132.367115388377</v>
      </c>
      <c r="T25" s="1">
        <f t="shared" ca="1" si="20"/>
        <v>540134.98261052486</v>
      </c>
      <c r="U25" s="2">
        <f t="shared" ca="1" si="21"/>
        <v>283610.94320377702</v>
      </c>
      <c r="V25" s="1">
        <f t="shared" ca="1" si="22"/>
        <v>256524.03940674785</v>
      </c>
      <c r="AD25" s="6">
        <f ca="1">IF(Table2[[#This Row],[gender]]="men",1,0)</f>
        <v>1</v>
      </c>
      <c r="AE25" s="7">
        <f ca="1">IF(Table2[[#This Row],[gender]]="women",1,0)</f>
        <v>0</v>
      </c>
      <c r="AF25" s="7"/>
      <c r="AG25" s="8"/>
      <c r="AI25" s="6">
        <f ca="1">IF(Table2[[#This Row],[field_of_work]]="health",1,0)</f>
        <v>1</v>
      </c>
      <c r="AJ25" s="7">
        <f ca="1">IF(Table2[[#This Row],[field_of_work]]="construction",1,0)</f>
        <v>0</v>
      </c>
      <c r="AK25" s="7">
        <f ca="1">IF(Table2[[#This Row],[field_of_work]]="teaching",1,0)</f>
        <v>0</v>
      </c>
      <c r="AL25" s="7">
        <f ca="1">IF(Table2[[#This Row],[field_of_work]]="IT",1,0)</f>
        <v>0</v>
      </c>
      <c r="AM25" s="7">
        <f ca="1">IF(Table2[[#This Row],[field_of_work]]="general work",1,0)</f>
        <v>0</v>
      </c>
      <c r="AN25" s="7">
        <f ca="1">IF(Table2[[#This Row],[field_of_work]]="agriculture",1,0)</f>
        <v>0</v>
      </c>
      <c r="AO25" s="7"/>
      <c r="AP25" s="7"/>
      <c r="AQ25" s="7"/>
      <c r="AR25" s="7"/>
      <c r="AS25" s="7"/>
      <c r="AT25" s="8"/>
      <c r="AV25" s="19">
        <f t="shared" ca="1" si="2"/>
        <v>3400.5193794042357</v>
      </c>
      <c r="AW25" s="8"/>
      <c r="AX25" s="6">
        <f ca="1">IF(Table2[[#This Row],[debts]]&gt;$AY$14,1,0)</f>
        <v>1</v>
      </c>
      <c r="AY25" s="7"/>
      <c r="AZ25" s="8"/>
      <c r="BA25" s="26">
        <f ca="1">Table2[[#This Row],[mortage_left]]/Table2[[#This Row],[value_of_house]]</f>
        <v>0.31145867382130588</v>
      </c>
      <c r="BB25" s="7">
        <f t="shared" ca="1" si="23"/>
        <v>0</v>
      </c>
      <c r="BC25" s="7"/>
      <c r="BD25" s="7"/>
      <c r="BE25" s="6">
        <f ca="1">IF(Table2[[#This Row],[area]]="area1",Table2[[#This Row],[income]],0)</f>
        <v>0</v>
      </c>
      <c r="BF25" s="7">
        <f ca="1">IF(Table2[[#This Row],[area]]="area2",Table2[[#This Row],[income]],0)</f>
        <v>0</v>
      </c>
      <c r="BG25" s="7">
        <f ca="1">IF(Table2[[#This Row],[area]]="area3",Table2[[#This Row],[income]],0)</f>
        <v>0</v>
      </c>
      <c r="BH25" s="7">
        <f ca="1">IF(Table2[[#This Row],[area]]="area4",Table2[[#This Row],[income]],0)</f>
        <v>0</v>
      </c>
      <c r="BI25" s="7">
        <f ca="1">IF(Table2[[#This Row],[area]]="area5",Table2[[#This Row],[income]],0)</f>
        <v>0</v>
      </c>
      <c r="BJ25" s="7">
        <f ca="1">IF(Table2[[#This Row],[area]]="area6",Table2[[#This Row],[income]],0)</f>
        <v>0</v>
      </c>
      <c r="BK25" s="7">
        <f ca="1">IF(Table2[[#This Row],[area]]="area7",Table2[[#This Row],[income]],0)</f>
        <v>0</v>
      </c>
      <c r="BL25" s="7">
        <f ca="1">IF(Table2[[#This Row],[area]]="area8",Table2[[#This Row],[income]],0)</f>
        <v>0</v>
      </c>
      <c r="BM25" s="7">
        <f ca="1">IF(Table2[[#This Row],[area]]="area9",Table2[[#This Row],[income]],0)</f>
        <v>0</v>
      </c>
      <c r="BN25" s="7">
        <f ca="1">IF(Table2[[#This Row],[area]]="area10",Table2[[#This Row],[income]],0)</f>
        <v>71853</v>
      </c>
      <c r="BO25" s="6">
        <f ca="1">IF(Table2[[#This Row],[field_of_work]]="health",Table2[[#This Row],[income]],0)</f>
        <v>71853</v>
      </c>
      <c r="BP25" s="7">
        <f ca="1">IF(Table2[[#This Row],[field_of_work]]="construction",Table2[[#This Row],[income]],0)</f>
        <v>0</v>
      </c>
      <c r="BQ25" s="7">
        <f ca="1">IF(Table2[[#This Row],[field_of_work]]="teaching",Table2[[#This Row],[income]],0)</f>
        <v>0</v>
      </c>
      <c r="BR25" s="7">
        <f ca="1">IF(Table2[[#This Row],[field_of_work]]="IT",Table2[[#This Row],[income]],0)</f>
        <v>0</v>
      </c>
      <c r="BS25" s="7">
        <f ca="1">IF(Table2[[#This Row],[field_of_work]]="general work",Table2[[#This Row],[income]],0)</f>
        <v>0</v>
      </c>
      <c r="BT25" s="8">
        <f ca="1">IF(Table2[[#This Row],[field_of_work]]="agriculture",Table2[[#This Row],[income]],0)</f>
        <v>0</v>
      </c>
      <c r="BU25" s="6">
        <f ca="1">IF(Table2[[#This Row],[value_of_debts]]&gt;Table2[[#This Row],[income]],1,0)</f>
        <v>1</v>
      </c>
      <c r="BV25" s="7"/>
      <c r="BW25" s="6">
        <f ca="1">IF(Table2[[#This Row],[net_worth_of_person($)]]&gt;$BX$14,Table2[[#This Row],[age]],0)</f>
        <v>25</v>
      </c>
      <c r="BX25" s="8"/>
    </row>
    <row r="26" spans="2:76" x14ac:dyDescent="0.3">
      <c r="B26">
        <f t="shared" ca="1" si="3"/>
        <v>2</v>
      </c>
      <c r="C26" t="str">
        <f t="shared" ca="1" si="4"/>
        <v>women</v>
      </c>
      <c r="D26">
        <f t="shared" ca="1" si="5"/>
        <v>31</v>
      </c>
      <c r="E26">
        <f t="shared" ca="1" si="6"/>
        <v>1</v>
      </c>
      <c r="F26" t="str">
        <f t="shared" ca="1" si="7"/>
        <v>health</v>
      </c>
      <c r="G26">
        <f t="shared" ca="1" si="8"/>
        <v>3</v>
      </c>
      <c r="H26" t="str">
        <f t="shared" ca="1" si="9"/>
        <v>university</v>
      </c>
      <c r="I26">
        <f t="shared" ca="1" si="10"/>
        <v>2</v>
      </c>
      <c r="J26">
        <f t="shared" ca="1" si="11"/>
        <v>1</v>
      </c>
      <c r="K26">
        <f t="shared" ca="1" si="12"/>
        <v>39318</v>
      </c>
      <c r="L26">
        <f t="shared" ca="1" si="13"/>
        <v>6</v>
      </c>
      <c r="M26" t="str">
        <f t="shared" ca="1" si="0"/>
        <v>area6</v>
      </c>
      <c r="N26">
        <f t="shared" ca="1" si="14"/>
        <v>157272</v>
      </c>
      <c r="O26" s="2">
        <f t="shared" ca="1" si="15"/>
        <v>21685.0662981645</v>
      </c>
      <c r="P26" s="1">
        <f t="shared" ca="1" si="16"/>
        <v>3400.5193794042357</v>
      </c>
      <c r="Q26">
        <f t="shared" ca="1" si="17"/>
        <v>1568</v>
      </c>
      <c r="R26">
        <f t="shared" ca="1" si="18"/>
        <v>37027.236789221482</v>
      </c>
      <c r="S26">
        <f t="shared" ca="1" si="19"/>
        <v>30147.103537402989</v>
      </c>
      <c r="T26" s="1">
        <f t="shared" ca="1" si="20"/>
        <v>190819.62291680722</v>
      </c>
      <c r="U26" s="2">
        <f t="shared" ca="1" si="21"/>
        <v>60280.303087385983</v>
      </c>
      <c r="V26" s="1">
        <f t="shared" ca="1" si="22"/>
        <v>130539.31982942123</v>
      </c>
      <c r="AD26" s="6">
        <f ca="1">IF(Table2[[#This Row],[gender]]="men",1,0)</f>
        <v>0</v>
      </c>
      <c r="AE26" s="7">
        <f ca="1">IF(Table2[[#This Row],[gender]]="women",1,0)</f>
        <v>1</v>
      </c>
      <c r="AF26" s="7"/>
      <c r="AG26" s="8"/>
      <c r="AI26" s="6">
        <f ca="1">IF(Table2[[#This Row],[field_of_work]]="health",1,0)</f>
        <v>1</v>
      </c>
      <c r="AJ26" s="7">
        <f ca="1">IF(Table2[[#This Row],[field_of_work]]="construction",1,0)</f>
        <v>0</v>
      </c>
      <c r="AK26" s="7">
        <f ca="1">IF(Table2[[#This Row],[field_of_work]]="teaching",1,0)</f>
        <v>0</v>
      </c>
      <c r="AL26" s="7">
        <f ca="1">IF(Table2[[#This Row],[field_of_work]]="IT",1,0)</f>
        <v>0</v>
      </c>
      <c r="AM26" s="7">
        <f ca="1">IF(Table2[[#This Row],[field_of_work]]="general work",1,0)</f>
        <v>0</v>
      </c>
      <c r="AN26" s="7">
        <f ca="1">IF(Table2[[#This Row],[field_of_work]]="agriculture",1,0)</f>
        <v>0</v>
      </c>
      <c r="AO26" s="7"/>
      <c r="AP26" s="7"/>
      <c r="AQ26" s="7"/>
      <c r="AR26" s="7"/>
      <c r="AS26" s="7"/>
      <c r="AT26" s="8"/>
      <c r="AV26" s="19">
        <f t="shared" ca="1" si="2"/>
        <v>33165.136556892561</v>
      </c>
      <c r="AW26" s="8"/>
      <c r="AX26" s="6">
        <f ca="1">IF(Table2[[#This Row],[debts]]&gt;$AY$14,1,0)</f>
        <v>1</v>
      </c>
      <c r="AY26" s="7"/>
      <c r="AZ26" s="8"/>
      <c r="BA26" s="26">
        <f ca="1">Table2[[#This Row],[mortage_left]]/Table2[[#This Row],[value_of_house]]</f>
        <v>0.13788256204641958</v>
      </c>
      <c r="BB26" s="7">
        <f t="shared" ca="1" si="23"/>
        <v>1</v>
      </c>
      <c r="BC26" s="7"/>
      <c r="BD26" s="7"/>
      <c r="BE26" s="6">
        <f ca="1">IF(Table2[[#This Row],[area]]="area1",Table2[[#This Row],[income]],0)</f>
        <v>0</v>
      </c>
      <c r="BF26" s="7">
        <f ca="1">IF(Table2[[#This Row],[area]]="area2",Table2[[#This Row],[income]],0)</f>
        <v>0</v>
      </c>
      <c r="BG26" s="7">
        <f ca="1">IF(Table2[[#This Row],[area]]="area3",Table2[[#This Row],[income]],0)</f>
        <v>0</v>
      </c>
      <c r="BH26" s="7">
        <f ca="1">IF(Table2[[#This Row],[area]]="area4",Table2[[#This Row],[income]],0)</f>
        <v>0</v>
      </c>
      <c r="BI26" s="7">
        <f ca="1">IF(Table2[[#This Row],[area]]="area5",Table2[[#This Row],[income]],0)</f>
        <v>0</v>
      </c>
      <c r="BJ26" s="7">
        <f ca="1">IF(Table2[[#This Row],[area]]="area6",Table2[[#This Row],[income]],0)</f>
        <v>39318</v>
      </c>
      <c r="BK26" s="7">
        <f ca="1">IF(Table2[[#This Row],[area]]="area7",Table2[[#This Row],[income]],0)</f>
        <v>0</v>
      </c>
      <c r="BL26" s="7">
        <f ca="1">IF(Table2[[#This Row],[area]]="area8",Table2[[#This Row],[income]],0)</f>
        <v>0</v>
      </c>
      <c r="BM26" s="7">
        <f ca="1">IF(Table2[[#This Row],[area]]="area9",Table2[[#This Row],[income]],0)</f>
        <v>0</v>
      </c>
      <c r="BN26" s="7">
        <f ca="1">IF(Table2[[#This Row],[area]]="area10",Table2[[#This Row],[income]],0)</f>
        <v>0</v>
      </c>
      <c r="BO26" s="6">
        <f ca="1">IF(Table2[[#This Row],[field_of_work]]="health",Table2[[#This Row],[income]],0)</f>
        <v>39318</v>
      </c>
      <c r="BP26" s="7">
        <f ca="1">IF(Table2[[#This Row],[field_of_work]]="construction",Table2[[#This Row],[income]],0)</f>
        <v>0</v>
      </c>
      <c r="BQ26" s="7">
        <f ca="1">IF(Table2[[#This Row],[field_of_work]]="teaching",Table2[[#This Row],[income]],0)</f>
        <v>0</v>
      </c>
      <c r="BR26" s="7">
        <f ca="1">IF(Table2[[#This Row],[field_of_work]]="IT",Table2[[#This Row],[income]],0)</f>
        <v>0</v>
      </c>
      <c r="BS26" s="7">
        <f ca="1">IF(Table2[[#This Row],[field_of_work]]="general work",Table2[[#This Row],[income]],0)</f>
        <v>0</v>
      </c>
      <c r="BT26" s="8">
        <f ca="1">IF(Table2[[#This Row],[field_of_work]]="agriculture",Table2[[#This Row],[income]],0)</f>
        <v>0</v>
      </c>
      <c r="BU26" s="6">
        <f ca="1">IF(Table2[[#This Row],[value_of_debts]]&gt;Table2[[#This Row],[income]],1,0)</f>
        <v>1</v>
      </c>
      <c r="BV26" s="7"/>
      <c r="BW26" s="6">
        <f ca="1">IF(Table2[[#This Row],[net_worth_of_person($)]]&gt;$BX$14,Table2[[#This Row],[age]],0)</f>
        <v>31</v>
      </c>
      <c r="BX26" s="8"/>
    </row>
    <row r="27" spans="2:76" x14ac:dyDescent="0.3">
      <c r="B27">
        <f t="shared" ca="1" si="3"/>
        <v>2</v>
      </c>
      <c r="C27" t="str">
        <f t="shared" ca="1" si="4"/>
        <v>women</v>
      </c>
      <c r="D27">
        <f t="shared" ca="1" si="5"/>
        <v>28</v>
      </c>
      <c r="E27">
        <f t="shared" ca="1" si="6"/>
        <v>2</v>
      </c>
      <c r="F27" t="str">
        <f t="shared" ca="1" si="7"/>
        <v>construction</v>
      </c>
      <c r="G27">
        <f t="shared" ca="1" si="8"/>
        <v>1</v>
      </c>
      <c r="H27" t="str">
        <f t="shared" ca="1" si="9"/>
        <v>highschool</v>
      </c>
      <c r="I27">
        <f t="shared" ca="1" si="10"/>
        <v>3</v>
      </c>
      <c r="J27">
        <f t="shared" ca="1" si="11"/>
        <v>3</v>
      </c>
      <c r="K27">
        <f t="shared" ca="1" si="12"/>
        <v>56534</v>
      </c>
      <c r="L27">
        <f t="shared" ca="1" si="13"/>
        <v>1</v>
      </c>
      <c r="M27" t="str">
        <f t="shared" ca="1" si="0"/>
        <v>area1</v>
      </c>
      <c r="N27">
        <f t="shared" ca="1" si="14"/>
        <v>282670</v>
      </c>
      <c r="O27" s="2">
        <f t="shared" ca="1" si="15"/>
        <v>226336.09002075507</v>
      </c>
      <c r="P27" s="1">
        <f t="shared" ca="1" si="16"/>
        <v>99495.409670677691</v>
      </c>
      <c r="Q27">
        <f t="shared" ca="1" si="17"/>
        <v>62789</v>
      </c>
      <c r="R27">
        <f t="shared" ca="1" si="18"/>
        <v>85786.112527180463</v>
      </c>
      <c r="S27">
        <f t="shared" ca="1" si="19"/>
        <v>16122.305216885588</v>
      </c>
      <c r="T27" s="1">
        <f t="shared" ca="1" si="20"/>
        <v>398287.71488756326</v>
      </c>
      <c r="U27" s="2">
        <f t="shared" ca="1" si="21"/>
        <v>374911.20254793554</v>
      </c>
      <c r="V27" s="1">
        <f t="shared" ca="1" si="22"/>
        <v>23376.512339627719</v>
      </c>
      <c r="AD27" s="6">
        <f ca="1">IF(Table2[[#This Row],[gender]]="men",1,0)</f>
        <v>0</v>
      </c>
      <c r="AE27" s="7">
        <f ca="1">IF(Table2[[#This Row],[gender]]="women",1,0)</f>
        <v>1</v>
      </c>
      <c r="AF27" s="7"/>
      <c r="AG27" s="8"/>
      <c r="AI27" s="6">
        <f ca="1">IF(Table2[[#This Row],[field_of_work]]="health",1,0)</f>
        <v>0</v>
      </c>
      <c r="AJ27" s="7">
        <f ca="1">IF(Table2[[#This Row],[field_of_work]]="construction",1,0)</f>
        <v>1</v>
      </c>
      <c r="AK27" s="7">
        <f ca="1">IF(Table2[[#This Row],[field_of_work]]="teaching",1,0)</f>
        <v>0</v>
      </c>
      <c r="AL27" s="7">
        <f ca="1">IF(Table2[[#This Row],[field_of_work]]="IT",1,0)</f>
        <v>0</v>
      </c>
      <c r="AM27" s="7">
        <f ca="1">IF(Table2[[#This Row],[field_of_work]]="general work",1,0)</f>
        <v>0</v>
      </c>
      <c r="AN27" s="7">
        <f ca="1">IF(Table2[[#This Row],[field_of_work]]="agriculture",1,0)</f>
        <v>0</v>
      </c>
      <c r="AO27" s="7"/>
      <c r="AP27" s="7"/>
      <c r="AQ27" s="7"/>
      <c r="AR27" s="7"/>
      <c r="AS27" s="7"/>
      <c r="AT27" s="8"/>
      <c r="AV27" s="19">
        <f t="shared" ca="1" si="2"/>
        <v>8160.8959928068707</v>
      </c>
      <c r="AW27" s="8"/>
      <c r="AX27" s="6">
        <f ca="1">IF(Table2[[#This Row],[debts]]&gt;$AY$14,1,0)</f>
        <v>1</v>
      </c>
      <c r="AY27" s="7"/>
      <c r="AZ27" s="8"/>
      <c r="BA27" s="26">
        <f ca="1">Table2[[#This Row],[mortage_left]]/Table2[[#This Row],[value_of_house]]</f>
        <v>0.80070785729208993</v>
      </c>
      <c r="BB27" s="7">
        <f t="shared" ca="1" si="23"/>
        <v>0</v>
      </c>
      <c r="BC27" s="7"/>
      <c r="BD27" s="7"/>
      <c r="BE27" s="6">
        <f ca="1">IF(Table2[[#This Row],[area]]="area1",Table2[[#This Row],[income]],0)</f>
        <v>56534</v>
      </c>
      <c r="BF27" s="7">
        <f ca="1">IF(Table2[[#This Row],[area]]="area2",Table2[[#This Row],[income]],0)</f>
        <v>0</v>
      </c>
      <c r="BG27" s="7">
        <f ca="1">IF(Table2[[#This Row],[area]]="area3",Table2[[#This Row],[income]],0)</f>
        <v>0</v>
      </c>
      <c r="BH27" s="7">
        <f ca="1">IF(Table2[[#This Row],[area]]="area4",Table2[[#This Row],[income]],0)</f>
        <v>0</v>
      </c>
      <c r="BI27" s="7">
        <f ca="1">IF(Table2[[#This Row],[area]]="area5",Table2[[#This Row],[income]],0)</f>
        <v>0</v>
      </c>
      <c r="BJ27" s="7">
        <f ca="1">IF(Table2[[#This Row],[area]]="area6",Table2[[#This Row],[income]],0)</f>
        <v>0</v>
      </c>
      <c r="BK27" s="7">
        <f ca="1">IF(Table2[[#This Row],[area]]="area7",Table2[[#This Row],[income]],0)</f>
        <v>0</v>
      </c>
      <c r="BL27" s="7">
        <f ca="1">IF(Table2[[#This Row],[area]]="area8",Table2[[#This Row],[income]],0)</f>
        <v>0</v>
      </c>
      <c r="BM27" s="7">
        <f ca="1">IF(Table2[[#This Row],[area]]="area9",Table2[[#This Row],[income]],0)</f>
        <v>0</v>
      </c>
      <c r="BN27" s="7">
        <f ca="1">IF(Table2[[#This Row],[area]]="area10",Table2[[#This Row],[income]],0)</f>
        <v>0</v>
      </c>
      <c r="BO27" s="6">
        <f ca="1">IF(Table2[[#This Row],[field_of_work]]="health",Table2[[#This Row],[income]],0)</f>
        <v>0</v>
      </c>
      <c r="BP27" s="7">
        <f ca="1">IF(Table2[[#This Row],[field_of_work]]="construction",Table2[[#This Row],[income]],0)</f>
        <v>56534</v>
      </c>
      <c r="BQ27" s="7">
        <f ca="1">IF(Table2[[#This Row],[field_of_work]]="teaching",Table2[[#This Row],[income]],0)</f>
        <v>0</v>
      </c>
      <c r="BR27" s="7">
        <f ca="1">IF(Table2[[#This Row],[field_of_work]]="IT",Table2[[#This Row],[income]],0)</f>
        <v>0</v>
      </c>
      <c r="BS27" s="7">
        <f ca="1">IF(Table2[[#This Row],[field_of_work]]="general work",Table2[[#This Row],[income]],0)</f>
        <v>0</v>
      </c>
      <c r="BT27" s="8">
        <f ca="1">IF(Table2[[#This Row],[field_of_work]]="agriculture",Table2[[#This Row],[income]],0)</f>
        <v>0</v>
      </c>
      <c r="BU27" s="6">
        <f ca="1">IF(Table2[[#This Row],[value_of_debts]]&gt;Table2[[#This Row],[income]],1,0)</f>
        <v>1</v>
      </c>
      <c r="BV27" s="7"/>
      <c r="BW27" s="6">
        <f ca="1">IF(Table2[[#This Row],[net_worth_of_person($)]]&gt;$BX$14,Table2[[#This Row],[age]],0)</f>
        <v>28</v>
      </c>
      <c r="BX27" s="8"/>
    </row>
    <row r="28" spans="2:76" x14ac:dyDescent="0.3">
      <c r="B28">
        <f t="shared" ca="1" si="3"/>
        <v>2</v>
      </c>
      <c r="C28" t="str">
        <f t="shared" ca="1" si="4"/>
        <v>women</v>
      </c>
      <c r="D28">
        <f t="shared" ca="1" si="5"/>
        <v>28</v>
      </c>
      <c r="E28">
        <f t="shared" ca="1" si="6"/>
        <v>3</v>
      </c>
      <c r="F28" t="str">
        <f t="shared" ca="1" si="7"/>
        <v>teaching</v>
      </c>
      <c r="G28">
        <f t="shared" ca="1" si="8"/>
        <v>1</v>
      </c>
      <c r="H28" t="str">
        <f t="shared" ca="1" si="9"/>
        <v>highschool</v>
      </c>
      <c r="I28">
        <f t="shared" ca="1" si="10"/>
        <v>0</v>
      </c>
      <c r="J28">
        <f t="shared" ca="1" si="11"/>
        <v>1</v>
      </c>
      <c r="K28">
        <f t="shared" ca="1" si="12"/>
        <v>84239</v>
      </c>
      <c r="L28">
        <f t="shared" ca="1" si="13"/>
        <v>9</v>
      </c>
      <c r="M28" t="str">
        <f t="shared" ca="1" si="0"/>
        <v>area9</v>
      </c>
      <c r="N28">
        <f t="shared" ca="1" si="14"/>
        <v>421195</v>
      </c>
      <c r="O28" s="2">
        <f t="shared" ca="1" si="15"/>
        <v>382340.93222683022</v>
      </c>
      <c r="P28" s="1">
        <f t="shared" ca="1" si="16"/>
        <v>8160.8959928068707</v>
      </c>
      <c r="Q28">
        <f t="shared" ca="1" si="17"/>
        <v>7531</v>
      </c>
      <c r="R28">
        <f t="shared" ca="1" si="18"/>
        <v>26600.873129093525</v>
      </c>
      <c r="S28">
        <f t="shared" ca="1" si="19"/>
        <v>10704.898190503778</v>
      </c>
      <c r="T28" s="1">
        <f t="shared" ca="1" si="20"/>
        <v>440060.79418331065</v>
      </c>
      <c r="U28" s="2">
        <f t="shared" ca="1" si="21"/>
        <v>416472.80535592372</v>
      </c>
      <c r="V28" s="1">
        <f t="shared" ca="1" si="22"/>
        <v>23587.988827386929</v>
      </c>
      <c r="AD28" s="6">
        <f ca="1">IF(Table2[[#This Row],[gender]]="men",1,0)</f>
        <v>0</v>
      </c>
      <c r="AE28" s="7">
        <f ca="1">IF(Table2[[#This Row],[gender]]="women",1,0)</f>
        <v>1</v>
      </c>
      <c r="AF28" s="7"/>
      <c r="AG28" s="8"/>
      <c r="AI28" s="6">
        <f ca="1">IF(Table2[[#This Row],[field_of_work]]="health",1,0)</f>
        <v>0</v>
      </c>
      <c r="AJ28" s="7">
        <f ca="1">IF(Table2[[#This Row],[field_of_work]]="construction",1,0)</f>
        <v>0</v>
      </c>
      <c r="AK28" s="7">
        <f ca="1">IF(Table2[[#This Row],[field_of_work]]="teaching",1,0)</f>
        <v>1</v>
      </c>
      <c r="AL28" s="7">
        <f ca="1">IF(Table2[[#This Row],[field_of_work]]="IT",1,0)</f>
        <v>0</v>
      </c>
      <c r="AM28" s="7">
        <f ca="1">IF(Table2[[#This Row],[field_of_work]]="general work",1,0)</f>
        <v>0</v>
      </c>
      <c r="AN28" s="7">
        <f ca="1">IF(Table2[[#This Row],[field_of_work]]="agriculture",1,0)</f>
        <v>0</v>
      </c>
      <c r="AO28" s="7"/>
      <c r="AP28" s="7"/>
      <c r="AQ28" s="7"/>
      <c r="AR28" s="7"/>
      <c r="AS28" s="7"/>
      <c r="AT28" s="8"/>
      <c r="AV28" s="19">
        <f t="shared" ca="1" si="2"/>
        <v>39072.491263254771</v>
      </c>
      <c r="AW28" s="8"/>
      <c r="AX28" s="6">
        <f ca="1">IF(Table2[[#This Row],[debts]]&gt;$AY$14,1,0)</f>
        <v>1</v>
      </c>
      <c r="AY28" s="7"/>
      <c r="AZ28" s="8"/>
      <c r="BA28" s="26">
        <f ca="1">Table2[[#This Row],[mortage_left]]/Table2[[#This Row],[value_of_house]]</f>
        <v>0.90775278012994032</v>
      </c>
      <c r="BB28" s="7">
        <f t="shared" ca="1" si="23"/>
        <v>0</v>
      </c>
      <c r="BC28" s="7"/>
      <c r="BD28" s="7"/>
      <c r="BE28" s="6">
        <f ca="1">IF(Table2[[#This Row],[area]]="area1",Table2[[#This Row],[income]],0)</f>
        <v>0</v>
      </c>
      <c r="BF28" s="7">
        <f ca="1">IF(Table2[[#This Row],[area]]="area2",Table2[[#This Row],[income]],0)</f>
        <v>0</v>
      </c>
      <c r="BG28" s="7">
        <f ca="1">IF(Table2[[#This Row],[area]]="area3",Table2[[#This Row],[income]],0)</f>
        <v>0</v>
      </c>
      <c r="BH28" s="7">
        <f ca="1">IF(Table2[[#This Row],[area]]="area4",Table2[[#This Row],[income]],0)</f>
        <v>0</v>
      </c>
      <c r="BI28" s="7">
        <f ca="1">IF(Table2[[#This Row],[area]]="area5",Table2[[#This Row],[income]],0)</f>
        <v>0</v>
      </c>
      <c r="BJ28" s="7">
        <f ca="1">IF(Table2[[#This Row],[area]]="area6",Table2[[#This Row],[income]],0)</f>
        <v>0</v>
      </c>
      <c r="BK28" s="7">
        <f ca="1">IF(Table2[[#This Row],[area]]="area7",Table2[[#This Row],[income]],0)</f>
        <v>0</v>
      </c>
      <c r="BL28" s="7">
        <f ca="1">IF(Table2[[#This Row],[area]]="area8",Table2[[#This Row],[income]],0)</f>
        <v>0</v>
      </c>
      <c r="BM28" s="7">
        <f ca="1">IF(Table2[[#This Row],[area]]="area9",Table2[[#This Row],[income]],0)</f>
        <v>84239</v>
      </c>
      <c r="BN28" s="7">
        <f ca="1">IF(Table2[[#This Row],[area]]="area10",Table2[[#This Row],[income]],0)</f>
        <v>0</v>
      </c>
      <c r="BO28" s="6">
        <f ca="1">IF(Table2[[#This Row],[field_of_work]]="health",Table2[[#This Row],[income]],0)</f>
        <v>0</v>
      </c>
      <c r="BP28" s="7">
        <f ca="1">IF(Table2[[#This Row],[field_of_work]]="construction",Table2[[#This Row],[income]],0)</f>
        <v>0</v>
      </c>
      <c r="BQ28" s="7">
        <f ca="1">IF(Table2[[#This Row],[field_of_work]]="teaching",Table2[[#This Row],[income]],0)</f>
        <v>84239</v>
      </c>
      <c r="BR28" s="7">
        <f ca="1">IF(Table2[[#This Row],[field_of_work]]="IT",Table2[[#This Row],[income]],0)</f>
        <v>0</v>
      </c>
      <c r="BS28" s="7">
        <f ca="1">IF(Table2[[#This Row],[field_of_work]]="general work",Table2[[#This Row],[income]],0)</f>
        <v>0</v>
      </c>
      <c r="BT28" s="8">
        <f ca="1">IF(Table2[[#This Row],[field_of_work]]="agriculture",Table2[[#This Row],[income]],0)</f>
        <v>0</v>
      </c>
      <c r="BU28" s="6">
        <f ca="1">IF(Table2[[#This Row],[value_of_debts]]&gt;Table2[[#This Row],[income]],1,0)</f>
        <v>1</v>
      </c>
      <c r="BV28" s="7"/>
      <c r="BW28" s="6">
        <f ca="1">IF(Table2[[#This Row],[net_worth_of_person($)]]&gt;$BX$14,Table2[[#This Row],[age]],0)</f>
        <v>28</v>
      </c>
      <c r="BX28" s="8"/>
    </row>
    <row r="29" spans="2:76" x14ac:dyDescent="0.3">
      <c r="B29">
        <f t="shared" ca="1" si="3"/>
        <v>2</v>
      </c>
      <c r="C29" t="str">
        <f t="shared" ca="1" si="4"/>
        <v>women</v>
      </c>
      <c r="D29">
        <f t="shared" ca="1" si="5"/>
        <v>27</v>
      </c>
      <c r="E29">
        <f t="shared" ca="1" si="6"/>
        <v>5</v>
      </c>
      <c r="F29" t="str">
        <f t="shared" ca="1" si="7"/>
        <v>general work</v>
      </c>
      <c r="G29">
        <f t="shared" ca="1" si="8"/>
        <v>3</v>
      </c>
      <c r="H29" t="str">
        <f t="shared" ca="1" si="9"/>
        <v>university</v>
      </c>
      <c r="I29">
        <f t="shared" ca="1" si="10"/>
        <v>2</v>
      </c>
      <c r="J29">
        <f t="shared" ca="1" si="11"/>
        <v>2</v>
      </c>
      <c r="K29">
        <f t="shared" ca="1" si="12"/>
        <v>75136</v>
      </c>
      <c r="L29">
        <f t="shared" ca="1" si="13"/>
        <v>7</v>
      </c>
      <c r="M29" t="str">
        <f t="shared" ca="1" si="0"/>
        <v>area7</v>
      </c>
      <c r="N29">
        <f t="shared" ca="1" si="14"/>
        <v>375680</v>
      </c>
      <c r="O29" s="2">
        <f t="shared" ca="1" si="15"/>
        <v>83184.14735072825</v>
      </c>
      <c r="P29" s="1">
        <f t="shared" ca="1" si="16"/>
        <v>78144.982526509542</v>
      </c>
      <c r="Q29">
        <f t="shared" ca="1" si="17"/>
        <v>31018</v>
      </c>
      <c r="R29">
        <f t="shared" ca="1" si="18"/>
        <v>83517.952169207987</v>
      </c>
      <c r="S29">
        <f t="shared" ca="1" si="19"/>
        <v>64758.259438594599</v>
      </c>
      <c r="T29" s="1">
        <f t="shared" ca="1" si="20"/>
        <v>518583.24196510413</v>
      </c>
      <c r="U29" s="2">
        <f t="shared" ca="1" si="21"/>
        <v>197720.09951993625</v>
      </c>
      <c r="V29" s="1">
        <f t="shared" ca="1" si="22"/>
        <v>320863.14244516788</v>
      </c>
      <c r="AD29" s="6">
        <f ca="1">IF(Table2[[#This Row],[gender]]="men",1,0)</f>
        <v>0</v>
      </c>
      <c r="AE29" s="7">
        <f ca="1">IF(Table2[[#This Row],[gender]]="women",1,0)</f>
        <v>1</v>
      </c>
      <c r="AF29" s="7"/>
      <c r="AG29" s="8"/>
      <c r="AI29" s="6">
        <f ca="1">IF(Table2[[#This Row],[field_of_work]]="health",1,0)</f>
        <v>0</v>
      </c>
      <c r="AJ29" s="7">
        <f ca="1">IF(Table2[[#This Row],[field_of_work]]="construction",1,0)</f>
        <v>0</v>
      </c>
      <c r="AK29" s="7">
        <f ca="1">IF(Table2[[#This Row],[field_of_work]]="teaching",1,0)</f>
        <v>0</v>
      </c>
      <c r="AL29" s="7">
        <f ca="1">IF(Table2[[#This Row],[field_of_work]]="IT",1,0)</f>
        <v>0</v>
      </c>
      <c r="AM29" s="7">
        <f ca="1">IF(Table2[[#This Row],[field_of_work]]="general work",1,0)</f>
        <v>1</v>
      </c>
      <c r="AN29" s="7">
        <f ca="1">IF(Table2[[#This Row],[field_of_work]]="agriculture",1,0)</f>
        <v>0</v>
      </c>
      <c r="AO29" s="7"/>
      <c r="AP29" s="7"/>
      <c r="AQ29" s="7"/>
      <c r="AR29" s="7"/>
      <c r="AS29" s="7"/>
      <c r="AT29" s="8"/>
      <c r="AV29" s="19">
        <f t="shared" ca="1" si="2"/>
        <v>37358.522871294328</v>
      </c>
      <c r="AW29" s="8"/>
      <c r="AX29" s="6">
        <f ca="1">IF(Table2[[#This Row],[debts]]&gt;$AY$14,1,0)</f>
        <v>1</v>
      </c>
      <c r="AY29" s="7"/>
      <c r="AZ29" s="8"/>
      <c r="BA29" s="26">
        <f ca="1">Table2[[#This Row],[mortage_left]]/Table2[[#This Row],[value_of_house]]</f>
        <v>0.22142287944721106</v>
      </c>
      <c r="BB29" s="7">
        <f t="shared" ca="1" si="23"/>
        <v>1</v>
      </c>
      <c r="BC29" s="7"/>
      <c r="BD29" s="7"/>
      <c r="BE29" s="6">
        <f ca="1">IF(Table2[[#This Row],[area]]="area1",Table2[[#This Row],[income]],0)</f>
        <v>0</v>
      </c>
      <c r="BF29" s="7">
        <f ca="1">IF(Table2[[#This Row],[area]]="area2",Table2[[#This Row],[income]],0)</f>
        <v>0</v>
      </c>
      <c r="BG29" s="7">
        <f ca="1">IF(Table2[[#This Row],[area]]="area3",Table2[[#This Row],[income]],0)</f>
        <v>0</v>
      </c>
      <c r="BH29" s="7">
        <f ca="1">IF(Table2[[#This Row],[area]]="area4",Table2[[#This Row],[income]],0)</f>
        <v>0</v>
      </c>
      <c r="BI29" s="7">
        <f ca="1">IF(Table2[[#This Row],[area]]="area5",Table2[[#This Row],[income]],0)</f>
        <v>0</v>
      </c>
      <c r="BJ29" s="7">
        <f ca="1">IF(Table2[[#This Row],[area]]="area6",Table2[[#This Row],[income]],0)</f>
        <v>0</v>
      </c>
      <c r="BK29" s="7">
        <f ca="1">IF(Table2[[#This Row],[area]]="area7",Table2[[#This Row],[income]],0)</f>
        <v>75136</v>
      </c>
      <c r="BL29" s="7">
        <f ca="1">IF(Table2[[#This Row],[area]]="area8",Table2[[#This Row],[income]],0)</f>
        <v>0</v>
      </c>
      <c r="BM29" s="7">
        <f ca="1">IF(Table2[[#This Row],[area]]="area9",Table2[[#This Row],[income]],0)</f>
        <v>0</v>
      </c>
      <c r="BN29" s="7">
        <f ca="1">IF(Table2[[#This Row],[area]]="area10",Table2[[#This Row],[income]],0)</f>
        <v>0</v>
      </c>
      <c r="BO29" s="6">
        <f ca="1">IF(Table2[[#This Row],[field_of_work]]="health",Table2[[#This Row],[income]],0)</f>
        <v>0</v>
      </c>
      <c r="BP29" s="7">
        <f ca="1">IF(Table2[[#This Row],[field_of_work]]="construction",Table2[[#This Row],[income]],0)</f>
        <v>0</v>
      </c>
      <c r="BQ29" s="7">
        <f ca="1">IF(Table2[[#This Row],[field_of_work]]="teaching",Table2[[#This Row],[income]],0)</f>
        <v>0</v>
      </c>
      <c r="BR29" s="7">
        <f ca="1">IF(Table2[[#This Row],[field_of_work]]="IT",Table2[[#This Row],[income]],0)</f>
        <v>0</v>
      </c>
      <c r="BS29" s="7">
        <f ca="1">IF(Table2[[#This Row],[field_of_work]]="general work",Table2[[#This Row],[income]],0)</f>
        <v>75136</v>
      </c>
      <c r="BT29" s="8">
        <f ca="1">IF(Table2[[#This Row],[field_of_work]]="agriculture",Table2[[#This Row],[income]],0)</f>
        <v>0</v>
      </c>
      <c r="BU29" s="6">
        <f ca="1">IF(Table2[[#This Row],[value_of_debts]]&gt;Table2[[#This Row],[income]],1,0)</f>
        <v>1</v>
      </c>
      <c r="BV29" s="7"/>
      <c r="BW29" s="6">
        <f ca="1">IF(Table2[[#This Row],[net_worth_of_person($)]]&gt;$BX$14,Table2[[#This Row],[age]],0)</f>
        <v>27</v>
      </c>
      <c r="BX29" s="8"/>
    </row>
    <row r="30" spans="2:76" x14ac:dyDescent="0.3">
      <c r="B30">
        <f t="shared" ca="1" si="3"/>
        <v>2</v>
      </c>
      <c r="C30" t="str">
        <f t="shared" ca="1" si="4"/>
        <v>women</v>
      </c>
      <c r="D30">
        <f t="shared" ca="1" si="5"/>
        <v>34</v>
      </c>
      <c r="E30">
        <f t="shared" ca="1" si="6"/>
        <v>2</v>
      </c>
      <c r="F30" t="str">
        <f t="shared" ca="1" si="7"/>
        <v>construction</v>
      </c>
      <c r="G30">
        <f t="shared" ca="1" si="8"/>
        <v>2</v>
      </c>
      <c r="H30" t="str">
        <f t="shared" ca="1" si="9"/>
        <v>college</v>
      </c>
      <c r="I30">
        <f t="shared" ca="1" si="10"/>
        <v>1</v>
      </c>
      <c r="J30">
        <f t="shared" ca="1" si="11"/>
        <v>3</v>
      </c>
      <c r="K30">
        <f t="shared" ca="1" si="12"/>
        <v>55235</v>
      </c>
      <c r="L30">
        <f t="shared" ca="1" si="13"/>
        <v>11</v>
      </c>
      <c r="M30" t="str">
        <f t="shared" ca="1" si="0"/>
        <v>area10</v>
      </c>
      <c r="N30">
        <f t="shared" ca="1" si="14"/>
        <v>276175</v>
      </c>
      <c r="O30" s="2">
        <f t="shared" ca="1" si="15"/>
        <v>255685.86639138506</v>
      </c>
      <c r="P30" s="1">
        <f t="shared" ca="1" si="16"/>
        <v>112075.56861388299</v>
      </c>
      <c r="Q30">
        <f t="shared" ca="1" si="17"/>
        <v>32427</v>
      </c>
      <c r="R30">
        <f t="shared" ca="1" si="18"/>
        <v>26920.479981325872</v>
      </c>
      <c r="S30">
        <f t="shared" ca="1" si="19"/>
        <v>8773.06347444735</v>
      </c>
      <c r="T30" s="1">
        <f t="shared" ca="1" si="20"/>
        <v>397023.63208833034</v>
      </c>
      <c r="U30" s="2">
        <f t="shared" ca="1" si="21"/>
        <v>315033.34637271095</v>
      </c>
      <c r="V30" s="1">
        <f t="shared" ca="1" si="22"/>
        <v>81990.285715619393</v>
      </c>
      <c r="AD30" s="6">
        <f ca="1">IF(Table2[[#This Row],[gender]]="men",1,0)</f>
        <v>0</v>
      </c>
      <c r="AE30" s="7">
        <f ca="1">IF(Table2[[#This Row],[gender]]="women",1,0)</f>
        <v>1</v>
      </c>
      <c r="AF30" s="7"/>
      <c r="AG30" s="8"/>
      <c r="AI30" s="6">
        <f ca="1">IF(Table2[[#This Row],[field_of_work]]="health",1,0)</f>
        <v>0</v>
      </c>
      <c r="AJ30" s="7">
        <f ca="1">IF(Table2[[#This Row],[field_of_work]]="construction",1,0)</f>
        <v>1</v>
      </c>
      <c r="AK30" s="7">
        <f ca="1">IF(Table2[[#This Row],[field_of_work]]="teaching",1,0)</f>
        <v>0</v>
      </c>
      <c r="AL30" s="7">
        <f ca="1">IF(Table2[[#This Row],[field_of_work]]="IT",1,0)</f>
        <v>0</v>
      </c>
      <c r="AM30" s="7">
        <f ca="1">IF(Table2[[#This Row],[field_of_work]]="general work",1,0)</f>
        <v>0</v>
      </c>
      <c r="AN30" s="7">
        <f ca="1">IF(Table2[[#This Row],[field_of_work]]="agriculture",1,0)</f>
        <v>0</v>
      </c>
      <c r="AO30" s="7"/>
      <c r="AP30" s="7"/>
      <c r="AQ30" s="7"/>
      <c r="AR30" s="7"/>
      <c r="AS30" s="7"/>
      <c r="AT30" s="8"/>
      <c r="AV30" s="19">
        <f t="shared" ca="1" si="2"/>
        <v>52023.531817380019</v>
      </c>
      <c r="AW30" s="8"/>
      <c r="AX30" s="6">
        <f ca="1">IF(Table2[[#This Row],[debts]]&gt;$AY$14,1,0)</f>
        <v>1</v>
      </c>
      <c r="AY30" s="7"/>
      <c r="AZ30" s="8"/>
      <c r="BA30" s="26">
        <f ca="1">Table2[[#This Row],[mortage_left]]/Table2[[#This Row],[value_of_house]]</f>
        <v>0.92581104876033338</v>
      </c>
      <c r="BB30" s="7">
        <f t="shared" ca="1" si="23"/>
        <v>0</v>
      </c>
      <c r="BC30" s="7"/>
      <c r="BD30" s="7"/>
      <c r="BE30" s="6">
        <f ca="1">IF(Table2[[#This Row],[area]]="area1",Table2[[#This Row],[income]],0)</f>
        <v>0</v>
      </c>
      <c r="BF30" s="7">
        <f ca="1">IF(Table2[[#This Row],[area]]="area2",Table2[[#This Row],[income]],0)</f>
        <v>0</v>
      </c>
      <c r="BG30" s="7">
        <f ca="1">IF(Table2[[#This Row],[area]]="area3",Table2[[#This Row],[income]],0)</f>
        <v>0</v>
      </c>
      <c r="BH30" s="7">
        <f ca="1">IF(Table2[[#This Row],[area]]="area4",Table2[[#This Row],[income]],0)</f>
        <v>0</v>
      </c>
      <c r="BI30" s="7">
        <f ca="1">IF(Table2[[#This Row],[area]]="area5",Table2[[#This Row],[income]],0)</f>
        <v>0</v>
      </c>
      <c r="BJ30" s="7">
        <f ca="1">IF(Table2[[#This Row],[area]]="area6",Table2[[#This Row],[income]],0)</f>
        <v>0</v>
      </c>
      <c r="BK30" s="7">
        <f ca="1">IF(Table2[[#This Row],[area]]="area7",Table2[[#This Row],[income]],0)</f>
        <v>0</v>
      </c>
      <c r="BL30" s="7">
        <f ca="1">IF(Table2[[#This Row],[area]]="area8",Table2[[#This Row],[income]],0)</f>
        <v>0</v>
      </c>
      <c r="BM30" s="7">
        <f ca="1">IF(Table2[[#This Row],[area]]="area9",Table2[[#This Row],[income]],0)</f>
        <v>0</v>
      </c>
      <c r="BN30" s="7">
        <f ca="1">IF(Table2[[#This Row],[area]]="area10",Table2[[#This Row],[income]],0)</f>
        <v>55235</v>
      </c>
      <c r="BO30" s="6">
        <f ca="1">IF(Table2[[#This Row],[field_of_work]]="health",Table2[[#This Row],[income]],0)</f>
        <v>0</v>
      </c>
      <c r="BP30" s="7">
        <f ca="1">IF(Table2[[#This Row],[field_of_work]]="construction",Table2[[#This Row],[income]],0)</f>
        <v>55235</v>
      </c>
      <c r="BQ30" s="7">
        <f ca="1">IF(Table2[[#This Row],[field_of_work]]="teaching",Table2[[#This Row],[income]],0)</f>
        <v>0</v>
      </c>
      <c r="BR30" s="7">
        <f ca="1">IF(Table2[[#This Row],[field_of_work]]="IT",Table2[[#This Row],[income]],0)</f>
        <v>0</v>
      </c>
      <c r="BS30" s="7">
        <f ca="1">IF(Table2[[#This Row],[field_of_work]]="general work",Table2[[#This Row],[income]],0)</f>
        <v>0</v>
      </c>
      <c r="BT30" s="8">
        <f ca="1">IF(Table2[[#This Row],[field_of_work]]="agriculture",Table2[[#This Row],[income]],0)</f>
        <v>0</v>
      </c>
      <c r="BU30" s="6">
        <f ca="1">IF(Table2[[#This Row],[value_of_debts]]&gt;Table2[[#This Row],[income]],1,0)</f>
        <v>1</v>
      </c>
      <c r="BV30" s="7"/>
      <c r="BW30" s="6">
        <f ca="1">IF(Table2[[#This Row],[net_worth_of_person($)]]&gt;$BX$14,Table2[[#This Row],[age]],0)</f>
        <v>34</v>
      </c>
      <c r="BX30" s="8"/>
    </row>
    <row r="31" spans="2:76" x14ac:dyDescent="0.3">
      <c r="B31">
        <f t="shared" ca="1" si="3"/>
        <v>1</v>
      </c>
      <c r="C31" t="str">
        <f t="shared" ca="1" si="4"/>
        <v>men</v>
      </c>
      <c r="D31">
        <f t="shared" ca="1" si="5"/>
        <v>38</v>
      </c>
      <c r="E31">
        <f t="shared" ca="1" si="6"/>
        <v>6</v>
      </c>
      <c r="F31" t="str">
        <f t="shared" ca="1" si="7"/>
        <v>agriculture</v>
      </c>
      <c r="G31">
        <f t="shared" ca="1" si="8"/>
        <v>1</v>
      </c>
      <c r="H31" t="str">
        <f t="shared" ca="1" si="9"/>
        <v>highschool</v>
      </c>
      <c r="I31">
        <f t="shared" ca="1" si="10"/>
        <v>4</v>
      </c>
      <c r="J31">
        <f t="shared" ca="1" si="11"/>
        <v>3</v>
      </c>
      <c r="K31">
        <f t="shared" ca="1" si="12"/>
        <v>75731</v>
      </c>
      <c r="L31">
        <f t="shared" ca="1" si="13"/>
        <v>6</v>
      </c>
      <c r="M31" t="str">
        <f t="shared" ca="1" si="0"/>
        <v>area6</v>
      </c>
      <c r="N31">
        <f t="shared" ca="1" si="14"/>
        <v>227193</v>
      </c>
      <c r="O31" s="2">
        <f t="shared" ca="1" si="15"/>
        <v>97023.763594363118</v>
      </c>
      <c r="P31" s="1">
        <f t="shared" ca="1" si="16"/>
        <v>156070.59545214006</v>
      </c>
      <c r="Q31">
        <f t="shared" ca="1" si="17"/>
        <v>66717</v>
      </c>
      <c r="R31">
        <f t="shared" ca="1" si="18"/>
        <v>138611.22484146364</v>
      </c>
      <c r="S31">
        <f t="shared" ca="1" si="19"/>
        <v>53440.834936675914</v>
      </c>
      <c r="T31" s="1">
        <f t="shared" ca="1" si="20"/>
        <v>436704.43038881599</v>
      </c>
      <c r="U31" s="2">
        <f t="shared" ca="1" si="21"/>
        <v>302351.98843582673</v>
      </c>
      <c r="V31" s="1">
        <f t="shared" ca="1" si="22"/>
        <v>134352.44195298926</v>
      </c>
      <c r="AD31" s="6">
        <f ca="1">IF(Table2[[#This Row],[gender]]="men",1,0)</f>
        <v>1</v>
      </c>
      <c r="AE31" s="7">
        <f ca="1">IF(Table2[[#This Row],[gender]]="women",1,0)</f>
        <v>0</v>
      </c>
      <c r="AF31" s="7"/>
      <c r="AG31" s="8"/>
      <c r="AI31" s="6">
        <f ca="1">IF(Table2[[#This Row],[field_of_work]]="health",1,0)</f>
        <v>0</v>
      </c>
      <c r="AJ31" s="7">
        <f ca="1">IF(Table2[[#This Row],[field_of_work]]="construction",1,0)</f>
        <v>0</v>
      </c>
      <c r="AK31" s="7">
        <f ca="1">IF(Table2[[#This Row],[field_of_work]]="teaching",1,0)</f>
        <v>0</v>
      </c>
      <c r="AL31" s="7">
        <f ca="1">IF(Table2[[#This Row],[field_of_work]]="IT",1,0)</f>
        <v>0</v>
      </c>
      <c r="AM31" s="7">
        <f ca="1">IF(Table2[[#This Row],[field_of_work]]="general work",1,0)</f>
        <v>0</v>
      </c>
      <c r="AN31" s="7">
        <f ca="1">IF(Table2[[#This Row],[field_of_work]]="agriculture",1,0)</f>
        <v>1</v>
      </c>
      <c r="AO31" s="7"/>
      <c r="AP31" s="7"/>
      <c r="AQ31" s="7"/>
      <c r="AR31" s="7"/>
      <c r="AS31" s="7"/>
      <c r="AT31" s="8"/>
      <c r="AV31" s="19">
        <f t="shared" ca="1" si="2"/>
        <v>658.90439812751822</v>
      </c>
      <c r="AW31" s="8"/>
      <c r="AX31" s="6">
        <f ca="1">IF(Table2[[#This Row],[debts]]&gt;$AY$14,1,0)</f>
        <v>1</v>
      </c>
      <c r="AY31" s="7"/>
      <c r="AZ31" s="8"/>
      <c r="BA31" s="26">
        <f ca="1">Table2[[#This Row],[mortage_left]]/Table2[[#This Row],[value_of_house]]</f>
        <v>0.42705437048836503</v>
      </c>
      <c r="BB31" s="7">
        <f t="shared" ca="1" si="23"/>
        <v>0</v>
      </c>
      <c r="BC31" s="7"/>
      <c r="BD31" s="7"/>
      <c r="BE31" s="6">
        <f ca="1">IF(Table2[[#This Row],[area]]="area1",Table2[[#This Row],[income]],0)</f>
        <v>0</v>
      </c>
      <c r="BF31" s="7">
        <f ca="1">IF(Table2[[#This Row],[area]]="area2",Table2[[#This Row],[income]],0)</f>
        <v>0</v>
      </c>
      <c r="BG31" s="7">
        <f ca="1">IF(Table2[[#This Row],[area]]="area3",Table2[[#This Row],[income]],0)</f>
        <v>0</v>
      </c>
      <c r="BH31" s="7">
        <f ca="1">IF(Table2[[#This Row],[area]]="area4",Table2[[#This Row],[income]],0)</f>
        <v>0</v>
      </c>
      <c r="BI31" s="7">
        <f ca="1">IF(Table2[[#This Row],[area]]="area5",Table2[[#This Row],[income]],0)</f>
        <v>0</v>
      </c>
      <c r="BJ31" s="7">
        <f ca="1">IF(Table2[[#This Row],[area]]="area6",Table2[[#This Row],[income]],0)</f>
        <v>75731</v>
      </c>
      <c r="BK31" s="7">
        <f ca="1">IF(Table2[[#This Row],[area]]="area7",Table2[[#This Row],[income]],0)</f>
        <v>0</v>
      </c>
      <c r="BL31" s="7">
        <f ca="1">IF(Table2[[#This Row],[area]]="area8",Table2[[#This Row],[income]],0)</f>
        <v>0</v>
      </c>
      <c r="BM31" s="7">
        <f ca="1">IF(Table2[[#This Row],[area]]="area9",Table2[[#This Row],[income]],0)</f>
        <v>0</v>
      </c>
      <c r="BN31" s="7">
        <f ca="1">IF(Table2[[#This Row],[area]]="area10",Table2[[#This Row],[income]],0)</f>
        <v>0</v>
      </c>
      <c r="BO31" s="6">
        <f ca="1">IF(Table2[[#This Row],[field_of_work]]="health",Table2[[#This Row],[income]],0)</f>
        <v>0</v>
      </c>
      <c r="BP31" s="7">
        <f ca="1">IF(Table2[[#This Row],[field_of_work]]="construction",Table2[[#This Row],[income]],0)</f>
        <v>0</v>
      </c>
      <c r="BQ31" s="7">
        <f ca="1">IF(Table2[[#This Row],[field_of_work]]="teaching",Table2[[#This Row],[income]],0)</f>
        <v>0</v>
      </c>
      <c r="BR31" s="7">
        <f ca="1">IF(Table2[[#This Row],[field_of_work]]="IT",Table2[[#This Row],[income]],0)</f>
        <v>0</v>
      </c>
      <c r="BS31" s="7">
        <f ca="1">IF(Table2[[#This Row],[field_of_work]]="general work",Table2[[#This Row],[income]],0)</f>
        <v>0</v>
      </c>
      <c r="BT31" s="8">
        <f ca="1">IF(Table2[[#This Row],[field_of_work]]="agriculture",Table2[[#This Row],[income]],0)</f>
        <v>75731</v>
      </c>
      <c r="BU31" s="6">
        <f ca="1">IF(Table2[[#This Row],[value_of_debts]]&gt;Table2[[#This Row],[income]],1,0)</f>
        <v>1</v>
      </c>
      <c r="BV31" s="7"/>
      <c r="BW31" s="6">
        <f ca="1">IF(Table2[[#This Row],[net_worth_of_person($)]]&gt;$BX$14,Table2[[#This Row],[age]],0)</f>
        <v>38</v>
      </c>
      <c r="BX31" s="8"/>
    </row>
    <row r="32" spans="2:76" x14ac:dyDescent="0.3">
      <c r="B32">
        <f t="shared" ca="1" si="3"/>
        <v>1</v>
      </c>
      <c r="C32" t="str">
        <f t="shared" ca="1" si="4"/>
        <v>men</v>
      </c>
      <c r="D32">
        <f t="shared" ca="1" si="5"/>
        <v>38</v>
      </c>
      <c r="E32">
        <f t="shared" ca="1" si="6"/>
        <v>5</v>
      </c>
      <c r="F32" t="str">
        <f t="shared" ca="1" si="7"/>
        <v>general work</v>
      </c>
      <c r="G32">
        <f t="shared" ca="1" si="8"/>
        <v>3</v>
      </c>
      <c r="H32" t="str">
        <f t="shared" ca="1" si="9"/>
        <v>university</v>
      </c>
      <c r="I32">
        <f t="shared" ca="1" si="10"/>
        <v>0</v>
      </c>
      <c r="J32">
        <f t="shared" ca="1" si="11"/>
        <v>3</v>
      </c>
      <c r="K32">
        <f t="shared" ca="1" si="12"/>
        <v>28907</v>
      </c>
      <c r="L32">
        <f t="shared" ca="1" si="13"/>
        <v>10</v>
      </c>
      <c r="M32" t="str">
        <f t="shared" ca="1" si="0"/>
        <v>area10</v>
      </c>
      <c r="N32">
        <f t="shared" ca="1" si="14"/>
        <v>144535</v>
      </c>
      <c r="O32" s="2">
        <f t="shared" ca="1" si="15"/>
        <v>65104.363786416521</v>
      </c>
      <c r="P32" s="1">
        <f t="shared" ca="1" si="16"/>
        <v>1976.7131943825548</v>
      </c>
      <c r="Q32">
        <f t="shared" ca="1" si="17"/>
        <v>1561</v>
      </c>
      <c r="R32">
        <f t="shared" ca="1" si="18"/>
        <v>56665.755808707276</v>
      </c>
      <c r="S32">
        <f t="shared" ca="1" si="19"/>
        <v>35571.090781678897</v>
      </c>
      <c r="T32" s="1">
        <f t="shared" ca="1" si="20"/>
        <v>182082.80397606146</v>
      </c>
      <c r="U32" s="2">
        <f t="shared" ca="1" si="21"/>
        <v>123331.1195951238</v>
      </c>
      <c r="V32" s="1">
        <f t="shared" ca="1" si="22"/>
        <v>58751.684380937659</v>
      </c>
      <c r="AD32" s="6">
        <f ca="1">IF(Table2[[#This Row],[gender]]="men",1,0)</f>
        <v>1</v>
      </c>
      <c r="AE32" s="7">
        <f ca="1">IF(Table2[[#This Row],[gender]]="women",1,0)</f>
        <v>0</v>
      </c>
      <c r="AF32" s="7"/>
      <c r="AG32" s="8"/>
      <c r="AI32" s="6">
        <f ca="1">IF(Table2[[#This Row],[field_of_work]]="health",1,0)</f>
        <v>0</v>
      </c>
      <c r="AJ32" s="7">
        <f ca="1">IF(Table2[[#This Row],[field_of_work]]="construction",1,0)</f>
        <v>0</v>
      </c>
      <c r="AK32" s="7">
        <f ca="1">IF(Table2[[#This Row],[field_of_work]]="teaching",1,0)</f>
        <v>0</v>
      </c>
      <c r="AL32" s="7">
        <f ca="1">IF(Table2[[#This Row],[field_of_work]]="IT",1,0)</f>
        <v>0</v>
      </c>
      <c r="AM32" s="7">
        <f ca="1">IF(Table2[[#This Row],[field_of_work]]="general work",1,0)</f>
        <v>1</v>
      </c>
      <c r="AN32" s="7">
        <f ca="1">IF(Table2[[#This Row],[field_of_work]]="agriculture",1,0)</f>
        <v>0</v>
      </c>
      <c r="AO32" s="7"/>
      <c r="AP32" s="7"/>
      <c r="AQ32" s="7"/>
      <c r="AR32" s="7"/>
      <c r="AS32" s="7"/>
      <c r="AT32" s="8"/>
      <c r="AV32" s="19">
        <f t="shared" ca="1" si="2"/>
        <v>24507.758468338587</v>
      </c>
      <c r="AW32" s="8"/>
      <c r="AX32" s="6">
        <f ca="1">IF(Table2[[#This Row],[debts]]&gt;$AY$14,1,0)</f>
        <v>1</v>
      </c>
      <c r="AY32" s="7"/>
      <c r="AZ32" s="8"/>
      <c r="BA32" s="26">
        <f ca="1">Table2[[#This Row],[mortage_left]]/Table2[[#This Row],[value_of_house]]</f>
        <v>0.45044012721082449</v>
      </c>
      <c r="BB32" s="7">
        <f t="shared" ca="1" si="23"/>
        <v>0</v>
      </c>
      <c r="BC32" s="7"/>
      <c r="BD32" s="7"/>
      <c r="BE32" s="6">
        <f ca="1">IF(Table2[[#This Row],[area]]="area1",Table2[[#This Row],[income]],0)</f>
        <v>0</v>
      </c>
      <c r="BF32" s="7">
        <f ca="1">IF(Table2[[#This Row],[area]]="area2",Table2[[#This Row],[income]],0)</f>
        <v>0</v>
      </c>
      <c r="BG32" s="7">
        <f ca="1">IF(Table2[[#This Row],[area]]="area3",Table2[[#This Row],[income]],0)</f>
        <v>0</v>
      </c>
      <c r="BH32" s="7">
        <f ca="1">IF(Table2[[#This Row],[area]]="area4",Table2[[#This Row],[income]],0)</f>
        <v>0</v>
      </c>
      <c r="BI32" s="7">
        <f ca="1">IF(Table2[[#This Row],[area]]="area5",Table2[[#This Row],[income]],0)</f>
        <v>0</v>
      </c>
      <c r="BJ32" s="7">
        <f ca="1">IF(Table2[[#This Row],[area]]="area6",Table2[[#This Row],[income]],0)</f>
        <v>0</v>
      </c>
      <c r="BK32" s="7">
        <f ca="1">IF(Table2[[#This Row],[area]]="area7",Table2[[#This Row],[income]],0)</f>
        <v>0</v>
      </c>
      <c r="BL32" s="7">
        <f ca="1">IF(Table2[[#This Row],[area]]="area8",Table2[[#This Row],[income]],0)</f>
        <v>0</v>
      </c>
      <c r="BM32" s="7">
        <f ca="1">IF(Table2[[#This Row],[area]]="area9",Table2[[#This Row],[income]],0)</f>
        <v>0</v>
      </c>
      <c r="BN32" s="7">
        <f ca="1">IF(Table2[[#This Row],[area]]="area10",Table2[[#This Row],[income]],0)</f>
        <v>28907</v>
      </c>
      <c r="BO32" s="6">
        <f ca="1">IF(Table2[[#This Row],[field_of_work]]="health",Table2[[#This Row],[income]],0)</f>
        <v>0</v>
      </c>
      <c r="BP32" s="7">
        <f ca="1">IF(Table2[[#This Row],[field_of_work]]="construction",Table2[[#This Row],[income]],0)</f>
        <v>0</v>
      </c>
      <c r="BQ32" s="7">
        <f ca="1">IF(Table2[[#This Row],[field_of_work]]="teaching",Table2[[#This Row],[income]],0)</f>
        <v>0</v>
      </c>
      <c r="BR32" s="7">
        <f ca="1">IF(Table2[[#This Row],[field_of_work]]="IT",Table2[[#This Row],[income]],0)</f>
        <v>0</v>
      </c>
      <c r="BS32" s="7">
        <f ca="1">IF(Table2[[#This Row],[field_of_work]]="general work",Table2[[#This Row],[income]],0)</f>
        <v>28907</v>
      </c>
      <c r="BT32" s="8">
        <f ca="1">IF(Table2[[#This Row],[field_of_work]]="agriculture",Table2[[#This Row],[income]],0)</f>
        <v>0</v>
      </c>
      <c r="BU32" s="6">
        <f ca="1">IF(Table2[[#This Row],[value_of_debts]]&gt;Table2[[#This Row],[income]],1,0)</f>
        <v>1</v>
      </c>
      <c r="BV32" s="7"/>
      <c r="BW32" s="6">
        <f ca="1">IF(Table2[[#This Row],[net_worth_of_person($)]]&gt;$BX$14,Table2[[#This Row],[age]],0)</f>
        <v>38</v>
      </c>
      <c r="BX32" s="8"/>
    </row>
    <row r="33" spans="2:76" x14ac:dyDescent="0.3">
      <c r="B33">
        <f t="shared" ca="1" si="3"/>
        <v>1</v>
      </c>
      <c r="C33" t="str">
        <f t="shared" ca="1" si="4"/>
        <v>men</v>
      </c>
      <c r="D33">
        <f t="shared" ca="1" si="5"/>
        <v>39</v>
      </c>
      <c r="E33">
        <f t="shared" ca="1" si="6"/>
        <v>3</v>
      </c>
      <c r="F33" t="str">
        <f t="shared" ca="1" si="7"/>
        <v>teaching</v>
      </c>
      <c r="G33">
        <f t="shared" ca="1" si="8"/>
        <v>4</v>
      </c>
      <c r="H33" t="str">
        <f t="shared" ca="1" si="9"/>
        <v>technical</v>
      </c>
      <c r="I33">
        <f t="shared" ca="1" si="10"/>
        <v>0</v>
      </c>
      <c r="J33">
        <f t="shared" ca="1" si="11"/>
        <v>2</v>
      </c>
      <c r="K33">
        <f t="shared" ca="1" si="12"/>
        <v>36869</v>
      </c>
      <c r="L33">
        <f t="shared" ca="1" si="13"/>
        <v>6</v>
      </c>
      <c r="M33" t="str">
        <f t="shared" ca="1" si="0"/>
        <v>area6</v>
      </c>
      <c r="N33">
        <f t="shared" ca="1" si="14"/>
        <v>184345</v>
      </c>
      <c r="O33" s="2">
        <f t="shared" ca="1" si="15"/>
        <v>6218.2746580720113</v>
      </c>
      <c r="P33" s="1">
        <f t="shared" ca="1" si="16"/>
        <v>49015.516936677173</v>
      </c>
      <c r="Q33">
        <f t="shared" ca="1" si="17"/>
        <v>29703</v>
      </c>
      <c r="R33">
        <f t="shared" ca="1" si="18"/>
        <v>5736.9365025472644</v>
      </c>
      <c r="S33">
        <f t="shared" ca="1" si="19"/>
        <v>3121.6969366815192</v>
      </c>
      <c r="T33" s="1">
        <f t="shared" ca="1" si="20"/>
        <v>236482.21387335868</v>
      </c>
      <c r="U33" s="2">
        <f t="shared" ca="1" si="21"/>
        <v>41658.211160619278</v>
      </c>
      <c r="V33" s="1">
        <f t="shared" ca="1" si="22"/>
        <v>194824.0027127394</v>
      </c>
      <c r="AD33" s="6">
        <f ca="1">IF(Table2[[#This Row],[gender]]="men",1,0)</f>
        <v>1</v>
      </c>
      <c r="AE33" s="7">
        <f ca="1">IF(Table2[[#This Row],[gender]]="women",1,0)</f>
        <v>0</v>
      </c>
      <c r="AF33" s="7"/>
      <c r="AG33" s="8"/>
      <c r="AI33" s="6">
        <f ca="1">IF(Table2[[#This Row],[field_of_work]]="health",1,0)</f>
        <v>0</v>
      </c>
      <c r="AJ33" s="7">
        <f ca="1">IF(Table2[[#This Row],[field_of_work]]="construction",1,0)</f>
        <v>0</v>
      </c>
      <c r="AK33" s="7">
        <f ca="1">IF(Table2[[#This Row],[field_of_work]]="teaching",1,0)</f>
        <v>1</v>
      </c>
      <c r="AL33" s="7">
        <f ca="1">IF(Table2[[#This Row],[field_of_work]]="IT",1,0)</f>
        <v>0</v>
      </c>
      <c r="AM33" s="7">
        <f ca="1">IF(Table2[[#This Row],[field_of_work]]="general work",1,0)</f>
        <v>0</v>
      </c>
      <c r="AN33" s="7">
        <f ca="1">IF(Table2[[#This Row],[field_of_work]]="agriculture",1,0)</f>
        <v>0</v>
      </c>
      <c r="AO33" s="7"/>
      <c r="AP33" s="7"/>
      <c r="AQ33" s="7"/>
      <c r="AR33" s="7"/>
      <c r="AS33" s="7"/>
      <c r="AT33" s="8"/>
      <c r="AV33" s="19">
        <f t="shared" ca="1" si="2"/>
        <v>34457.933497103535</v>
      </c>
      <c r="AW33" s="8"/>
      <c r="AX33" s="6">
        <f ca="1">IF(Table2[[#This Row],[debts]]&gt;$AY$14,1,0)</f>
        <v>1</v>
      </c>
      <c r="AY33" s="7"/>
      <c r="AZ33" s="8"/>
      <c r="BA33" s="26">
        <f ca="1">Table2[[#This Row],[mortage_left]]/Table2[[#This Row],[value_of_house]]</f>
        <v>3.3731723985310214E-2</v>
      </c>
      <c r="BB33" s="7">
        <f t="shared" ca="1" si="23"/>
        <v>1</v>
      </c>
      <c r="BC33" s="7"/>
      <c r="BD33" s="7"/>
      <c r="BE33" s="6">
        <f ca="1">IF(Table2[[#This Row],[area]]="area1",Table2[[#This Row],[income]],0)</f>
        <v>0</v>
      </c>
      <c r="BF33" s="7">
        <f ca="1">IF(Table2[[#This Row],[area]]="area2",Table2[[#This Row],[income]],0)</f>
        <v>0</v>
      </c>
      <c r="BG33" s="7">
        <f ca="1">IF(Table2[[#This Row],[area]]="area3",Table2[[#This Row],[income]],0)</f>
        <v>0</v>
      </c>
      <c r="BH33" s="7">
        <f ca="1">IF(Table2[[#This Row],[area]]="area4",Table2[[#This Row],[income]],0)</f>
        <v>0</v>
      </c>
      <c r="BI33" s="7">
        <f ca="1">IF(Table2[[#This Row],[area]]="area5",Table2[[#This Row],[income]],0)</f>
        <v>0</v>
      </c>
      <c r="BJ33" s="7">
        <f ca="1">IF(Table2[[#This Row],[area]]="area6",Table2[[#This Row],[income]],0)</f>
        <v>36869</v>
      </c>
      <c r="BK33" s="7">
        <f ca="1">IF(Table2[[#This Row],[area]]="area7",Table2[[#This Row],[income]],0)</f>
        <v>0</v>
      </c>
      <c r="BL33" s="7">
        <f ca="1">IF(Table2[[#This Row],[area]]="area8",Table2[[#This Row],[income]],0)</f>
        <v>0</v>
      </c>
      <c r="BM33" s="7">
        <f ca="1">IF(Table2[[#This Row],[area]]="area9",Table2[[#This Row],[income]],0)</f>
        <v>0</v>
      </c>
      <c r="BN33" s="7">
        <f ca="1">IF(Table2[[#This Row],[area]]="area10",Table2[[#This Row],[income]],0)</f>
        <v>0</v>
      </c>
      <c r="BO33" s="6">
        <f ca="1">IF(Table2[[#This Row],[field_of_work]]="health",Table2[[#This Row],[income]],0)</f>
        <v>0</v>
      </c>
      <c r="BP33" s="7">
        <f ca="1">IF(Table2[[#This Row],[field_of_work]]="construction",Table2[[#This Row],[income]],0)</f>
        <v>0</v>
      </c>
      <c r="BQ33" s="7">
        <f ca="1">IF(Table2[[#This Row],[field_of_work]]="teaching",Table2[[#This Row],[income]],0)</f>
        <v>36869</v>
      </c>
      <c r="BR33" s="7">
        <f ca="1">IF(Table2[[#This Row],[field_of_work]]="IT",Table2[[#This Row],[income]],0)</f>
        <v>0</v>
      </c>
      <c r="BS33" s="7">
        <f ca="1">IF(Table2[[#This Row],[field_of_work]]="general work",Table2[[#This Row],[income]],0)</f>
        <v>0</v>
      </c>
      <c r="BT33" s="8">
        <f ca="1">IF(Table2[[#This Row],[field_of_work]]="agriculture",Table2[[#This Row],[income]],0)</f>
        <v>0</v>
      </c>
      <c r="BU33" s="6">
        <f ca="1">IF(Table2[[#This Row],[value_of_debts]]&gt;Table2[[#This Row],[income]],1,0)</f>
        <v>1</v>
      </c>
      <c r="BV33" s="7"/>
      <c r="BW33" s="6">
        <f ca="1">IF(Table2[[#This Row],[net_worth_of_person($)]]&gt;$BX$14,Table2[[#This Row],[age]],0)</f>
        <v>39</v>
      </c>
      <c r="BX33" s="8"/>
    </row>
    <row r="34" spans="2:76" x14ac:dyDescent="0.3">
      <c r="B34">
        <f t="shared" ca="1" si="3"/>
        <v>1</v>
      </c>
      <c r="C34" t="str">
        <f t="shared" ca="1" si="4"/>
        <v>men</v>
      </c>
      <c r="D34">
        <f t="shared" ca="1" si="5"/>
        <v>33</v>
      </c>
      <c r="E34">
        <f t="shared" ca="1" si="6"/>
        <v>5</v>
      </c>
      <c r="F34" t="str">
        <f t="shared" ca="1" si="7"/>
        <v>general work</v>
      </c>
      <c r="G34">
        <f t="shared" ca="1" si="8"/>
        <v>2</v>
      </c>
      <c r="H34" t="str">
        <f t="shared" ca="1" si="9"/>
        <v>college</v>
      </c>
      <c r="I34">
        <f t="shared" ca="1" si="10"/>
        <v>4</v>
      </c>
      <c r="J34">
        <f t="shared" ca="1" si="11"/>
        <v>1</v>
      </c>
      <c r="K34">
        <f t="shared" ca="1" si="12"/>
        <v>86140</v>
      </c>
      <c r="L34">
        <f t="shared" ca="1" si="13"/>
        <v>9</v>
      </c>
      <c r="M34" t="str">
        <f t="shared" ca="1" si="0"/>
        <v>area9</v>
      </c>
      <c r="N34">
        <f t="shared" ca="1" si="14"/>
        <v>344560</v>
      </c>
      <c r="O34" s="2">
        <f t="shared" ca="1" si="15"/>
        <v>55356.238407921301</v>
      </c>
      <c r="P34" s="1">
        <f t="shared" ca="1" si="16"/>
        <v>34457.933497103535</v>
      </c>
      <c r="Q34">
        <f t="shared" ca="1" si="17"/>
        <v>30751</v>
      </c>
      <c r="R34">
        <f t="shared" ca="1" si="18"/>
        <v>67616.898606643794</v>
      </c>
      <c r="S34">
        <f t="shared" ca="1" si="19"/>
        <v>61990.65014412615</v>
      </c>
      <c r="T34" s="1">
        <f t="shared" ca="1" si="20"/>
        <v>441008.58364122966</v>
      </c>
      <c r="U34" s="2">
        <f t="shared" ca="1" si="21"/>
        <v>153724.13701456512</v>
      </c>
      <c r="V34" s="1">
        <f t="shared" ca="1" si="22"/>
        <v>287284.44662666455</v>
      </c>
      <c r="AD34" s="6">
        <f ca="1">IF(Table2[[#This Row],[gender]]="men",1,0)</f>
        <v>1</v>
      </c>
      <c r="AE34" s="7">
        <f ca="1">IF(Table2[[#This Row],[gender]]="women",1,0)</f>
        <v>0</v>
      </c>
      <c r="AF34" s="7"/>
      <c r="AG34" s="8"/>
      <c r="AI34" s="6">
        <f ca="1">IF(Table2[[#This Row],[field_of_work]]="health",1,0)</f>
        <v>0</v>
      </c>
      <c r="AJ34" s="7">
        <f ca="1">IF(Table2[[#This Row],[field_of_work]]="construction",1,0)</f>
        <v>0</v>
      </c>
      <c r="AK34" s="7">
        <f ca="1">IF(Table2[[#This Row],[field_of_work]]="teaching",1,0)</f>
        <v>0</v>
      </c>
      <c r="AL34" s="7">
        <f ca="1">IF(Table2[[#This Row],[field_of_work]]="IT",1,0)</f>
        <v>0</v>
      </c>
      <c r="AM34" s="7">
        <f ca="1">IF(Table2[[#This Row],[field_of_work]]="general work",1,0)</f>
        <v>1</v>
      </c>
      <c r="AN34" s="7">
        <f ca="1">IF(Table2[[#This Row],[field_of_work]]="agriculture",1,0)</f>
        <v>0</v>
      </c>
      <c r="AO34" s="7"/>
      <c r="AP34" s="7"/>
      <c r="AQ34" s="7"/>
      <c r="AR34" s="7"/>
      <c r="AS34" s="7"/>
      <c r="AT34" s="8"/>
      <c r="AV34" s="19">
        <f t="shared" ca="1" si="2"/>
        <v>9286.8268716038183</v>
      </c>
      <c r="AW34" s="8"/>
      <c r="AX34" s="6">
        <f ca="1">IF(Table2[[#This Row],[debts]]&gt;$AY$14,1,0)</f>
        <v>1</v>
      </c>
      <c r="AY34" s="7"/>
      <c r="AZ34" s="8"/>
      <c r="BA34" s="26">
        <f ca="1">Table2[[#This Row],[mortage_left]]/Table2[[#This Row],[value_of_house]]</f>
        <v>0.16065776180613334</v>
      </c>
      <c r="BB34" s="7">
        <f t="shared" ca="1" si="23"/>
        <v>1</v>
      </c>
      <c r="BC34" s="7"/>
      <c r="BD34" s="7"/>
      <c r="BE34" s="6">
        <f ca="1">IF(Table2[[#This Row],[area]]="area1",Table2[[#This Row],[income]],0)</f>
        <v>0</v>
      </c>
      <c r="BF34" s="7">
        <f ca="1">IF(Table2[[#This Row],[area]]="area2",Table2[[#This Row],[income]],0)</f>
        <v>0</v>
      </c>
      <c r="BG34" s="7">
        <f ca="1">IF(Table2[[#This Row],[area]]="area3",Table2[[#This Row],[income]],0)</f>
        <v>0</v>
      </c>
      <c r="BH34" s="7">
        <f ca="1">IF(Table2[[#This Row],[area]]="area4",Table2[[#This Row],[income]],0)</f>
        <v>0</v>
      </c>
      <c r="BI34" s="7">
        <f ca="1">IF(Table2[[#This Row],[area]]="area5",Table2[[#This Row],[income]],0)</f>
        <v>0</v>
      </c>
      <c r="BJ34" s="7">
        <f ca="1">IF(Table2[[#This Row],[area]]="area6",Table2[[#This Row],[income]],0)</f>
        <v>0</v>
      </c>
      <c r="BK34" s="7">
        <f ca="1">IF(Table2[[#This Row],[area]]="area7",Table2[[#This Row],[income]],0)</f>
        <v>0</v>
      </c>
      <c r="BL34" s="7">
        <f ca="1">IF(Table2[[#This Row],[area]]="area8",Table2[[#This Row],[income]],0)</f>
        <v>0</v>
      </c>
      <c r="BM34" s="7">
        <f ca="1">IF(Table2[[#This Row],[area]]="area9",Table2[[#This Row],[income]],0)</f>
        <v>86140</v>
      </c>
      <c r="BN34" s="7">
        <f ca="1">IF(Table2[[#This Row],[area]]="area10",Table2[[#This Row],[income]],0)</f>
        <v>0</v>
      </c>
      <c r="BO34" s="6">
        <f ca="1">IF(Table2[[#This Row],[field_of_work]]="health",Table2[[#This Row],[income]],0)</f>
        <v>0</v>
      </c>
      <c r="BP34" s="7">
        <f ca="1">IF(Table2[[#This Row],[field_of_work]]="construction",Table2[[#This Row],[income]],0)</f>
        <v>0</v>
      </c>
      <c r="BQ34" s="7">
        <f ca="1">IF(Table2[[#This Row],[field_of_work]]="teaching",Table2[[#This Row],[income]],0)</f>
        <v>0</v>
      </c>
      <c r="BR34" s="7">
        <f ca="1">IF(Table2[[#This Row],[field_of_work]]="IT",Table2[[#This Row],[income]],0)</f>
        <v>0</v>
      </c>
      <c r="BS34" s="7">
        <f ca="1">IF(Table2[[#This Row],[field_of_work]]="general work",Table2[[#This Row],[income]],0)</f>
        <v>86140</v>
      </c>
      <c r="BT34" s="8">
        <f ca="1">IF(Table2[[#This Row],[field_of_work]]="agriculture",Table2[[#This Row],[income]],0)</f>
        <v>0</v>
      </c>
      <c r="BU34" s="6">
        <f ca="1">IF(Table2[[#This Row],[value_of_debts]]&gt;Table2[[#This Row],[income]],1,0)</f>
        <v>1</v>
      </c>
      <c r="BV34" s="7"/>
      <c r="BW34" s="6">
        <f ca="1">IF(Table2[[#This Row],[net_worth_of_person($)]]&gt;$BX$14,Table2[[#This Row],[age]],0)</f>
        <v>33</v>
      </c>
      <c r="BX34" s="8"/>
    </row>
    <row r="35" spans="2:76" x14ac:dyDescent="0.3">
      <c r="B35">
        <f t="shared" ca="1" si="3"/>
        <v>1</v>
      </c>
      <c r="C35" t="str">
        <f t="shared" ca="1" si="4"/>
        <v>men</v>
      </c>
      <c r="D35">
        <f t="shared" ca="1" si="5"/>
        <v>28</v>
      </c>
      <c r="E35">
        <f t="shared" ca="1" si="6"/>
        <v>5</v>
      </c>
      <c r="F35" t="str">
        <f t="shared" ca="1" si="7"/>
        <v>general work</v>
      </c>
      <c r="G35">
        <f t="shared" ca="1" si="8"/>
        <v>4</v>
      </c>
      <c r="H35" t="str">
        <f t="shared" ca="1" si="9"/>
        <v>technical</v>
      </c>
      <c r="I35">
        <f t="shared" ca="1" si="10"/>
        <v>2</v>
      </c>
      <c r="J35">
        <f t="shared" ca="1" si="11"/>
        <v>3</v>
      </c>
      <c r="K35">
        <f t="shared" ca="1" si="12"/>
        <v>52588</v>
      </c>
      <c r="L35">
        <f t="shared" ca="1" si="13"/>
        <v>6</v>
      </c>
      <c r="M35" t="str">
        <f t="shared" ca="1" si="0"/>
        <v>area6</v>
      </c>
      <c r="N35">
        <f t="shared" ca="1" si="14"/>
        <v>210352</v>
      </c>
      <c r="O35" s="2">
        <f t="shared" ca="1" si="15"/>
        <v>166243.31068198886</v>
      </c>
      <c r="P35" s="1">
        <f t="shared" ca="1" si="16"/>
        <v>27860.480614811455</v>
      </c>
      <c r="Q35">
        <f t="shared" ca="1" si="17"/>
        <v>16074</v>
      </c>
      <c r="R35">
        <f t="shared" ca="1" si="18"/>
        <v>90312.919652080105</v>
      </c>
      <c r="S35">
        <f t="shared" ca="1" si="19"/>
        <v>12705.266445280653</v>
      </c>
      <c r="T35" s="1">
        <f t="shared" ca="1" si="20"/>
        <v>250917.74706009211</v>
      </c>
      <c r="U35" s="2">
        <f t="shared" ca="1" si="21"/>
        <v>272630.230334069</v>
      </c>
      <c r="V35" s="1">
        <f t="shared" ca="1" si="22"/>
        <v>-21712.48327397689</v>
      </c>
      <c r="AD35" s="6">
        <f ca="1">IF(Table2[[#This Row],[gender]]="men",1,0)</f>
        <v>1</v>
      </c>
      <c r="AE35" s="7">
        <f ca="1">IF(Table2[[#This Row],[gender]]="women",1,0)</f>
        <v>0</v>
      </c>
      <c r="AF35" s="7"/>
      <c r="AG35" s="8"/>
      <c r="AI35" s="6">
        <f ca="1">IF(Table2[[#This Row],[field_of_work]]="health",1,0)</f>
        <v>0</v>
      </c>
      <c r="AJ35" s="7">
        <f ca="1">IF(Table2[[#This Row],[field_of_work]]="construction",1,0)</f>
        <v>0</v>
      </c>
      <c r="AK35" s="7">
        <f ca="1">IF(Table2[[#This Row],[field_of_work]]="teaching",1,0)</f>
        <v>0</v>
      </c>
      <c r="AL35" s="7">
        <f ca="1">IF(Table2[[#This Row],[field_of_work]]="IT",1,0)</f>
        <v>0</v>
      </c>
      <c r="AM35" s="7">
        <f ca="1">IF(Table2[[#This Row],[field_of_work]]="general work",1,0)</f>
        <v>1</v>
      </c>
      <c r="AN35" s="7">
        <f ca="1">IF(Table2[[#This Row],[field_of_work]]="agriculture",1,0)</f>
        <v>0</v>
      </c>
      <c r="AO35" s="7"/>
      <c r="AP35" s="7"/>
      <c r="AQ35" s="7"/>
      <c r="AR35" s="7"/>
      <c r="AS35" s="7"/>
      <c r="AT35" s="8"/>
      <c r="AV35" s="19">
        <f t="shared" ca="1" si="2"/>
        <v>3079.6567202549318</v>
      </c>
      <c r="AW35" s="8"/>
      <c r="AX35" s="6">
        <f ca="1">IF(Table2[[#This Row],[debts]]&gt;$AY$14,1,0)</f>
        <v>1</v>
      </c>
      <c r="AY35" s="7"/>
      <c r="AZ35" s="8"/>
      <c r="BA35" s="26">
        <f ca="1">Table2[[#This Row],[mortage_left]]/Table2[[#This Row],[value_of_house]]</f>
        <v>0.79031010250432066</v>
      </c>
      <c r="BB35" s="7">
        <f t="shared" ca="1" si="23"/>
        <v>0</v>
      </c>
      <c r="BC35" s="7"/>
      <c r="BD35" s="7"/>
      <c r="BE35" s="6">
        <f ca="1">IF(Table2[[#This Row],[area]]="area1",Table2[[#This Row],[income]],0)</f>
        <v>0</v>
      </c>
      <c r="BF35" s="7">
        <f ca="1">IF(Table2[[#This Row],[area]]="area2",Table2[[#This Row],[income]],0)</f>
        <v>0</v>
      </c>
      <c r="BG35" s="7">
        <f ca="1">IF(Table2[[#This Row],[area]]="area3",Table2[[#This Row],[income]],0)</f>
        <v>0</v>
      </c>
      <c r="BH35" s="7">
        <f ca="1">IF(Table2[[#This Row],[area]]="area4",Table2[[#This Row],[income]],0)</f>
        <v>0</v>
      </c>
      <c r="BI35" s="7">
        <f ca="1">IF(Table2[[#This Row],[area]]="area5",Table2[[#This Row],[income]],0)</f>
        <v>0</v>
      </c>
      <c r="BJ35" s="7">
        <f ca="1">IF(Table2[[#This Row],[area]]="area6",Table2[[#This Row],[income]],0)</f>
        <v>52588</v>
      </c>
      <c r="BK35" s="7">
        <f ca="1">IF(Table2[[#This Row],[area]]="area7",Table2[[#This Row],[income]],0)</f>
        <v>0</v>
      </c>
      <c r="BL35" s="7">
        <f ca="1">IF(Table2[[#This Row],[area]]="area8",Table2[[#This Row],[income]],0)</f>
        <v>0</v>
      </c>
      <c r="BM35" s="7">
        <f ca="1">IF(Table2[[#This Row],[area]]="area9",Table2[[#This Row],[income]],0)</f>
        <v>0</v>
      </c>
      <c r="BN35" s="7">
        <f ca="1">IF(Table2[[#This Row],[area]]="area10",Table2[[#This Row],[income]],0)</f>
        <v>0</v>
      </c>
      <c r="BO35" s="6">
        <f ca="1">IF(Table2[[#This Row],[field_of_work]]="health",Table2[[#This Row],[income]],0)</f>
        <v>0</v>
      </c>
      <c r="BP35" s="7">
        <f ca="1">IF(Table2[[#This Row],[field_of_work]]="construction",Table2[[#This Row],[income]],0)</f>
        <v>0</v>
      </c>
      <c r="BQ35" s="7">
        <f ca="1">IF(Table2[[#This Row],[field_of_work]]="teaching",Table2[[#This Row],[income]],0)</f>
        <v>0</v>
      </c>
      <c r="BR35" s="7">
        <f ca="1">IF(Table2[[#This Row],[field_of_work]]="IT",Table2[[#This Row],[income]],0)</f>
        <v>0</v>
      </c>
      <c r="BS35" s="7">
        <f ca="1">IF(Table2[[#This Row],[field_of_work]]="general work",Table2[[#This Row],[income]],0)</f>
        <v>52588</v>
      </c>
      <c r="BT35" s="8">
        <f ca="1">IF(Table2[[#This Row],[field_of_work]]="agriculture",Table2[[#This Row],[income]],0)</f>
        <v>0</v>
      </c>
      <c r="BU35" s="6">
        <f ca="1">IF(Table2[[#This Row],[value_of_debts]]&gt;Table2[[#This Row],[income]],1,0)</f>
        <v>1</v>
      </c>
      <c r="BV35" s="7"/>
      <c r="BW35" s="6">
        <f ca="1">IF(Table2[[#This Row],[net_worth_of_person($)]]&gt;$BX$14,Table2[[#This Row],[age]],0)</f>
        <v>0</v>
      </c>
      <c r="BX35" s="8"/>
    </row>
    <row r="36" spans="2:76" x14ac:dyDescent="0.3">
      <c r="B36">
        <f t="shared" ca="1" si="3"/>
        <v>2</v>
      </c>
      <c r="C36" t="str">
        <f t="shared" ca="1" si="4"/>
        <v>women</v>
      </c>
      <c r="D36">
        <f t="shared" ca="1" si="5"/>
        <v>25</v>
      </c>
      <c r="E36">
        <f t="shared" ca="1" si="6"/>
        <v>2</v>
      </c>
      <c r="F36" t="str">
        <f t="shared" ca="1" si="7"/>
        <v>construction</v>
      </c>
      <c r="G36">
        <f t="shared" ca="1" si="8"/>
        <v>2</v>
      </c>
      <c r="H36" t="str">
        <f t="shared" ca="1" si="9"/>
        <v>college</v>
      </c>
      <c r="I36">
        <f t="shared" ca="1" si="10"/>
        <v>3</v>
      </c>
      <c r="J36">
        <f t="shared" ca="1" si="11"/>
        <v>2</v>
      </c>
      <c r="K36">
        <f t="shared" ca="1" si="12"/>
        <v>51441</v>
      </c>
      <c r="L36">
        <f t="shared" ca="1" si="13"/>
        <v>5</v>
      </c>
      <c r="M36" t="str">
        <f t="shared" ca="1" si="0"/>
        <v>area5</v>
      </c>
      <c r="N36">
        <f t="shared" ca="1" si="14"/>
        <v>205764</v>
      </c>
      <c r="O36" s="2">
        <f t="shared" ca="1" si="15"/>
        <v>36145.402954283149</v>
      </c>
      <c r="P36" s="1">
        <f t="shared" ca="1" si="16"/>
        <v>6159.3134405098635</v>
      </c>
      <c r="Q36">
        <f t="shared" ca="1" si="17"/>
        <v>5205</v>
      </c>
      <c r="R36">
        <f t="shared" ca="1" si="18"/>
        <v>83359.65414552814</v>
      </c>
      <c r="S36">
        <f t="shared" ca="1" si="19"/>
        <v>37043.407336170843</v>
      </c>
      <c r="T36" s="1">
        <f t="shared" ca="1" si="20"/>
        <v>248966.72077668071</v>
      </c>
      <c r="U36" s="2">
        <f t="shared" ca="1" si="21"/>
        <v>124710.0570998113</v>
      </c>
      <c r="V36" s="1">
        <f t="shared" ca="1" si="22"/>
        <v>124256.66367686942</v>
      </c>
      <c r="AD36" s="6">
        <f ca="1">IF(Table2[[#This Row],[gender]]="men",1,0)</f>
        <v>0</v>
      </c>
      <c r="AE36" s="7">
        <f ca="1">IF(Table2[[#This Row],[gender]]="women",1,0)</f>
        <v>1</v>
      </c>
      <c r="AF36" s="7"/>
      <c r="AG36" s="8"/>
      <c r="AI36" s="6">
        <f ca="1">IF(Table2[[#This Row],[field_of_work]]="health",1,0)</f>
        <v>0</v>
      </c>
      <c r="AJ36" s="7">
        <f ca="1">IF(Table2[[#This Row],[field_of_work]]="construction",1,0)</f>
        <v>1</v>
      </c>
      <c r="AK36" s="7">
        <f ca="1">IF(Table2[[#This Row],[field_of_work]]="teaching",1,0)</f>
        <v>0</v>
      </c>
      <c r="AL36" s="7">
        <f ca="1">IF(Table2[[#This Row],[field_of_work]]="IT",1,0)</f>
        <v>0</v>
      </c>
      <c r="AM36" s="7">
        <f ca="1">IF(Table2[[#This Row],[field_of_work]]="general work",1,0)</f>
        <v>0</v>
      </c>
      <c r="AN36" s="7">
        <f ca="1">IF(Table2[[#This Row],[field_of_work]]="agriculture",1,0)</f>
        <v>0</v>
      </c>
      <c r="AO36" s="7"/>
      <c r="AP36" s="7"/>
      <c r="AQ36" s="7"/>
      <c r="AR36" s="7"/>
      <c r="AS36" s="7"/>
      <c r="AT36" s="8"/>
      <c r="AV36" s="19">
        <f t="shared" ca="1" si="2"/>
        <v>37410.983424426078</v>
      </c>
      <c r="AW36" s="8"/>
      <c r="AX36" s="6">
        <f ca="1">IF(Table2[[#This Row],[debts]]&gt;$AY$14,1,0)</f>
        <v>1</v>
      </c>
      <c r="AY36" s="7"/>
      <c r="AZ36" s="8"/>
      <c r="BA36" s="26">
        <f ca="1">Table2[[#This Row],[mortage_left]]/Table2[[#This Row],[value_of_house]]</f>
        <v>0.17566436769446137</v>
      </c>
      <c r="BB36" s="7">
        <f t="shared" ca="1" si="23"/>
        <v>1</v>
      </c>
      <c r="BC36" s="7"/>
      <c r="BD36" s="7"/>
      <c r="BE36" s="6">
        <f ca="1">IF(Table2[[#This Row],[area]]="area1",Table2[[#This Row],[income]],0)</f>
        <v>0</v>
      </c>
      <c r="BF36" s="7">
        <f ca="1">IF(Table2[[#This Row],[area]]="area2",Table2[[#This Row],[income]],0)</f>
        <v>0</v>
      </c>
      <c r="BG36" s="7">
        <f ca="1">IF(Table2[[#This Row],[area]]="area3",Table2[[#This Row],[income]],0)</f>
        <v>0</v>
      </c>
      <c r="BH36" s="7">
        <f ca="1">IF(Table2[[#This Row],[area]]="area4",Table2[[#This Row],[income]],0)</f>
        <v>0</v>
      </c>
      <c r="BI36" s="7">
        <f ca="1">IF(Table2[[#This Row],[area]]="area5",Table2[[#This Row],[income]],0)</f>
        <v>51441</v>
      </c>
      <c r="BJ36" s="7">
        <f ca="1">IF(Table2[[#This Row],[area]]="area6",Table2[[#This Row],[income]],0)</f>
        <v>0</v>
      </c>
      <c r="BK36" s="7">
        <f ca="1">IF(Table2[[#This Row],[area]]="area7",Table2[[#This Row],[income]],0)</f>
        <v>0</v>
      </c>
      <c r="BL36" s="7">
        <f ca="1">IF(Table2[[#This Row],[area]]="area8",Table2[[#This Row],[income]],0)</f>
        <v>0</v>
      </c>
      <c r="BM36" s="7">
        <f ca="1">IF(Table2[[#This Row],[area]]="area9",Table2[[#This Row],[income]],0)</f>
        <v>0</v>
      </c>
      <c r="BN36" s="7">
        <f ca="1">IF(Table2[[#This Row],[area]]="area10",Table2[[#This Row],[income]],0)</f>
        <v>0</v>
      </c>
      <c r="BO36" s="6">
        <f ca="1">IF(Table2[[#This Row],[field_of_work]]="health",Table2[[#This Row],[income]],0)</f>
        <v>0</v>
      </c>
      <c r="BP36" s="7">
        <f ca="1">IF(Table2[[#This Row],[field_of_work]]="construction",Table2[[#This Row],[income]],0)</f>
        <v>51441</v>
      </c>
      <c r="BQ36" s="7">
        <f ca="1">IF(Table2[[#This Row],[field_of_work]]="teaching",Table2[[#This Row],[income]],0)</f>
        <v>0</v>
      </c>
      <c r="BR36" s="7">
        <f ca="1">IF(Table2[[#This Row],[field_of_work]]="IT",Table2[[#This Row],[income]],0)</f>
        <v>0</v>
      </c>
      <c r="BS36" s="7">
        <f ca="1">IF(Table2[[#This Row],[field_of_work]]="general work",Table2[[#This Row],[income]],0)</f>
        <v>0</v>
      </c>
      <c r="BT36" s="8">
        <f ca="1">IF(Table2[[#This Row],[field_of_work]]="agriculture",Table2[[#This Row],[income]],0)</f>
        <v>0</v>
      </c>
      <c r="BU36" s="6">
        <f ca="1">IF(Table2[[#This Row],[value_of_debts]]&gt;Table2[[#This Row],[income]],1,0)</f>
        <v>1</v>
      </c>
      <c r="BV36" s="7"/>
      <c r="BW36" s="6">
        <f ca="1">IF(Table2[[#This Row],[net_worth_of_person($)]]&gt;$BX$14,Table2[[#This Row],[age]],0)</f>
        <v>25</v>
      </c>
      <c r="BX36" s="8"/>
    </row>
    <row r="37" spans="2:76" x14ac:dyDescent="0.3">
      <c r="B37">
        <f t="shared" ca="1" si="3"/>
        <v>1</v>
      </c>
      <c r="C37" t="str">
        <f t="shared" ca="1" si="4"/>
        <v>men</v>
      </c>
      <c r="D37">
        <f t="shared" ca="1" si="5"/>
        <v>33</v>
      </c>
      <c r="E37">
        <f t="shared" ca="1" si="6"/>
        <v>2</v>
      </c>
      <c r="F37" t="str">
        <f t="shared" ca="1" si="7"/>
        <v>construction</v>
      </c>
      <c r="G37">
        <f t="shared" ca="1" si="8"/>
        <v>4</v>
      </c>
      <c r="H37" t="str">
        <f t="shared" ca="1" si="9"/>
        <v>technical</v>
      </c>
      <c r="I37">
        <f t="shared" ca="1" si="10"/>
        <v>1</v>
      </c>
      <c r="J37">
        <f t="shared" ca="1" si="11"/>
        <v>2</v>
      </c>
      <c r="K37">
        <f t="shared" ca="1" si="12"/>
        <v>45455</v>
      </c>
      <c r="L37">
        <f t="shared" ca="1" si="13"/>
        <v>5</v>
      </c>
      <c r="M37" t="str">
        <f t="shared" ca="1" si="0"/>
        <v>area5</v>
      </c>
      <c r="N37">
        <f t="shared" ca="1" si="14"/>
        <v>136365</v>
      </c>
      <c r="O37" s="2">
        <f t="shared" ca="1" si="15"/>
        <v>97118.752932022515</v>
      </c>
      <c r="P37" s="1">
        <f t="shared" ca="1" si="16"/>
        <v>74821.966848852157</v>
      </c>
      <c r="Q37">
        <f t="shared" ca="1" si="17"/>
        <v>72633</v>
      </c>
      <c r="R37">
        <f t="shared" ca="1" si="18"/>
        <v>26148.070665187686</v>
      </c>
      <c r="S37">
        <f t="shared" ca="1" si="19"/>
        <v>17533.083764915005</v>
      </c>
      <c r="T37" s="1">
        <f t="shared" ca="1" si="20"/>
        <v>228720.05061376718</v>
      </c>
      <c r="U37" s="2">
        <f t="shared" ca="1" si="21"/>
        <v>195899.8235972102</v>
      </c>
      <c r="V37" s="1">
        <f t="shared" ca="1" si="22"/>
        <v>32820.227016556979</v>
      </c>
      <c r="AD37" s="6">
        <f ca="1">IF(Table2[[#This Row],[gender]]="men",1,0)</f>
        <v>1</v>
      </c>
      <c r="AE37" s="7">
        <f ca="1">IF(Table2[[#This Row],[gender]]="women",1,0)</f>
        <v>0</v>
      </c>
      <c r="AF37" s="7"/>
      <c r="AG37" s="8"/>
      <c r="AI37" s="6">
        <f ca="1">IF(Table2[[#This Row],[field_of_work]]="health",1,0)</f>
        <v>0</v>
      </c>
      <c r="AJ37" s="7">
        <f ca="1">IF(Table2[[#This Row],[field_of_work]]="construction",1,0)</f>
        <v>1</v>
      </c>
      <c r="AK37" s="7">
        <f ca="1">IF(Table2[[#This Row],[field_of_work]]="teaching",1,0)</f>
        <v>0</v>
      </c>
      <c r="AL37" s="7">
        <f ca="1">IF(Table2[[#This Row],[field_of_work]]="IT",1,0)</f>
        <v>0</v>
      </c>
      <c r="AM37" s="7">
        <f ca="1">IF(Table2[[#This Row],[field_of_work]]="general work",1,0)</f>
        <v>0</v>
      </c>
      <c r="AN37" s="7">
        <f ca="1">IF(Table2[[#This Row],[field_of_work]]="agriculture",1,0)</f>
        <v>0</v>
      </c>
      <c r="AO37" s="7"/>
      <c r="AP37" s="7"/>
      <c r="AQ37" s="7"/>
      <c r="AR37" s="7"/>
      <c r="AS37" s="7"/>
      <c r="AT37" s="8"/>
      <c r="AV37" s="19">
        <f t="shared" ca="1" si="2"/>
        <v>19367.056869743679</v>
      </c>
      <c r="AW37" s="8"/>
      <c r="AX37" s="6">
        <f ca="1">IF(Table2[[#This Row],[debts]]&gt;$AY$14,1,0)</f>
        <v>1</v>
      </c>
      <c r="AY37" s="7"/>
      <c r="AZ37" s="8"/>
      <c r="BA37" s="26">
        <f ca="1">Table2[[#This Row],[mortage_left]]/Table2[[#This Row],[value_of_house]]</f>
        <v>0.71219706619750311</v>
      </c>
      <c r="BB37" s="7">
        <f t="shared" ca="1" si="23"/>
        <v>0</v>
      </c>
      <c r="BC37" s="7"/>
      <c r="BD37" s="7"/>
      <c r="BE37" s="6">
        <f ca="1">IF(Table2[[#This Row],[area]]="area1",Table2[[#This Row],[income]],0)</f>
        <v>0</v>
      </c>
      <c r="BF37" s="7">
        <f ca="1">IF(Table2[[#This Row],[area]]="area2",Table2[[#This Row],[income]],0)</f>
        <v>0</v>
      </c>
      <c r="BG37" s="7">
        <f ca="1">IF(Table2[[#This Row],[area]]="area3",Table2[[#This Row],[income]],0)</f>
        <v>0</v>
      </c>
      <c r="BH37" s="7">
        <f ca="1">IF(Table2[[#This Row],[area]]="area4",Table2[[#This Row],[income]],0)</f>
        <v>0</v>
      </c>
      <c r="BI37" s="7">
        <f ca="1">IF(Table2[[#This Row],[area]]="area5",Table2[[#This Row],[income]],0)</f>
        <v>45455</v>
      </c>
      <c r="BJ37" s="7">
        <f ca="1">IF(Table2[[#This Row],[area]]="area6",Table2[[#This Row],[income]],0)</f>
        <v>0</v>
      </c>
      <c r="BK37" s="7">
        <f ca="1">IF(Table2[[#This Row],[area]]="area7",Table2[[#This Row],[income]],0)</f>
        <v>0</v>
      </c>
      <c r="BL37" s="7">
        <f ca="1">IF(Table2[[#This Row],[area]]="area8",Table2[[#This Row],[income]],0)</f>
        <v>0</v>
      </c>
      <c r="BM37" s="7">
        <f ca="1">IF(Table2[[#This Row],[area]]="area9",Table2[[#This Row],[income]],0)</f>
        <v>0</v>
      </c>
      <c r="BN37" s="7">
        <f ca="1">IF(Table2[[#This Row],[area]]="area10",Table2[[#This Row],[income]],0)</f>
        <v>0</v>
      </c>
      <c r="BO37" s="6">
        <f ca="1">IF(Table2[[#This Row],[field_of_work]]="health",Table2[[#This Row],[income]],0)</f>
        <v>0</v>
      </c>
      <c r="BP37" s="7">
        <f ca="1">IF(Table2[[#This Row],[field_of_work]]="construction",Table2[[#This Row],[income]],0)</f>
        <v>45455</v>
      </c>
      <c r="BQ37" s="7">
        <f ca="1">IF(Table2[[#This Row],[field_of_work]]="teaching",Table2[[#This Row],[income]],0)</f>
        <v>0</v>
      </c>
      <c r="BR37" s="7">
        <f ca="1">IF(Table2[[#This Row],[field_of_work]]="IT",Table2[[#This Row],[income]],0)</f>
        <v>0</v>
      </c>
      <c r="BS37" s="7">
        <f ca="1">IF(Table2[[#This Row],[field_of_work]]="general work",Table2[[#This Row],[income]],0)</f>
        <v>0</v>
      </c>
      <c r="BT37" s="8">
        <f ca="1">IF(Table2[[#This Row],[field_of_work]]="agriculture",Table2[[#This Row],[income]],0)</f>
        <v>0</v>
      </c>
      <c r="BU37" s="6">
        <f ca="1">IF(Table2[[#This Row],[value_of_debts]]&gt;Table2[[#This Row],[income]],1,0)</f>
        <v>1</v>
      </c>
      <c r="BV37" s="7"/>
      <c r="BW37" s="6">
        <f ca="1">IF(Table2[[#This Row],[net_worth_of_person($)]]&gt;$BX$14,Table2[[#This Row],[age]],0)</f>
        <v>33</v>
      </c>
      <c r="BX37" s="8"/>
    </row>
    <row r="38" spans="2:76" x14ac:dyDescent="0.3">
      <c r="B38">
        <f t="shared" ca="1" si="3"/>
        <v>2</v>
      </c>
      <c r="C38" t="str">
        <f t="shared" ca="1" si="4"/>
        <v>women</v>
      </c>
      <c r="D38">
        <f t="shared" ca="1" si="5"/>
        <v>33</v>
      </c>
      <c r="E38">
        <f t="shared" ca="1" si="6"/>
        <v>4</v>
      </c>
      <c r="F38" t="str">
        <f t="shared" ca="1" si="7"/>
        <v>IT</v>
      </c>
      <c r="G38">
        <f t="shared" ca="1" si="8"/>
        <v>5</v>
      </c>
      <c r="H38" t="str">
        <f t="shared" ca="1" si="9"/>
        <v>other</v>
      </c>
      <c r="I38">
        <f t="shared" ca="1" si="10"/>
        <v>0</v>
      </c>
      <c r="J38">
        <f t="shared" ca="1" si="11"/>
        <v>2</v>
      </c>
      <c r="K38">
        <f t="shared" ca="1" si="12"/>
        <v>78206</v>
      </c>
      <c r="L38">
        <f t="shared" ca="1" si="13"/>
        <v>9</v>
      </c>
      <c r="M38" t="str">
        <f t="shared" ca="1" si="0"/>
        <v>area9</v>
      </c>
      <c r="N38">
        <f t="shared" ca="1" si="14"/>
        <v>312824</v>
      </c>
      <c r="O38" s="2">
        <f t="shared" ca="1" si="15"/>
        <v>195618.50335970439</v>
      </c>
      <c r="P38" s="1">
        <f t="shared" ca="1" si="16"/>
        <v>38734.113739487359</v>
      </c>
      <c r="Q38">
        <f t="shared" ca="1" si="17"/>
        <v>287</v>
      </c>
      <c r="R38">
        <f t="shared" ca="1" si="18"/>
        <v>114197.84950014277</v>
      </c>
      <c r="S38">
        <f t="shared" ca="1" si="19"/>
        <v>60641.755554241492</v>
      </c>
      <c r="T38" s="1">
        <f t="shared" ca="1" si="20"/>
        <v>412199.86929372884</v>
      </c>
      <c r="U38" s="2">
        <f t="shared" ca="1" si="21"/>
        <v>310103.35285984713</v>
      </c>
      <c r="V38" s="1">
        <f t="shared" ca="1" si="22"/>
        <v>102096.51643388171</v>
      </c>
      <c r="AD38" s="6">
        <f ca="1">IF(Table2[[#This Row],[gender]]="men",1,0)</f>
        <v>0</v>
      </c>
      <c r="AE38" s="7">
        <f ca="1">IF(Table2[[#This Row],[gender]]="women",1,0)</f>
        <v>1</v>
      </c>
      <c r="AF38" s="7"/>
      <c r="AG38" s="8"/>
      <c r="AI38" s="6">
        <f ca="1">IF(Table2[[#This Row],[field_of_work]]="health",1,0)</f>
        <v>0</v>
      </c>
      <c r="AJ38" s="7">
        <f ca="1">IF(Table2[[#This Row],[field_of_work]]="construction",1,0)</f>
        <v>0</v>
      </c>
      <c r="AK38" s="7">
        <f ca="1">IF(Table2[[#This Row],[field_of_work]]="teaching",1,0)</f>
        <v>0</v>
      </c>
      <c r="AL38" s="7">
        <f ca="1">IF(Table2[[#This Row],[field_of_work]]="IT",1,0)</f>
        <v>1</v>
      </c>
      <c r="AM38" s="7">
        <f ca="1">IF(Table2[[#This Row],[field_of_work]]="general work",1,0)</f>
        <v>0</v>
      </c>
      <c r="AN38" s="7">
        <f ca="1">IF(Table2[[#This Row],[field_of_work]]="agriculture",1,0)</f>
        <v>0</v>
      </c>
      <c r="AO38" s="7"/>
      <c r="AP38" s="7"/>
      <c r="AQ38" s="7"/>
      <c r="AR38" s="7"/>
      <c r="AS38" s="7"/>
      <c r="AT38" s="8"/>
      <c r="AV38" s="19">
        <f t="shared" ca="1" si="2"/>
        <v>31653.155879433387</v>
      </c>
      <c r="AW38" s="8"/>
      <c r="AX38" s="6">
        <f ca="1">IF(Table2[[#This Row],[debts]]&gt;$AY$14,1,0)</f>
        <v>1</v>
      </c>
      <c r="AY38" s="7"/>
      <c r="AZ38" s="8"/>
      <c r="BA38" s="26">
        <f ca="1">Table2[[#This Row],[mortage_left]]/Table2[[#This Row],[value_of_house]]</f>
        <v>0.62533086770741497</v>
      </c>
      <c r="BB38" s="7">
        <f t="shared" ca="1" si="23"/>
        <v>0</v>
      </c>
      <c r="BC38" s="7"/>
      <c r="BD38" s="7"/>
      <c r="BE38" s="6">
        <f ca="1">IF(Table2[[#This Row],[area]]="area1",Table2[[#This Row],[income]],0)</f>
        <v>0</v>
      </c>
      <c r="BF38" s="7">
        <f ca="1">IF(Table2[[#This Row],[area]]="area2",Table2[[#This Row],[income]],0)</f>
        <v>0</v>
      </c>
      <c r="BG38" s="7">
        <f ca="1">IF(Table2[[#This Row],[area]]="area3",Table2[[#This Row],[income]],0)</f>
        <v>0</v>
      </c>
      <c r="BH38" s="7">
        <f ca="1">IF(Table2[[#This Row],[area]]="area4",Table2[[#This Row],[income]],0)</f>
        <v>0</v>
      </c>
      <c r="BI38" s="7">
        <f ca="1">IF(Table2[[#This Row],[area]]="area5",Table2[[#This Row],[income]],0)</f>
        <v>0</v>
      </c>
      <c r="BJ38" s="7">
        <f ca="1">IF(Table2[[#This Row],[area]]="area6",Table2[[#This Row],[income]],0)</f>
        <v>0</v>
      </c>
      <c r="BK38" s="7">
        <f ca="1">IF(Table2[[#This Row],[area]]="area7",Table2[[#This Row],[income]],0)</f>
        <v>0</v>
      </c>
      <c r="BL38" s="7">
        <f ca="1">IF(Table2[[#This Row],[area]]="area8",Table2[[#This Row],[income]],0)</f>
        <v>0</v>
      </c>
      <c r="BM38" s="7">
        <f ca="1">IF(Table2[[#This Row],[area]]="area9",Table2[[#This Row],[income]],0)</f>
        <v>78206</v>
      </c>
      <c r="BN38" s="7">
        <f ca="1">IF(Table2[[#This Row],[area]]="area10",Table2[[#This Row],[income]],0)</f>
        <v>0</v>
      </c>
      <c r="BO38" s="6">
        <f ca="1">IF(Table2[[#This Row],[field_of_work]]="health",Table2[[#This Row],[income]],0)</f>
        <v>0</v>
      </c>
      <c r="BP38" s="7">
        <f ca="1">IF(Table2[[#This Row],[field_of_work]]="construction",Table2[[#This Row],[income]],0)</f>
        <v>0</v>
      </c>
      <c r="BQ38" s="7">
        <f ca="1">IF(Table2[[#This Row],[field_of_work]]="teaching",Table2[[#This Row],[income]],0)</f>
        <v>0</v>
      </c>
      <c r="BR38" s="7">
        <f ca="1">IF(Table2[[#This Row],[field_of_work]]="IT",Table2[[#This Row],[income]],0)</f>
        <v>78206</v>
      </c>
      <c r="BS38" s="7">
        <f ca="1">IF(Table2[[#This Row],[field_of_work]]="general work",Table2[[#This Row],[income]],0)</f>
        <v>0</v>
      </c>
      <c r="BT38" s="8">
        <f ca="1">IF(Table2[[#This Row],[field_of_work]]="agriculture",Table2[[#This Row],[income]],0)</f>
        <v>0</v>
      </c>
      <c r="BU38" s="6">
        <f ca="1">IF(Table2[[#This Row],[value_of_debts]]&gt;Table2[[#This Row],[income]],1,0)</f>
        <v>1</v>
      </c>
      <c r="BV38" s="7"/>
      <c r="BW38" s="6">
        <f ca="1">IF(Table2[[#This Row],[net_worth_of_person($)]]&gt;$BX$14,Table2[[#This Row],[age]],0)</f>
        <v>33</v>
      </c>
      <c r="BX38" s="8"/>
    </row>
    <row r="39" spans="2:76" x14ac:dyDescent="0.3">
      <c r="B39">
        <f t="shared" ca="1" si="3"/>
        <v>1</v>
      </c>
      <c r="C39" t="str">
        <f t="shared" ca="1" si="4"/>
        <v>men</v>
      </c>
      <c r="D39">
        <f t="shared" ca="1" si="5"/>
        <v>33</v>
      </c>
      <c r="E39">
        <f t="shared" ca="1" si="6"/>
        <v>2</v>
      </c>
      <c r="F39" t="str">
        <f t="shared" ca="1" si="7"/>
        <v>construction</v>
      </c>
      <c r="G39">
        <f t="shared" ca="1" si="8"/>
        <v>5</v>
      </c>
      <c r="H39" t="str">
        <f t="shared" ca="1" si="9"/>
        <v>other</v>
      </c>
      <c r="I39">
        <f t="shared" ca="1" si="10"/>
        <v>0</v>
      </c>
      <c r="J39">
        <f t="shared" ca="1" si="11"/>
        <v>3</v>
      </c>
      <c r="K39">
        <f t="shared" ca="1" si="12"/>
        <v>35057</v>
      </c>
      <c r="L39">
        <f t="shared" ca="1" si="13"/>
        <v>12</v>
      </c>
      <c r="M39" t="str">
        <f t="shared" ca="1" si="0"/>
        <v>area10</v>
      </c>
      <c r="N39">
        <f t="shared" ca="1" si="14"/>
        <v>175285</v>
      </c>
      <c r="O39" s="2">
        <f t="shared" ca="1" si="15"/>
        <v>126641.66426875604</v>
      </c>
      <c r="P39" s="1">
        <f t="shared" ca="1" si="16"/>
        <v>94959.467638300164</v>
      </c>
      <c r="Q39">
        <f t="shared" ca="1" si="17"/>
        <v>20497</v>
      </c>
      <c r="R39">
        <f t="shared" ca="1" si="18"/>
        <v>29049.424692933226</v>
      </c>
      <c r="S39">
        <f t="shared" ca="1" si="19"/>
        <v>23508.015267841758</v>
      </c>
      <c r="T39" s="1">
        <f t="shared" ca="1" si="20"/>
        <v>293752.4829061419</v>
      </c>
      <c r="U39" s="2">
        <f t="shared" ca="1" si="21"/>
        <v>176188.08896168927</v>
      </c>
      <c r="V39" s="1">
        <f t="shared" ca="1" si="22"/>
        <v>117564.39394445263</v>
      </c>
      <c r="AD39" s="6">
        <f ca="1">IF(Table2[[#This Row],[gender]]="men",1,0)</f>
        <v>1</v>
      </c>
      <c r="AE39" s="7">
        <f ca="1">IF(Table2[[#This Row],[gender]]="women",1,0)</f>
        <v>0</v>
      </c>
      <c r="AF39" s="7"/>
      <c r="AG39" s="8"/>
      <c r="AI39" s="6">
        <f ca="1">IF(Table2[[#This Row],[field_of_work]]="health",1,0)</f>
        <v>0</v>
      </c>
      <c r="AJ39" s="7">
        <f ca="1">IF(Table2[[#This Row],[field_of_work]]="construction",1,0)</f>
        <v>1</v>
      </c>
      <c r="AK39" s="7">
        <f ca="1">IF(Table2[[#This Row],[field_of_work]]="teaching",1,0)</f>
        <v>0</v>
      </c>
      <c r="AL39" s="7">
        <f ca="1">IF(Table2[[#This Row],[field_of_work]]="IT",1,0)</f>
        <v>0</v>
      </c>
      <c r="AM39" s="7">
        <f ca="1">IF(Table2[[#This Row],[field_of_work]]="general work",1,0)</f>
        <v>0</v>
      </c>
      <c r="AN39" s="7">
        <f ca="1">IF(Table2[[#This Row],[field_of_work]]="agriculture",1,0)</f>
        <v>0</v>
      </c>
      <c r="AO39" s="7"/>
      <c r="AP39" s="7"/>
      <c r="AQ39" s="7"/>
      <c r="AR39" s="7"/>
      <c r="AS39" s="7"/>
      <c r="AT39" s="8"/>
      <c r="AV39" s="19">
        <f t="shared" ca="1" si="2"/>
        <v>54440.376056226582</v>
      </c>
      <c r="AW39" s="8"/>
      <c r="AX39" s="6">
        <f ca="1">IF(Table2[[#This Row],[debts]]&gt;$AY$14,1,0)</f>
        <v>1</v>
      </c>
      <c r="AY39" s="7"/>
      <c r="AZ39" s="8"/>
      <c r="BA39" s="26">
        <f ca="1">Table2[[#This Row],[mortage_left]]/Table2[[#This Row],[value_of_house]]</f>
        <v>0.72249002634997883</v>
      </c>
      <c r="BB39" s="7">
        <f t="shared" ca="1" si="23"/>
        <v>0</v>
      </c>
      <c r="BC39" s="7"/>
      <c r="BD39" s="7"/>
      <c r="BE39" s="6">
        <f ca="1">IF(Table2[[#This Row],[area]]="area1",Table2[[#This Row],[income]],0)</f>
        <v>0</v>
      </c>
      <c r="BF39" s="7">
        <f ca="1">IF(Table2[[#This Row],[area]]="area2",Table2[[#This Row],[income]],0)</f>
        <v>0</v>
      </c>
      <c r="BG39" s="7">
        <f ca="1">IF(Table2[[#This Row],[area]]="area3",Table2[[#This Row],[income]],0)</f>
        <v>0</v>
      </c>
      <c r="BH39" s="7">
        <f ca="1">IF(Table2[[#This Row],[area]]="area4",Table2[[#This Row],[income]],0)</f>
        <v>0</v>
      </c>
      <c r="BI39" s="7">
        <f ca="1">IF(Table2[[#This Row],[area]]="area5",Table2[[#This Row],[income]],0)</f>
        <v>0</v>
      </c>
      <c r="BJ39" s="7">
        <f ca="1">IF(Table2[[#This Row],[area]]="area6",Table2[[#This Row],[income]],0)</f>
        <v>0</v>
      </c>
      <c r="BK39" s="7">
        <f ca="1">IF(Table2[[#This Row],[area]]="area7",Table2[[#This Row],[income]],0)</f>
        <v>0</v>
      </c>
      <c r="BL39" s="7">
        <f ca="1">IF(Table2[[#This Row],[area]]="area8",Table2[[#This Row],[income]],0)</f>
        <v>0</v>
      </c>
      <c r="BM39" s="7">
        <f ca="1">IF(Table2[[#This Row],[area]]="area9",Table2[[#This Row],[income]],0)</f>
        <v>0</v>
      </c>
      <c r="BN39" s="7">
        <f ca="1">IF(Table2[[#This Row],[area]]="area10",Table2[[#This Row],[income]],0)</f>
        <v>35057</v>
      </c>
      <c r="BO39" s="6">
        <f ca="1">IF(Table2[[#This Row],[field_of_work]]="health",Table2[[#This Row],[income]],0)</f>
        <v>0</v>
      </c>
      <c r="BP39" s="7">
        <f ca="1">IF(Table2[[#This Row],[field_of_work]]="construction",Table2[[#This Row],[income]],0)</f>
        <v>35057</v>
      </c>
      <c r="BQ39" s="7">
        <f ca="1">IF(Table2[[#This Row],[field_of_work]]="teaching",Table2[[#This Row],[income]],0)</f>
        <v>0</v>
      </c>
      <c r="BR39" s="7">
        <f ca="1">IF(Table2[[#This Row],[field_of_work]]="IT",Table2[[#This Row],[income]],0)</f>
        <v>0</v>
      </c>
      <c r="BS39" s="7">
        <f ca="1">IF(Table2[[#This Row],[field_of_work]]="general work",Table2[[#This Row],[income]],0)</f>
        <v>0</v>
      </c>
      <c r="BT39" s="8">
        <f ca="1">IF(Table2[[#This Row],[field_of_work]]="agriculture",Table2[[#This Row],[income]],0)</f>
        <v>0</v>
      </c>
      <c r="BU39" s="6">
        <f ca="1">IF(Table2[[#This Row],[value_of_debts]]&gt;Table2[[#This Row],[income]],1,0)</f>
        <v>1</v>
      </c>
      <c r="BV39" s="7"/>
      <c r="BW39" s="6">
        <f ca="1">IF(Table2[[#This Row],[net_worth_of_person($)]]&gt;$BX$14,Table2[[#This Row],[age]],0)</f>
        <v>33</v>
      </c>
      <c r="BX39" s="8"/>
    </row>
    <row r="40" spans="2:76" x14ac:dyDescent="0.3">
      <c r="B40">
        <f t="shared" ca="1" si="3"/>
        <v>1</v>
      </c>
      <c r="C40" t="str">
        <f t="shared" ca="1" si="4"/>
        <v>men</v>
      </c>
      <c r="D40">
        <f t="shared" ca="1" si="5"/>
        <v>44</v>
      </c>
      <c r="E40">
        <f t="shared" ca="1" si="6"/>
        <v>4</v>
      </c>
      <c r="F40" t="str">
        <f t="shared" ca="1" si="7"/>
        <v>IT</v>
      </c>
      <c r="G40">
        <f t="shared" ca="1" si="8"/>
        <v>2</v>
      </c>
      <c r="H40" t="str">
        <f t="shared" ca="1" si="9"/>
        <v>college</v>
      </c>
      <c r="I40">
        <f t="shared" ca="1" si="10"/>
        <v>2</v>
      </c>
      <c r="J40">
        <f t="shared" ca="1" si="11"/>
        <v>2</v>
      </c>
      <c r="K40">
        <f t="shared" ca="1" si="12"/>
        <v>62767</v>
      </c>
      <c r="L40">
        <f t="shared" ca="1" si="13"/>
        <v>7</v>
      </c>
      <c r="M40" t="str">
        <f t="shared" ca="1" si="0"/>
        <v>area7</v>
      </c>
      <c r="N40">
        <f t="shared" ca="1" si="14"/>
        <v>313835</v>
      </c>
      <c r="O40" s="2">
        <f t="shared" ca="1" si="15"/>
        <v>43396.628061231524</v>
      </c>
      <c r="P40" s="1">
        <f t="shared" ca="1" si="16"/>
        <v>108880.75211245316</v>
      </c>
      <c r="Q40">
        <f t="shared" ca="1" si="17"/>
        <v>10136</v>
      </c>
      <c r="R40">
        <f t="shared" ca="1" si="18"/>
        <v>80663.055512347768</v>
      </c>
      <c r="S40">
        <f t="shared" ca="1" si="19"/>
        <v>36220.232848002051</v>
      </c>
      <c r="T40" s="1">
        <f t="shared" ca="1" si="20"/>
        <v>458935.98496045521</v>
      </c>
      <c r="U40" s="2">
        <f t="shared" ca="1" si="21"/>
        <v>134195.6835735793</v>
      </c>
      <c r="V40" s="1">
        <f t="shared" ca="1" si="22"/>
        <v>324740.30138687592</v>
      </c>
      <c r="AD40" s="6">
        <f ca="1">IF(Table2[[#This Row],[gender]]="men",1,0)</f>
        <v>1</v>
      </c>
      <c r="AE40" s="7">
        <f ca="1">IF(Table2[[#This Row],[gender]]="women",1,0)</f>
        <v>0</v>
      </c>
      <c r="AF40" s="7"/>
      <c r="AG40" s="8"/>
      <c r="AI40" s="6">
        <f ca="1">IF(Table2[[#This Row],[field_of_work]]="health",1,0)</f>
        <v>0</v>
      </c>
      <c r="AJ40" s="7">
        <f ca="1">IF(Table2[[#This Row],[field_of_work]]="construction",1,0)</f>
        <v>0</v>
      </c>
      <c r="AK40" s="7">
        <f ca="1">IF(Table2[[#This Row],[field_of_work]]="teaching",1,0)</f>
        <v>0</v>
      </c>
      <c r="AL40" s="7">
        <f ca="1">IF(Table2[[#This Row],[field_of_work]]="IT",1,0)</f>
        <v>1</v>
      </c>
      <c r="AM40" s="7">
        <f ca="1">IF(Table2[[#This Row],[field_of_work]]="general work",1,0)</f>
        <v>0</v>
      </c>
      <c r="AN40" s="7">
        <f ca="1">IF(Table2[[#This Row],[field_of_work]]="agriculture",1,0)</f>
        <v>0</v>
      </c>
      <c r="AO40" s="7"/>
      <c r="AP40" s="7"/>
      <c r="AQ40" s="7"/>
      <c r="AR40" s="7"/>
      <c r="AS40" s="7"/>
      <c r="AT40" s="8"/>
      <c r="AV40" s="19">
        <f t="shared" ca="1" si="2"/>
        <v>1786.102987587223</v>
      </c>
      <c r="AW40" s="8"/>
      <c r="AX40" s="6">
        <f ca="1">IF(Table2[[#This Row],[debts]]&gt;$AY$14,1,0)</f>
        <v>1</v>
      </c>
      <c r="AY40" s="7"/>
      <c r="AZ40" s="8"/>
      <c r="BA40" s="26">
        <f ca="1">Table2[[#This Row],[mortage_left]]/Table2[[#This Row],[value_of_house]]</f>
        <v>0.1382784841118152</v>
      </c>
      <c r="BB40" s="7">
        <f t="shared" ca="1" si="23"/>
        <v>1</v>
      </c>
      <c r="BC40" s="7"/>
      <c r="BD40" s="7"/>
      <c r="BE40" s="6">
        <f ca="1">IF(Table2[[#This Row],[area]]="area1",Table2[[#This Row],[income]],0)</f>
        <v>0</v>
      </c>
      <c r="BF40" s="7">
        <f ca="1">IF(Table2[[#This Row],[area]]="area2",Table2[[#This Row],[income]],0)</f>
        <v>0</v>
      </c>
      <c r="BG40" s="7">
        <f ca="1">IF(Table2[[#This Row],[area]]="area3",Table2[[#This Row],[income]],0)</f>
        <v>0</v>
      </c>
      <c r="BH40" s="7">
        <f ca="1">IF(Table2[[#This Row],[area]]="area4",Table2[[#This Row],[income]],0)</f>
        <v>0</v>
      </c>
      <c r="BI40" s="7">
        <f ca="1">IF(Table2[[#This Row],[area]]="area5",Table2[[#This Row],[income]],0)</f>
        <v>0</v>
      </c>
      <c r="BJ40" s="7">
        <f ca="1">IF(Table2[[#This Row],[area]]="area6",Table2[[#This Row],[income]],0)</f>
        <v>0</v>
      </c>
      <c r="BK40" s="7">
        <f ca="1">IF(Table2[[#This Row],[area]]="area7",Table2[[#This Row],[income]],0)</f>
        <v>62767</v>
      </c>
      <c r="BL40" s="7">
        <f ca="1">IF(Table2[[#This Row],[area]]="area8",Table2[[#This Row],[income]],0)</f>
        <v>0</v>
      </c>
      <c r="BM40" s="7">
        <f ca="1">IF(Table2[[#This Row],[area]]="area9",Table2[[#This Row],[income]],0)</f>
        <v>0</v>
      </c>
      <c r="BN40" s="7">
        <f ca="1">IF(Table2[[#This Row],[area]]="area10",Table2[[#This Row],[income]],0)</f>
        <v>0</v>
      </c>
      <c r="BO40" s="6">
        <f ca="1">IF(Table2[[#This Row],[field_of_work]]="health",Table2[[#This Row],[income]],0)</f>
        <v>0</v>
      </c>
      <c r="BP40" s="7">
        <f ca="1">IF(Table2[[#This Row],[field_of_work]]="construction",Table2[[#This Row],[income]],0)</f>
        <v>0</v>
      </c>
      <c r="BQ40" s="7">
        <f ca="1">IF(Table2[[#This Row],[field_of_work]]="teaching",Table2[[#This Row],[income]],0)</f>
        <v>0</v>
      </c>
      <c r="BR40" s="7">
        <f ca="1">IF(Table2[[#This Row],[field_of_work]]="IT",Table2[[#This Row],[income]],0)</f>
        <v>62767</v>
      </c>
      <c r="BS40" s="7">
        <f ca="1">IF(Table2[[#This Row],[field_of_work]]="general work",Table2[[#This Row],[income]],0)</f>
        <v>0</v>
      </c>
      <c r="BT40" s="8">
        <f ca="1">IF(Table2[[#This Row],[field_of_work]]="agriculture",Table2[[#This Row],[income]],0)</f>
        <v>0</v>
      </c>
      <c r="BU40" s="6">
        <f ca="1">IF(Table2[[#This Row],[value_of_debts]]&gt;Table2[[#This Row],[income]],1,0)</f>
        <v>1</v>
      </c>
      <c r="BV40" s="7"/>
      <c r="BW40" s="6">
        <f ca="1">IF(Table2[[#This Row],[net_worth_of_person($)]]&gt;$BX$14,Table2[[#This Row],[age]],0)</f>
        <v>44</v>
      </c>
      <c r="BX40" s="8"/>
    </row>
    <row r="41" spans="2:76" x14ac:dyDescent="0.3">
      <c r="B41">
        <f t="shared" ca="1" si="3"/>
        <v>1</v>
      </c>
      <c r="C41" t="str">
        <f t="shared" ca="1" si="4"/>
        <v>men</v>
      </c>
      <c r="D41">
        <f t="shared" ca="1" si="5"/>
        <v>36</v>
      </c>
      <c r="E41">
        <f t="shared" ca="1" si="6"/>
        <v>1</v>
      </c>
      <c r="F41" t="str">
        <f t="shared" ca="1" si="7"/>
        <v>health</v>
      </c>
      <c r="G41">
        <f t="shared" ca="1" si="8"/>
        <v>4</v>
      </c>
      <c r="H41" t="str">
        <f t="shared" ca="1" si="9"/>
        <v>technical</v>
      </c>
      <c r="I41">
        <f t="shared" ca="1" si="10"/>
        <v>1</v>
      </c>
      <c r="J41">
        <f t="shared" ca="1" si="11"/>
        <v>3</v>
      </c>
      <c r="K41">
        <f t="shared" ca="1" si="12"/>
        <v>62499</v>
      </c>
      <c r="L41">
        <f t="shared" ca="1" si="13"/>
        <v>2</v>
      </c>
      <c r="M41" t="str">
        <f t="shared" ca="1" si="0"/>
        <v>area2</v>
      </c>
      <c r="N41">
        <f t="shared" ca="1" si="14"/>
        <v>374994</v>
      </c>
      <c r="O41" s="2">
        <f t="shared" ca="1" si="15"/>
        <v>153020.93765567697</v>
      </c>
      <c r="P41" s="1">
        <f t="shared" ca="1" si="16"/>
        <v>5358.3089627616691</v>
      </c>
      <c r="Q41">
        <f t="shared" ca="1" si="17"/>
        <v>3080</v>
      </c>
      <c r="R41">
        <f t="shared" ca="1" si="18"/>
        <v>85337.424101938901</v>
      </c>
      <c r="S41">
        <f t="shared" ca="1" si="19"/>
        <v>83508.844003977472</v>
      </c>
      <c r="T41" s="1">
        <f t="shared" ca="1" si="20"/>
        <v>463861.15296673914</v>
      </c>
      <c r="U41" s="2">
        <f t="shared" ca="1" si="21"/>
        <v>241438.36175761587</v>
      </c>
      <c r="V41" s="1">
        <f t="shared" ca="1" si="22"/>
        <v>222422.79120912327</v>
      </c>
      <c r="AD41" s="6">
        <f ca="1">IF(Table2[[#This Row],[gender]]="men",1,0)</f>
        <v>1</v>
      </c>
      <c r="AE41" s="7">
        <f ca="1">IF(Table2[[#This Row],[gender]]="women",1,0)</f>
        <v>0</v>
      </c>
      <c r="AF41" s="7"/>
      <c r="AG41" s="8"/>
      <c r="AI41" s="6">
        <f ca="1">IF(Table2[[#This Row],[field_of_work]]="health",1,0)</f>
        <v>1</v>
      </c>
      <c r="AJ41" s="7">
        <f ca="1">IF(Table2[[#This Row],[field_of_work]]="construction",1,0)</f>
        <v>0</v>
      </c>
      <c r="AK41" s="7">
        <f ca="1">IF(Table2[[#This Row],[field_of_work]]="teaching",1,0)</f>
        <v>0</v>
      </c>
      <c r="AL41" s="7">
        <f ca="1">IF(Table2[[#This Row],[field_of_work]]="IT",1,0)</f>
        <v>0</v>
      </c>
      <c r="AM41" s="7">
        <f ca="1">IF(Table2[[#This Row],[field_of_work]]="general work",1,0)</f>
        <v>0</v>
      </c>
      <c r="AN41" s="7">
        <f ca="1">IF(Table2[[#This Row],[field_of_work]]="agriculture",1,0)</f>
        <v>0</v>
      </c>
      <c r="AO41" s="7"/>
      <c r="AP41" s="7"/>
      <c r="AQ41" s="7"/>
      <c r="AR41" s="7"/>
      <c r="AS41" s="7"/>
      <c r="AT41" s="8"/>
      <c r="AV41" s="19">
        <f t="shared" ca="1" si="2"/>
        <v>7181.2078865768462</v>
      </c>
      <c r="AW41" s="8"/>
      <c r="AX41" s="6">
        <f ca="1">IF(Table2[[#This Row],[debts]]&gt;$AY$14,1,0)</f>
        <v>1</v>
      </c>
      <c r="AY41" s="7"/>
      <c r="AZ41" s="8"/>
      <c r="BA41" s="26">
        <f ca="1">Table2[[#This Row],[mortage_left]]/Table2[[#This Row],[value_of_house]]</f>
        <v>0.40806236274627589</v>
      </c>
      <c r="BB41" s="7">
        <f t="shared" ca="1" si="23"/>
        <v>0</v>
      </c>
      <c r="BC41" s="7"/>
      <c r="BD41" s="7"/>
      <c r="BE41" s="6">
        <f ca="1">IF(Table2[[#This Row],[area]]="area1",Table2[[#This Row],[income]],0)</f>
        <v>0</v>
      </c>
      <c r="BF41" s="7">
        <f ca="1">IF(Table2[[#This Row],[area]]="area2",Table2[[#This Row],[income]],0)</f>
        <v>62499</v>
      </c>
      <c r="BG41" s="7">
        <f ca="1">IF(Table2[[#This Row],[area]]="area3",Table2[[#This Row],[income]],0)</f>
        <v>0</v>
      </c>
      <c r="BH41" s="7">
        <f ca="1">IF(Table2[[#This Row],[area]]="area4",Table2[[#This Row],[income]],0)</f>
        <v>0</v>
      </c>
      <c r="BI41" s="7">
        <f ca="1">IF(Table2[[#This Row],[area]]="area5",Table2[[#This Row],[income]],0)</f>
        <v>0</v>
      </c>
      <c r="BJ41" s="7">
        <f ca="1">IF(Table2[[#This Row],[area]]="area6",Table2[[#This Row],[income]],0)</f>
        <v>0</v>
      </c>
      <c r="BK41" s="7">
        <f ca="1">IF(Table2[[#This Row],[area]]="area7",Table2[[#This Row],[income]],0)</f>
        <v>0</v>
      </c>
      <c r="BL41" s="7">
        <f ca="1">IF(Table2[[#This Row],[area]]="area8",Table2[[#This Row],[income]],0)</f>
        <v>0</v>
      </c>
      <c r="BM41" s="7">
        <f ca="1">IF(Table2[[#This Row],[area]]="area9",Table2[[#This Row],[income]],0)</f>
        <v>0</v>
      </c>
      <c r="BN41" s="7">
        <f ca="1">IF(Table2[[#This Row],[area]]="area10",Table2[[#This Row],[income]],0)</f>
        <v>0</v>
      </c>
      <c r="BO41" s="6">
        <f ca="1">IF(Table2[[#This Row],[field_of_work]]="health",Table2[[#This Row],[income]],0)</f>
        <v>62499</v>
      </c>
      <c r="BP41" s="7">
        <f ca="1">IF(Table2[[#This Row],[field_of_work]]="construction",Table2[[#This Row],[income]],0)</f>
        <v>0</v>
      </c>
      <c r="BQ41" s="7">
        <f ca="1">IF(Table2[[#This Row],[field_of_work]]="teaching",Table2[[#This Row],[income]],0)</f>
        <v>0</v>
      </c>
      <c r="BR41" s="7">
        <f ca="1">IF(Table2[[#This Row],[field_of_work]]="IT",Table2[[#This Row],[income]],0)</f>
        <v>0</v>
      </c>
      <c r="BS41" s="7">
        <f ca="1">IF(Table2[[#This Row],[field_of_work]]="general work",Table2[[#This Row],[income]],0)</f>
        <v>0</v>
      </c>
      <c r="BT41" s="8">
        <f ca="1">IF(Table2[[#This Row],[field_of_work]]="agriculture",Table2[[#This Row],[income]],0)</f>
        <v>0</v>
      </c>
      <c r="BU41" s="6">
        <f ca="1">IF(Table2[[#This Row],[value_of_debts]]&gt;Table2[[#This Row],[income]],1,0)</f>
        <v>1</v>
      </c>
      <c r="BV41" s="7"/>
      <c r="BW41" s="6">
        <f ca="1">IF(Table2[[#This Row],[net_worth_of_person($)]]&gt;$BX$14,Table2[[#This Row],[age]],0)</f>
        <v>36</v>
      </c>
      <c r="BX41" s="8"/>
    </row>
    <row r="42" spans="2:76" x14ac:dyDescent="0.3">
      <c r="B42">
        <f t="shared" ca="1" si="3"/>
        <v>1</v>
      </c>
      <c r="C42" t="str">
        <f t="shared" ca="1" si="4"/>
        <v>men</v>
      </c>
      <c r="D42">
        <f t="shared" ca="1" si="5"/>
        <v>28</v>
      </c>
      <c r="E42">
        <f t="shared" ca="1" si="6"/>
        <v>6</v>
      </c>
      <c r="F42" t="str">
        <f t="shared" ca="1" si="7"/>
        <v>agriculture</v>
      </c>
      <c r="G42">
        <f t="shared" ca="1" si="8"/>
        <v>5</v>
      </c>
      <c r="H42" t="str">
        <f t="shared" ca="1" si="9"/>
        <v>other</v>
      </c>
      <c r="I42">
        <f t="shared" ca="1" si="10"/>
        <v>2</v>
      </c>
      <c r="J42">
        <f t="shared" ca="1" si="11"/>
        <v>3</v>
      </c>
      <c r="K42">
        <f t="shared" ca="1" si="12"/>
        <v>44043</v>
      </c>
      <c r="L42">
        <f t="shared" ca="1" si="13"/>
        <v>8</v>
      </c>
      <c r="M42" t="str">
        <f t="shared" ca="1" si="0"/>
        <v>area8</v>
      </c>
      <c r="N42">
        <f t="shared" ca="1" si="14"/>
        <v>132129</v>
      </c>
      <c r="O42" s="2">
        <f t="shared" ca="1" si="15"/>
        <v>127024.58341187243</v>
      </c>
      <c r="P42" s="1">
        <f t="shared" ca="1" si="16"/>
        <v>21543.62365973054</v>
      </c>
      <c r="Q42">
        <f t="shared" ca="1" si="17"/>
        <v>13350</v>
      </c>
      <c r="R42">
        <f t="shared" ca="1" si="18"/>
        <v>66070.767199695576</v>
      </c>
      <c r="S42">
        <f t="shared" ca="1" si="19"/>
        <v>18186.130450415032</v>
      </c>
      <c r="T42" s="1">
        <f t="shared" ca="1" si="20"/>
        <v>171858.75411014556</v>
      </c>
      <c r="U42" s="2">
        <f t="shared" ca="1" si="21"/>
        <v>206445.35061156802</v>
      </c>
      <c r="V42" s="1">
        <f t="shared" ca="1" si="22"/>
        <v>-34586.596501422464</v>
      </c>
      <c r="AD42" s="6">
        <f ca="1">IF(Table2[[#This Row],[gender]]="men",1,0)</f>
        <v>1</v>
      </c>
      <c r="AE42" s="7">
        <f ca="1">IF(Table2[[#This Row],[gender]]="women",1,0)</f>
        <v>0</v>
      </c>
      <c r="AF42" s="7"/>
      <c r="AG42" s="8"/>
      <c r="AI42" s="6">
        <f ca="1">IF(Table2[[#This Row],[field_of_work]]="health",1,0)</f>
        <v>0</v>
      </c>
      <c r="AJ42" s="7">
        <f ca="1">IF(Table2[[#This Row],[field_of_work]]="construction",1,0)</f>
        <v>0</v>
      </c>
      <c r="AK42" s="7">
        <f ca="1">IF(Table2[[#This Row],[field_of_work]]="teaching",1,0)</f>
        <v>0</v>
      </c>
      <c r="AL42" s="7">
        <f ca="1">IF(Table2[[#This Row],[field_of_work]]="IT",1,0)</f>
        <v>0</v>
      </c>
      <c r="AM42" s="7">
        <f ca="1">IF(Table2[[#This Row],[field_of_work]]="general work",1,0)</f>
        <v>0</v>
      </c>
      <c r="AN42" s="7">
        <f ca="1">IF(Table2[[#This Row],[field_of_work]]="agriculture",1,0)</f>
        <v>1</v>
      </c>
      <c r="AO42" s="7"/>
      <c r="AP42" s="7"/>
      <c r="AQ42" s="7"/>
      <c r="AR42" s="7"/>
      <c r="AS42" s="7"/>
      <c r="AT42" s="8"/>
      <c r="AV42" s="19">
        <f t="shared" ca="1" si="2"/>
        <v>59131.071873573354</v>
      </c>
      <c r="AW42" s="8"/>
      <c r="AX42" s="6">
        <f ca="1">IF(Table2[[#This Row],[debts]]&gt;$AY$14,1,0)</f>
        <v>1</v>
      </c>
      <c r="AY42" s="7"/>
      <c r="AZ42" s="8"/>
      <c r="BA42" s="26">
        <f ca="1">Table2[[#This Row],[mortage_left]]/Table2[[#This Row],[value_of_house]]</f>
        <v>0.9613679314296818</v>
      </c>
      <c r="BB42" s="7">
        <f t="shared" ca="1" si="23"/>
        <v>0</v>
      </c>
      <c r="BC42" s="7"/>
      <c r="BD42" s="7"/>
      <c r="BE42" s="6">
        <f ca="1">IF(Table2[[#This Row],[area]]="area1",Table2[[#This Row],[income]],0)</f>
        <v>0</v>
      </c>
      <c r="BF42" s="7">
        <f ca="1">IF(Table2[[#This Row],[area]]="area2",Table2[[#This Row],[income]],0)</f>
        <v>0</v>
      </c>
      <c r="BG42" s="7">
        <f ca="1">IF(Table2[[#This Row],[area]]="area3",Table2[[#This Row],[income]],0)</f>
        <v>0</v>
      </c>
      <c r="BH42" s="7">
        <f ca="1">IF(Table2[[#This Row],[area]]="area4",Table2[[#This Row],[income]],0)</f>
        <v>0</v>
      </c>
      <c r="BI42" s="7">
        <f ca="1">IF(Table2[[#This Row],[area]]="area5",Table2[[#This Row],[income]],0)</f>
        <v>0</v>
      </c>
      <c r="BJ42" s="7">
        <f ca="1">IF(Table2[[#This Row],[area]]="area6",Table2[[#This Row],[income]],0)</f>
        <v>0</v>
      </c>
      <c r="BK42" s="7">
        <f ca="1">IF(Table2[[#This Row],[area]]="area7",Table2[[#This Row],[income]],0)</f>
        <v>0</v>
      </c>
      <c r="BL42" s="7">
        <f ca="1">IF(Table2[[#This Row],[area]]="area8",Table2[[#This Row],[income]],0)</f>
        <v>44043</v>
      </c>
      <c r="BM42" s="7">
        <f ca="1">IF(Table2[[#This Row],[area]]="area9",Table2[[#This Row],[income]],0)</f>
        <v>0</v>
      </c>
      <c r="BN42" s="7">
        <f ca="1">IF(Table2[[#This Row],[area]]="area10",Table2[[#This Row],[income]],0)</f>
        <v>0</v>
      </c>
      <c r="BO42" s="6">
        <f ca="1">IF(Table2[[#This Row],[field_of_work]]="health",Table2[[#This Row],[income]],0)</f>
        <v>0</v>
      </c>
      <c r="BP42" s="7">
        <f ca="1">IF(Table2[[#This Row],[field_of_work]]="construction",Table2[[#This Row],[income]],0)</f>
        <v>0</v>
      </c>
      <c r="BQ42" s="7">
        <f ca="1">IF(Table2[[#This Row],[field_of_work]]="teaching",Table2[[#This Row],[income]],0)</f>
        <v>0</v>
      </c>
      <c r="BR42" s="7">
        <f ca="1">IF(Table2[[#This Row],[field_of_work]]="IT",Table2[[#This Row],[income]],0)</f>
        <v>0</v>
      </c>
      <c r="BS42" s="7">
        <f ca="1">IF(Table2[[#This Row],[field_of_work]]="general work",Table2[[#This Row],[income]],0)</f>
        <v>0</v>
      </c>
      <c r="BT42" s="8">
        <f ca="1">IF(Table2[[#This Row],[field_of_work]]="agriculture",Table2[[#This Row],[income]],0)</f>
        <v>44043</v>
      </c>
      <c r="BU42" s="6">
        <f ca="1">IF(Table2[[#This Row],[value_of_debts]]&gt;Table2[[#This Row],[income]],1,0)</f>
        <v>1</v>
      </c>
      <c r="BV42" s="7"/>
      <c r="BW42" s="6">
        <f ca="1">IF(Table2[[#This Row],[net_worth_of_person($)]]&gt;$BX$14,Table2[[#This Row],[age]],0)</f>
        <v>0</v>
      </c>
      <c r="BX42" s="8"/>
    </row>
    <row r="43" spans="2:76" x14ac:dyDescent="0.3">
      <c r="B43">
        <f t="shared" ca="1" si="3"/>
        <v>1</v>
      </c>
      <c r="C43" t="str">
        <f t="shared" ca="1" si="4"/>
        <v>men</v>
      </c>
      <c r="D43">
        <f t="shared" ca="1" si="5"/>
        <v>44</v>
      </c>
      <c r="E43">
        <f t="shared" ca="1" si="6"/>
        <v>5</v>
      </c>
      <c r="F43" t="str">
        <f t="shared" ca="1" si="7"/>
        <v>general work</v>
      </c>
      <c r="G43">
        <f t="shared" ca="1" si="8"/>
        <v>3</v>
      </c>
      <c r="H43" t="str">
        <f t="shared" ca="1" si="9"/>
        <v>university</v>
      </c>
      <c r="I43">
        <f t="shared" ca="1" si="10"/>
        <v>0</v>
      </c>
      <c r="J43">
        <f t="shared" ca="1" si="11"/>
        <v>3</v>
      </c>
      <c r="K43">
        <f t="shared" ca="1" si="12"/>
        <v>66504</v>
      </c>
      <c r="L43">
        <f t="shared" ca="1" si="13"/>
        <v>11</v>
      </c>
      <c r="M43" t="str">
        <f t="shared" ca="1" si="0"/>
        <v>area10</v>
      </c>
      <c r="N43">
        <f t="shared" ca="1" si="14"/>
        <v>199512</v>
      </c>
      <c r="O43" s="2">
        <f t="shared" ca="1" si="15"/>
        <v>44237.711611001883</v>
      </c>
      <c r="P43" s="1">
        <f t="shared" ca="1" si="16"/>
        <v>177393.21562072006</v>
      </c>
      <c r="Q43">
        <f t="shared" ca="1" si="17"/>
        <v>76580</v>
      </c>
      <c r="R43">
        <f t="shared" ca="1" si="18"/>
        <v>90401.348243595334</v>
      </c>
      <c r="S43">
        <f t="shared" ca="1" si="19"/>
        <v>57985.047955800721</v>
      </c>
      <c r="T43" s="1">
        <f t="shared" ca="1" si="20"/>
        <v>434890.26357652078</v>
      </c>
      <c r="U43" s="2">
        <f t="shared" ca="1" si="21"/>
        <v>211219.0598545972</v>
      </c>
      <c r="V43" s="1">
        <f t="shared" ca="1" si="22"/>
        <v>223671.20372192358</v>
      </c>
      <c r="AD43" s="6">
        <f ca="1">IF(Table2[[#This Row],[gender]]="men",1,0)</f>
        <v>1</v>
      </c>
      <c r="AE43" s="7">
        <f ca="1">IF(Table2[[#This Row],[gender]]="women",1,0)</f>
        <v>0</v>
      </c>
      <c r="AF43" s="7"/>
      <c r="AG43" s="8"/>
      <c r="AI43" s="6">
        <f ca="1">IF(Table2[[#This Row],[field_of_work]]="health",1,0)</f>
        <v>0</v>
      </c>
      <c r="AJ43" s="7">
        <f ca="1">IF(Table2[[#This Row],[field_of_work]]="construction",1,0)</f>
        <v>0</v>
      </c>
      <c r="AK43" s="7">
        <f ca="1">IF(Table2[[#This Row],[field_of_work]]="teaching",1,0)</f>
        <v>0</v>
      </c>
      <c r="AL43" s="7">
        <f ca="1">IF(Table2[[#This Row],[field_of_work]]="IT",1,0)</f>
        <v>0</v>
      </c>
      <c r="AM43" s="7">
        <f ca="1">IF(Table2[[#This Row],[field_of_work]]="general work",1,0)</f>
        <v>1</v>
      </c>
      <c r="AN43" s="7">
        <f ca="1">IF(Table2[[#This Row],[field_of_work]]="agriculture",1,0)</f>
        <v>0</v>
      </c>
      <c r="AO43" s="7"/>
      <c r="AP43" s="7"/>
      <c r="AQ43" s="7"/>
      <c r="AR43" s="7"/>
      <c r="AS43" s="7"/>
      <c r="AT43" s="8"/>
      <c r="AV43" s="19">
        <f t="shared" ca="1" si="2"/>
        <v>49947.567942829504</v>
      </c>
      <c r="AW43" s="8"/>
      <c r="AX43" s="6">
        <f ca="1">IF(Table2[[#This Row],[debts]]&gt;$AY$14,1,0)</f>
        <v>1</v>
      </c>
      <c r="AY43" s="7"/>
      <c r="AZ43" s="8"/>
      <c r="BA43" s="26">
        <f ca="1">Table2[[#This Row],[mortage_left]]/Table2[[#This Row],[value_of_house]]</f>
        <v>0.22172957822588057</v>
      </c>
      <c r="BB43" s="7">
        <f t="shared" ca="1" si="23"/>
        <v>1</v>
      </c>
      <c r="BC43" s="7"/>
      <c r="BD43" s="7"/>
      <c r="BE43" s="6">
        <f ca="1">IF(Table2[[#This Row],[area]]="area1",Table2[[#This Row],[income]],0)</f>
        <v>0</v>
      </c>
      <c r="BF43" s="7">
        <f ca="1">IF(Table2[[#This Row],[area]]="area2",Table2[[#This Row],[income]],0)</f>
        <v>0</v>
      </c>
      <c r="BG43" s="7">
        <f ca="1">IF(Table2[[#This Row],[area]]="area3",Table2[[#This Row],[income]],0)</f>
        <v>0</v>
      </c>
      <c r="BH43" s="7">
        <f ca="1">IF(Table2[[#This Row],[area]]="area4",Table2[[#This Row],[income]],0)</f>
        <v>0</v>
      </c>
      <c r="BI43" s="7">
        <f ca="1">IF(Table2[[#This Row],[area]]="area5",Table2[[#This Row],[income]],0)</f>
        <v>0</v>
      </c>
      <c r="BJ43" s="7">
        <f ca="1">IF(Table2[[#This Row],[area]]="area6",Table2[[#This Row],[income]],0)</f>
        <v>0</v>
      </c>
      <c r="BK43" s="7">
        <f ca="1">IF(Table2[[#This Row],[area]]="area7",Table2[[#This Row],[income]],0)</f>
        <v>0</v>
      </c>
      <c r="BL43" s="7">
        <f ca="1">IF(Table2[[#This Row],[area]]="area8",Table2[[#This Row],[income]],0)</f>
        <v>0</v>
      </c>
      <c r="BM43" s="7">
        <f ca="1">IF(Table2[[#This Row],[area]]="area9",Table2[[#This Row],[income]],0)</f>
        <v>0</v>
      </c>
      <c r="BN43" s="7">
        <f ca="1">IF(Table2[[#This Row],[area]]="area10",Table2[[#This Row],[income]],0)</f>
        <v>66504</v>
      </c>
      <c r="BO43" s="6">
        <f ca="1">IF(Table2[[#This Row],[field_of_work]]="health",Table2[[#This Row],[income]],0)</f>
        <v>0</v>
      </c>
      <c r="BP43" s="7">
        <f ca="1">IF(Table2[[#This Row],[field_of_work]]="construction",Table2[[#This Row],[income]],0)</f>
        <v>0</v>
      </c>
      <c r="BQ43" s="7">
        <f ca="1">IF(Table2[[#This Row],[field_of_work]]="teaching",Table2[[#This Row],[income]],0)</f>
        <v>0</v>
      </c>
      <c r="BR43" s="7">
        <f ca="1">IF(Table2[[#This Row],[field_of_work]]="IT",Table2[[#This Row],[income]],0)</f>
        <v>0</v>
      </c>
      <c r="BS43" s="7">
        <f ca="1">IF(Table2[[#This Row],[field_of_work]]="general work",Table2[[#This Row],[income]],0)</f>
        <v>66504</v>
      </c>
      <c r="BT43" s="8">
        <f ca="1">IF(Table2[[#This Row],[field_of_work]]="agriculture",Table2[[#This Row],[income]],0)</f>
        <v>0</v>
      </c>
      <c r="BU43" s="6">
        <f ca="1">IF(Table2[[#This Row],[value_of_debts]]&gt;Table2[[#This Row],[income]],1,0)</f>
        <v>1</v>
      </c>
      <c r="BV43" s="7"/>
      <c r="BW43" s="6">
        <f ca="1">IF(Table2[[#This Row],[net_worth_of_person($)]]&gt;$BX$14,Table2[[#This Row],[age]],0)</f>
        <v>44</v>
      </c>
      <c r="BX43" s="8"/>
    </row>
    <row r="44" spans="2:76" x14ac:dyDescent="0.3">
      <c r="B44">
        <f t="shared" ca="1" si="3"/>
        <v>1</v>
      </c>
      <c r="C44" t="str">
        <f t="shared" ca="1" si="4"/>
        <v>men</v>
      </c>
      <c r="D44">
        <f t="shared" ca="1" si="5"/>
        <v>44</v>
      </c>
      <c r="E44">
        <f t="shared" ca="1" si="6"/>
        <v>1</v>
      </c>
      <c r="F44" t="str">
        <f t="shared" ca="1" si="7"/>
        <v>health</v>
      </c>
      <c r="G44">
        <f t="shared" ca="1" si="8"/>
        <v>5</v>
      </c>
      <c r="H44" t="str">
        <f t="shared" ca="1" si="9"/>
        <v>other</v>
      </c>
      <c r="I44">
        <f t="shared" ca="1" si="10"/>
        <v>4</v>
      </c>
      <c r="J44">
        <f t="shared" ca="1" si="11"/>
        <v>1</v>
      </c>
      <c r="K44">
        <f t="shared" ca="1" si="12"/>
        <v>68988</v>
      </c>
      <c r="L44">
        <f t="shared" ca="1" si="13"/>
        <v>13</v>
      </c>
      <c r="M44" t="str">
        <f t="shared" ca="1" si="0"/>
        <v>area10</v>
      </c>
      <c r="N44">
        <f t="shared" ca="1" si="14"/>
        <v>275952</v>
      </c>
      <c r="O44" s="2">
        <f t="shared" ca="1" si="15"/>
        <v>3377.8982558988723</v>
      </c>
      <c r="P44" s="1">
        <f t="shared" ca="1" si="16"/>
        <v>49947.567942829504</v>
      </c>
      <c r="Q44">
        <f t="shared" ca="1" si="17"/>
        <v>9313</v>
      </c>
      <c r="R44">
        <f t="shared" ca="1" si="18"/>
        <v>96866.85250557214</v>
      </c>
      <c r="S44">
        <f t="shared" ca="1" si="19"/>
        <v>53154.691375007766</v>
      </c>
      <c r="T44" s="1">
        <f t="shared" ca="1" si="20"/>
        <v>379054.25931783731</v>
      </c>
      <c r="U44" s="2">
        <f t="shared" ca="1" si="21"/>
        <v>109557.75076147102</v>
      </c>
      <c r="V44" s="1">
        <f t="shared" ca="1" si="22"/>
        <v>269496.50855636632</v>
      </c>
      <c r="AD44" s="6">
        <f ca="1">IF(Table2[[#This Row],[gender]]="men",1,0)</f>
        <v>1</v>
      </c>
      <c r="AE44" s="7">
        <f ca="1">IF(Table2[[#This Row],[gender]]="women",1,0)</f>
        <v>0</v>
      </c>
      <c r="AF44" s="7"/>
      <c r="AG44" s="8"/>
      <c r="AI44" s="6">
        <f ca="1">IF(Table2[[#This Row],[field_of_work]]="health",1,0)</f>
        <v>1</v>
      </c>
      <c r="AJ44" s="7">
        <f ca="1">IF(Table2[[#This Row],[field_of_work]]="construction",1,0)</f>
        <v>0</v>
      </c>
      <c r="AK44" s="7">
        <f ca="1">IF(Table2[[#This Row],[field_of_work]]="teaching",1,0)</f>
        <v>0</v>
      </c>
      <c r="AL44" s="7">
        <f ca="1">IF(Table2[[#This Row],[field_of_work]]="IT",1,0)</f>
        <v>0</v>
      </c>
      <c r="AM44" s="7">
        <f ca="1">IF(Table2[[#This Row],[field_of_work]]="general work",1,0)</f>
        <v>0</v>
      </c>
      <c r="AN44" s="7">
        <f ca="1">IF(Table2[[#This Row],[field_of_work]]="agriculture",1,0)</f>
        <v>0</v>
      </c>
      <c r="AO44" s="7"/>
      <c r="AP44" s="7"/>
      <c r="AQ44" s="7"/>
      <c r="AR44" s="7"/>
      <c r="AS44" s="7"/>
      <c r="AT44" s="8"/>
      <c r="AV44" s="19">
        <f t="shared" ca="1" si="2"/>
        <v>15792.840965512374</v>
      </c>
      <c r="AW44" s="8"/>
      <c r="AX44" s="6">
        <f ca="1">IF(Table2[[#This Row],[debts]]&gt;$AY$14,1,0)</f>
        <v>1</v>
      </c>
      <c r="AY44" s="7"/>
      <c r="AZ44" s="8"/>
      <c r="BA44" s="26">
        <f ca="1">Table2[[#This Row],[mortage_left]]/Table2[[#This Row],[value_of_house]]</f>
        <v>1.2240890647282399E-2</v>
      </c>
      <c r="BB44" s="7">
        <f t="shared" ca="1" si="23"/>
        <v>1</v>
      </c>
      <c r="BC44" s="7"/>
      <c r="BD44" s="7"/>
      <c r="BE44" s="6">
        <f ca="1">IF(Table2[[#This Row],[area]]="area1",Table2[[#This Row],[income]],0)</f>
        <v>0</v>
      </c>
      <c r="BF44" s="7">
        <f ca="1">IF(Table2[[#This Row],[area]]="area2",Table2[[#This Row],[income]],0)</f>
        <v>0</v>
      </c>
      <c r="BG44" s="7">
        <f ca="1">IF(Table2[[#This Row],[area]]="area3",Table2[[#This Row],[income]],0)</f>
        <v>0</v>
      </c>
      <c r="BH44" s="7">
        <f ca="1">IF(Table2[[#This Row],[area]]="area4",Table2[[#This Row],[income]],0)</f>
        <v>0</v>
      </c>
      <c r="BI44" s="7">
        <f ca="1">IF(Table2[[#This Row],[area]]="area5",Table2[[#This Row],[income]],0)</f>
        <v>0</v>
      </c>
      <c r="BJ44" s="7">
        <f ca="1">IF(Table2[[#This Row],[area]]="area6",Table2[[#This Row],[income]],0)</f>
        <v>0</v>
      </c>
      <c r="BK44" s="7">
        <f ca="1">IF(Table2[[#This Row],[area]]="area7",Table2[[#This Row],[income]],0)</f>
        <v>0</v>
      </c>
      <c r="BL44" s="7">
        <f ca="1">IF(Table2[[#This Row],[area]]="area8",Table2[[#This Row],[income]],0)</f>
        <v>0</v>
      </c>
      <c r="BM44" s="7">
        <f ca="1">IF(Table2[[#This Row],[area]]="area9",Table2[[#This Row],[income]],0)</f>
        <v>0</v>
      </c>
      <c r="BN44" s="7">
        <f ca="1">IF(Table2[[#This Row],[area]]="area10",Table2[[#This Row],[income]],0)</f>
        <v>68988</v>
      </c>
      <c r="BO44" s="6">
        <f ca="1">IF(Table2[[#This Row],[field_of_work]]="health",Table2[[#This Row],[income]],0)</f>
        <v>68988</v>
      </c>
      <c r="BP44" s="7">
        <f ca="1">IF(Table2[[#This Row],[field_of_work]]="construction",Table2[[#This Row],[income]],0)</f>
        <v>0</v>
      </c>
      <c r="BQ44" s="7">
        <f ca="1">IF(Table2[[#This Row],[field_of_work]]="teaching",Table2[[#This Row],[income]],0)</f>
        <v>0</v>
      </c>
      <c r="BR44" s="7">
        <f ca="1">IF(Table2[[#This Row],[field_of_work]]="IT",Table2[[#This Row],[income]],0)</f>
        <v>0</v>
      </c>
      <c r="BS44" s="7">
        <f ca="1">IF(Table2[[#This Row],[field_of_work]]="general work",Table2[[#This Row],[income]],0)</f>
        <v>0</v>
      </c>
      <c r="BT44" s="8">
        <f ca="1">IF(Table2[[#This Row],[field_of_work]]="agriculture",Table2[[#This Row],[income]],0)</f>
        <v>0</v>
      </c>
      <c r="BU44" s="6">
        <f ca="1">IF(Table2[[#This Row],[value_of_debts]]&gt;Table2[[#This Row],[income]],1,0)</f>
        <v>1</v>
      </c>
      <c r="BV44" s="7"/>
      <c r="BW44" s="6">
        <f ca="1">IF(Table2[[#This Row],[net_worth_of_person($)]]&gt;$BX$14,Table2[[#This Row],[age]],0)</f>
        <v>44</v>
      </c>
      <c r="BX44" s="8"/>
    </row>
    <row r="45" spans="2:76" x14ac:dyDescent="0.3">
      <c r="B45">
        <f t="shared" ca="1" si="3"/>
        <v>2</v>
      </c>
      <c r="C45" t="str">
        <f t="shared" ca="1" si="4"/>
        <v>women</v>
      </c>
      <c r="D45">
        <f t="shared" ca="1" si="5"/>
        <v>28</v>
      </c>
      <c r="E45">
        <f t="shared" ca="1" si="6"/>
        <v>4</v>
      </c>
      <c r="F45" t="str">
        <f t="shared" ca="1" si="7"/>
        <v>IT</v>
      </c>
      <c r="G45">
        <f t="shared" ca="1" si="8"/>
        <v>4</v>
      </c>
      <c r="H45" t="str">
        <f t="shared" ca="1" si="9"/>
        <v>technical</v>
      </c>
      <c r="I45">
        <f t="shared" ca="1" si="10"/>
        <v>4</v>
      </c>
      <c r="J45">
        <f t="shared" ca="1" si="11"/>
        <v>2</v>
      </c>
      <c r="K45">
        <f t="shared" ca="1" si="12"/>
        <v>28541</v>
      </c>
      <c r="L45">
        <f t="shared" ca="1" si="13"/>
        <v>3</v>
      </c>
      <c r="M45" t="str">
        <f t="shared" ca="1" si="0"/>
        <v>area3</v>
      </c>
      <c r="N45">
        <f t="shared" ca="1" si="14"/>
        <v>85623</v>
      </c>
      <c r="O45" s="2">
        <f t="shared" ca="1" si="15"/>
        <v>27198.298786306048</v>
      </c>
      <c r="P45" s="1">
        <f t="shared" ca="1" si="16"/>
        <v>31585.681931024748</v>
      </c>
      <c r="Q45">
        <f t="shared" ca="1" si="17"/>
        <v>30466</v>
      </c>
      <c r="R45">
        <f t="shared" ca="1" si="18"/>
        <v>22723.017442017863</v>
      </c>
      <c r="S45">
        <f t="shared" ca="1" si="19"/>
        <v>13941.180909239127</v>
      </c>
      <c r="T45" s="1">
        <f t="shared" ca="1" si="20"/>
        <v>131149.86284026387</v>
      </c>
      <c r="U45" s="2">
        <f t="shared" ca="1" si="21"/>
        <v>80387.316228323907</v>
      </c>
      <c r="V45" s="1">
        <f t="shared" ca="1" si="22"/>
        <v>50762.546611939964</v>
      </c>
      <c r="AD45" s="6">
        <f ca="1">IF(Table2[[#This Row],[gender]]="men",1,0)</f>
        <v>0</v>
      </c>
      <c r="AE45" s="7">
        <f ca="1">IF(Table2[[#This Row],[gender]]="women",1,0)</f>
        <v>1</v>
      </c>
      <c r="AF45" s="7"/>
      <c r="AG45" s="8"/>
      <c r="AI45" s="6">
        <f ca="1">IF(Table2[[#This Row],[field_of_work]]="health",1,0)</f>
        <v>0</v>
      </c>
      <c r="AJ45" s="7">
        <f ca="1">IF(Table2[[#This Row],[field_of_work]]="construction",1,0)</f>
        <v>0</v>
      </c>
      <c r="AK45" s="7">
        <f ca="1">IF(Table2[[#This Row],[field_of_work]]="teaching",1,0)</f>
        <v>0</v>
      </c>
      <c r="AL45" s="7">
        <f ca="1">IF(Table2[[#This Row],[field_of_work]]="IT",1,0)</f>
        <v>1</v>
      </c>
      <c r="AM45" s="7">
        <f ca="1">IF(Table2[[#This Row],[field_of_work]]="general work",1,0)</f>
        <v>0</v>
      </c>
      <c r="AN45" s="7">
        <f ca="1">IF(Table2[[#This Row],[field_of_work]]="agriculture",1,0)</f>
        <v>0</v>
      </c>
      <c r="AO45" s="7"/>
      <c r="AP45" s="7"/>
      <c r="AQ45" s="7"/>
      <c r="AR45" s="7"/>
      <c r="AS45" s="7"/>
      <c r="AT45" s="8"/>
      <c r="AV45" s="19">
        <f t="shared" ca="1" si="2"/>
        <v>44202.420476785788</v>
      </c>
      <c r="AW45" s="8"/>
      <c r="AX45" s="6">
        <f ca="1">IF(Table2[[#This Row],[debts]]&gt;$AY$14,1,0)</f>
        <v>1</v>
      </c>
      <c r="AY45" s="7"/>
      <c r="AZ45" s="8"/>
      <c r="BA45" s="26">
        <f ca="1">Table2[[#This Row],[mortage_left]]/Table2[[#This Row],[value_of_house]]</f>
        <v>0.31765178499125291</v>
      </c>
      <c r="BB45" s="7">
        <f t="shared" ca="1" si="23"/>
        <v>0</v>
      </c>
      <c r="BC45" s="7"/>
      <c r="BD45" s="7"/>
      <c r="BE45" s="6">
        <f ca="1">IF(Table2[[#This Row],[area]]="area1",Table2[[#This Row],[income]],0)</f>
        <v>0</v>
      </c>
      <c r="BF45" s="7">
        <f ca="1">IF(Table2[[#This Row],[area]]="area2",Table2[[#This Row],[income]],0)</f>
        <v>0</v>
      </c>
      <c r="BG45" s="7">
        <f ca="1">IF(Table2[[#This Row],[area]]="area3",Table2[[#This Row],[income]],0)</f>
        <v>28541</v>
      </c>
      <c r="BH45" s="7">
        <f ca="1">IF(Table2[[#This Row],[area]]="area4",Table2[[#This Row],[income]],0)</f>
        <v>0</v>
      </c>
      <c r="BI45" s="7">
        <f ca="1">IF(Table2[[#This Row],[area]]="area5",Table2[[#This Row],[income]],0)</f>
        <v>0</v>
      </c>
      <c r="BJ45" s="7">
        <f ca="1">IF(Table2[[#This Row],[area]]="area6",Table2[[#This Row],[income]],0)</f>
        <v>0</v>
      </c>
      <c r="BK45" s="7">
        <f ca="1">IF(Table2[[#This Row],[area]]="area7",Table2[[#This Row],[income]],0)</f>
        <v>0</v>
      </c>
      <c r="BL45" s="7">
        <f ca="1">IF(Table2[[#This Row],[area]]="area8",Table2[[#This Row],[income]],0)</f>
        <v>0</v>
      </c>
      <c r="BM45" s="7">
        <f ca="1">IF(Table2[[#This Row],[area]]="area9",Table2[[#This Row],[income]],0)</f>
        <v>0</v>
      </c>
      <c r="BN45" s="7">
        <f ca="1">IF(Table2[[#This Row],[area]]="area10",Table2[[#This Row],[income]],0)</f>
        <v>0</v>
      </c>
      <c r="BO45" s="6">
        <f ca="1">IF(Table2[[#This Row],[field_of_work]]="health",Table2[[#This Row],[income]],0)</f>
        <v>0</v>
      </c>
      <c r="BP45" s="7">
        <f ca="1">IF(Table2[[#This Row],[field_of_work]]="construction",Table2[[#This Row],[income]],0)</f>
        <v>0</v>
      </c>
      <c r="BQ45" s="7">
        <f ca="1">IF(Table2[[#This Row],[field_of_work]]="teaching",Table2[[#This Row],[income]],0)</f>
        <v>0</v>
      </c>
      <c r="BR45" s="7">
        <f ca="1">IF(Table2[[#This Row],[field_of_work]]="IT",Table2[[#This Row],[income]],0)</f>
        <v>28541</v>
      </c>
      <c r="BS45" s="7">
        <f ca="1">IF(Table2[[#This Row],[field_of_work]]="general work",Table2[[#This Row],[income]],0)</f>
        <v>0</v>
      </c>
      <c r="BT45" s="8">
        <f ca="1">IF(Table2[[#This Row],[field_of_work]]="agriculture",Table2[[#This Row],[income]],0)</f>
        <v>0</v>
      </c>
      <c r="BU45" s="6">
        <f ca="1">IF(Table2[[#This Row],[value_of_debts]]&gt;Table2[[#This Row],[income]],1,0)</f>
        <v>1</v>
      </c>
      <c r="BV45" s="7"/>
      <c r="BW45" s="6">
        <f ca="1">IF(Table2[[#This Row],[net_worth_of_person($)]]&gt;$BX$14,Table2[[#This Row],[age]],0)</f>
        <v>28</v>
      </c>
      <c r="BX45" s="8"/>
    </row>
    <row r="46" spans="2:76" x14ac:dyDescent="0.3">
      <c r="B46">
        <f t="shared" ca="1" si="3"/>
        <v>2</v>
      </c>
      <c r="C46" t="str">
        <f t="shared" ca="1" si="4"/>
        <v>women</v>
      </c>
      <c r="D46">
        <f t="shared" ca="1" si="5"/>
        <v>27</v>
      </c>
      <c r="E46">
        <f t="shared" ca="1" si="6"/>
        <v>3</v>
      </c>
      <c r="F46" t="str">
        <f t="shared" ca="1" si="7"/>
        <v>teaching</v>
      </c>
      <c r="G46">
        <f t="shared" ca="1" si="8"/>
        <v>3</v>
      </c>
      <c r="H46" t="str">
        <f t="shared" ca="1" si="9"/>
        <v>university</v>
      </c>
      <c r="I46">
        <f t="shared" ca="1" si="10"/>
        <v>1</v>
      </c>
      <c r="J46">
        <f t="shared" ca="1" si="11"/>
        <v>1</v>
      </c>
      <c r="K46">
        <f t="shared" ca="1" si="12"/>
        <v>56362</v>
      </c>
      <c r="L46">
        <f t="shared" ca="1" si="13"/>
        <v>2</v>
      </c>
      <c r="M46" t="str">
        <f t="shared" ca="1" si="0"/>
        <v>area2</v>
      </c>
      <c r="N46">
        <f t="shared" ca="1" si="14"/>
        <v>225448</v>
      </c>
      <c r="O46" s="2">
        <f t="shared" ca="1" si="15"/>
        <v>54512.111633042128</v>
      </c>
      <c r="P46" s="1">
        <f t="shared" ca="1" si="16"/>
        <v>44202.420476785788</v>
      </c>
      <c r="Q46">
        <f t="shared" ca="1" si="17"/>
        <v>43606</v>
      </c>
      <c r="R46">
        <f t="shared" ca="1" si="18"/>
        <v>7765.6996877686606</v>
      </c>
      <c r="S46">
        <f t="shared" ca="1" si="19"/>
        <v>72503.582695639489</v>
      </c>
      <c r="T46" s="1">
        <f t="shared" ca="1" si="20"/>
        <v>342154.00317242532</v>
      </c>
      <c r="U46" s="2">
        <f t="shared" ca="1" si="21"/>
        <v>105883.8113208108</v>
      </c>
      <c r="V46" s="1">
        <f t="shared" ca="1" si="22"/>
        <v>236270.19185161451</v>
      </c>
      <c r="AD46" s="6">
        <f ca="1">IF(Table2[[#This Row],[gender]]="men",1,0)</f>
        <v>0</v>
      </c>
      <c r="AE46" s="7">
        <f ca="1">IF(Table2[[#This Row],[gender]]="women",1,0)</f>
        <v>1</v>
      </c>
      <c r="AF46" s="7"/>
      <c r="AG46" s="8"/>
      <c r="AI46" s="6">
        <f ca="1">IF(Table2[[#This Row],[field_of_work]]="health",1,0)</f>
        <v>0</v>
      </c>
      <c r="AJ46" s="7">
        <f ca="1">IF(Table2[[#This Row],[field_of_work]]="construction",1,0)</f>
        <v>0</v>
      </c>
      <c r="AK46" s="7">
        <f ca="1">IF(Table2[[#This Row],[field_of_work]]="teaching",1,0)</f>
        <v>1</v>
      </c>
      <c r="AL46" s="7">
        <f ca="1">IF(Table2[[#This Row],[field_of_work]]="IT",1,0)</f>
        <v>0</v>
      </c>
      <c r="AM46" s="7">
        <f ca="1">IF(Table2[[#This Row],[field_of_work]]="general work",1,0)</f>
        <v>0</v>
      </c>
      <c r="AN46" s="7">
        <f ca="1">IF(Table2[[#This Row],[field_of_work]]="agriculture",1,0)</f>
        <v>0</v>
      </c>
      <c r="AO46" s="7"/>
      <c r="AP46" s="7"/>
      <c r="AQ46" s="7"/>
      <c r="AR46" s="7"/>
      <c r="AS46" s="7"/>
      <c r="AT46" s="8"/>
      <c r="AV46" s="19">
        <f t="shared" ca="1" si="2"/>
        <v>40471.72410623524</v>
      </c>
      <c r="AW46" s="8"/>
      <c r="AX46" s="6">
        <f ca="1">IF(Table2[[#This Row],[debts]]&gt;$AY$14,1,0)</f>
        <v>1</v>
      </c>
      <c r="AY46" s="7"/>
      <c r="AZ46" s="8"/>
      <c r="BA46" s="26">
        <f ca="1">Table2[[#This Row],[mortage_left]]/Table2[[#This Row],[value_of_house]]</f>
        <v>0.24179461176431874</v>
      </c>
      <c r="BB46" s="7">
        <f t="shared" ca="1" si="23"/>
        <v>1</v>
      </c>
      <c r="BC46" s="7"/>
      <c r="BD46" s="7"/>
      <c r="BE46" s="6">
        <f ca="1">IF(Table2[[#This Row],[area]]="area1",Table2[[#This Row],[income]],0)</f>
        <v>0</v>
      </c>
      <c r="BF46" s="7">
        <f ca="1">IF(Table2[[#This Row],[area]]="area2",Table2[[#This Row],[income]],0)</f>
        <v>56362</v>
      </c>
      <c r="BG46" s="7">
        <f ca="1">IF(Table2[[#This Row],[area]]="area3",Table2[[#This Row],[income]],0)</f>
        <v>0</v>
      </c>
      <c r="BH46" s="7">
        <f ca="1">IF(Table2[[#This Row],[area]]="area4",Table2[[#This Row],[income]],0)</f>
        <v>0</v>
      </c>
      <c r="BI46" s="7">
        <f ca="1">IF(Table2[[#This Row],[area]]="area5",Table2[[#This Row],[income]],0)</f>
        <v>0</v>
      </c>
      <c r="BJ46" s="7">
        <f ca="1">IF(Table2[[#This Row],[area]]="area6",Table2[[#This Row],[income]],0)</f>
        <v>0</v>
      </c>
      <c r="BK46" s="7">
        <f ca="1">IF(Table2[[#This Row],[area]]="area7",Table2[[#This Row],[income]],0)</f>
        <v>0</v>
      </c>
      <c r="BL46" s="7">
        <f ca="1">IF(Table2[[#This Row],[area]]="area8",Table2[[#This Row],[income]],0)</f>
        <v>0</v>
      </c>
      <c r="BM46" s="7">
        <f ca="1">IF(Table2[[#This Row],[area]]="area9",Table2[[#This Row],[income]],0)</f>
        <v>0</v>
      </c>
      <c r="BN46" s="7">
        <f ca="1">IF(Table2[[#This Row],[area]]="area10",Table2[[#This Row],[income]],0)</f>
        <v>0</v>
      </c>
      <c r="BO46" s="6">
        <f ca="1">IF(Table2[[#This Row],[field_of_work]]="health",Table2[[#This Row],[income]],0)</f>
        <v>0</v>
      </c>
      <c r="BP46" s="7">
        <f ca="1">IF(Table2[[#This Row],[field_of_work]]="construction",Table2[[#This Row],[income]],0)</f>
        <v>0</v>
      </c>
      <c r="BQ46" s="7">
        <f ca="1">IF(Table2[[#This Row],[field_of_work]]="teaching",Table2[[#This Row],[income]],0)</f>
        <v>56362</v>
      </c>
      <c r="BR46" s="7">
        <f ca="1">IF(Table2[[#This Row],[field_of_work]]="IT",Table2[[#This Row],[income]],0)</f>
        <v>0</v>
      </c>
      <c r="BS46" s="7">
        <f ca="1">IF(Table2[[#This Row],[field_of_work]]="general work",Table2[[#This Row],[income]],0)</f>
        <v>0</v>
      </c>
      <c r="BT46" s="8">
        <f ca="1">IF(Table2[[#This Row],[field_of_work]]="agriculture",Table2[[#This Row],[income]],0)</f>
        <v>0</v>
      </c>
      <c r="BU46" s="6">
        <f ca="1">IF(Table2[[#This Row],[value_of_debts]]&gt;Table2[[#This Row],[income]],1,0)</f>
        <v>1</v>
      </c>
      <c r="BV46" s="7"/>
      <c r="BW46" s="6">
        <f ca="1">IF(Table2[[#This Row],[net_worth_of_person($)]]&gt;$BX$14,Table2[[#This Row],[age]],0)</f>
        <v>27</v>
      </c>
      <c r="BX46" s="8"/>
    </row>
    <row r="47" spans="2:76" x14ac:dyDescent="0.3">
      <c r="B47">
        <f t="shared" ca="1" si="3"/>
        <v>2</v>
      </c>
      <c r="C47" t="str">
        <f t="shared" ca="1" si="4"/>
        <v>women</v>
      </c>
      <c r="D47">
        <f t="shared" ca="1" si="5"/>
        <v>28</v>
      </c>
      <c r="E47">
        <f t="shared" ca="1" si="6"/>
        <v>2</v>
      </c>
      <c r="F47" t="str">
        <f t="shared" ca="1" si="7"/>
        <v>construction</v>
      </c>
      <c r="G47">
        <f t="shared" ca="1" si="8"/>
        <v>2</v>
      </c>
      <c r="H47" t="str">
        <f t="shared" ca="1" si="9"/>
        <v>college</v>
      </c>
      <c r="I47">
        <f t="shared" ca="1" si="10"/>
        <v>1</v>
      </c>
      <c r="J47">
        <f t="shared" ca="1" si="11"/>
        <v>1</v>
      </c>
      <c r="K47">
        <f t="shared" ca="1" si="12"/>
        <v>48688</v>
      </c>
      <c r="L47">
        <f t="shared" ca="1" si="13"/>
        <v>9</v>
      </c>
      <c r="M47" t="str">
        <f t="shared" ca="1" si="0"/>
        <v>area9</v>
      </c>
      <c r="N47">
        <f t="shared" ca="1" si="14"/>
        <v>146064</v>
      </c>
      <c r="O47" s="2">
        <f t="shared" ca="1" si="15"/>
        <v>64555.606921563383</v>
      </c>
      <c r="P47" s="1">
        <f t="shared" ca="1" si="16"/>
        <v>40471.72410623524</v>
      </c>
      <c r="Q47">
        <f t="shared" ca="1" si="17"/>
        <v>9638</v>
      </c>
      <c r="R47">
        <f t="shared" ca="1" si="18"/>
        <v>50894.957589731435</v>
      </c>
      <c r="S47">
        <f t="shared" ca="1" si="19"/>
        <v>19277.08344159718</v>
      </c>
      <c r="T47" s="1">
        <f t="shared" ca="1" si="20"/>
        <v>205812.80754783243</v>
      </c>
      <c r="U47" s="2">
        <f t="shared" ca="1" si="21"/>
        <v>125088.56451129483</v>
      </c>
      <c r="V47" s="1">
        <f t="shared" ca="1" si="22"/>
        <v>80724.243036537606</v>
      </c>
      <c r="AD47" s="6">
        <f ca="1">IF(Table2[[#This Row],[gender]]="men",1,0)</f>
        <v>0</v>
      </c>
      <c r="AE47" s="7">
        <f ca="1">IF(Table2[[#This Row],[gender]]="women",1,0)</f>
        <v>1</v>
      </c>
      <c r="AF47" s="7"/>
      <c r="AG47" s="8"/>
      <c r="AI47" s="6">
        <f ca="1">IF(Table2[[#This Row],[field_of_work]]="health",1,0)</f>
        <v>0</v>
      </c>
      <c r="AJ47" s="7">
        <f ca="1">IF(Table2[[#This Row],[field_of_work]]="construction",1,0)</f>
        <v>1</v>
      </c>
      <c r="AK47" s="7">
        <f ca="1">IF(Table2[[#This Row],[field_of_work]]="teaching",1,0)</f>
        <v>0</v>
      </c>
      <c r="AL47" s="7">
        <f ca="1">IF(Table2[[#This Row],[field_of_work]]="IT",1,0)</f>
        <v>0</v>
      </c>
      <c r="AM47" s="7">
        <f ca="1">IF(Table2[[#This Row],[field_of_work]]="general work",1,0)</f>
        <v>0</v>
      </c>
      <c r="AN47" s="7">
        <f ca="1">IF(Table2[[#This Row],[field_of_work]]="agriculture",1,0)</f>
        <v>0</v>
      </c>
      <c r="AO47" s="7"/>
      <c r="AP47" s="7"/>
      <c r="AQ47" s="7"/>
      <c r="AR47" s="7"/>
      <c r="AS47" s="7"/>
      <c r="AT47" s="8"/>
      <c r="AV47" s="19">
        <f t="shared" ca="1" si="2"/>
        <v>47206.721041903817</v>
      </c>
      <c r="AW47" s="8"/>
      <c r="AX47" s="6">
        <f ca="1">IF(Table2[[#This Row],[debts]]&gt;$AY$14,1,0)</f>
        <v>1</v>
      </c>
      <c r="AY47" s="7"/>
      <c r="AZ47" s="8"/>
      <c r="BA47" s="26">
        <f ca="1">Table2[[#This Row],[mortage_left]]/Table2[[#This Row],[value_of_house]]</f>
        <v>0.44196795186742377</v>
      </c>
      <c r="BB47" s="7">
        <f t="shared" ca="1" si="23"/>
        <v>0</v>
      </c>
      <c r="BC47" s="7"/>
      <c r="BD47" s="7"/>
      <c r="BE47" s="6">
        <f ca="1">IF(Table2[[#This Row],[area]]="area1",Table2[[#This Row],[income]],0)</f>
        <v>0</v>
      </c>
      <c r="BF47" s="7">
        <f ca="1">IF(Table2[[#This Row],[area]]="area2",Table2[[#This Row],[income]],0)</f>
        <v>0</v>
      </c>
      <c r="BG47" s="7">
        <f ca="1">IF(Table2[[#This Row],[area]]="area3",Table2[[#This Row],[income]],0)</f>
        <v>0</v>
      </c>
      <c r="BH47" s="7">
        <f ca="1">IF(Table2[[#This Row],[area]]="area4",Table2[[#This Row],[income]],0)</f>
        <v>0</v>
      </c>
      <c r="BI47" s="7">
        <f ca="1">IF(Table2[[#This Row],[area]]="area5",Table2[[#This Row],[income]],0)</f>
        <v>0</v>
      </c>
      <c r="BJ47" s="7">
        <f ca="1">IF(Table2[[#This Row],[area]]="area6",Table2[[#This Row],[income]],0)</f>
        <v>0</v>
      </c>
      <c r="BK47" s="7">
        <f ca="1">IF(Table2[[#This Row],[area]]="area7",Table2[[#This Row],[income]],0)</f>
        <v>0</v>
      </c>
      <c r="BL47" s="7">
        <f ca="1">IF(Table2[[#This Row],[area]]="area8",Table2[[#This Row],[income]],0)</f>
        <v>0</v>
      </c>
      <c r="BM47" s="7">
        <f ca="1">IF(Table2[[#This Row],[area]]="area9",Table2[[#This Row],[income]],0)</f>
        <v>48688</v>
      </c>
      <c r="BN47" s="7">
        <f ca="1">IF(Table2[[#This Row],[area]]="area10",Table2[[#This Row],[income]],0)</f>
        <v>0</v>
      </c>
      <c r="BO47" s="6">
        <f ca="1">IF(Table2[[#This Row],[field_of_work]]="health",Table2[[#This Row],[income]],0)</f>
        <v>0</v>
      </c>
      <c r="BP47" s="7">
        <f ca="1">IF(Table2[[#This Row],[field_of_work]]="construction",Table2[[#This Row],[income]],0)</f>
        <v>48688</v>
      </c>
      <c r="BQ47" s="7">
        <f ca="1">IF(Table2[[#This Row],[field_of_work]]="teaching",Table2[[#This Row],[income]],0)</f>
        <v>0</v>
      </c>
      <c r="BR47" s="7">
        <f ca="1">IF(Table2[[#This Row],[field_of_work]]="IT",Table2[[#This Row],[income]],0)</f>
        <v>0</v>
      </c>
      <c r="BS47" s="7">
        <f ca="1">IF(Table2[[#This Row],[field_of_work]]="general work",Table2[[#This Row],[income]],0)</f>
        <v>0</v>
      </c>
      <c r="BT47" s="8">
        <f ca="1">IF(Table2[[#This Row],[field_of_work]]="agriculture",Table2[[#This Row],[income]],0)</f>
        <v>0</v>
      </c>
      <c r="BU47" s="6">
        <f ca="1">IF(Table2[[#This Row],[value_of_debts]]&gt;Table2[[#This Row],[income]],1,0)</f>
        <v>1</v>
      </c>
      <c r="BV47" s="7"/>
      <c r="BW47" s="6">
        <f ca="1">IF(Table2[[#This Row],[net_worth_of_person($)]]&gt;$BX$14,Table2[[#This Row],[age]],0)</f>
        <v>28</v>
      </c>
      <c r="BX47" s="8"/>
    </row>
    <row r="48" spans="2:76" x14ac:dyDescent="0.3">
      <c r="B48">
        <f t="shared" ca="1" si="3"/>
        <v>2</v>
      </c>
      <c r="C48" t="str">
        <f t="shared" ca="1" si="4"/>
        <v>women</v>
      </c>
      <c r="D48">
        <f t="shared" ca="1" si="5"/>
        <v>35</v>
      </c>
      <c r="E48">
        <f t="shared" ca="1" si="6"/>
        <v>2</v>
      </c>
      <c r="F48" t="str">
        <f t="shared" ca="1" si="7"/>
        <v>construction</v>
      </c>
      <c r="G48">
        <f t="shared" ca="1" si="8"/>
        <v>2</v>
      </c>
      <c r="H48" t="str">
        <f t="shared" ca="1" si="9"/>
        <v>college</v>
      </c>
      <c r="I48">
        <f t="shared" ca="1" si="10"/>
        <v>1</v>
      </c>
      <c r="J48">
        <f t="shared" ca="1" si="11"/>
        <v>2</v>
      </c>
      <c r="K48">
        <f t="shared" ca="1" si="12"/>
        <v>81205</v>
      </c>
      <c r="L48">
        <f t="shared" ca="1" si="13"/>
        <v>8</v>
      </c>
      <c r="M48" t="str">
        <f t="shared" ca="1" si="0"/>
        <v>area8</v>
      </c>
      <c r="N48">
        <f t="shared" ca="1" si="14"/>
        <v>487230</v>
      </c>
      <c r="O48" s="2">
        <f t="shared" ca="1" si="15"/>
        <v>485601.66494494694</v>
      </c>
      <c r="P48" s="1">
        <f t="shared" ca="1" si="16"/>
        <v>94413.442083807633</v>
      </c>
      <c r="Q48">
        <f t="shared" ca="1" si="17"/>
        <v>81895</v>
      </c>
      <c r="R48">
        <f t="shared" ca="1" si="18"/>
        <v>82099.78232460827</v>
      </c>
      <c r="S48">
        <f t="shared" ca="1" si="19"/>
        <v>63021.231009646988</v>
      </c>
      <c r="T48" s="1">
        <f t="shared" ca="1" si="20"/>
        <v>644664.67309345468</v>
      </c>
      <c r="U48" s="2">
        <f t="shared" ca="1" si="21"/>
        <v>649596.4472695553</v>
      </c>
      <c r="V48" s="1">
        <f t="shared" ca="1" si="22"/>
        <v>-4931.7741761006182</v>
      </c>
      <c r="AD48" s="6">
        <f ca="1">IF(Table2[[#This Row],[gender]]="men",1,0)</f>
        <v>0</v>
      </c>
      <c r="AE48" s="7">
        <f ca="1">IF(Table2[[#This Row],[gender]]="women",1,0)</f>
        <v>1</v>
      </c>
      <c r="AF48" s="7"/>
      <c r="AG48" s="8"/>
      <c r="AI48" s="6">
        <f ca="1">IF(Table2[[#This Row],[field_of_work]]="health",1,0)</f>
        <v>0</v>
      </c>
      <c r="AJ48" s="7">
        <f ca="1">IF(Table2[[#This Row],[field_of_work]]="construction",1,0)</f>
        <v>1</v>
      </c>
      <c r="AK48" s="7">
        <f ca="1">IF(Table2[[#This Row],[field_of_work]]="teaching",1,0)</f>
        <v>0</v>
      </c>
      <c r="AL48" s="7">
        <f ca="1">IF(Table2[[#This Row],[field_of_work]]="IT",1,0)</f>
        <v>0</v>
      </c>
      <c r="AM48" s="7">
        <f ca="1">IF(Table2[[#This Row],[field_of_work]]="general work",1,0)</f>
        <v>0</v>
      </c>
      <c r="AN48" s="7">
        <f ca="1">IF(Table2[[#This Row],[field_of_work]]="agriculture",1,0)</f>
        <v>0</v>
      </c>
      <c r="AO48" s="7"/>
      <c r="AP48" s="7"/>
      <c r="AQ48" s="7"/>
      <c r="AR48" s="7"/>
      <c r="AS48" s="7"/>
      <c r="AT48" s="8"/>
      <c r="AV48" s="19">
        <f t="shared" ca="1" si="2"/>
        <v>7680.5498466984081</v>
      </c>
      <c r="AW48" s="8"/>
      <c r="AX48" s="6">
        <f ca="1">IF(Table2[[#This Row],[debts]]&gt;$AY$14,1,0)</f>
        <v>1</v>
      </c>
      <c r="AY48" s="7"/>
      <c r="AZ48" s="8"/>
      <c r="BA48" s="26">
        <f ca="1">Table2[[#This Row],[mortage_left]]/Table2[[#This Row],[value_of_house]]</f>
        <v>0.99665797456016036</v>
      </c>
      <c r="BB48" s="7">
        <f t="shared" ca="1" si="23"/>
        <v>0</v>
      </c>
      <c r="BC48" s="7"/>
      <c r="BD48" s="7"/>
      <c r="BE48" s="6">
        <f ca="1">IF(Table2[[#This Row],[area]]="area1",Table2[[#This Row],[income]],0)</f>
        <v>0</v>
      </c>
      <c r="BF48" s="7">
        <f ca="1">IF(Table2[[#This Row],[area]]="area2",Table2[[#This Row],[income]],0)</f>
        <v>0</v>
      </c>
      <c r="BG48" s="7">
        <f ca="1">IF(Table2[[#This Row],[area]]="area3",Table2[[#This Row],[income]],0)</f>
        <v>0</v>
      </c>
      <c r="BH48" s="7">
        <f ca="1">IF(Table2[[#This Row],[area]]="area4",Table2[[#This Row],[income]],0)</f>
        <v>0</v>
      </c>
      <c r="BI48" s="7">
        <f ca="1">IF(Table2[[#This Row],[area]]="area5",Table2[[#This Row],[income]],0)</f>
        <v>0</v>
      </c>
      <c r="BJ48" s="7">
        <f ca="1">IF(Table2[[#This Row],[area]]="area6",Table2[[#This Row],[income]],0)</f>
        <v>0</v>
      </c>
      <c r="BK48" s="7">
        <f ca="1">IF(Table2[[#This Row],[area]]="area7",Table2[[#This Row],[income]],0)</f>
        <v>0</v>
      </c>
      <c r="BL48" s="7">
        <f ca="1">IF(Table2[[#This Row],[area]]="area8",Table2[[#This Row],[income]],0)</f>
        <v>81205</v>
      </c>
      <c r="BM48" s="7">
        <f ca="1">IF(Table2[[#This Row],[area]]="area9",Table2[[#This Row],[income]],0)</f>
        <v>0</v>
      </c>
      <c r="BN48" s="7">
        <f ca="1">IF(Table2[[#This Row],[area]]="area10",Table2[[#This Row],[income]],0)</f>
        <v>0</v>
      </c>
      <c r="BO48" s="6">
        <f ca="1">IF(Table2[[#This Row],[field_of_work]]="health",Table2[[#This Row],[income]],0)</f>
        <v>0</v>
      </c>
      <c r="BP48" s="7">
        <f ca="1">IF(Table2[[#This Row],[field_of_work]]="construction",Table2[[#This Row],[income]],0)</f>
        <v>81205</v>
      </c>
      <c r="BQ48" s="7">
        <f ca="1">IF(Table2[[#This Row],[field_of_work]]="teaching",Table2[[#This Row],[income]],0)</f>
        <v>0</v>
      </c>
      <c r="BR48" s="7">
        <f ca="1">IF(Table2[[#This Row],[field_of_work]]="IT",Table2[[#This Row],[income]],0)</f>
        <v>0</v>
      </c>
      <c r="BS48" s="7">
        <f ca="1">IF(Table2[[#This Row],[field_of_work]]="general work",Table2[[#This Row],[income]],0)</f>
        <v>0</v>
      </c>
      <c r="BT48" s="8">
        <f ca="1">IF(Table2[[#This Row],[field_of_work]]="agriculture",Table2[[#This Row],[income]],0)</f>
        <v>0</v>
      </c>
      <c r="BU48" s="6">
        <f ca="1">IF(Table2[[#This Row],[value_of_debts]]&gt;Table2[[#This Row],[income]],1,0)</f>
        <v>1</v>
      </c>
      <c r="BV48" s="7"/>
      <c r="BW48" s="6">
        <f ca="1">IF(Table2[[#This Row],[net_worth_of_person($)]]&gt;$BX$14,Table2[[#This Row],[age]],0)</f>
        <v>0</v>
      </c>
      <c r="BX48" s="8"/>
    </row>
    <row r="49" spans="2:76" x14ac:dyDescent="0.3">
      <c r="B49">
        <f t="shared" ca="1" si="3"/>
        <v>2</v>
      </c>
      <c r="C49" t="str">
        <f t="shared" ca="1" si="4"/>
        <v>women</v>
      </c>
      <c r="D49">
        <f t="shared" ca="1" si="5"/>
        <v>33</v>
      </c>
      <c r="E49">
        <f t="shared" ca="1" si="6"/>
        <v>1</v>
      </c>
      <c r="F49" t="str">
        <f t="shared" ca="1" si="7"/>
        <v>health</v>
      </c>
      <c r="G49">
        <f t="shared" ca="1" si="8"/>
        <v>3</v>
      </c>
      <c r="H49" t="str">
        <f t="shared" ca="1" si="9"/>
        <v>university</v>
      </c>
      <c r="I49">
        <f t="shared" ca="1" si="10"/>
        <v>4</v>
      </c>
      <c r="J49">
        <f t="shared" ca="1" si="11"/>
        <v>2</v>
      </c>
      <c r="K49">
        <f t="shared" ca="1" si="12"/>
        <v>46609</v>
      </c>
      <c r="L49">
        <f t="shared" ca="1" si="13"/>
        <v>8</v>
      </c>
      <c r="M49" t="str">
        <f t="shared" ca="1" si="0"/>
        <v>area8</v>
      </c>
      <c r="N49">
        <f t="shared" ca="1" si="14"/>
        <v>233045</v>
      </c>
      <c r="O49" s="2">
        <f t="shared" ca="1" si="15"/>
        <v>82034.611563840648</v>
      </c>
      <c r="P49" s="1">
        <f t="shared" ca="1" si="16"/>
        <v>15361.099693396816</v>
      </c>
      <c r="Q49">
        <f t="shared" ca="1" si="17"/>
        <v>4863</v>
      </c>
      <c r="R49">
        <f t="shared" ca="1" si="18"/>
        <v>34505.566513552665</v>
      </c>
      <c r="S49">
        <f t="shared" ca="1" si="19"/>
        <v>14832.474853183598</v>
      </c>
      <c r="T49" s="1">
        <f t="shared" ca="1" si="20"/>
        <v>263238.57454658044</v>
      </c>
      <c r="U49" s="2">
        <f t="shared" ca="1" si="21"/>
        <v>121403.17807739331</v>
      </c>
      <c r="V49" s="1">
        <f t="shared" ca="1" si="22"/>
        <v>141835.39646918711</v>
      </c>
      <c r="AD49" s="6">
        <f ca="1">IF(Table2[[#This Row],[gender]]="men",1,0)</f>
        <v>0</v>
      </c>
      <c r="AE49" s="7">
        <f ca="1">IF(Table2[[#This Row],[gender]]="women",1,0)</f>
        <v>1</v>
      </c>
      <c r="AF49" s="7"/>
      <c r="AG49" s="8"/>
      <c r="AI49" s="6">
        <f ca="1">IF(Table2[[#This Row],[field_of_work]]="health",1,0)</f>
        <v>1</v>
      </c>
      <c r="AJ49" s="7">
        <f ca="1">IF(Table2[[#This Row],[field_of_work]]="construction",1,0)</f>
        <v>0</v>
      </c>
      <c r="AK49" s="7">
        <f ca="1">IF(Table2[[#This Row],[field_of_work]]="teaching",1,0)</f>
        <v>0</v>
      </c>
      <c r="AL49" s="7">
        <f ca="1">IF(Table2[[#This Row],[field_of_work]]="IT",1,0)</f>
        <v>0</v>
      </c>
      <c r="AM49" s="7">
        <f ca="1">IF(Table2[[#This Row],[field_of_work]]="general work",1,0)</f>
        <v>0</v>
      </c>
      <c r="AN49" s="7">
        <f ca="1">IF(Table2[[#This Row],[field_of_work]]="agriculture",1,0)</f>
        <v>0</v>
      </c>
      <c r="AO49" s="7"/>
      <c r="AP49" s="7"/>
      <c r="AQ49" s="7"/>
      <c r="AR49" s="7"/>
      <c r="AS49" s="7"/>
      <c r="AT49" s="8"/>
      <c r="AV49" s="19">
        <f t="shared" ca="1" si="2"/>
        <v>29634.27891425326</v>
      </c>
      <c r="AW49" s="8"/>
      <c r="AX49" s="6">
        <f ca="1">IF(Table2[[#This Row],[debts]]&gt;$AY$14,1,0)</f>
        <v>1</v>
      </c>
      <c r="AY49" s="7"/>
      <c r="AZ49" s="8"/>
      <c r="BA49" s="26">
        <f ca="1">Table2[[#This Row],[mortage_left]]/Table2[[#This Row],[value_of_house]]</f>
        <v>0.35201189282688172</v>
      </c>
      <c r="BB49" s="7">
        <f t="shared" ca="1" si="23"/>
        <v>0</v>
      </c>
      <c r="BC49" s="7"/>
      <c r="BD49" s="7"/>
      <c r="BE49" s="6">
        <f ca="1">IF(Table2[[#This Row],[area]]="area1",Table2[[#This Row],[income]],0)</f>
        <v>0</v>
      </c>
      <c r="BF49" s="7">
        <f ca="1">IF(Table2[[#This Row],[area]]="area2",Table2[[#This Row],[income]],0)</f>
        <v>0</v>
      </c>
      <c r="BG49" s="7">
        <f ca="1">IF(Table2[[#This Row],[area]]="area3",Table2[[#This Row],[income]],0)</f>
        <v>0</v>
      </c>
      <c r="BH49" s="7">
        <f ca="1">IF(Table2[[#This Row],[area]]="area4",Table2[[#This Row],[income]],0)</f>
        <v>0</v>
      </c>
      <c r="BI49" s="7">
        <f ca="1">IF(Table2[[#This Row],[area]]="area5",Table2[[#This Row],[income]],0)</f>
        <v>0</v>
      </c>
      <c r="BJ49" s="7">
        <f ca="1">IF(Table2[[#This Row],[area]]="area6",Table2[[#This Row],[income]],0)</f>
        <v>0</v>
      </c>
      <c r="BK49" s="7">
        <f ca="1">IF(Table2[[#This Row],[area]]="area7",Table2[[#This Row],[income]],0)</f>
        <v>0</v>
      </c>
      <c r="BL49" s="7">
        <f ca="1">IF(Table2[[#This Row],[area]]="area8",Table2[[#This Row],[income]],0)</f>
        <v>46609</v>
      </c>
      <c r="BM49" s="7">
        <f ca="1">IF(Table2[[#This Row],[area]]="area9",Table2[[#This Row],[income]],0)</f>
        <v>0</v>
      </c>
      <c r="BN49" s="7">
        <f ca="1">IF(Table2[[#This Row],[area]]="area10",Table2[[#This Row],[income]],0)</f>
        <v>0</v>
      </c>
      <c r="BO49" s="6">
        <f ca="1">IF(Table2[[#This Row],[field_of_work]]="health",Table2[[#This Row],[income]],0)</f>
        <v>46609</v>
      </c>
      <c r="BP49" s="7">
        <f ca="1">IF(Table2[[#This Row],[field_of_work]]="construction",Table2[[#This Row],[income]],0)</f>
        <v>0</v>
      </c>
      <c r="BQ49" s="7">
        <f ca="1">IF(Table2[[#This Row],[field_of_work]]="teaching",Table2[[#This Row],[income]],0)</f>
        <v>0</v>
      </c>
      <c r="BR49" s="7">
        <f ca="1">IF(Table2[[#This Row],[field_of_work]]="IT",Table2[[#This Row],[income]],0)</f>
        <v>0</v>
      </c>
      <c r="BS49" s="7">
        <f ca="1">IF(Table2[[#This Row],[field_of_work]]="general work",Table2[[#This Row],[income]],0)</f>
        <v>0</v>
      </c>
      <c r="BT49" s="8">
        <f ca="1">IF(Table2[[#This Row],[field_of_work]]="agriculture",Table2[[#This Row],[income]],0)</f>
        <v>0</v>
      </c>
      <c r="BU49" s="6">
        <f ca="1">IF(Table2[[#This Row],[value_of_debts]]&gt;Table2[[#This Row],[income]],1,0)</f>
        <v>1</v>
      </c>
      <c r="BV49" s="7"/>
      <c r="BW49" s="6">
        <f ca="1">IF(Table2[[#This Row],[net_worth_of_person($)]]&gt;$BX$14,Table2[[#This Row],[age]],0)</f>
        <v>33</v>
      </c>
      <c r="BX49" s="8"/>
    </row>
    <row r="50" spans="2:76" x14ac:dyDescent="0.3">
      <c r="B50">
        <f t="shared" ca="1" si="3"/>
        <v>1</v>
      </c>
      <c r="C50" t="str">
        <f t="shared" ca="1" si="4"/>
        <v>men</v>
      </c>
      <c r="D50">
        <f t="shared" ca="1" si="5"/>
        <v>27</v>
      </c>
      <c r="E50">
        <f t="shared" ca="1" si="6"/>
        <v>2</v>
      </c>
      <c r="F50" t="str">
        <f t="shared" ca="1" si="7"/>
        <v>construction</v>
      </c>
      <c r="G50">
        <f t="shared" ca="1" si="8"/>
        <v>4</v>
      </c>
      <c r="H50" t="str">
        <f t="shared" ca="1" si="9"/>
        <v>technical</v>
      </c>
      <c r="I50">
        <f t="shared" ca="1" si="10"/>
        <v>3</v>
      </c>
      <c r="J50">
        <f t="shared" ca="1" si="11"/>
        <v>3</v>
      </c>
      <c r="K50">
        <f t="shared" ca="1" si="12"/>
        <v>49238</v>
      </c>
      <c r="L50">
        <f t="shared" ca="1" si="13"/>
        <v>1</v>
      </c>
      <c r="M50" t="str">
        <f t="shared" ca="1" si="0"/>
        <v>area1</v>
      </c>
      <c r="N50">
        <f t="shared" ca="1" si="14"/>
        <v>147714</v>
      </c>
      <c r="O50" s="2">
        <f t="shared" ca="1" si="15"/>
        <v>108764.78152488712</v>
      </c>
      <c r="P50" s="1">
        <f t="shared" ca="1" si="16"/>
        <v>88902.836742759784</v>
      </c>
      <c r="Q50">
        <f t="shared" ca="1" si="17"/>
        <v>29626</v>
      </c>
      <c r="R50">
        <f t="shared" ca="1" si="18"/>
        <v>65009.039701081405</v>
      </c>
      <c r="S50">
        <f t="shared" ca="1" si="19"/>
        <v>38375.862798425289</v>
      </c>
      <c r="T50" s="1">
        <f t="shared" ca="1" si="20"/>
        <v>274992.69954118511</v>
      </c>
      <c r="U50" s="2">
        <f t="shared" ca="1" si="21"/>
        <v>203399.82122596854</v>
      </c>
      <c r="V50" s="1">
        <f t="shared" ca="1" si="22"/>
        <v>71592.878315216571</v>
      </c>
      <c r="AD50" s="6">
        <f ca="1">IF(Table2[[#This Row],[gender]]="men",1,0)</f>
        <v>1</v>
      </c>
      <c r="AE50" s="7">
        <f ca="1">IF(Table2[[#This Row],[gender]]="women",1,0)</f>
        <v>0</v>
      </c>
      <c r="AF50" s="7"/>
      <c r="AG50" s="8"/>
      <c r="AI50" s="6">
        <f ca="1">IF(Table2[[#This Row],[field_of_work]]="health",1,0)</f>
        <v>0</v>
      </c>
      <c r="AJ50" s="7">
        <f ca="1">IF(Table2[[#This Row],[field_of_work]]="construction",1,0)</f>
        <v>1</v>
      </c>
      <c r="AK50" s="7">
        <f ca="1">IF(Table2[[#This Row],[field_of_work]]="teaching",1,0)</f>
        <v>0</v>
      </c>
      <c r="AL50" s="7">
        <f ca="1">IF(Table2[[#This Row],[field_of_work]]="IT",1,0)</f>
        <v>0</v>
      </c>
      <c r="AM50" s="7">
        <f ca="1">IF(Table2[[#This Row],[field_of_work]]="general work",1,0)</f>
        <v>0</v>
      </c>
      <c r="AN50" s="7">
        <f ca="1">IF(Table2[[#This Row],[field_of_work]]="agriculture",1,0)</f>
        <v>0</v>
      </c>
      <c r="AO50" s="7"/>
      <c r="AP50" s="7"/>
      <c r="AQ50" s="7"/>
      <c r="AR50" s="7"/>
      <c r="AS50" s="7"/>
      <c r="AT50" s="8"/>
      <c r="AV50" s="19">
        <f t="shared" ca="1" si="2"/>
        <v>60565.730568676729</v>
      </c>
      <c r="AW50" s="8"/>
      <c r="AX50" s="6">
        <f ca="1">IF(Table2[[#This Row],[debts]]&gt;$AY$14,1,0)</f>
        <v>1</v>
      </c>
      <c r="AY50" s="7"/>
      <c r="AZ50" s="8"/>
      <c r="BA50" s="26">
        <f ca="1">Table2[[#This Row],[mortage_left]]/Table2[[#This Row],[value_of_house]]</f>
        <v>0.73632006123242966</v>
      </c>
      <c r="BB50" s="7">
        <f t="shared" ca="1" si="23"/>
        <v>0</v>
      </c>
      <c r="BC50" s="7"/>
      <c r="BD50" s="7"/>
      <c r="BE50" s="6">
        <f ca="1">IF(Table2[[#This Row],[area]]="area1",Table2[[#This Row],[income]],0)</f>
        <v>49238</v>
      </c>
      <c r="BF50" s="7">
        <f ca="1">IF(Table2[[#This Row],[area]]="area2",Table2[[#This Row],[income]],0)</f>
        <v>0</v>
      </c>
      <c r="BG50" s="7">
        <f ca="1">IF(Table2[[#This Row],[area]]="area3",Table2[[#This Row],[income]],0)</f>
        <v>0</v>
      </c>
      <c r="BH50" s="7">
        <f ca="1">IF(Table2[[#This Row],[area]]="area4",Table2[[#This Row],[income]],0)</f>
        <v>0</v>
      </c>
      <c r="BI50" s="7">
        <f ca="1">IF(Table2[[#This Row],[area]]="area5",Table2[[#This Row],[income]],0)</f>
        <v>0</v>
      </c>
      <c r="BJ50" s="7">
        <f ca="1">IF(Table2[[#This Row],[area]]="area6",Table2[[#This Row],[income]],0)</f>
        <v>0</v>
      </c>
      <c r="BK50" s="7">
        <f ca="1">IF(Table2[[#This Row],[area]]="area7",Table2[[#This Row],[income]],0)</f>
        <v>0</v>
      </c>
      <c r="BL50" s="7">
        <f ca="1">IF(Table2[[#This Row],[area]]="area8",Table2[[#This Row],[income]],0)</f>
        <v>0</v>
      </c>
      <c r="BM50" s="7">
        <f ca="1">IF(Table2[[#This Row],[area]]="area9",Table2[[#This Row],[income]],0)</f>
        <v>0</v>
      </c>
      <c r="BN50" s="7">
        <f ca="1">IF(Table2[[#This Row],[area]]="area10",Table2[[#This Row],[income]],0)</f>
        <v>0</v>
      </c>
      <c r="BO50" s="6">
        <f ca="1">IF(Table2[[#This Row],[field_of_work]]="health",Table2[[#This Row],[income]],0)</f>
        <v>0</v>
      </c>
      <c r="BP50" s="7">
        <f ca="1">IF(Table2[[#This Row],[field_of_work]]="construction",Table2[[#This Row],[income]],0)</f>
        <v>49238</v>
      </c>
      <c r="BQ50" s="7">
        <f ca="1">IF(Table2[[#This Row],[field_of_work]]="teaching",Table2[[#This Row],[income]],0)</f>
        <v>0</v>
      </c>
      <c r="BR50" s="7">
        <f ca="1">IF(Table2[[#This Row],[field_of_work]]="IT",Table2[[#This Row],[income]],0)</f>
        <v>0</v>
      </c>
      <c r="BS50" s="7">
        <f ca="1">IF(Table2[[#This Row],[field_of_work]]="general work",Table2[[#This Row],[income]],0)</f>
        <v>0</v>
      </c>
      <c r="BT50" s="8">
        <f ca="1">IF(Table2[[#This Row],[field_of_work]]="agriculture",Table2[[#This Row],[income]],0)</f>
        <v>0</v>
      </c>
      <c r="BU50" s="6">
        <f ca="1">IF(Table2[[#This Row],[value_of_debts]]&gt;Table2[[#This Row],[income]],1,0)</f>
        <v>1</v>
      </c>
      <c r="BV50" s="7"/>
      <c r="BW50" s="6">
        <f ca="1">IF(Table2[[#This Row],[net_worth_of_person($)]]&gt;$BX$14,Table2[[#This Row],[age]],0)</f>
        <v>27</v>
      </c>
      <c r="BX50" s="8"/>
    </row>
    <row r="51" spans="2:76" x14ac:dyDescent="0.3">
      <c r="B51">
        <f t="shared" ca="1" si="3"/>
        <v>2</v>
      </c>
      <c r="C51" t="str">
        <f t="shared" ca="1" si="4"/>
        <v>women</v>
      </c>
      <c r="D51">
        <f t="shared" ca="1" si="5"/>
        <v>31</v>
      </c>
      <c r="E51">
        <f t="shared" ca="1" si="6"/>
        <v>6</v>
      </c>
      <c r="F51" t="str">
        <f t="shared" ca="1" si="7"/>
        <v>agriculture</v>
      </c>
      <c r="G51">
        <f t="shared" ca="1" si="8"/>
        <v>4</v>
      </c>
      <c r="H51" t="str">
        <f t="shared" ca="1" si="9"/>
        <v>technical</v>
      </c>
      <c r="I51">
        <f t="shared" ca="1" si="10"/>
        <v>3</v>
      </c>
      <c r="J51">
        <f t="shared" ca="1" si="11"/>
        <v>2</v>
      </c>
      <c r="K51">
        <f t="shared" ca="1" si="12"/>
        <v>65278</v>
      </c>
      <c r="L51">
        <f t="shared" ca="1" si="13"/>
        <v>11</v>
      </c>
      <c r="M51" t="str">
        <f t="shared" ca="1" si="0"/>
        <v>area10</v>
      </c>
      <c r="N51">
        <f t="shared" ca="1" si="14"/>
        <v>195834</v>
      </c>
      <c r="O51" s="2">
        <f t="shared" ca="1" si="15"/>
        <v>25986.548141851297</v>
      </c>
      <c r="P51" s="1">
        <f t="shared" ca="1" si="16"/>
        <v>121131.46113735346</v>
      </c>
      <c r="Q51">
        <f t="shared" ca="1" si="17"/>
        <v>110729</v>
      </c>
      <c r="R51">
        <f t="shared" ca="1" si="18"/>
        <v>7044.508023602747</v>
      </c>
      <c r="S51">
        <f t="shared" ca="1" si="19"/>
        <v>73111.10824958673</v>
      </c>
      <c r="T51" s="1">
        <f t="shared" ca="1" si="20"/>
        <v>390076.56938694016</v>
      </c>
      <c r="U51" s="2">
        <f t="shared" ca="1" si="21"/>
        <v>143760.05616545404</v>
      </c>
      <c r="V51" s="1">
        <f t="shared" ca="1" si="22"/>
        <v>246316.51322148612</v>
      </c>
      <c r="AD51" s="6">
        <f ca="1">IF(Table2[[#This Row],[gender]]="men",1,0)</f>
        <v>0</v>
      </c>
      <c r="AE51" s="7">
        <f ca="1">IF(Table2[[#This Row],[gender]]="women",1,0)</f>
        <v>1</v>
      </c>
      <c r="AF51" s="7"/>
      <c r="AG51" s="8"/>
      <c r="AI51" s="6">
        <f ca="1">IF(Table2[[#This Row],[field_of_work]]="health",1,0)</f>
        <v>0</v>
      </c>
      <c r="AJ51" s="7">
        <f ca="1">IF(Table2[[#This Row],[field_of_work]]="construction",1,0)</f>
        <v>0</v>
      </c>
      <c r="AK51" s="7">
        <f ca="1">IF(Table2[[#This Row],[field_of_work]]="teaching",1,0)</f>
        <v>0</v>
      </c>
      <c r="AL51" s="7">
        <f ca="1">IF(Table2[[#This Row],[field_of_work]]="IT",1,0)</f>
        <v>0</v>
      </c>
      <c r="AM51" s="7">
        <f ca="1">IF(Table2[[#This Row],[field_of_work]]="general work",1,0)</f>
        <v>0</v>
      </c>
      <c r="AN51" s="7">
        <f ca="1">IF(Table2[[#This Row],[field_of_work]]="agriculture",1,0)</f>
        <v>1</v>
      </c>
      <c r="AO51" s="7"/>
      <c r="AP51" s="7"/>
      <c r="AQ51" s="7"/>
      <c r="AR51" s="7"/>
      <c r="AS51" s="7"/>
      <c r="AT51" s="8"/>
      <c r="AV51" s="19">
        <f t="shared" ca="1" si="2"/>
        <v>24590.681711982033</v>
      </c>
      <c r="AW51" s="8"/>
      <c r="AX51" s="6">
        <f ca="1">IF(Table2[[#This Row],[debts]]&gt;$AY$14,1,0)</f>
        <v>1</v>
      </c>
      <c r="AY51" s="7"/>
      <c r="AZ51" s="8"/>
      <c r="BA51" s="26">
        <f ca="1">Table2[[#This Row],[mortage_left]]/Table2[[#This Row],[value_of_house]]</f>
        <v>0.13269681537348621</v>
      </c>
      <c r="BB51" s="7">
        <f t="shared" ca="1" si="23"/>
        <v>1</v>
      </c>
      <c r="BC51" s="7"/>
      <c r="BD51" s="7"/>
      <c r="BE51" s="6">
        <f ca="1">IF(Table2[[#This Row],[area]]="area1",Table2[[#This Row],[income]],0)</f>
        <v>0</v>
      </c>
      <c r="BF51" s="7">
        <f ca="1">IF(Table2[[#This Row],[area]]="area2",Table2[[#This Row],[income]],0)</f>
        <v>0</v>
      </c>
      <c r="BG51" s="7">
        <f ca="1">IF(Table2[[#This Row],[area]]="area3",Table2[[#This Row],[income]],0)</f>
        <v>0</v>
      </c>
      <c r="BH51" s="7">
        <f ca="1">IF(Table2[[#This Row],[area]]="area4",Table2[[#This Row],[income]],0)</f>
        <v>0</v>
      </c>
      <c r="BI51" s="7">
        <f ca="1">IF(Table2[[#This Row],[area]]="area5",Table2[[#This Row],[income]],0)</f>
        <v>0</v>
      </c>
      <c r="BJ51" s="7">
        <f ca="1">IF(Table2[[#This Row],[area]]="area6",Table2[[#This Row],[income]],0)</f>
        <v>0</v>
      </c>
      <c r="BK51" s="7">
        <f ca="1">IF(Table2[[#This Row],[area]]="area7",Table2[[#This Row],[income]],0)</f>
        <v>0</v>
      </c>
      <c r="BL51" s="7">
        <f ca="1">IF(Table2[[#This Row],[area]]="area8",Table2[[#This Row],[income]],0)</f>
        <v>0</v>
      </c>
      <c r="BM51" s="7">
        <f ca="1">IF(Table2[[#This Row],[area]]="area9",Table2[[#This Row],[income]],0)</f>
        <v>0</v>
      </c>
      <c r="BN51" s="7">
        <f ca="1">IF(Table2[[#This Row],[area]]="area10",Table2[[#This Row],[income]],0)</f>
        <v>65278</v>
      </c>
      <c r="BO51" s="6">
        <f ca="1">IF(Table2[[#This Row],[field_of_work]]="health",Table2[[#This Row],[income]],0)</f>
        <v>0</v>
      </c>
      <c r="BP51" s="7">
        <f ca="1">IF(Table2[[#This Row],[field_of_work]]="construction",Table2[[#This Row],[income]],0)</f>
        <v>0</v>
      </c>
      <c r="BQ51" s="7">
        <f ca="1">IF(Table2[[#This Row],[field_of_work]]="teaching",Table2[[#This Row],[income]],0)</f>
        <v>0</v>
      </c>
      <c r="BR51" s="7">
        <f ca="1">IF(Table2[[#This Row],[field_of_work]]="IT",Table2[[#This Row],[income]],0)</f>
        <v>0</v>
      </c>
      <c r="BS51" s="7">
        <f ca="1">IF(Table2[[#This Row],[field_of_work]]="general work",Table2[[#This Row],[income]],0)</f>
        <v>0</v>
      </c>
      <c r="BT51" s="8">
        <f ca="1">IF(Table2[[#This Row],[field_of_work]]="agriculture",Table2[[#This Row],[income]],0)</f>
        <v>65278</v>
      </c>
      <c r="BU51" s="6">
        <f ca="1">IF(Table2[[#This Row],[value_of_debts]]&gt;Table2[[#This Row],[income]],1,0)</f>
        <v>1</v>
      </c>
      <c r="BV51" s="7"/>
      <c r="BW51" s="6">
        <f ca="1">IF(Table2[[#This Row],[net_worth_of_person($)]]&gt;$BX$14,Table2[[#This Row],[age]],0)</f>
        <v>31</v>
      </c>
      <c r="BX51" s="8"/>
    </row>
    <row r="52" spans="2:76" x14ac:dyDescent="0.3">
      <c r="B52">
        <f t="shared" ca="1" si="3"/>
        <v>2</v>
      </c>
      <c r="C52" t="str">
        <f t="shared" ca="1" si="4"/>
        <v>women</v>
      </c>
      <c r="D52">
        <f t="shared" ca="1" si="5"/>
        <v>36</v>
      </c>
      <c r="E52">
        <f t="shared" ca="1" si="6"/>
        <v>3</v>
      </c>
      <c r="F52" t="str">
        <f t="shared" ca="1" si="7"/>
        <v>teaching</v>
      </c>
      <c r="G52">
        <f t="shared" ca="1" si="8"/>
        <v>5</v>
      </c>
      <c r="H52" t="str">
        <f t="shared" ca="1" si="9"/>
        <v>other</v>
      </c>
      <c r="I52">
        <f t="shared" ca="1" si="10"/>
        <v>3</v>
      </c>
      <c r="J52">
        <f t="shared" ca="1" si="11"/>
        <v>1</v>
      </c>
      <c r="K52">
        <f t="shared" ca="1" si="12"/>
        <v>59889</v>
      </c>
      <c r="L52">
        <f t="shared" ca="1" si="13"/>
        <v>3</v>
      </c>
      <c r="M52" t="str">
        <f t="shared" ca="1" si="0"/>
        <v>area3</v>
      </c>
      <c r="N52">
        <f t="shared" ca="1" si="14"/>
        <v>239556</v>
      </c>
      <c r="O52" s="2">
        <f t="shared" ca="1" si="15"/>
        <v>30293.351086348597</v>
      </c>
      <c r="P52" s="1">
        <f t="shared" ca="1" si="16"/>
        <v>24590.681711982033</v>
      </c>
      <c r="Q52">
        <f t="shared" ca="1" si="17"/>
        <v>24184</v>
      </c>
      <c r="R52">
        <f t="shared" ca="1" si="18"/>
        <v>91141.661976131436</v>
      </c>
      <c r="S52">
        <f t="shared" ca="1" si="19"/>
        <v>29772.007066875063</v>
      </c>
      <c r="T52" s="1">
        <f t="shared" ca="1" si="20"/>
        <v>293918.68877885706</v>
      </c>
      <c r="U52" s="2">
        <f t="shared" ca="1" si="21"/>
        <v>145619.01306248002</v>
      </c>
      <c r="V52" s="1">
        <f t="shared" ca="1" si="22"/>
        <v>148299.67571637704</v>
      </c>
      <c r="AD52" s="6">
        <f ca="1">IF(Table2[[#This Row],[gender]]="men",1,0)</f>
        <v>0</v>
      </c>
      <c r="AE52" s="7">
        <f ca="1">IF(Table2[[#This Row],[gender]]="women",1,0)</f>
        <v>1</v>
      </c>
      <c r="AF52" s="7"/>
      <c r="AG52" s="8"/>
      <c r="AI52" s="6">
        <f ca="1">IF(Table2[[#This Row],[field_of_work]]="health",1,0)</f>
        <v>0</v>
      </c>
      <c r="AJ52" s="7">
        <f ca="1">IF(Table2[[#This Row],[field_of_work]]="construction",1,0)</f>
        <v>0</v>
      </c>
      <c r="AK52" s="7">
        <f ca="1">IF(Table2[[#This Row],[field_of_work]]="teaching",1,0)</f>
        <v>1</v>
      </c>
      <c r="AL52" s="7">
        <f ca="1">IF(Table2[[#This Row],[field_of_work]]="IT",1,0)</f>
        <v>0</v>
      </c>
      <c r="AM52" s="7">
        <f ca="1">IF(Table2[[#This Row],[field_of_work]]="general work",1,0)</f>
        <v>0</v>
      </c>
      <c r="AN52" s="7">
        <f ca="1">IF(Table2[[#This Row],[field_of_work]]="agriculture",1,0)</f>
        <v>0</v>
      </c>
      <c r="AO52" s="7"/>
      <c r="AP52" s="7"/>
      <c r="AQ52" s="7"/>
      <c r="AR52" s="7"/>
      <c r="AS52" s="7"/>
      <c r="AT52" s="8"/>
      <c r="AV52" s="19">
        <f t="shared" ca="1" si="2"/>
        <v>46826.008529373299</v>
      </c>
      <c r="AW52" s="8"/>
      <c r="AX52" s="6">
        <f ca="1">IF(Table2[[#This Row],[debts]]&gt;$AY$14,1,0)</f>
        <v>1</v>
      </c>
      <c r="AY52" s="7"/>
      <c r="AZ52" s="8"/>
      <c r="BA52" s="26">
        <f ca="1">Table2[[#This Row],[mortage_left]]/Table2[[#This Row],[value_of_house]]</f>
        <v>0.12645624023755864</v>
      </c>
      <c r="BB52" s="7">
        <f t="shared" ca="1" si="23"/>
        <v>1</v>
      </c>
      <c r="BC52" s="7"/>
      <c r="BD52" s="7"/>
      <c r="BE52" s="6">
        <f ca="1">IF(Table2[[#This Row],[area]]="area1",Table2[[#This Row],[income]],0)</f>
        <v>0</v>
      </c>
      <c r="BF52" s="7">
        <f ca="1">IF(Table2[[#This Row],[area]]="area2",Table2[[#This Row],[income]],0)</f>
        <v>0</v>
      </c>
      <c r="BG52" s="7">
        <f ca="1">IF(Table2[[#This Row],[area]]="area3",Table2[[#This Row],[income]],0)</f>
        <v>59889</v>
      </c>
      <c r="BH52" s="7">
        <f ca="1">IF(Table2[[#This Row],[area]]="area4",Table2[[#This Row],[income]],0)</f>
        <v>0</v>
      </c>
      <c r="BI52" s="7">
        <f ca="1">IF(Table2[[#This Row],[area]]="area5",Table2[[#This Row],[income]],0)</f>
        <v>0</v>
      </c>
      <c r="BJ52" s="7">
        <f ca="1">IF(Table2[[#This Row],[area]]="area6",Table2[[#This Row],[income]],0)</f>
        <v>0</v>
      </c>
      <c r="BK52" s="7">
        <f ca="1">IF(Table2[[#This Row],[area]]="area7",Table2[[#This Row],[income]],0)</f>
        <v>0</v>
      </c>
      <c r="BL52" s="7">
        <f ca="1">IF(Table2[[#This Row],[area]]="area8",Table2[[#This Row],[income]],0)</f>
        <v>0</v>
      </c>
      <c r="BM52" s="7">
        <f ca="1">IF(Table2[[#This Row],[area]]="area9",Table2[[#This Row],[income]],0)</f>
        <v>0</v>
      </c>
      <c r="BN52" s="7">
        <f ca="1">IF(Table2[[#This Row],[area]]="area10",Table2[[#This Row],[income]],0)</f>
        <v>0</v>
      </c>
      <c r="BO52" s="6">
        <f ca="1">IF(Table2[[#This Row],[field_of_work]]="health",Table2[[#This Row],[income]],0)</f>
        <v>0</v>
      </c>
      <c r="BP52" s="7">
        <f ca="1">IF(Table2[[#This Row],[field_of_work]]="construction",Table2[[#This Row],[income]],0)</f>
        <v>0</v>
      </c>
      <c r="BQ52" s="7">
        <f ca="1">IF(Table2[[#This Row],[field_of_work]]="teaching",Table2[[#This Row],[income]],0)</f>
        <v>59889</v>
      </c>
      <c r="BR52" s="7">
        <f ca="1">IF(Table2[[#This Row],[field_of_work]]="IT",Table2[[#This Row],[income]],0)</f>
        <v>0</v>
      </c>
      <c r="BS52" s="7">
        <f ca="1">IF(Table2[[#This Row],[field_of_work]]="general work",Table2[[#This Row],[income]],0)</f>
        <v>0</v>
      </c>
      <c r="BT52" s="8">
        <f ca="1">IF(Table2[[#This Row],[field_of_work]]="agriculture",Table2[[#This Row],[income]],0)</f>
        <v>0</v>
      </c>
      <c r="BU52" s="6">
        <f ca="1">IF(Table2[[#This Row],[value_of_debts]]&gt;Table2[[#This Row],[income]],1,0)</f>
        <v>1</v>
      </c>
      <c r="BV52" s="7"/>
      <c r="BW52" s="6">
        <f ca="1">IF(Table2[[#This Row],[net_worth_of_person($)]]&gt;$BX$14,Table2[[#This Row],[age]],0)</f>
        <v>36</v>
      </c>
      <c r="BX52" s="8"/>
    </row>
    <row r="53" spans="2:76" x14ac:dyDescent="0.3">
      <c r="B53">
        <f t="shared" ca="1" si="3"/>
        <v>2</v>
      </c>
      <c r="C53" t="str">
        <f t="shared" ca="1" si="4"/>
        <v>women</v>
      </c>
      <c r="D53">
        <f t="shared" ca="1" si="5"/>
        <v>45</v>
      </c>
      <c r="E53">
        <f t="shared" ca="1" si="6"/>
        <v>2</v>
      </c>
      <c r="F53" t="str">
        <f t="shared" ca="1" si="7"/>
        <v>construction</v>
      </c>
      <c r="G53">
        <f t="shared" ca="1" si="8"/>
        <v>4</v>
      </c>
      <c r="H53" t="str">
        <f t="shared" ca="1" si="9"/>
        <v>technical</v>
      </c>
      <c r="I53">
        <f t="shared" ca="1" si="10"/>
        <v>2</v>
      </c>
      <c r="J53">
        <f t="shared" ca="1" si="11"/>
        <v>1</v>
      </c>
      <c r="K53">
        <f t="shared" ca="1" si="12"/>
        <v>55093</v>
      </c>
      <c r="L53">
        <f t="shared" ca="1" si="13"/>
        <v>12</v>
      </c>
      <c r="M53" t="str">
        <f t="shared" ca="1" si="0"/>
        <v>area10</v>
      </c>
      <c r="N53">
        <f t="shared" ca="1" si="14"/>
        <v>275465</v>
      </c>
      <c r="O53" s="2">
        <f t="shared" ca="1" si="15"/>
        <v>133946.48810774711</v>
      </c>
      <c r="P53" s="1">
        <f t="shared" ca="1" si="16"/>
        <v>46826.008529373299</v>
      </c>
      <c r="Q53">
        <f t="shared" ca="1" si="17"/>
        <v>40048</v>
      </c>
      <c r="R53">
        <f t="shared" ca="1" si="18"/>
        <v>10074.569836291383</v>
      </c>
      <c r="S53">
        <f t="shared" ca="1" si="19"/>
        <v>73221.44599816823</v>
      </c>
      <c r="T53" s="1">
        <f t="shared" ca="1" si="20"/>
        <v>395512.45452754153</v>
      </c>
      <c r="U53" s="2">
        <f t="shared" ca="1" si="21"/>
        <v>184069.05794403848</v>
      </c>
      <c r="V53" s="1">
        <f t="shared" ca="1" si="22"/>
        <v>211443.39658350305</v>
      </c>
      <c r="AD53" s="6">
        <f ca="1">IF(Table2[[#This Row],[gender]]="men",1,0)</f>
        <v>0</v>
      </c>
      <c r="AE53" s="7">
        <f ca="1">IF(Table2[[#This Row],[gender]]="women",1,0)</f>
        <v>1</v>
      </c>
      <c r="AF53" s="7"/>
      <c r="AG53" s="8"/>
      <c r="AI53" s="6">
        <f ca="1">IF(Table2[[#This Row],[field_of_work]]="health",1,0)</f>
        <v>0</v>
      </c>
      <c r="AJ53" s="7">
        <f ca="1">IF(Table2[[#This Row],[field_of_work]]="construction",1,0)</f>
        <v>1</v>
      </c>
      <c r="AK53" s="7">
        <f ca="1">IF(Table2[[#This Row],[field_of_work]]="teaching",1,0)</f>
        <v>0</v>
      </c>
      <c r="AL53" s="7">
        <f ca="1">IF(Table2[[#This Row],[field_of_work]]="IT",1,0)</f>
        <v>0</v>
      </c>
      <c r="AM53" s="7">
        <f ca="1">IF(Table2[[#This Row],[field_of_work]]="general work",1,0)</f>
        <v>0</v>
      </c>
      <c r="AN53" s="7">
        <f ca="1">IF(Table2[[#This Row],[field_of_work]]="agriculture",1,0)</f>
        <v>0</v>
      </c>
      <c r="AO53" s="7"/>
      <c r="AP53" s="7"/>
      <c r="AQ53" s="7"/>
      <c r="AR53" s="7"/>
      <c r="AS53" s="7"/>
      <c r="AT53" s="8"/>
      <c r="AV53" s="19">
        <f t="shared" ca="1" si="2"/>
        <v>40205.823561389487</v>
      </c>
      <c r="AW53" s="8"/>
      <c r="AX53" s="6">
        <f ca="1">IF(Table2[[#This Row],[debts]]&gt;$AY$14,1,0)</f>
        <v>1</v>
      </c>
      <c r="AY53" s="7"/>
      <c r="AZ53" s="8"/>
      <c r="BA53" s="26">
        <f ca="1">Table2[[#This Row],[mortage_left]]/Table2[[#This Row],[value_of_house]]</f>
        <v>0.48625592401120687</v>
      </c>
      <c r="BB53" s="7">
        <f t="shared" ca="1" si="23"/>
        <v>0</v>
      </c>
      <c r="BC53" s="7"/>
      <c r="BD53" s="7"/>
      <c r="BE53" s="6">
        <f ca="1">IF(Table2[[#This Row],[area]]="area1",Table2[[#This Row],[income]],0)</f>
        <v>0</v>
      </c>
      <c r="BF53" s="7">
        <f ca="1">IF(Table2[[#This Row],[area]]="area2",Table2[[#This Row],[income]],0)</f>
        <v>0</v>
      </c>
      <c r="BG53" s="7">
        <f ca="1">IF(Table2[[#This Row],[area]]="area3",Table2[[#This Row],[income]],0)</f>
        <v>0</v>
      </c>
      <c r="BH53" s="7">
        <f ca="1">IF(Table2[[#This Row],[area]]="area4",Table2[[#This Row],[income]],0)</f>
        <v>0</v>
      </c>
      <c r="BI53" s="7">
        <f ca="1">IF(Table2[[#This Row],[area]]="area5",Table2[[#This Row],[income]],0)</f>
        <v>0</v>
      </c>
      <c r="BJ53" s="7">
        <f ca="1">IF(Table2[[#This Row],[area]]="area6",Table2[[#This Row],[income]],0)</f>
        <v>0</v>
      </c>
      <c r="BK53" s="7">
        <f ca="1">IF(Table2[[#This Row],[area]]="area7",Table2[[#This Row],[income]],0)</f>
        <v>0</v>
      </c>
      <c r="BL53" s="7">
        <f ca="1">IF(Table2[[#This Row],[area]]="area8",Table2[[#This Row],[income]],0)</f>
        <v>0</v>
      </c>
      <c r="BM53" s="7">
        <f ca="1">IF(Table2[[#This Row],[area]]="area9",Table2[[#This Row],[income]],0)</f>
        <v>0</v>
      </c>
      <c r="BN53" s="7">
        <f ca="1">IF(Table2[[#This Row],[area]]="area10",Table2[[#This Row],[income]],0)</f>
        <v>55093</v>
      </c>
      <c r="BO53" s="6">
        <f ca="1">IF(Table2[[#This Row],[field_of_work]]="health",Table2[[#This Row],[income]],0)</f>
        <v>0</v>
      </c>
      <c r="BP53" s="7">
        <f ca="1">IF(Table2[[#This Row],[field_of_work]]="construction",Table2[[#This Row],[income]],0)</f>
        <v>55093</v>
      </c>
      <c r="BQ53" s="7">
        <f ca="1">IF(Table2[[#This Row],[field_of_work]]="teaching",Table2[[#This Row],[income]],0)</f>
        <v>0</v>
      </c>
      <c r="BR53" s="7">
        <f ca="1">IF(Table2[[#This Row],[field_of_work]]="IT",Table2[[#This Row],[income]],0)</f>
        <v>0</v>
      </c>
      <c r="BS53" s="7">
        <f ca="1">IF(Table2[[#This Row],[field_of_work]]="general work",Table2[[#This Row],[income]],0)</f>
        <v>0</v>
      </c>
      <c r="BT53" s="8">
        <f ca="1">IF(Table2[[#This Row],[field_of_work]]="agriculture",Table2[[#This Row],[income]],0)</f>
        <v>0</v>
      </c>
      <c r="BU53" s="6">
        <f ca="1">IF(Table2[[#This Row],[value_of_debts]]&gt;Table2[[#This Row],[income]],1,0)</f>
        <v>1</v>
      </c>
      <c r="BV53" s="7"/>
      <c r="BW53" s="6">
        <f ca="1">IF(Table2[[#This Row],[net_worth_of_person($)]]&gt;$BX$14,Table2[[#This Row],[age]],0)</f>
        <v>45</v>
      </c>
      <c r="BX53" s="8"/>
    </row>
    <row r="54" spans="2:76" x14ac:dyDescent="0.3">
      <c r="B54">
        <f t="shared" ca="1" si="3"/>
        <v>1</v>
      </c>
      <c r="C54" t="str">
        <f t="shared" ca="1" si="4"/>
        <v>men</v>
      </c>
      <c r="D54">
        <f t="shared" ca="1" si="5"/>
        <v>25</v>
      </c>
      <c r="E54">
        <f t="shared" ca="1" si="6"/>
        <v>5</v>
      </c>
      <c r="F54" t="str">
        <f t="shared" ca="1" si="7"/>
        <v>general work</v>
      </c>
      <c r="G54">
        <f t="shared" ca="1" si="8"/>
        <v>5</v>
      </c>
      <c r="H54" t="str">
        <f t="shared" ca="1" si="9"/>
        <v>other</v>
      </c>
      <c r="I54">
        <f t="shared" ca="1" si="10"/>
        <v>1</v>
      </c>
      <c r="J54">
        <f t="shared" ca="1" si="11"/>
        <v>2</v>
      </c>
      <c r="K54">
        <f t="shared" ca="1" si="12"/>
        <v>47120</v>
      </c>
      <c r="L54">
        <f t="shared" ca="1" si="13"/>
        <v>2</v>
      </c>
      <c r="M54" t="str">
        <f t="shared" ca="1" si="0"/>
        <v>area2</v>
      </c>
      <c r="N54">
        <f t="shared" ca="1" si="14"/>
        <v>188480</v>
      </c>
      <c r="O54" s="2">
        <f t="shared" ca="1" si="15"/>
        <v>128633.89413009012</v>
      </c>
      <c r="P54" s="1">
        <f t="shared" ca="1" si="16"/>
        <v>80411.647122778973</v>
      </c>
      <c r="Q54">
        <f t="shared" ca="1" si="17"/>
        <v>62093</v>
      </c>
      <c r="R54">
        <f t="shared" ca="1" si="18"/>
        <v>54098.589255642946</v>
      </c>
      <c r="S54">
        <f t="shared" ca="1" si="19"/>
        <v>18989.365597398057</v>
      </c>
      <c r="T54" s="1">
        <f t="shared" ca="1" si="20"/>
        <v>287881.01272017707</v>
      </c>
      <c r="U54" s="2">
        <f t="shared" ca="1" si="21"/>
        <v>244825.4833857331</v>
      </c>
      <c r="V54" s="1">
        <f t="shared" ca="1" si="22"/>
        <v>43055.529334443971</v>
      </c>
      <c r="AD54" s="6">
        <f ca="1">IF(Table2[[#This Row],[gender]]="men",1,0)</f>
        <v>1</v>
      </c>
      <c r="AE54" s="7">
        <f ca="1">IF(Table2[[#This Row],[gender]]="women",1,0)</f>
        <v>0</v>
      </c>
      <c r="AF54" s="7"/>
      <c r="AG54" s="8"/>
      <c r="AI54" s="6">
        <f ca="1">IF(Table2[[#This Row],[field_of_work]]="health",1,0)</f>
        <v>0</v>
      </c>
      <c r="AJ54" s="7">
        <f ca="1">IF(Table2[[#This Row],[field_of_work]]="construction",1,0)</f>
        <v>0</v>
      </c>
      <c r="AK54" s="7">
        <f ca="1">IF(Table2[[#This Row],[field_of_work]]="teaching",1,0)</f>
        <v>0</v>
      </c>
      <c r="AL54" s="7">
        <f ca="1">IF(Table2[[#This Row],[field_of_work]]="IT",1,0)</f>
        <v>0</v>
      </c>
      <c r="AM54" s="7">
        <f ca="1">IF(Table2[[#This Row],[field_of_work]]="general work",1,0)</f>
        <v>1</v>
      </c>
      <c r="AN54" s="7">
        <f ca="1">IF(Table2[[#This Row],[field_of_work]]="agriculture",1,0)</f>
        <v>0</v>
      </c>
      <c r="AO54" s="7"/>
      <c r="AP54" s="7"/>
      <c r="AQ54" s="7"/>
      <c r="AR54" s="7"/>
      <c r="AS54" s="7"/>
      <c r="AT54" s="8"/>
      <c r="AV54" s="19">
        <f t="shared" ca="1" si="2"/>
        <v>53131.082794978902</v>
      </c>
      <c r="AW54" s="8"/>
      <c r="AX54" s="6">
        <f ca="1">IF(Table2[[#This Row],[debts]]&gt;$AY$14,1,0)</f>
        <v>1</v>
      </c>
      <c r="AY54" s="7"/>
      <c r="AZ54" s="8"/>
      <c r="BA54" s="26">
        <f ca="1">Table2[[#This Row],[mortage_left]]/Table2[[#This Row],[value_of_house]]</f>
        <v>0.6824803381265393</v>
      </c>
      <c r="BB54" s="7">
        <f t="shared" ca="1" si="23"/>
        <v>0</v>
      </c>
      <c r="BC54" s="7"/>
      <c r="BD54" s="7"/>
      <c r="BE54" s="6">
        <f ca="1">IF(Table2[[#This Row],[area]]="area1",Table2[[#This Row],[income]],0)</f>
        <v>0</v>
      </c>
      <c r="BF54" s="7">
        <f ca="1">IF(Table2[[#This Row],[area]]="area2",Table2[[#This Row],[income]],0)</f>
        <v>47120</v>
      </c>
      <c r="BG54" s="7">
        <f ca="1">IF(Table2[[#This Row],[area]]="area3",Table2[[#This Row],[income]],0)</f>
        <v>0</v>
      </c>
      <c r="BH54" s="7">
        <f ca="1">IF(Table2[[#This Row],[area]]="area4",Table2[[#This Row],[income]],0)</f>
        <v>0</v>
      </c>
      <c r="BI54" s="7">
        <f ca="1">IF(Table2[[#This Row],[area]]="area5",Table2[[#This Row],[income]],0)</f>
        <v>0</v>
      </c>
      <c r="BJ54" s="7">
        <f ca="1">IF(Table2[[#This Row],[area]]="area6",Table2[[#This Row],[income]],0)</f>
        <v>0</v>
      </c>
      <c r="BK54" s="7">
        <f ca="1">IF(Table2[[#This Row],[area]]="area7",Table2[[#This Row],[income]],0)</f>
        <v>0</v>
      </c>
      <c r="BL54" s="7">
        <f ca="1">IF(Table2[[#This Row],[area]]="area8",Table2[[#This Row],[income]],0)</f>
        <v>0</v>
      </c>
      <c r="BM54" s="7">
        <f ca="1">IF(Table2[[#This Row],[area]]="area9",Table2[[#This Row],[income]],0)</f>
        <v>0</v>
      </c>
      <c r="BN54" s="7">
        <f ca="1">IF(Table2[[#This Row],[area]]="area10",Table2[[#This Row],[income]],0)</f>
        <v>0</v>
      </c>
      <c r="BO54" s="6">
        <f ca="1">IF(Table2[[#This Row],[field_of_work]]="health",Table2[[#This Row],[income]],0)</f>
        <v>0</v>
      </c>
      <c r="BP54" s="7">
        <f ca="1">IF(Table2[[#This Row],[field_of_work]]="construction",Table2[[#This Row],[income]],0)</f>
        <v>0</v>
      </c>
      <c r="BQ54" s="7">
        <f ca="1">IF(Table2[[#This Row],[field_of_work]]="teaching",Table2[[#This Row],[income]],0)</f>
        <v>0</v>
      </c>
      <c r="BR54" s="7">
        <f ca="1">IF(Table2[[#This Row],[field_of_work]]="IT",Table2[[#This Row],[income]],0)</f>
        <v>0</v>
      </c>
      <c r="BS54" s="7">
        <f ca="1">IF(Table2[[#This Row],[field_of_work]]="general work",Table2[[#This Row],[income]],0)</f>
        <v>47120</v>
      </c>
      <c r="BT54" s="8">
        <f ca="1">IF(Table2[[#This Row],[field_of_work]]="agriculture",Table2[[#This Row],[income]],0)</f>
        <v>0</v>
      </c>
      <c r="BU54" s="6">
        <f ca="1">IF(Table2[[#This Row],[value_of_debts]]&gt;Table2[[#This Row],[income]],1,0)</f>
        <v>1</v>
      </c>
      <c r="BV54" s="7"/>
      <c r="BW54" s="6">
        <f ca="1">IF(Table2[[#This Row],[net_worth_of_person($)]]&gt;$BX$14,Table2[[#This Row],[age]],0)</f>
        <v>25</v>
      </c>
      <c r="BX54" s="8"/>
    </row>
    <row r="55" spans="2:76" x14ac:dyDescent="0.3">
      <c r="B55">
        <f t="shared" ca="1" si="3"/>
        <v>1</v>
      </c>
      <c r="C55" t="str">
        <f t="shared" ca="1" si="4"/>
        <v>men</v>
      </c>
      <c r="D55">
        <f t="shared" ca="1" si="5"/>
        <v>33</v>
      </c>
      <c r="E55">
        <f t="shared" ca="1" si="6"/>
        <v>6</v>
      </c>
      <c r="F55" t="str">
        <f t="shared" ca="1" si="7"/>
        <v>agriculture</v>
      </c>
      <c r="G55">
        <f t="shared" ca="1" si="8"/>
        <v>3</v>
      </c>
      <c r="H55" t="str">
        <f t="shared" ca="1" si="9"/>
        <v>university</v>
      </c>
      <c r="I55">
        <f t="shared" ca="1" si="10"/>
        <v>4</v>
      </c>
      <c r="J55">
        <f t="shared" ca="1" si="11"/>
        <v>2</v>
      </c>
      <c r="K55">
        <f t="shared" ca="1" si="12"/>
        <v>60422</v>
      </c>
      <c r="L55">
        <f t="shared" ca="1" si="13"/>
        <v>4</v>
      </c>
      <c r="M55" t="str">
        <f t="shared" ca="1" si="0"/>
        <v>area4</v>
      </c>
      <c r="N55">
        <f t="shared" ca="1" si="14"/>
        <v>362532</v>
      </c>
      <c r="O55" s="2">
        <f t="shared" ca="1" si="15"/>
        <v>196407.33064822911</v>
      </c>
      <c r="P55" s="1">
        <f t="shared" ca="1" si="16"/>
        <v>106262.1655899578</v>
      </c>
      <c r="Q55">
        <f t="shared" ca="1" si="17"/>
        <v>103752</v>
      </c>
      <c r="R55">
        <f t="shared" ca="1" si="18"/>
        <v>41735.972447664775</v>
      </c>
      <c r="S55">
        <f t="shared" ca="1" si="19"/>
        <v>86335.285804256302</v>
      </c>
      <c r="T55" s="1">
        <f t="shared" ca="1" si="20"/>
        <v>555129.45139421406</v>
      </c>
      <c r="U55" s="2">
        <f t="shared" ca="1" si="21"/>
        <v>341895.30309589388</v>
      </c>
      <c r="V55" s="1">
        <f t="shared" ca="1" si="22"/>
        <v>213234.14829832019</v>
      </c>
      <c r="AD55" s="6">
        <f ca="1">IF(Table2[[#This Row],[gender]]="men",1,0)</f>
        <v>1</v>
      </c>
      <c r="AE55" s="7">
        <f ca="1">IF(Table2[[#This Row],[gender]]="women",1,0)</f>
        <v>0</v>
      </c>
      <c r="AF55" s="7"/>
      <c r="AG55" s="8"/>
      <c r="AI55" s="6">
        <f ca="1">IF(Table2[[#This Row],[field_of_work]]="health",1,0)</f>
        <v>0</v>
      </c>
      <c r="AJ55" s="7">
        <f ca="1">IF(Table2[[#This Row],[field_of_work]]="construction",1,0)</f>
        <v>0</v>
      </c>
      <c r="AK55" s="7">
        <f ca="1">IF(Table2[[#This Row],[field_of_work]]="teaching",1,0)</f>
        <v>0</v>
      </c>
      <c r="AL55" s="7">
        <f ca="1">IF(Table2[[#This Row],[field_of_work]]="IT",1,0)</f>
        <v>0</v>
      </c>
      <c r="AM55" s="7">
        <f ca="1">IF(Table2[[#This Row],[field_of_work]]="general work",1,0)</f>
        <v>0</v>
      </c>
      <c r="AN55" s="7">
        <f ca="1">IF(Table2[[#This Row],[field_of_work]]="agriculture",1,0)</f>
        <v>1</v>
      </c>
      <c r="AO55" s="7"/>
      <c r="AP55" s="7"/>
      <c r="AQ55" s="7"/>
      <c r="AR55" s="7"/>
      <c r="AS55" s="7"/>
      <c r="AT55" s="8"/>
      <c r="AV55" s="19">
        <f t="shared" ca="1" si="2"/>
        <v>9963.816830158903</v>
      </c>
      <c r="AW55" s="8"/>
      <c r="AX55" s="6">
        <f ca="1">IF(Table2[[#This Row],[debts]]&gt;$AY$14,1,0)</f>
        <v>1</v>
      </c>
      <c r="AY55" s="7"/>
      <c r="AZ55" s="8"/>
      <c r="BA55" s="26">
        <f ca="1">Table2[[#This Row],[mortage_left]]/Table2[[#This Row],[value_of_house]]</f>
        <v>0.54176550110949961</v>
      </c>
      <c r="BB55" s="7">
        <f t="shared" ca="1" si="23"/>
        <v>0</v>
      </c>
      <c r="BC55" s="7"/>
      <c r="BD55" s="7"/>
      <c r="BE55" s="6">
        <f ca="1">IF(Table2[[#This Row],[area]]="area1",Table2[[#This Row],[income]],0)</f>
        <v>0</v>
      </c>
      <c r="BF55" s="7">
        <f ca="1">IF(Table2[[#This Row],[area]]="area2",Table2[[#This Row],[income]],0)</f>
        <v>0</v>
      </c>
      <c r="BG55" s="7">
        <f ca="1">IF(Table2[[#This Row],[area]]="area3",Table2[[#This Row],[income]],0)</f>
        <v>0</v>
      </c>
      <c r="BH55" s="7">
        <f ca="1">IF(Table2[[#This Row],[area]]="area4",Table2[[#This Row],[income]],0)</f>
        <v>60422</v>
      </c>
      <c r="BI55" s="7">
        <f ca="1">IF(Table2[[#This Row],[area]]="area5",Table2[[#This Row],[income]],0)</f>
        <v>0</v>
      </c>
      <c r="BJ55" s="7">
        <f ca="1">IF(Table2[[#This Row],[area]]="area6",Table2[[#This Row],[income]],0)</f>
        <v>0</v>
      </c>
      <c r="BK55" s="7">
        <f ca="1">IF(Table2[[#This Row],[area]]="area7",Table2[[#This Row],[income]],0)</f>
        <v>0</v>
      </c>
      <c r="BL55" s="7">
        <f ca="1">IF(Table2[[#This Row],[area]]="area8",Table2[[#This Row],[income]],0)</f>
        <v>0</v>
      </c>
      <c r="BM55" s="7">
        <f ca="1">IF(Table2[[#This Row],[area]]="area9",Table2[[#This Row],[income]],0)</f>
        <v>0</v>
      </c>
      <c r="BN55" s="7">
        <f ca="1">IF(Table2[[#This Row],[area]]="area10",Table2[[#This Row],[income]],0)</f>
        <v>0</v>
      </c>
      <c r="BO55" s="6">
        <f ca="1">IF(Table2[[#This Row],[field_of_work]]="health",Table2[[#This Row],[income]],0)</f>
        <v>0</v>
      </c>
      <c r="BP55" s="7">
        <f ca="1">IF(Table2[[#This Row],[field_of_work]]="construction",Table2[[#This Row],[income]],0)</f>
        <v>0</v>
      </c>
      <c r="BQ55" s="7">
        <f ca="1">IF(Table2[[#This Row],[field_of_work]]="teaching",Table2[[#This Row],[income]],0)</f>
        <v>0</v>
      </c>
      <c r="BR55" s="7">
        <f ca="1">IF(Table2[[#This Row],[field_of_work]]="IT",Table2[[#This Row],[income]],0)</f>
        <v>0</v>
      </c>
      <c r="BS55" s="7">
        <f ca="1">IF(Table2[[#This Row],[field_of_work]]="general work",Table2[[#This Row],[income]],0)</f>
        <v>0</v>
      </c>
      <c r="BT55" s="8">
        <f ca="1">IF(Table2[[#This Row],[field_of_work]]="agriculture",Table2[[#This Row],[income]],0)</f>
        <v>60422</v>
      </c>
      <c r="BU55" s="6">
        <f ca="1">IF(Table2[[#This Row],[value_of_debts]]&gt;Table2[[#This Row],[income]],1,0)</f>
        <v>1</v>
      </c>
      <c r="BV55" s="7"/>
      <c r="BW55" s="6">
        <f ca="1">IF(Table2[[#This Row],[net_worth_of_person($)]]&gt;$BX$14,Table2[[#This Row],[age]],0)</f>
        <v>33</v>
      </c>
      <c r="BX55" s="8"/>
    </row>
    <row r="56" spans="2:76" x14ac:dyDescent="0.3">
      <c r="B56">
        <f t="shared" ca="1" si="3"/>
        <v>1</v>
      </c>
      <c r="C56" t="str">
        <f t="shared" ca="1" si="4"/>
        <v>men</v>
      </c>
      <c r="D56">
        <f t="shared" ca="1" si="5"/>
        <v>31</v>
      </c>
      <c r="E56">
        <f t="shared" ca="1" si="6"/>
        <v>2</v>
      </c>
      <c r="F56" t="str">
        <f t="shared" ca="1" si="7"/>
        <v>construction</v>
      </c>
      <c r="G56">
        <f t="shared" ca="1" si="8"/>
        <v>5</v>
      </c>
      <c r="H56" t="str">
        <f t="shared" ca="1" si="9"/>
        <v>other</v>
      </c>
      <c r="I56">
        <f t="shared" ca="1" si="10"/>
        <v>2</v>
      </c>
      <c r="J56">
        <f t="shared" ca="1" si="11"/>
        <v>2</v>
      </c>
      <c r="K56">
        <f t="shared" ca="1" si="12"/>
        <v>39638</v>
      </c>
      <c r="L56">
        <f t="shared" ca="1" si="13"/>
        <v>5</v>
      </c>
      <c r="M56" t="str">
        <f t="shared" ca="1" si="0"/>
        <v>area5</v>
      </c>
      <c r="N56">
        <f t="shared" ca="1" si="14"/>
        <v>118914</v>
      </c>
      <c r="O56" s="2">
        <f t="shared" ca="1" si="15"/>
        <v>117848.08309267089</v>
      </c>
      <c r="P56" s="1">
        <f t="shared" ca="1" si="16"/>
        <v>19927.633660317806</v>
      </c>
      <c r="Q56">
        <f t="shared" ca="1" si="17"/>
        <v>13642</v>
      </c>
      <c r="R56">
        <f t="shared" ca="1" si="18"/>
        <v>61851.608477590562</v>
      </c>
      <c r="S56">
        <f t="shared" ca="1" si="19"/>
        <v>58707.021032981604</v>
      </c>
      <c r="T56" s="1">
        <f t="shared" ca="1" si="20"/>
        <v>197548.65469329941</v>
      </c>
      <c r="U56" s="2">
        <f t="shared" ca="1" si="21"/>
        <v>193341.69157026144</v>
      </c>
      <c r="V56" s="1">
        <f t="shared" ca="1" si="22"/>
        <v>4206.9631230379746</v>
      </c>
      <c r="AD56" s="6">
        <f ca="1">IF(Table2[[#This Row],[gender]]="men",1,0)</f>
        <v>1</v>
      </c>
      <c r="AE56" s="7">
        <f ca="1">IF(Table2[[#This Row],[gender]]="women",1,0)</f>
        <v>0</v>
      </c>
      <c r="AF56" s="7"/>
      <c r="AG56" s="8"/>
      <c r="AI56" s="6">
        <f ca="1">IF(Table2[[#This Row],[field_of_work]]="health",1,0)</f>
        <v>0</v>
      </c>
      <c r="AJ56" s="7">
        <f ca="1">IF(Table2[[#This Row],[field_of_work]]="construction",1,0)</f>
        <v>1</v>
      </c>
      <c r="AK56" s="7">
        <f ca="1">IF(Table2[[#This Row],[field_of_work]]="teaching",1,0)</f>
        <v>0</v>
      </c>
      <c r="AL56" s="7">
        <f ca="1">IF(Table2[[#This Row],[field_of_work]]="IT",1,0)</f>
        <v>0</v>
      </c>
      <c r="AM56" s="7">
        <f ca="1">IF(Table2[[#This Row],[field_of_work]]="general work",1,0)</f>
        <v>0</v>
      </c>
      <c r="AN56" s="7">
        <f ca="1">IF(Table2[[#This Row],[field_of_work]]="agriculture",1,0)</f>
        <v>0</v>
      </c>
      <c r="AO56" s="7"/>
      <c r="AP56" s="7"/>
      <c r="AQ56" s="7"/>
      <c r="AR56" s="7"/>
      <c r="AS56" s="7"/>
      <c r="AT56" s="8"/>
      <c r="AV56" s="19">
        <f t="shared" ca="1" si="2"/>
        <v>34773.310404658478</v>
      </c>
      <c r="AW56" s="8"/>
      <c r="AX56" s="6">
        <f ca="1">IF(Table2[[#This Row],[debts]]&gt;$AY$14,1,0)</f>
        <v>1</v>
      </c>
      <c r="AY56" s="7"/>
      <c r="AZ56" s="8"/>
      <c r="BA56" s="26">
        <f ca="1">Table2[[#This Row],[mortage_left]]/Table2[[#This Row],[value_of_house]]</f>
        <v>0.99103623705090138</v>
      </c>
      <c r="BB56" s="7">
        <f t="shared" ca="1" si="23"/>
        <v>0</v>
      </c>
      <c r="BC56" s="7"/>
      <c r="BD56" s="7"/>
      <c r="BE56" s="6">
        <f ca="1">IF(Table2[[#This Row],[area]]="area1",Table2[[#This Row],[income]],0)</f>
        <v>0</v>
      </c>
      <c r="BF56" s="7">
        <f ca="1">IF(Table2[[#This Row],[area]]="area2",Table2[[#This Row],[income]],0)</f>
        <v>0</v>
      </c>
      <c r="BG56" s="7">
        <f ca="1">IF(Table2[[#This Row],[area]]="area3",Table2[[#This Row],[income]],0)</f>
        <v>0</v>
      </c>
      <c r="BH56" s="7">
        <f ca="1">IF(Table2[[#This Row],[area]]="area4",Table2[[#This Row],[income]],0)</f>
        <v>0</v>
      </c>
      <c r="BI56" s="7">
        <f ca="1">IF(Table2[[#This Row],[area]]="area5",Table2[[#This Row],[income]],0)</f>
        <v>39638</v>
      </c>
      <c r="BJ56" s="7">
        <f ca="1">IF(Table2[[#This Row],[area]]="area6",Table2[[#This Row],[income]],0)</f>
        <v>0</v>
      </c>
      <c r="BK56" s="7">
        <f ca="1">IF(Table2[[#This Row],[area]]="area7",Table2[[#This Row],[income]],0)</f>
        <v>0</v>
      </c>
      <c r="BL56" s="7">
        <f ca="1">IF(Table2[[#This Row],[area]]="area8",Table2[[#This Row],[income]],0)</f>
        <v>0</v>
      </c>
      <c r="BM56" s="7">
        <f ca="1">IF(Table2[[#This Row],[area]]="area9",Table2[[#This Row],[income]],0)</f>
        <v>0</v>
      </c>
      <c r="BN56" s="7">
        <f ca="1">IF(Table2[[#This Row],[area]]="area10",Table2[[#This Row],[income]],0)</f>
        <v>0</v>
      </c>
      <c r="BO56" s="6">
        <f ca="1">IF(Table2[[#This Row],[field_of_work]]="health",Table2[[#This Row],[income]],0)</f>
        <v>0</v>
      </c>
      <c r="BP56" s="7">
        <f ca="1">IF(Table2[[#This Row],[field_of_work]]="construction",Table2[[#This Row],[income]],0)</f>
        <v>39638</v>
      </c>
      <c r="BQ56" s="7">
        <f ca="1">IF(Table2[[#This Row],[field_of_work]]="teaching",Table2[[#This Row],[income]],0)</f>
        <v>0</v>
      </c>
      <c r="BR56" s="7">
        <f ca="1">IF(Table2[[#This Row],[field_of_work]]="IT",Table2[[#This Row],[income]],0)</f>
        <v>0</v>
      </c>
      <c r="BS56" s="7">
        <f ca="1">IF(Table2[[#This Row],[field_of_work]]="general work",Table2[[#This Row],[income]],0)</f>
        <v>0</v>
      </c>
      <c r="BT56" s="8">
        <f ca="1">IF(Table2[[#This Row],[field_of_work]]="agriculture",Table2[[#This Row],[income]],0)</f>
        <v>0</v>
      </c>
      <c r="BU56" s="6">
        <f ca="1">IF(Table2[[#This Row],[value_of_debts]]&gt;Table2[[#This Row],[income]],1,0)</f>
        <v>1</v>
      </c>
      <c r="BV56" s="7"/>
      <c r="BW56" s="6">
        <f ca="1">IF(Table2[[#This Row],[net_worth_of_person($)]]&gt;$BX$14,Table2[[#This Row],[age]],0)</f>
        <v>0</v>
      </c>
      <c r="BX56" s="8"/>
    </row>
    <row r="57" spans="2:76" x14ac:dyDescent="0.3">
      <c r="B57">
        <f t="shared" ca="1" si="3"/>
        <v>1</v>
      </c>
      <c r="C57" t="str">
        <f t="shared" ca="1" si="4"/>
        <v>men</v>
      </c>
      <c r="D57">
        <f t="shared" ca="1" si="5"/>
        <v>32</v>
      </c>
      <c r="E57">
        <f t="shared" ca="1" si="6"/>
        <v>4</v>
      </c>
      <c r="F57" t="str">
        <f t="shared" ca="1" si="7"/>
        <v>IT</v>
      </c>
      <c r="G57">
        <f t="shared" ca="1" si="8"/>
        <v>3</v>
      </c>
      <c r="H57" t="str">
        <f t="shared" ca="1" si="9"/>
        <v>university</v>
      </c>
      <c r="I57">
        <f t="shared" ca="1" si="10"/>
        <v>4</v>
      </c>
      <c r="J57">
        <f t="shared" ca="1" si="11"/>
        <v>1</v>
      </c>
      <c r="K57">
        <f t="shared" ca="1" si="12"/>
        <v>35600</v>
      </c>
      <c r="L57">
        <f t="shared" ca="1" si="13"/>
        <v>9</v>
      </c>
      <c r="M57" t="str">
        <f t="shared" ca="1" si="0"/>
        <v>area9</v>
      </c>
      <c r="N57">
        <f t="shared" ca="1" si="14"/>
        <v>106800</v>
      </c>
      <c r="O57" s="2">
        <f t="shared" ca="1" si="15"/>
        <v>100907.80620344632</v>
      </c>
      <c r="P57" s="1">
        <f t="shared" ca="1" si="16"/>
        <v>34773.310404658478</v>
      </c>
      <c r="Q57">
        <f t="shared" ca="1" si="17"/>
        <v>30918</v>
      </c>
      <c r="R57">
        <f t="shared" ca="1" si="18"/>
        <v>47924.192659612032</v>
      </c>
      <c r="S57">
        <f t="shared" ca="1" si="19"/>
        <v>36217.474647721916</v>
      </c>
      <c r="T57" s="1">
        <f t="shared" ca="1" si="20"/>
        <v>177790.78505238041</v>
      </c>
      <c r="U57" s="2">
        <f t="shared" ca="1" si="21"/>
        <v>179749.99886305834</v>
      </c>
      <c r="V57" s="1">
        <f t="shared" ca="1" si="22"/>
        <v>-1959.2138106779312</v>
      </c>
      <c r="AD57" s="6">
        <f ca="1">IF(Table2[[#This Row],[gender]]="men",1,0)</f>
        <v>1</v>
      </c>
      <c r="AE57" s="7">
        <f ca="1">IF(Table2[[#This Row],[gender]]="women",1,0)</f>
        <v>0</v>
      </c>
      <c r="AF57" s="7"/>
      <c r="AG57" s="8"/>
      <c r="AI57" s="6">
        <f ca="1">IF(Table2[[#This Row],[field_of_work]]="health",1,0)</f>
        <v>0</v>
      </c>
      <c r="AJ57" s="7">
        <f ca="1">IF(Table2[[#This Row],[field_of_work]]="construction",1,0)</f>
        <v>0</v>
      </c>
      <c r="AK57" s="7">
        <f ca="1">IF(Table2[[#This Row],[field_of_work]]="teaching",1,0)</f>
        <v>0</v>
      </c>
      <c r="AL57" s="7">
        <f ca="1">IF(Table2[[#This Row],[field_of_work]]="IT",1,0)</f>
        <v>1</v>
      </c>
      <c r="AM57" s="7">
        <f ca="1">IF(Table2[[#This Row],[field_of_work]]="general work",1,0)</f>
        <v>0</v>
      </c>
      <c r="AN57" s="7">
        <f ca="1">IF(Table2[[#This Row],[field_of_work]]="agriculture",1,0)</f>
        <v>0</v>
      </c>
      <c r="AO57" s="7"/>
      <c r="AP57" s="7"/>
      <c r="AQ57" s="7"/>
      <c r="AR57" s="7"/>
      <c r="AS57" s="7"/>
      <c r="AT57" s="8"/>
      <c r="AV57" s="19">
        <f t="shared" ca="1" si="2"/>
        <v>25927.696849219708</v>
      </c>
      <c r="AW57" s="8"/>
      <c r="AX57" s="6">
        <f ca="1">IF(Table2[[#This Row],[debts]]&gt;$AY$14,1,0)</f>
        <v>1</v>
      </c>
      <c r="AY57" s="7"/>
      <c r="AZ57" s="8"/>
      <c r="BA57" s="26">
        <f ca="1">Table2[[#This Row],[mortage_left]]/Table2[[#This Row],[value_of_house]]</f>
        <v>0.94482964609968467</v>
      </c>
      <c r="BB57" s="7">
        <f t="shared" ca="1" si="23"/>
        <v>0</v>
      </c>
      <c r="BC57" s="7"/>
      <c r="BD57" s="7"/>
      <c r="BE57" s="6">
        <f ca="1">IF(Table2[[#This Row],[area]]="area1",Table2[[#This Row],[income]],0)</f>
        <v>0</v>
      </c>
      <c r="BF57" s="7">
        <f ca="1">IF(Table2[[#This Row],[area]]="area2",Table2[[#This Row],[income]],0)</f>
        <v>0</v>
      </c>
      <c r="BG57" s="7">
        <f ca="1">IF(Table2[[#This Row],[area]]="area3",Table2[[#This Row],[income]],0)</f>
        <v>0</v>
      </c>
      <c r="BH57" s="7">
        <f ca="1">IF(Table2[[#This Row],[area]]="area4",Table2[[#This Row],[income]],0)</f>
        <v>0</v>
      </c>
      <c r="BI57" s="7">
        <f ca="1">IF(Table2[[#This Row],[area]]="area5",Table2[[#This Row],[income]],0)</f>
        <v>0</v>
      </c>
      <c r="BJ57" s="7">
        <f ca="1">IF(Table2[[#This Row],[area]]="area6",Table2[[#This Row],[income]],0)</f>
        <v>0</v>
      </c>
      <c r="BK57" s="7">
        <f ca="1">IF(Table2[[#This Row],[area]]="area7",Table2[[#This Row],[income]],0)</f>
        <v>0</v>
      </c>
      <c r="BL57" s="7">
        <f ca="1">IF(Table2[[#This Row],[area]]="area8",Table2[[#This Row],[income]],0)</f>
        <v>0</v>
      </c>
      <c r="BM57" s="7">
        <f ca="1">IF(Table2[[#This Row],[area]]="area9",Table2[[#This Row],[income]],0)</f>
        <v>35600</v>
      </c>
      <c r="BN57" s="7">
        <f ca="1">IF(Table2[[#This Row],[area]]="area10",Table2[[#This Row],[income]],0)</f>
        <v>0</v>
      </c>
      <c r="BO57" s="6">
        <f ca="1">IF(Table2[[#This Row],[field_of_work]]="health",Table2[[#This Row],[income]],0)</f>
        <v>0</v>
      </c>
      <c r="BP57" s="7">
        <f ca="1">IF(Table2[[#This Row],[field_of_work]]="construction",Table2[[#This Row],[income]],0)</f>
        <v>0</v>
      </c>
      <c r="BQ57" s="7">
        <f ca="1">IF(Table2[[#This Row],[field_of_work]]="teaching",Table2[[#This Row],[income]],0)</f>
        <v>0</v>
      </c>
      <c r="BR57" s="7">
        <f ca="1">IF(Table2[[#This Row],[field_of_work]]="IT",Table2[[#This Row],[income]],0)</f>
        <v>35600</v>
      </c>
      <c r="BS57" s="7">
        <f ca="1">IF(Table2[[#This Row],[field_of_work]]="general work",Table2[[#This Row],[income]],0)</f>
        <v>0</v>
      </c>
      <c r="BT57" s="8">
        <f ca="1">IF(Table2[[#This Row],[field_of_work]]="agriculture",Table2[[#This Row],[income]],0)</f>
        <v>0</v>
      </c>
      <c r="BU57" s="6">
        <f ca="1">IF(Table2[[#This Row],[value_of_debts]]&gt;Table2[[#This Row],[income]],1,0)</f>
        <v>1</v>
      </c>
      <c r="BV57" s="7"/>
      <c r="BW57" s="6">
        <f ca="1">IF(Table2[[#This Row],[net_worth_of_person($)]]&gt;$BX$14,Table2[[#This Row],[age]],0)</f>
        <v>0</v>
      </c>
      <c r="BX57" s="8"/>
    </row>
    <row r="58" spans="2:76" x14ac:dyDescent="0.3">
      <c r="B58">
        <f t="shared" ca="1" si="3"/>
        <v>2</v>
      </c>
      <c r="C58" t="str">
        <f t="shared" ca="1" si="4"/>
        <v>women</v>
      </c>
      <c r="D58">
        <f t="shared" ca="1" si="5"/>
        <v>33</v>
      </c>
      <c r="E58">
        <f t="shared" ca="1" si="6"/>
        <v>6</v>
      </c>
      <c r="F58" t="str">
        <f t="shared" ca="1" si="7"/>
        <v>agriculture</v>
      </c>
      <c r="G58">
        <f t="shared" ca="1" si="8"/>
        <v>4</v>
      </c>
      <c r="H58" t="str">
        <f t="shared" ca="1" si="9"/>
        <v>technical</v>
      </c>
      <c r="I58">
        <f t="shared" ca="1" si="10"/>
        <v>4</v>
      </c>
      <c r="J58">
        <f t="shared" ca="1" si="11"/>
        <v>1</v>
      </c>
      <c r="K58">
        <f t="shared" ca="1" si="12"/>
        <v>65948</v>
      </c>
      <c r="L58">
        <f t="shared" ca="1" si="13"/>
        <v>12</v>
      </c>
      <c r="M58" t="str">
        <f t="shared" ca="1" si="0"/>
        <v>area10</v>
      </c>
      <c r="N58">
        <f t="shared" ca="1" si="14"/>
        <v>263792</v>
      </c>
      <c r="O58" s="2">
        <f t="shared" ca="1" si="15"/>
        <v>122024.48985640015</v>
      </c>
      <c r="P58" s="1">
        <f t="shared" ca="1" si="16"/>
        <v>25927.696849219708</v>
      </c>
      <c r="Q58">
        <f t="shared" ca="1" si="17"/>
        <v>15135</v>
      </c>
      <c r="R58">
        <f t="shared" ca="1" si="18"/>
        <v>104842.45260813809</v>
      </c>
      <c r="S58">
        <f t="shared" ca="1" si="19"/>
        <v>21388.516278222054</v>
      </c>
      <c r="T58" s="1">
        <f t="shared" ca="1" si="20"/>
        <v>311108.21312744176</v>
      </c>
      <c r="U58" s="2">
        <f t="shared" ca="1" si="21"/>
        <v>242001.94246453824</v>
      </c>
      <c r="V58" s="1">
        <f t="shared" ca="1" si="22"/>
        <v>69106.270662903524</v>
      </c>
      <c r="AD58" s="6">
        <f ca="1">IF(Table2[[#This Row],[gender]]="men",1,0)</f>
        <v>0</v>
      </c>
      <c r="AE58" s="7">
        <f ca="1">IF(Table2[[#This Row],[gender]]="women",1,0)</f>
        <v>1</v>
      </c>
      <c r="AF58" s="7"/>
      <c r="AG58" s="8"/>
      <c r="AI58" s="6">
        <f ca="1">IF(Table2[[#This Row],[field_of_work]]="health",1,0)</f>
        <v>0</v>
      </c>
      <c r="AJ58" s="7">
        <f ca="1">IF(Table2[[#This Row],[field_of_work]]="construction",1,0)</f>
        <v>0</v>
      </c>
      <c r="AK58" s="7">
        <f ca="1">IF(Table2[[#This Row],[field_of_work]]="teaching",1,0)</f>
        <v>0</v>
      </c>
      <c r="AL58" s="7">
        <f ca="1">IF(Table2[[#This Row],[field_of_work]]="IT",1,0)</f>
        <v>0</v>
      </c>
      <c r="AM58" s="7">
        <f ca="1">IF(Table2[[#This Row],[field_of_work]]="general work",1,0)</f>
        <v>0</v>
      </c>
      <c r="AN58" s="7">
        <f ca="1">IF(Table2[[#This Row],[field_of_work]]="agriculture",1,0)</f>
        <v>1</v>
      </c>
      <c r="AO58" s="7"/>
      <c r="AP58" s="7"/>
      <c r="AQ58" s="7"/>
      <c r="AR58" s="7"/>
      <c r="AS58" s="7"/>
      <c r="AT58" s="8"/>
      <c r="AV58" s="19">
        <f t="shared" ca="1" si="2"/>
        <v>14855.617435091306</v>
      </c>
      <c r="AW58" s="8"/>
      <c r="AX58" s="6">
        <f ca="1">IF(Table2[[#This Row],[debts]]&gt;$AY$14,1,0)</f>
        <v>1</v>
      </c>
      <c r="AY58" s="7"/>
      <c r="AZ58" s="8"/>
      <c r="BA58" s="26">
        <f ca="1">Table2[[#This Row],[mortage_left]]/Table2[[#This Row],[value_of_house]]</f>
        <v>0.46257843246345665</v>
      </c>
      <c r="BB58" s="7">
        <f t="shared" ca="1" si="23"/>
        <v>0</v>
      </c>
      <c r="BC58" s="7"/>
      <c r="BD58" s="7"/>
      <c r="BE58" s="6">
        <f ca="1">IF(Table2[[#This Row],[area]]="area1",Table2[[#This Row],[income]],0)</f>
        <v>0</v>
      </c>
      <c r="BF58" s="7">
        <f ca="1">IF(Table2[[#This Row],[area]]="area2",Table2[[#This Row],[income]],0)</f>
        <v>0</v>
      </c>
      <c r="BG58" s="7">
        <f ca="1">IF(Table2[[#This Row],[area]]="area3",Table2[[#This Row],[income]],0)</f>
        <v>0</v>
      </c>
      <c r="BH58" s="7">
        <f ca="1">IF(Table2[[#This Row],[area]]="area4",Table2[[#This Row],[income]],0)</f>
        <v>0</v>
      </c>
      <c r="BI58" s="7">
        <f ca="1">IF(Table2[[#This Row],[area]]="area5",Table2[[#This Row],[income]],0)</f>
        <v>0</v>
      </c>
      <c r="BJ58" s="7">
        <f ca="1">IF(Table2[[#This Row],[area]]="area6",Table2[[#This Row],[income]],0)</f>
        <v>0</v>
      </c>
      <c r="BK58" s="7">
        <f ca="1">IF(Table2[[#This Row],[area]]="area7",Table2[[#This Row],[income]],0)</f>
        <v>0</v>
      </c>
      <c r="BL58" s="7">
        <f ca="1">IF(Table2[[#This Row],[area]]="area8",Table2[[#This Row],[income]],0)</f>
        <v>0</v>
      </c>
      <c r="BM58" s="7">
        <f ca="1">IF(Table2[[#This Row],[area]]="area9",Table2[[#This Row],[income]],0)</f>
        <v>0</v>
      </c>
      <c r="BN58" s="7">
        <f ca="1">IF(Table2[[#This Row],[area]]="area10",Table2[[#This Row],[income]],0)</f>
        <v>65948</v>
      </c>
      <c r="BO58" s="6">
        <f ca="1">IF(Table2[[#This Row],[field_of_work]]="health",Table2[[#This Row],[income]],0)</f>
        <v>0</v>
      </c>
      <c r="BP58" s="7">
        <f ca="1">IF(Table2[[#This Row],[field_of_work]]="construction",Table2[[#This Row],[income]],0)</f>
        <v>0</v>
      </c>
      <c r="BQ58" s="7">
        <f ca="1">IF(Table2[[#This Row],[field_of_work]]="teaching",Table2[[#This Row],[income]],0)</f>
        <v>0</v>
      </c>
      <c r="BR58" s="7">
        <f ca="1">IF(Table2[[#This Row],[field_of_work]]="IT",Table2[[#This Row],[income]],0)</f>
        <v>0</v>
      </c>
      <c r="BS58" s="7">
        <f ca="1">IF(Table2[[#This Row],[field_of_work]]="general work",Table2[[#This Row],[income]],0)</f>
        <v>0</v>
      </c>
      <c r="BT58" s="8">
        <f ca="1">IF(Table2[[#This Row],[field_of_work]]="agriculture",Table2[[#This Row],[income]],0)</f>
        <v>65948</v>
      </c>
      <c r="BU58" s="6">
        <f ca="1">IF(Table2[[#This Row],[value_of_debts]]&gt;Table2[[#This Row],[income]],1,0)</f>
        <v>1</v>
      </c>
      <c r="BV58" s="7"/>
      <c r="BW58" s="6">
        <f ca="1">IF(Table2[[#This Row],[net_worth_of_person($)]]&gt;$BX$14,Table2[[#This Row],[age]],0)</f>
        <v>33</v>
      </c>
      <c r="BX58" s="8"/>
    </row>
    <row r="59" spans="2:76" x14ac:dyDescent="0.3">
      <c r="B59">
        <f t="shared" ca="1" si="3"/>
        <v>1</v>
      </c>
      <c r="C59" t="str">
        <f t="shared" ca="1" si="4"/>
        <v>men</v>
      </c>
      <c r="D59">
        <f t="shared" ca="1" si="5"/>
        <v>32</v>
      </c>
      <c r="E59">
        <f t="shared" ca="1" si="6"/>
        <v>6</v>
      </c>
      <c r="F59" t="str">
        <f t="shared" ca="1" si="7"/>
        <v>agriculture</v>
      </c>
      <c r="G59">
        <f t="shared" ca="1" si="8"/>
        <v>5</v>
      </c>
      <c r="H59" t="str">
        <f t="shared" ca="1" si="9"/>
        <v>other</v>
      </c>
      <c r="I59">
        <f t="shared" ca="1" si="10"/>
        <v>3</v>
      </c>
      <c r="J59">
        <f t="shared" ca="1" si="11"/>
        <v>3</v>
      </c>
      <c r="K59">
        <f t="shared" ca="1" si="12"/>
        <v>34912</v>
      </c>
      <c r="L59">
        <f t="shared" ca="1" si="13"/>
        <v>4</v>
      </c>
      <c r="M59" t="str">
        <f t="shared" ca="1" si="0"/>
        <v>area4</v>
      </c>
      <c r="N59">
        <f t="shared" ca="1" si="14"/>
        <v>104736</v>
      </c>
      <c r="O59" s="2">
        <f t="shared" ca="1" si="15"/>
        <v>84770.0732686923</v>
      </c>
      <c r="P59" s="1">
        <f t="shared" ca="1" si="16"/>
        <v>44566.852305273918</v>
      </c>
      <c r="Q59">
        <f t="shared" ca="1" si="17"/>
        <v>15145</v>
      </c>
      <c r="R59">
        <f t="shared" ca="1" si="18"/>
        <v>48962.919839960086</v>
      </c>
      <c r="S59">
        <f t="shared" ca="1" si="19"/>
        <v>26228.922726200773</v>
      </c>
      <c r="T59" s="1">
        <f t="shared" ca="1" si="20"/>
        <v>175531.77503147471</v>
      </c>
      <c r="U59" s="2">
        <f t="shared" ca="1" si="21"/>
        <v>148877.99310865239</v>
      </c>
      <c r="V59" s="1">
        <f t="shared" ca="1" si="22"/>
        <v>26653.781922822323</v>
      </c>
      <c r="AD59" s="6">
        <f ca="1">IF(Table2[[#This Row],[gender]]="men",1,0)</f>
        <v>1</v>
      </c>
      <c r="AE59" s="7">
        <f ca="1">IF(Table2[[#This Row],[gender]]="women",1,0)</f>
        <v>0</v>
      </c>
      <c r="AF59" s="7"/>
      <c r="AG59" s="8"/>
      <c r="AI59" s="6">
        <f ca="1">IF(Table2[[#This Row],[field_of_work]]="health",1,0)</f>
        <v>0</v>
      </c>
      <c r="AJ59" s="7">
        <f ca="1">IF(Table2[[#This Row],[field_of_work]]="construction",1,0)</f>
        <v>0</v>
      </c>
      <c r="AK59" s="7">
        <f ca="1">IF(Table2[[#This Row],[field_of_work]]="teaching",1,0)</f>
        <v>0</v>
      </c>
      <c r="AL59" s="7">
        <f ca="1">IF(Table2[[#This Row],[field_of_work]]="IT",1,0)</f>
        <v>0</v>
      </c>
      <c r="AM59" s="7">
        <f ca="1">IF(Table2[[#This Row],[field_of_work]]="general work",1,0)</f>
        <v>0</v>
      </c>
      <c r="AN59" s="7">
        <f ca="1">IF(Table2[[#This Row],[field_of_work]]="agriculture",1,0)</f>
        <v>1</v>
      </c>
      <c r="AO59" s="7"/>
      <c r="AP59" s="7"/>
      <c r="AQ59" s="7"/>
      <c r="AR59" s="7"/>
      <c r="AS59" s="7"/>
      <c r="AT59" s="8"/>
      <c r="AV59" s="19">
        <f t="shared" ca="1" si="2"/>
        <v>20417.073548514196</v>
      </c>
      <c r="AW59" s="8"/>
      <c r="AX59" s="6">
        <f ca="1">IF(Table2[[#This Row],[debts]]&gt;$AY$14,1,0)</f>
        <v>1</v>
      </c>
      <c r="AY59" s="7"/>
      <c r="AZ59" s="8"/>
      <c r="BA59" s="26">
        <f ca="1">Table2[[#This Row],[mortage_left]]/Table2[[#This Row],[value_of_house]]</f>
        <v>0.80936901608513123</v>
      </c>
      <c r="BB59" s="7">
        <f t="shared" ca="1" si="23"/>
        <v>0</v>
      </c>
      <c r="BC59" s="7"/>
      <c r="BD59" s="7"/>
      <c r="BE59" s="6">
        <f ca="1">IF(Table2[[#This Row],[area]]="area1",Table2[[#This Row],[income]],0)</f>
        <v>0</v>
      </c>
      <c r="BF59" s="7">
        <f ca="1">IF(Table2[[#This Row],[area]]="area2",Table2[[#This Row],[income]],0)</f>
        <v>0</v>
      </c>
      <c r="BG59" s="7">
        <f ca="1">IF(Table2[[#This Row],[area]]="area3",Table2[[#This Row],[income]],0)</f>
        <v>0</v>
      </c>
      <c r="BH59" s="7">
        <f ca="1">IF(Table2[[#This Row],[area]]="area4",Table2[[#This Row],[income]],0)</f>
        <v>34912</v>
      </c>
      <c r="BI59" s="7">
        <f ca="1">IF(Table2[[#This Row],[area]]="area5",Table2[[#This Row],[income]],0)</f>
        <v>0</v>
      </c>
      <c r="BJ59" s="7">
        <f ca="1">IF(Table2[[#This Row],[area]]="area6",Table2[[#This Row],[income]],0)</f>
        <v>0</v>
      </c>
      <c r="BK59" s="7">
        <f ca="1">IF(Table2[[#This Row],[area]]="area7",Table2[[#This Row],[income]],0)</f>
        <v>0</v>
      </c>
      <c r="BL59" s="7">
        <f ca="1">IF(Table2[[#This Row],[area]]="area8",Table2[[#This Row],[income]],0)</f>
        <v>0</v>
      </c>
      <c r="BM59" s="7">
        <f ca="1">IF(Table2[[#This Row],[area]]="area9",Table2[[#This Row],[income]],0)</f>
        <v>0</v>
      </c>
      <c r="BN59" s="7">
        <f ca="1">IF(Table2[[#This Row],[area]]="area10",Table2[[#This Row],[income]],0)</f>
        <v>0</v>
      </c>
      <c r="BO59" s="6">
        <f ca="1">IF(Table2[[#This Row],[field_of_work]]="health",Table2[[#This Row],[income]],0)</f>
        <v>0</v>
      </c>
      <c r="BP59" s="7">
        <f ca="1">IF(Table2[[#This Row],[field_of_work]]="construction",Table2[[#This Row],[income]],0)</f>
        <v>0</v>
      </c>
      <c r="BQ59" s="7">
        <f ca="1">IF(Table2[[#This Row],[field_of_work]]="teaching",Table2[[#This Row],[income]],0)</f>
        <v>0</v>
      </c>
      <c r="BR59" s="7">
        <f ca="1">IF(Table2[[#This Row],[field_of_work]]="IT",Table2[[#This Row],[income]],0)</f>
        <v>0</v>
      </c>
      <c r="BS59" s="7">
        <f ca="1">IF(Table2[[#This Row],[field_of_work]]="general work",Table2[[#This Row],[income]],0)</f>
        <v>0</v>
      </c>
      <c r="BT59" s="8">
        <f ca="1">IF(Table2[[#This Row],[field_of_work]]="agriculture",Table2[[#This Row],[income]],0)</f>
        <v>34912</v>
      </c>
      <c r="BU59" s="6">
        <f ca="1">IF(Table2[[#This Row],[value_of_debts]]&gt;Table2[[#This Row],[income]],1,0)</f>
        <v>1</v>
      </c>
      <c r="BV59" s="7"/>
      <c r="BW59" s="6">
        <f ca="1">IF(Table2[[#This Row],[net_worth_of_person($)]]&gt;$BX$14,Table2[[#This Row],[age]],0)</f>
        <v>32</v>
      </c>
      <c r="BX59" s="8"/>
    </row>
    <row r="60" spans="2:76" x14ac:dyDescent="0.3">
      <c r="B60">
        <f t="shared" ca="1" si="3"/>
        <v>2</v>
      </c>
      <c r="C60" t="str">
        <f t="shared" ca="1" si="4"/>
        <v>women</v>
      </c>
      <c r="D60">
        <f t="shared" ca="1" si="5"/>
        <v>26</v>
      </c>
      <c r="E60">
        <f t="shared" ca="1" si="6"/>
        <v>2</v>
      </c>
      <c r="F60" t="str">
        <f t="shared" ca="1" si="7"/>
        <v>construction</v>
      </c>
      <c r="G60">
        <f t="shared" ca="1" si="8"/>
        <v>4</v>
      </c>
      <c r="H60" t="str">
        <f t="shared" ca="1" si="9"/>
        <v>technical</v>
      </c>
      <c r="I60">
        <f t="shared" ca="1" si="10"/>
        <v>1</v>
      </c>
      <c r="J60">
        <f t="shared" ca="1" si="11"/>
        <v>1</v>
      </c>
      <c r="K60">
        <f t="shared" ca="1" si="12"/>
        <v>26411</v>
      </c>
      <c r="L60">
        <f t="shared" ca="1" si="13"/>
        <v>7</v>
      </c>
      <c r="M60" t="str">
        <f t="shared" ca="1" si="0"/>
        <v>area7</v>
      </c>
      <c r="N60">
        <f t="shared" ca="1" si="14"/>
        <v>79233</v>
      </c>
      <c r="O60" s="2">
        <f t="shared" ca="1" si="15"/>
        <v>12318.698311580347</v>
      </c>
      <c r="P60" s="1">
        <f t="shared" ca="1" si="16"/>
        <v>20417.073548514196</v>
      </c>
      <c r="Q60">
        <f t="shared" ca="1" si="17"/>
        <v>587</v>
      </c>
      <c r="R60">
        <f t="shared" ca="1" si="18"/>
        <v>16725.719364048884</v>
      </c>
      <c r="S60">
        <f t="shared" ca="1" si="19"/>
        <v>34937.174611797534</v>
      </c>
      <c r="T60" s="1">
        <f t="shared" ca="1" si="20"/>
        <v>134587.24816031172</v>
      </c>
      <c r="U60" s="2">
        <f t="shared" ca="1" si="21"/>
        <v>29631.417675629229</v>
      </c>
      <c r="V60" s="1">
        <f t="shared" ca="1" si="22"/>
        <v>104955.83048468249</v>
      </c>
      <c r="AD60" s="6">
        <f ca="1">IF(Table2[[#This Row],[gender]]="men",1,0)</f>
        <v>0</v>
      </c>
      <c r="AE60" s="7">
        <f ca="1">IF(Table2[[#This Row],[gender]]="women",1,0)</f>
        <v>1</v>
      </c>
      <c r="AF60" s="7"/>
      <c r="AG60" s="8"/>
      <c r="AI60" s="6">
        <f ca="1">IF(Table2[[#This Row],[field_of_work]]="health",1,0)</f>
        <v>0</v>
      </c>
      <c r="AJ60" s="7">
        <f ca="1">IF(Table2[[#This Row],[field_of_work]]="construction",1,0)</f>
        <v>1</v>
      </c>
      <c r="AK60" s="7">
        <f ca="1">IF(Table2[[#This Row],[field_of_work]]="teaching",1,0)</f>
        <v>0</v>
      </c>
      <c r="AL60" s="7">
        <f ca="1">IF(Table2[[#This Row],[field_of_work]]="IT",1,0)</f>
        <v>0</v>
      </c>
      <c r="AM60" s="7">
        <f ca="1">IF(Table2[[#This Row],[field_of_work]]="general work",1,0)</f>
        <v>0</v>
      </c>
      <c r="AN60" s="7">
        <f ca="1">IF(Table2[[#This Row],[field_of_work]]="agriculture",1,0)</f>
        <v>0</v>
      </c>
      <c r="AO60" s="7"/>
      <c r="AP60" s="7"/>
      <c r="AQ60" s="7"/>
      <c r="AR60" s="7"/>
      <c r="AS60" s="7"/>
      <c r="AT60" s="8"/>
      <c r="AV60" s="19">
        <f t="shared" ca="1" si="2"/>
        <v>33738.630455922241</v>
      </c>
      <c r="AW60" s="8"/>
      <c r="AX60" s="6">
        <f ca="1">IF(Table2[[#This Row],[debts]]&gt;$AY$14,1,0)</f>
        <v>1</v>
      </c>
      <c r="AY60" s="7"/>
      <c r="AZ60" s="8"/>
      <c r="BA60" s="26">
        <f ca="1">Table2[[#This Row],[mortage_left]]/Table2[[#This Row],[value_of_house]]</f>
        <v>0.15547433912107766</v>
      </c>
      <c r="BB60" s="7">
        <f t="shared" ca="1" si="23"/>
        <v>1</v>
      </c>
      <c r="BC60" s="7"/>
      <c r="BD60" s="7"/>
      <c r="BE60" s="6">
        <f ca="1">IF(Table2[[#This Row],[area]]="area1",Table2[[#This Row],[income]],0)</f>
        <v>0</v>
      </c>
      <c r="BF60" s="7">
        <f ca="1">IF(Table2[[#This Row],[area]]="area2",Table2[[#This Row],[income]],0)</f>
        <v>0</v>
      </c>
      <c r="BG60" s="7">
        <f ca="1">IF(Table2[[#This Row],[area]]="area3",Table2[[#This Row],[income]],0)</f>
        <v>0</v>
      </c>
      <c r="BH60" s="7">
        <f ca="1">IF(Table2[[#This Row],[area]]="area4",Table2[[#This Row],[income]],0)</f>
        <v>0</v>
      </c>
      <c r="BI60" s="7">
        <f ca="1">IF(Table2[[#This Row],[area]]="area5",Table2[[#This Row],[income]],0)</f>
        <v>0</v>
      </c>
      <c r="BJ60" s="7">
        <f ca="1">IF(Table2[[#This Row],[area]]="area6",Table2[[#This Row],[income]],0)</f>
        <v>0</v>
      </c>
      <c r="BK60" s="7">
        <f ca="1">IF(Table2[[#This Row],[area]]="area7",Table2[[#This Row],[income]],0)</f>
        <v>26411</v>
      </c>
      <c r="BL60" s="7">
        <f ca="1">IF(Table2[[#This Row],[area]]="area8",Table2[[#This Row],[income]],0)</f>
        <v>0</v>
      </c>
      <c r="BM60" s="7">
        <f ca="1">IF(Table2[[#This Row],[area]]="area9",Table2[[#This Row],[income]],0)</f>
        <v>0</v>
      </c>
      <c r="BN60" s="7">
        <f ca="1">IF(Table2[[#This Row],[area]]="area10",Table2[[#This Row],[income]],0)</f>
        <v>0</v>
      </c>
      <c r="BO60" s="6">
        <f ca="1">IF(Table2[[#This Row],[field_of_work]]="health",Table2[[#This Row],[income]],0)</f>
        <v>0</v>
      </c>
      <c r="BP60" s="7">
        <f ca="1">IF(Table2[[#This Row],[field_of_work]]="construction",Table2[[#This Row],[income]],0)</f>
        <v>26411</v>
      </c>
      <c r="BQ60" s="7">
        <f ca="1">IF(Table2[[#This Row],[field_of_work]]="teaching",Table2[[#This Row],[income]],0)</f>
        <v>0</v>
      </c>
      <c r="BR60" s="7">
        <f ca="1">IF(Table2[[#This Row],[field_of_work]]="IT",Table2[[#This Row],[income]],0)</f>
        <v>0</v>
      </c>
      <c r="BS60" s="7">
        <f ca="1">IF(Table2[[#This Row],[field_of_work]]="general work",Table2[[#This Row],[income]],0)</f>
        <v>0</v>
      </c>
      <c r="BT60" s="8">
        <f ca="1">IF(Table2[[#This Row],[field_of_work]]="agriculture",Table2[[#This Row],[income]],0)</f>
        <v>0</v>
      </c>
      <c r="BU60" s="6">
        <f ca="1">IF(Table2[[#This Row],[value_of_debts]]&gt;Table2[[#This Row],[income]],1,0)</f>
        <v>1</v>
      </c>
      <c r="BV60" s="7"/>
      <c r="BW60" s="6">
        <f ca="1">IF(Table2[[#This Row],[net_worth_of_person($)]]&gt;$BX$14,Table2[[#This Row],[age]],0)</f>
        <v>26</v>
      </c>
      <c r="BX60" s="8"/>
    </row>
    <row r="61" spans="2:76" x14ac:dyDescent="0.3">
      <c r="B61">
        <f t="shared" ca="1" si="3"/>
        <v>1</v>
      </c>
      <c r="C61" t="str">
        <f t="shared" ca="1" si="4"/>
        <v>men</v>
      </c>
      <c r="D61">
        <f t="shared" ca="1" si="5"/>
        <v>43</v>
      </c>
      <c r="E61">
        <f t="shared" ca="1" si="6"/>
        <v>2</v>
      </c>
      <c r="F61" t="str">
        <f t="shared" ca="1" si="7"/>
        <v>construction</v>
      </c>
      <c r="G61">
        <f t="shared" ca="1" si="8"/>
        <v>5</v>
      </c>
      <c r="H61" t="str">
        <f t="shared" ca="1" si="9"/>
        <v>other</v>
      </c>
      <c r="I61">
        <f t="shared" ca="1" si="10"/>
        <v>0</v>
      </c>
      <c r="J61">
        <f t="shared" ca="1" si="11"/>
        <v>3</v>
      </c>
      <c r="K61">
        <f t="shared" ca="1" si="12"/>
        <v>57324</v>
      </c>
      <c r="L61">
        <f t="shared" ca="1" si="13"/>
        <v>6</v>
      </c>
      <c r="M61" t="str">
        <f t="shared" ca="1" si="0"/>
        <v>area6</v>
      </c>
      <c r="N61">
        <f t="shared" ca="1" si="14"/>
        <v>229296</v>
      </c>
      <c r="O61" s="2">
        <f t="shared" ca="1" si="15"/>
        <v>79108.623578874409</v>
      </c>
      <c r="P61" s="1">
        <f t="shared" ca="1" si="16"/>
        <v>101215.89136776673</v>
      </c>
      <c r="Q61">
        <f t="shared" ca="1" si="17"/>
        <v>31843</v>
      </c>
      <c r="R61">
        <f t="shared" ca="1" si="18"/>
        <v>86834.172641892656</v>
      </c>
      <c r="S61">
        <f t="shared" ca="1" si="19"/>
        <v>82236.270349747676</v>
      </c>
      <c r="T61" s="1">
        <f t="shared" ca="1" si="20"/>
        <v>412748.16171751439</v>
      </c>
      <c r="U61" s="2">
        <f t="shared" ca="1" si="21"/>
        <v>197785.79622076708</v>
      </c>
      <c r="V61" s="1">
        <f t="shared" ca="1" si="22"/>
        <v>214962.36549674731</v>
      </c>
      <c r="AD61" s="6">
        <f ca="1">IF(Table2[[#This Row],[gender]]="men",1,0)</f>
        <v>1</v>
      </c>
      <c r="AE61" s="7">
        <f ca="1">IF(Table2[[#This Row],[gender]]="women",1,0)</f>
        <v>0</v>
      </c>
      <c r="AF61" s="7"/>
      <c r="AG61" s="8"/>
      <c r="AI61" s="6">
        <f ca="1">IF(Table2[[#This Row],[field_of_work]]="health",1,0)</f>
        <v>0</v>
      </c>
      <c r="AJ61" s="7">
        <f ca="1">IF(Table2[[#This Row],[field_of_work]]="construction",1,0)</f>
        <v>1</v>
      </c>
      <c r="AK61" s="7">
        <f ca="1">IF(Table2[[#This Row],[field_of_work]]="teaching",1,0)</f>
        <v>0</v>
      </c>
      <c r="AL61" s="7">
        <f ca="1">IF(Table2[[#This Row],[field_of_work]]="IT",1,0)</f>
        <v>0</v>
      </c>
      <c r="AM61" s="7">
        <f ca="1">IF(Table2[[#This Row],[field_of_work]]="general work",1,0)</f>
        <v>0</v>
      </c>
      <c r="AN61" s="7">
        <f ca="1">IF(Table2[[#This Row],[field_of_work]]="agriculture",1,0)</f>
        <v>0</v>
      </c>
      <c r="AO61" s="7"/>
      <c r="AP61" s="7"/>
      <c r="AQ61" s="7"/>
      <c r="AR61" s="7"/>
      <c r="AS61" s="7"/>
      <c r="AT61" s="8"/>
      <c r="AV61" s="19">
        <f t="shared" ca="1" si="2"/>
        <v>15797.949969316263</v>
      </c>
      <c r="AW61" s="8"/>
      <c r="AX61" s="6">
        <f ca="1">IF(Table2[[#This Row],[debts]]&gt;$AY$14,1,0)</f>
        <v>1</v>
      </c>
      <c r="AY61" s="7"/>
      <c r="AZ61" s="8"/>
      <c r="BA61" s="26">
        <f ca="1">Table2[[#This Row],[mortage_left]]/Table2[[#This Row],[value_of_house]]</f>
        <v>0.3450065573707104</v>
      </c>
      <c r="BB61" s="7">
        <f t="shared" ca="1" si="23"/>
        <v>0</v>
      </c>
      <c r="BC61" s="7"/>
      <c r="BD61" s="7"/>
      <c r="BE61" s="6">
        <f ca="1">IF(Table2[[#This Row],[area]]="area1",Table2[[#This Row],[income]],0)</f>
        <v>0</v>
      </c>
      <c r="BF61" s="7">
        <f ca="1">IF(Table2[[#This Row],[area]]="area2",Table2[[#This Row],[income]],0)</f>
        <v>0</v>
      </c>
      <c r="BG61" s="7">
        <f ca="1">IF(Table2[[#This Row],[area]]="area3",Table2[[#This Row],[income]],0)</f>
        <v>0</v>
      </c>
      <c r="BH61" s="7">
        <f ca="1">IF(Table2[[#This Row],[area]]="area4",Table2[[#This Row],[income]],0)</f>
        <v>0</v>
      </c>
      <c r="BI61" s="7">
        <f ca="1">IF(Table2[[#This Row],[area]]="area5",Table2[[#This Row],[income]],0)</f>
        <v>0</v>
      </c>
      <c r="BJ61" s="7">
        <f ca="1">IF(Table2[[#This Row],[area]]="area6",Table2[[#This Row],[income]],0)</f>
        <v>57324</v>
      </c>
      <c r="BK61" s="7">
        <f ca="1">IF(Table2[[#This Row],[area]]="area7",Table2[[#This Row],[income]],0)</f>
        <v>0</v>
      </c>
      <c r="BL61" s="7">
        <f ca="1">IF(Table2[[#This Row],[area]]="area8",Table2[[#This Row],[income]],0)</f>
        <v>0</v>
      </c>
      <c r="BM61" s="7">
        <f ca="1">IF(Table2[[#This Row],[area]]="area9",Table2[[#This Row],[income]],0)</f>
        <v>0</v>
      </c>
      <c r="BN61" s="7">
        <f ca="1">IF(Table2[[#This Row],[area]]="area10",Table2[[#This Row],[income]],0)</f>
        <v>0</v>
      </c>
      <c r="BO61" s="6">
        <f ca="1">IF(Table2[[#This Row],[field_of_work]]="health",Table2[[#This Row],[income]],0)</f>
        <v>0</v>
      </c>
      <c r="BP61" s="7">
        <f ca="1">IF(Table2[[#This Row],[field_of_work]]="construction",Table2[[#This Row],[income]],0)</f>
        <v>57324</v>
      </c>
      <c r="BQ61" s="7">
        <f ca="1">IF(Table2[[#This Row],[field_of_work]]="teaching",Table2[[#This Row],[income]],0)</f>
        <v>0</v>
      </c>
      <c r="BR61" s="7">
        <f ca="1">IF(Table2[[#This Row],[field_of_work]]="IT",Table2[[#This Row],[income]],0)</f>
        <v>0</v>
      </c>
      <c r="BS61" s="7">
        <f ca="1">IF(Table2[[#This Row],[field_of_work]]="general work",Table2[[#This Row],[income]],0)</f>
        <v>0</v>
      </c>
      <c r="BT61" s="8">
        <f ca="1">IF(Table2[[#This Row],[field_of_work]]="agriculture",Table2[[#This Row],[income]],0)</f>
        <v>0</v>
      </c>
      <c r="BU61" s="6">
        <f ca="1">IF(Table2[[#This Row],[value_of_debts]]&gt;Table2[[#This Row],[income]],1,0)</f>
        <v>1</v>
      </c>
      <c r="BV61" s="7"/>
      <c r="BW61" s="6">
        <f ca="1">IF(Table2[[#This Row],[net_worth_of_person($)]]&gt;$BX$14,Table2[[#This Row],[age]],0)</f>
        <v>43</v>
      </c>
      <c r="BX61" s="8"/>
    </row>
    <row r="62" spans="2:76" x14ac:dyDescent="0.3">
      <c r="B62">
        <f t="shared" ca="1" si="3"/>
        <v>2</v>
      </c>
      <c r="C62" t="str">
        <f t="shared" ca="1" si="4"/>
        <v>women</v>
      </c>
      <c r="D62">
        <f t="shared" ca="1" si="5"/>
        <v>41</v>
      </c>
      <c r="E62">
        <f t="shared" ca="1" si="6"/>
        <v>5</v>
      </c>
      <c r="F62" t="str">
        <f t="shared" ca="1" si="7"/>
        <v>general work</v>
      </c>
      <c r="G62">
        <f t="shared" ca="1" si="8"/>
        <v>2</v>
      </c>
      <c r="H62" t="str">
        <f t="shared" ca="1" si="9"/>
        <v>college</v>
      </c>
      <c r="I62">
        <f t="shared" ca="1" si="10"/>
        <v>0</v>
      </c>
      <c r="J62">
        <f t="shared" ca="1" si="11"/>
        <v>2</v>
      </c>
      <c r="K62">
        <f t="shared" ca="1" si="12"/>
        <v>34128</v>
      </c>
      <c r="L62">
        <f t="shared" ca="1" si="13"/>
        <v>9</v>
      </c>
      <c r="M62" t="str">
        <f t="shared" ca="1" si="0"/>
        <v>area9</v>
      </c>
      <c r="N62">
        <f t="shared" ca="1" si="14"/>
        <v>204768</v>
      </c>
      <c r="O62" s="2">
        <f t="shared" ca="1" si="15"/>
        <v>204347.66845409834</v>
      </c>
      <c r="P62" s="1">
        <f t="shared" ca="1" si="16"/>
        <v>31595.899938632527</v>
      </c>
      <c r="Q62">
        <f t="shared" ca="1" si="17"/>
        <v>9446</v>
      </c>
      <c r="R62">
        <f t="shared" ca="1" si="18"/>
        <v>44757.437389912389</v>
      </c>
      <c r="S62">
        <f t="shared" ca="1" si="19"/>
        <v>35079.272459524735</v>
      </c>
      <c r="T62" s="1">
        <f t="shared" ca="1" si="20"/>
        <v>271443.17239815724</v>
      </c>
      <c r="U62" s="2">
        <f t="shared" ca="1" si="21"/>
        <v>258551.10584401072</v>
      </c>
      <c r="V62" s="1">
        <f t="shared" ca="1" si="22"/>
        <v>12892.066554146528</v>
      </c>
      <c r="AD62" s="6">
        <f ca="1">IF(Table2[[#This Row],[gender]]="men",1,0)</f>
        <v>0</v>
      </c>
      <c r="AE62" s="7">
        <f ca="1">IF(Table2[[#This Row],[gender]]="women",1,0)</f>
        <v>1</v>
      </c>
      <c r="AF62" s="7"/>
      <c r="AG62" s="8"/>
      <c r="AI62" s="6">
        <f ca="1">IF(Table2[[#This Row],[field_of_work]]="health",1,0)</f>
        <v>0</v>
      </c>
      <c r="AJ62" s="7">
        <f ca="1">IF(Table2[[#This Row],[field_of_work]]="construction",1,0)</f>
        <v>0</v>
      </c>
      <c r="AK62" s="7">
        <f ca="1">IF(Table2[[#This Row],[field_of_work]]="teaching",1,0)</f>
        <v>0</v>
      </c>
      <c r="AL62" s="7">
        <f ca="1">IF(Table2[[#This Row],[field_of_work]]="IT",1,0)</f>
        <v>0</v>
      </c>
      <c r="AM62" s="7">
        <f ca="1">IF(Table2[[#This Row],[field_of_work]]="general work",1,0)</f>
        <v>1</v>
      </c>
      <c r="AN62" s="7">
        <f ca="1">IF(Table2[[#This Row],[field_of_work]]="agriculture",1,0)</f>
        <v>0</v>
      </c>
      <c r="AO62" s="7"/>
      <c r="AP62" s="7"/>
      <c r="AQ62" s="7"/>
      <c r="AR62" s="7"/>
      <c r="AS62" s="7"/>
      <c r="AT62" s="8"/>
      <c r="AV62" s="19">
        <f t="shared" ca="1" si="2"/>
        <v>48218.44206634591</v>
      </c>
      <c r="AW62" s="8"/>
      <c r="AX62" s="6">
        <f ca="1">IF(Table2[[#This Row],[debts]]&gt;$AY$14,1,0)</f>
        <v>1</v>
      </c>
      <c r="AY62" s="7"/>
      <c r="AZ62" s="8"/>
      <c r="BA62" s="26">
        <f ca="1">Table2[[#This Row],[mortage_left]]/Table2[[#This Row],[value_of_house]]</f>
        <v>0.99794727913589198</v>
      </c>
      <c r="BB62" s="7">
        <f t="shared" ca="1" si="23"/>
        <v>0</v>
      </c>
      <c r="BC62" s="7"/>
      <c r="BD62" s="7"/>
      <c r="BE62" s="6">
        <f ca="1">IF(Table2[[#This Row],[area]]="area1",Table2[[#This Row],[income]],0)</f>
        <v>0</v>
      </c>
      <c r="BF62" s="7">
        <f ca="1">IF(Table2[[#This Row],[area]]="area2",Table2[[#This Row],[income]],0)</f>
        <v>0</v>
      </c>
      <c r="BG62" s="7">
        <f ca="1">IF(Table2[[#This Row],[area]]="area3",Table2[[#This Row],[income]],0)</f>
        <v>0</v>
      </c>
      <c r="BH62" s="7">
        <f ca="1">IF(Table2[[#This Row],[area]]="area4",Table2[[#This Row],[income]],0)</f>
        <v>0</v>
      </c>
      <c r="BI62" s="7">
        <f ca="1">IF(Table2[[#This Row],[area]]="area5",Table2[[#This Row],[income]],0)</f>
        <v>0</v>
      </c>
      <c r="BJ62" s="7">
        <f ca="1">IF(Table2[[#This Row],[area]]="area6",Table2[[#This Row],[income]],0)</f>
        <v>0</v>
      </c>
      <c r="BK62" s="7">
        <f ca="1">IF(Table2[[#This Row],[area]]="area7",Table2[[#This Row],[income]],0)</f>
        <v>0</v>
      </c>
      <c r="BL62" s="7">
        <f ca="1">IF(Table2[[#This Row],[area]]="area8",Table2[[#This Row],[income]],0)</f>
        <v>0</v>
      </c>
      <c r="BM62" s="7">
        <f ca="1">IF(Table2[[#This Row],[area]]="area9",Table2[[#This Row],[income]],0)</f>
        <v>34128</v>
      </c>
      <c r="BN62" s="7">
        <f ca="1">IF(Table2[[#This Row],[area]]="area10",Table2[[#This Row],[income]],0)</f>
        <v>0</v>
      </c>
      <c r="BO62" s="6">
        <f ca="1">IF(Table2[[#This Row],[field_of_work]]="health",Table2[[#This Row],[income]],0)</f>
        <v>0</v>
      </c>
      <c r="BP62" s="7">
        <f ca="1">IF(Table2[[#This Row],[field_of_work]]="construction",Table2[[#This Row],[income]],0)</f>
        <v>0</v>
      </c>
      <c r="BQ62" s="7">
        <f ca="1">IF(Table2[[#This Row],[field_of_work]]="teaching",Table2[[#This Row],[income]],0)</f>
        <v>0</v>
      </c>
      <c r="BR62" s="7">
        <f ca="1">IF(Table2[[#This Row],[field_of_work]]="IT",Table2[[#This Row],[income]],0)</f>
        <v>0</v>
      </c>
      <c r="BS62" s="7">
        <f ca="1">IF(Table2[[#This Row],[field_of_work]]="general work",Table2[[#This Row],[income]],0)</f>
        <v>34128</v>
      </c>
      <c r="BT62" s="8">
        <f ca="1">IF(Table2[[#This Row],[field_of_work]]="agriculture",Table2[[#This Row],[income]],0)</f>
        <v>0</v>
      </c>
      <c r="BU62" s="6">
        <f ca="1">IF(Table2[[#This Row],[value_of_debts]]&gt;Table2[[#This Row],[income]],1,0)</f>
        <v>1</v>
      </c>
      <c r="BV62" s="7"/>
      <c r="BW62" s="6">
        <f ca="1">IF(Table2[[#This Row],[net_worth_of_person($)]]&gt;$BX$14,Table2[[#This Row],[age]],0)</f>
        <v>41</v>
      </c>
      <c r="BX62" s="8"/>
    </row>
    <row r="63" spans="2:76" x14ac:dyDescent="0.3">
      <c r="B63">
        <f t="shared" ca="1" si="3"/>
        <v>2</v>
      </c>
      <c r="C63" t="str">
        <f t="shared" ca="1" si="4"/>
        <v>women</v>
      </c>
      <c r="D63">
        <f t="shared" ca="1" si="5"/>
        <v>43</v>
      </c>
      <c r="E63">
        <f t="shared" ca="1" si="6"/>
        <v>2</v>
      </c>
      <c r="F63" t="str">
        <f t="shared" ca="1" si="7"/>
        <v>construction</v>
      </c>
      <c r="G63">
        <f t="shared" ca="1" si="8"/>
        <v>5</v>
      </c>
      <c r="H63" t="str">
        <f t="shared" ca="1" si="9"/>
        <v>other</v>
      </c>
      <c r="I63">
        <f t="shared" ca="1" si="10"/>
        <v>4</v>
      </c>
      <c r="J63">
        <f t="shared" ca="1" si="11"/>
        <v>1</v>
      </c>
      <c r="K63">
        <f t="shared" ca="1" si="12"/>
        <v>67285</v>
      </c>
      <c r="L63">
        <f t="shared" ca="1" si="13"/>
        <v>12</v>
      </c>
      <c r="M63" t="str">
        <f t="shared" ca="1" si="0"/>
        <v>area10</v>
      </c>
      <c r="N63">
        <f t="shared" ca="1" si="14"/>
        <v>269140</v>
      </c>
      <c r="O63" s="2">
        <f t="shared" ca="1" si="15"/>
        <v>62549.73221378438</v>
      </c>
      <c r="P63" s="1">
        <f t="shared" ca="1" si="16"/>
        <v>48218.44206634591</v>
      </c>
      <c r="Q63">
        <f t="shared" ca="1" si="17"/>
        <v>902</v>
      </c>
      <c r="R63">
        <f t="shared" ca="1" si="18"/>
        <v>24406.686029956094</v>
      </c>
      <c r="S63">
        <f t="shared" ca="1" si="19"/>
        <v>84566.014168502035</v>
      </c>
      <c r="T63" s="1">
        <f t="shared" ca="1" si="20"/>
        <v>401924.45623484789</v>
      </c>
      <c r="U63" s="2">
        <f t="shared" ca="1" si="21"/>
        <v>87858.418243740482</v>
      </c>
      <c r="V63" s="1">
        <f t="shared" ca="1" si="22"/>
        <v>314066.03799110744</v>
      </c>
      <c r="AD63" s="6">
        <f ca="1">IF(Table2[[#This Row],[gender]]="men",1,0)</f>
        <v>0</v>
      </c>
      <c r="AE63" s="7">
        <f ca="1">IF(Table2[[#This Row],[gender]]="women",1,0)</f>
        <v>1</v>
      </c>
      <c r="AF63" s="7"/>
      <c r="AG63" s="8"/>
      <c r="AI63" s="6">
        <f ca="1">IF(Table2[[#This Row],[field_of_work]]="health",1,0)</f>
        <v>0</v>
      </c>
      <c r="AJ63" s="7">
        <f ca="1">IF(Table2[[#This Row],[field_of_work]]="construction",1,0)</f>
        <v>1</v>
      </c>
      <c r="AK63" s="7">
        <f ca="1">IF(Table2[[#This Row],[field_of_work]]="teaching",1,0)</f>
        <v>0</v>
      </c>
      <c r="AL63" s="7">
        <f ca="1">IF(Table2[[#This Row],[field_of_work]]="IT",1,0)</f>
        <v>0</v>
      </c>
      <c r="AM63" s="7">
        <f ca="1">IF(Table2[[#This Row],[field_of_work]]="general work",1,0)</f>
        <v>0</v>
      </c>
      <c r="AN63" s="7">
        <f ca="1">IF(Table2[[#This Row],[field_of_work]]="agriculture",1,0)</f>
        <v>0</v>
      </c>
      <c r="AO63" s="7"/>
      <c r="AP63" s="7"/>
      <c r="AQ63" s="7"/>
      <c r="AR63" s="7"/>
      <c r="AS63" s="7"/>
      <c r="AT63" s="8"/>
      <c r="AV63" s="19">
        <f t="shared" ca="1" si="2"/>
        <v>16308.944709335008</v>
      </c>
      <c r="AW63" s="8"/>
      <c r="AX63" s="6">
        <f ca="1">IF(Table2[[#This Row],[debts]]&gt;$AY$14,1,0)</f>
        <v>1</v>
      </c>
      <c r="AY63" s="7"/>
      <c r="AZ63" s="8"/>
      <c r="BA63" s="26">
        <f ca="1">Table2[[#This Row],[mortage_left]]/Table2[[#This Row],[value_of_house]]</f>
        <v>0.23240593079358096</v>
      </c>
      <c r="BB63" s="7">
        <f t="shared" ca="1" si="23"/>
        <v>1</v>
      </c>
      <c r="BC63" s="7"/>
      <c r="BD63" s="7"/>
      <c r="BE63" s="6">
        <f ca="1">IF(Table2[[#This Row],[area]]="area1",Table2[[#This Row],[income]],0)</f>
        <v>0</v>
      </c>
      <c r="BF63" s="7">
        <f ca="1">IF(Table2[[#This Row],[area]]="area2",Table2[[#This Row],[income]],0)</f>
        <v>0</v>
      </c>
      <c r="BG63" s="7">
        <f ca="1">IF(Table2[[#This Row],[area]]="area3",Table2[[#This Row],[income]],0)</f>
        <v>0</v>
      </c>
      <c r="BH63" s="7">
        <f ca="1">IF(Table2[[#This Row],[area]]="area4",Table2[[#This Row],[income]],0)</f>
        <v>0</v>
      </c>
      <c r="BI63" s="7">
        <f ca="1">IF(Table2[[#This Row],[area]]="area5",Table2[[#This Row],[income]],0)</f>
        <v>0</v>
      </c>
      <c r="BJ63" s="7">
        <f ca="1">IF(Table2[[#This Row],[area]]="area6",Table2[[#This Row],[income]],0)</f>
        <v>0</v>
      </c>
      <c r="BK63" s="7">
        <f ca="1">IF(Table2[[#This Row],[area]]="area7",Table2[[#This Row],[income]],0)</f>
        <v>0</v>
      </c>
      <c r="BL63" s="7">
        <f ca="1">IF(Table2[[#This Row],[area]]="area8",Table2[[#This Row],[income]],0)</f>
        <v>0</v>
      </c>
      <c r="BM63" s="7">
        <f ca="1">IF(Table2[[#This Row],[area]]="area9",Table2[[#This Row],[income]],0)</f>
        <v>0</v>
      </c>
      <c r="BN63" s="7">
        <f ca="1">IF(Table2[[#This Row],[area]]="area10",Table2[[#This Row],[income]],0)</f>
        <v>67285</v>
      </c>
      <c r="BO63" s="6">
        <f ca="1">IF(Table2[[#This Row],[field_of_work]]="health",Table2[[#This Row],[income]],0)</f>
        <v>0</v>
      </c>
      <c r="BP63" s="7">
        <f ca="1">IF(Table2[[#This Row],[field_of_work]]="construction",Table2[[#This Row],[income]],0)</f>
        <v>67285</v>
      </c>
      <c r="BQ63" s="7">
        <f ca="1">IF(Table2[[#This Row],[field_of_work]]="teaching",Table2[[#This Row],[income]],0)</f>
        <v>0</v>
      </c>
      <c r="BR63" s="7">
        <f ca="1">IF(Table2[[#This Row],[field_of_work]]="IT",Table2[[#This Row],[income]],0)</f>
        <v>0</v>
      </c>
      <c r="BS63" s="7">
        <f ca="1">IF(Table2[[#This Row],[field_of_work]]="general work",Table2[[#This Row],[income]],0)</f>
        <v>0</v>
      </c>
      <c r="BT63" s="8">
        <f ca="1">IF(Table2[[#This Row],[field_of_work]]="agriculture",Table2[[#This Row],[income]],0)</f>
        <v>0</v>
      </c>
      <c r="BU63" s="6">
        <f ca="1">IF(Table2[[#This Row],[value_of_debts]]&gt;Table2[[#This Row],[income]],1,0)</f>
        <v>1</v>
      </c>
      <c r="BV63" s="7"/>
      <c r="BW63" s="6">
        <f ca="1">IF(Table2[[#This Row],[net_worth_of_person($)]]&gt;$BX$14,Table2[[#This Row],[age]],0)</f>
        <v>43</v>
      </c>
      <c r="BX63" s="8"/>
    </row>
    <row r="64" spans="2:76" x14ac:dyDescent="0.3">
      <c r="B64">
        <f t="shared" ca="1" si="3"/>
        <v>2</v>
      </c>
      <c r="C64" t="str">
        <f t="shared" ca="1" si="4"/>
        <v>women</v>
      </c>
      <c r="D64">
        <f t="shared" ca="1" si="5"/>
        <v>29</v>
      </c>
      <c r="E64">
        <f t="shared" ca="1" si="6"/>
        <v>4</v>
      </c>
      <c r="F64" t="str">
        <f t="shared" ca="1" si="7"/>
        <v>IT</v>
      </c>
      <c r="G64">
        <f t="shared" ca="1" si="8"/>
        <v>3</v>
      </c>
      <c r="H64" t="str">
        <f t="shared" ca="1" si="9"/>
        <v>university</v>
      </c>
      <c r="I64">
        <f t="shared" ca="1" si="10"/>
        <v>0</v>
      </c>
      <c r="J64">
        <f t="shared" ca="1" si="11"/>
        <v>3</v>
      </c>
      <c r="K64">
        <f t="shared" ca="1" si="12"/>
        <v>33164</v>
      </c>
      <c r="L64">
        <f t="shared" ca="1" si="13"/>
        <v>13</v>
      </c>
      <c r="M64" t="str">
        <f t="shared" ca="1" si="0"/>
        <v>area10</v>
      </c>
      <c r="N64">
        <f t="shared" ca="1" si="14"/>
        <v>132656</v>
      </c>
      <c r="O64" s="2">
        <f t="shared" ca="1" si="15"/>
        <v>125811.43698448878</v>
      </c>
      <c r="P64" s="1">
        <f t="shared" ca="1" si="16"/>
        <v>48926.834128005023</v>
      </c>
      <c r="Q64">
        <f t="shared" ca="1" si="17"/>
        <v>33591</v>
      </c>
      <c r="R64">
        <f t="shared" ca="1" si="18"/>
        <v>7446.7405108869552</v>
      </c>
      <c r="S64">
        <f t="shared" ca="1" si="19"/>
        <v>35137.349218776442</v>
      </c>
      <c r="T64" s="1">
        <f t="shared" ca="1" si="20"/>
        <v>216720.18334678147</v>
      </c>
      <c r="U64" s="2">
        <f t="shared" ca="1" si="21"/>
        <v>166849.17749537574</v>
      </c>
      <c r="V64" s="1">
        <f t="shared" ca="1" si="22"/>
        <v>49871.005851405731</v>
      </c>
      <c r="AD64" s="6">
        <f ca="1">IF(Table2[[#This Row],[gender]]="men",1,0)</f>
        <v>0</v>
      </c>
      <c r="AE64" s="7">
        <f ca="1">IF(Table2[[#This Row],[gender]]="women",1,0)</f>
        <v>1</v>
      </c>
      <c r="AF64" s="7"/>
      <c r="AG64" s="8"/>
      <c r="AI64" s="6">
        <f ca="1">IF(Table2[[#This Row],[field_of_work]]="health",1,0)</f>
        <v>0</v>
      </c>
      <c r="AJ64" s="7">
        <f ca="1">IF(Table2[[#This Row],[field_of_work]]="construction",1,0)</f>
        <v>0</v>
      </c>
      <c r="AK64" s="7">
        <f ca="1">IF(Table2[[#This Row],[field_of_work]]="teaching",1,0)</f>
        <v>0</v>
      </c>
      <c r="AL64" s="7">
        <f ca="1">IF(Table2[[#This Row],[field_of_work]]="IT",1,0)</f>
        <v>1</v>
      </c>
      <c r="AM64" s="7">
        <f ca="1">IF(Table2[[#This Row],[field_of_work]]="general work",1,0)</f>
        <v>0</v>
      </c>
      <c r="AN64" s="7">
        <f ca="1">IF(Table2[[#This Row],[field_of_work]]="agriculture",1,0)</f>
        <v>0</v>
      </c>
      <c r="AO64" s="7"/>
      <c r="AP64" s="7"/>
      <c r="AQ64" s="7"/>
      <c r="AR64" s="7"/>
      <c r="AS64" s="7"/>
      <c r="AT64" s="8"/>
      <c r="AV64" s="19">
        <f t="shared" ca="1" si="2"/>
        <v>24335.417996132604</v>
      </c>
      <c r="AW64" s="8"/>
      <c r="AX64" s="6">
        <f ca="1">IF(Table2[[#This Row],[debts]]&gt;$AY$14,1,0)</f>
        <v>1</v>
      </c>
      <c r="AY64" s="7"/>
      <c r="AZ64" s="8"/>
      <c r="BA64" s="26">
        <f ca="1">Table2[[#This Row],[mortage_left]]/Table2[[#This Row],[value_of_house]]</f>
        <v>0.94840366801719322</v>
      </c>
      <c r="BB64" s="7">
        <f t="shared" ca="1" si="23"/>
        <v>0</v>
      </c>
      <c r="BC64" s="7"/>
      <c r="BD64" s="7"/>
      <c r="BE64" s="6">
        <f ca="1">IF(Table2[[#This Row],[area]]="area1",Table2[[#This Row],[income]],0)</f>
        <v>0</v>
      </c>
      <c r="BF64" s="7">
        <f ca="1">IF(Table2[[#This Row],[area]]="area2",Table2[[#This Row],[income]],0)</f>
        <v>0</v>
      </c>
      <c r="BG64" s="7">
        <f ca="1">IF(Table2[[#This Row],[area]]="area3",Table2[[#This Row],[income]],0)</f>
        <v>0</v>
      </c>
      <c r="BH64" s="7">
        <f ca="1">IF(Table2[[#This Row],[area]]="area4",Table2[[#This Row],[income]],0)</f>
        <v>0</v>
      </c>
      <c r="BI64" s="7">
        <f ca="1">IF(Table2[[#This Row],[area]]="area5",Table2[[#This Row],[income]],0)</f>
        <v>0</v>
      </c>
      <c r="BJ64" s="7">
        <f ca="1">IF(Table2[[#This Row],[area]]="area6",Table2[[#This Row],[income]],0)</f>
        <v>0</v>
      </c>
      <c r="BK64" s="7">
        <f ca="1">IF(Table2[[#This Row],[area]]="area7",Table2[[#This Row],[income]],0)</f>
        <v>0</v>
      </c>
      <c r="BL64" s="7">
        <f ca="1">IF(Table2[[#This Row],[area]]="area8",Table2[[#This Row],[income]],0)</f>
        <v>0</v>
      </c>
      <c r="BM64" s="7">
        <f ca="1">IF(Table2[[#This Row],[area]]="area9",Table2[[#This Row],[income]],0)</f>
        <v>0</v>
      </c>
      <c r="BN64" s="7">
        <f ca="1">IF(Table2[[#This Row],[area]]="area10",Table2[[#This Row],[income]],0)</f>
        <v>33164</v>
      </c>
      <c r="BO64" s="6">
        <f ca="1">IF(Table2[[#This Row],[field_of_work]]="health",Table2[[#This Row],[income]],0)</f>
        <v>0</v>
      </c>
      <c r="BP64" s="7">
        <f ca="1">IF(Table2[[#This Row],[field_of_work]]="construction",Table2[[#This Row],[income]],0)</f>
        <v>0</v>
      </c>
      <c r="BQ64" s="7">
        <f ca="1">IF(Table2[[#This Row],[field_of_work]]="teaching",Table2[[#This Row],[income]],0)</f>
        <v>0</v>
      </c>
      <c r="BR64" s="7">
        <f ca="1">IF(Table2[[#This Row],[field_of_work]]="IT",Table2[[#This Row],[income]],0)</f>
        <v>33164</v>
      </c>
      <c r="BS64" s="7">
        <f ca="1">IF(Table2[[#This Row],[field_of_work]]="general work",Table2[[#This Row],[income]],0)</f>
        <v>0</v>
      </c>
      <c r="BT64" s="8">
        <f ca="1">IF(Table2[[#This Row],[field_of_work]]="agriculture",Table2[[#This Row],[income]],0)</f>
        <v>0</v>
      </c>
      <c r="BU64" s="6">
        <f ca="1">IF(Table2[[#This Row],[value_of_debts]]&gt;Table2[[#This Row],[income]],1,0)</f>
        <v>1</v>
      </c>
      <c r="BV64" s="7"/>
      <c r="BW64" s="6">
        <f ca="1">IF(Table2[[#This Row],[net_worth_of_person($)]]&gt;$BX$14,Table2[[#This Row],[age]],0)</f>
        <v>29</v>
      </c>
      <c r="BX64" s="8"/>
    </row>
    <row r="65" spans="2:76" x14ac:dyDescent="0.3">
      <c r="B65">
        <f t="shared" ca="1" si="3"/>
        <v>1</v>
      </c>
      <c r="C65" t="str">
        <f t="shared" ca="1" si="4"/>
        <v>men</v>
      </c>
      <c r="D65">
        <f t="shared" ca="1" si="5"/>
        <v>31</v>
      </c>
      <c r="E65">
        <f t="shared" ca="1" si="6"/>
        <v>5</v>
      </c>
      <c r="F65" t="str">
        <f t="shared" ca="1" si="7"/>
        <v>general work</v>
      </c>
      <c r="G65">
        <f t="shared" ca="1" si="8"/>
        <v>2</v>
      </c>
      <c r="H65" t="str">
        <f t="shared" ca="1" si="9"/>
        <v>college</v>
      </c>
      <c r="I65">
        <f t="shared" ca="1" si="10"/>
        <v>0</v>
      </c>
      <c r="J65">
        <f t="shared" ca="1" si="11"/>
        <v>3</v>
      </c>
      <c r="K65">
        <f t="shared" ca="1" si="12"/>
        <v>53769</v>
      </c>
      <c r="L65">
        <f t="shared" ca="1" si="13"/>
        <v>1</v>
      </c>
      <c r="M65" t="str">
        <f t="shared" ca="1" si="0"/>
        <v>area1</v>
      </c>
      <c r="N65">
        <f t="shared" ca="1" si="14"/>
        <v>215076</v>
      </c>
      <c r="O65" s="2">
        <f t="shared" ca="1" si="15"/>
        <v>142708.29765171593</v>
      </c>
      <c r="P65" s="1">
        <f t="shared" ca="1" si="16"/>
        <v>73006.253988397817</v>
      </c>
      <c r="Q65">
        <f t="shared" ca="1" si="17"/>
        <v>71709</v>
      </c>
      <c r="R65">
        <f t="shared" ca="1" si="18"/>
        <v>36069.215561959129</v>
      </c>
      <c r="S65">
        <f t="shared" ca="1" si="19"/>
        <v>1677.7526489159941</v>
      </c>
      <c r="T65" s="1">
        <f t="shared" ca="1" si="20"/>
        <v>289760.00663731381</v>
      </c>
      <c r="U65" s="2">
        <f t="shared" ca="1" si="21"/>
        <v>250486.51321367506</v>
      </c>
      <c r="V65" s="1">
        <f t="shared" ca="1" si="22"/>
        <v>39273.493423638749</v>
      </c>
      <c r="AD65" s="6">
        <f ca="1">IF(Table2[[#This Row],[gender]]="men",1,0)</f>
        <v>1</v>
      </c>
      <c r="AE65" s="7">
        <f ca="1">IF(Table2[[#This Row],[gender]]="women",1,0)</f>
        <v>0</v>
      </c>
      <c r="AF65" s="7"/>
      <c r="AG65" s="8"/>
      <c r="AI65" s="6">
        <f ca="1">IF(Table2[[#This Row],[field_of_work]]="health",1,0)</f>
        <v>0</v>
      </c>
      <c r="AJ65" s="7">
        <f ca="1">IF(Table2[[#This Row],[field_of_work]]="construction",1,0)</f>
        <v>0</v>
      </c>
      <c r="AK65" s="7">
        <f ca="1">IF(Table2[[#This Row],[field_of_work]]="teaching",1,0)</f>
        <v>0</v>
      </c>
      <c r="AL65" s="7">
        <f ca="1">IF(Table2[[#This Row],[field_of_work]]="IT",1,0)</f>
        <v>0</v>
      </c>
      <c r="AM65" s="7">
        <f ca="1">IF(Table2[[#This Row],[field_of_work]]="general work",1,0)</f>
        <v>1</v>
      </c>
      <c r="AN65" s="7">
        <f ca="1">IF(Table2[[#This Row],[field_of_work]]="agriculture",1,0)</f>
        <v>0</v>
      </c>
      <c r="AO65" s="7"/>
      <c r="AP65" s="7"/>
      <c r="AQ65" s="7"/>
      <c r="AR65" s="7"/>
      <c r="AS65" s="7"/>
      <c r="AT65" s="8"/>
      <c r="AV65" s="19">
        <f t="shared" ca="1" si="2"/>
        <v>29641.593925523874</v>
      </c>
      <c r="AW65" s="8"/>
      <c r="AX65" s="6">
        <f ca="1">IF(Table2[[#This Row],[debts]]&gt;$AY$14,1,0)</f>
        <v>1</v>
      </c>
      <c r="AY65" s="7"/>
      <c r="AZ65" s="8"/>
      <c r="BA65" s="26">
        <f ca="1">Table2[[#This Row],[mortage_left]]/Table2[[#This Row],[value_of_house]]</f>
        <v>0.66352497559800228</v>
      </c>
      <c r="BB65" s="7">
        <f t="shared" ca="1" si="23"/>
        <v>0</v>
      </c>
      <c r="BC65" s="7"/>
      <c r="BD65" s="7"/>
      <c r="BE65" s="6">
        <f ca="1">IF(Table2[[#This Row],[area]]="area1",Table2[[#This Row],[income]],0)</f>
        <v>53769</v>
      </c>
      <c r="BF65" s="7">
        <f ca="1">IF(Table2[[#This Row],[area]]="area2",Table2[[#This Row],[income]],0)</f>
        <v>0</v>
      </c>
      <c r="BG65" s="7">
        <f ca="1">IF(Table2[[#This Row],[area]]="area3",Table2[[#This Row],[income]],0)</f>
        <v>0</v>
      </c>
      <c r="BH65" s="7">
        <f ca="1">IF(Table2[[#This Row],[area]]="area4",Table2[[#This Row],[income]],0)</f>
        <v>0</v>
      </c>
      <c r="BI65" s="7">
        <f ca="1">IF(Table2[[#This Row],[area]]="area5",Table2[[#This Row],[income]],0)</f>
        <v>0</v>
      </c>
      <c r="BJ65" s="7">
        <f ca="1">IF(Table2[[#This Row],[area]]="area6",Table2[[#This Row],[income]],0)</f>
        <v>0</v>
      </c>
      <c r="BK65" s="7">
        <f ca="1">IF(Table2[[#This Row],[area]]="area7",Table2[[#This Row],[income]],0)</f>
        <v>0</v>
      </c>
      <c r="BL65" s="7">
        <f ca="1">IF(Table2[[#This Row],[area]]="area8",Table2[[#This Row],[income]],0)</f>
        <v>0</v>
      </c>
      <c r="BM65" s="7">
        <f ca="1">IF(Table2[[#This Row],[area]]="area9",Table2[[#This Row],[income]],0)</f>
        <v>0</v>
      </c>
      <c r="BN65" s="7">
        <f ca="1">IF(Table2[[#This Row],[area]]="area10",Table2[[#This Row],[income]],0)</f>
        <v>0</v>
      </c>
      <c r="BO65" s="6">
        <f ca="1">IF(Table2[[#This Row],[field_of_work]]="health",Table2[[#This Row],[income]],0)</f>
        <v>0</v>
      </c>
      <c r="BP65" s="7">
        <f ca="1">IF(Table2[[#This Row],[field_of_work]]="construction",Table2[[#This Row],[income]],0)</f>
        <v>0</v>
      </c>
      <c r="BQ65" s="7">
        <f ca="1">IF(Table2[[#This Row],[field_of_work]]="teaching",Table2[[#This Row],[income]],0)</f>
        <v>0</v>
      </c>
      <c r="BR65" s="7">
        <f ca="1">IF(Table2[[#This Row],[field_of_work]]="IT",Table2[[#This Row],[income]],0)</f>
        <v>0</v>
      </c>
      <c r="BS65" s="7">
        <f ca="1">IF(Table2[[#This Row],[field_of_work]]="general work",Table2[[#This Row],[income]],0)</f>
        <v>53769</v>
      </c>
      <c r="BT65" s="8">
        <f ca="1">IF(Table2[[#This Row],[field_of_work]]="agriculture",Table2[[#This Row],[income]],0)</f>
        <v>0</v>
      </c>
      <c r="BU65" s="6">
        <f ca="1">IF(Table2[[#This Row],[value_of_debts]]&gt;Table2[[#This Row],[income]],1,0)</f>
        <v>1</v>
      </c>
      <c r="BV65" s="7"/>
      <c r="BW65" s="6">
        <f ca="1">IF(Table2[[#This Row],[net_worth_of_person($)]]&gt;$BX$14,Table2[[#This Row],[age]],0)</f>
        <v>31</v>
      </c>
      <c r="BX65" s="8"/>
    </row>
    <row r="66" spans="2:76" x14ac:dyDescent="0.3">
      <c r="B66">
        <f t="shared" ca="1" si="3"/>
        <v>1</v>
      </c>
      <c r="C66" t="str">
        <f t="shared" ca="1" si="4"/>
        <v>men</v>
      </c>
      <c r="D66">
        <f t="shared" ca="1" si="5"/>
        <v>41</v>
      </c>
      <c r="E66">
        <f t="shared" ca="1" si="6"/>
        <v>1</v>
      </c>
      <c r="F66" t="str">
        <f t="shared" ca="1" si="7"/>
        <v>health</v>
      </c>
      <c r="G66">
        <f t="shared" ca="1" si="8"/>
        <v>4</v>
      </c>
      <c r="H66" t="str">
        <f t="shared" ca="1" si="9"/>
        <v>technical</v>
      </c>
      <c r="I66">
        <f t="shared" ca="1" si="10"/>
        <v>2</v>
      </c>
      <c r="J66">
        <f t="shared" ca="1" si="11"/>
        <v>2</v>
      </c>
      <c r="K66">
        <f t="shared" ca="1" si="12"/>
        <v>32534</v>
      </c>
      <c r="L66">
        <f t="shared" ca="1" si="13"/>
        <v>11</v>
      </c>
      <c r="M66" t="str">
        <f t="shared" ca="1" si="0"/>
        <v>area10</v>
      </c>
      <c r="N66">
        <f t="shared" ca="1" si="14"/>
        <v>162670</v>
      </c>
      <c r="O66" s="2">
        <f t="shared" ca="1" si="15"/>
        <v>161047.16962084011</v>
      </c>
      <c r="P66" s="1">
        <f t="shared" ca="1" si="16"/>
        <v>59283.187851047747</v>
      </c>
      <c r="Q66">
        <f t="shared" ca="1" si="17"/>
        <v>48792</v>
      </c>
      <c r="R66">
        <f t="shared" ca="1" si="18"/>
        <v>20505.742612020011</v>
      </c>
      <c r="S66">
        <f t="shared" ca="1" si="19"/>
        <v>45891.753757995546</v>
      </c>
      <c r="T66" s="1">
        <f t="shared" ca="1" si="20"/>
        <v>267844.94160904328</v>
      </c>
      <c r="U66" s="2">
        <f t="shared" ca="1" si="21"/>
        <v>230344.91223286011</v>
      </c>
      <c r="V66" s="1">
        <f t="shared" ca="1" si="22"/>
        <v>37500.029376183171</v>
      </c>
      <c r="AD66" s="6">
        <f ca="1">IF(Table2[[#This Row],[gender]]="men",1,0)</f>
        <v>1</v>
      </c>
      <c r="AE66" s="7">
        <f ca="1">IF(Table2[[#This Row],[gender]]="women",1,0)</f>
        <v>0</v>
      </c>
      <c r="AF66" s="7"/>
      <c r="AG66" s="8"/>
      <c r="AI66" s="6">
        <f ca="1">IF(Table2[[#This Row],[field_of_work]]="health",1,0)</f>
        <v>1</v>
      </c>
      <c r="AJ66" s="7">
        <f ca="1">IF(Table2[[#This Row],[field_of_work]]="construction",1,0)</f>
        <v>0</v>
      </c>
      <c r="AK66" s="7">
        <f ca="1">IF(Table2[[#This Row],[field_of_work]]="teaching",1,0)</f>
        <v>0</v>
      </c>
      <c r="AL66" s="7">
        <f ca="1">IF(Table2[[#This Row],[field_of_work]]="IT",1,0)</f>
        <v>0</v>
      </c>
      <c r="AM66" s="7">
        <f ca="1">IF(Table2[[#This Row],[field_of_work]]="general work",1,0)</f>
        <v>0</v>
      </c>
      <c r="AN66" s="7">
        <f ca="1">IF(Table2[[#This Row],[field_of_work]]="agriculture",1,0)</f>
        <v>0</v>
      </c>
      <c r="AO66" s="7"/>
      <c r="AP66" s="7"/>
      <c r="AQ66" s="7"/>
      <c r="AR66" s="7"/>
      <c r="AS66" s="7"/>
      <c r="AT66" s="8"/>
      <c r="AV66" s="19">
        <f t="shared" ca="1" si="2"/>
        <v>40474.468737156662</v>
      </c>
      <c r="AW66" s="8"/>
      <c r="AX66" s="6">
        <f ca="1">IF(Table2[[#This Row],[debts]]&gt;$AY$14,1,0)</f>
        <v>1</v>
      </c>
      <c r="AY66" s="7"/>
      <c r="AZ66" s="8"/>
      <c r="BA66" s="26">
        <f ca="1">Table2[[#This Row],[mortage_left]]/Table2[[#This Row],[value_of_house]]</f>
        <v>0.99002378816524317</v>
      </c>
      <c r="BB66" s="7">
        <f t="shared" ca="1" si="23"/>
        <v>0</v>
      </c>
      <c r="BC66" s="7"/>
      <c r="BD66" s="7"/>
      <c r="BE66" s="6">
        <f ca="1">IF(Table2[[#This Row],[area]]="area1",Table2[[#This Row],[income]],0)</f>
        <v>0</v>
      </c>
      <c r="BF66" s="7">
        <f ca="1">IF(Table2[[#This Row],[area]]="area2",Table2[[#This Row],[income]],0)</f>
        <v>0</v>
      </c>
      <c r="BG66" s="7">
        <f ca="1">IF(Table2[[#This Row],[area]]="area3",Table2[[#This Row],[income]],0)</f>
        <v>0</v>
      </c>
      <c r="BH66" s="7">
        <f ca="1">IF(Table2[[#This Row],[area]]="area4",Table2[[#This Row],[income]],0)</f>
        <v>0</v>
      </c>
      <c r="BI66" s="7">
        <f ca="1">IF(Table2[[#This Row],[area]]="area5",Table2[[#This Row],[income]],0)</f>
        <v>0</v>
      </c>
      <c r="BJ66" s="7">
        <f ca="1">IF(Table2[[#This Row],[area]]="area6",Table2[[#This Row],[income]],0)</f>
        <v>0</v>
      </c>
      <c r="BK66" s="7">
        <f ca="1">IF(Table2[[#This Row],[area]]="area7",Table2[[#This Row],[income]],0)</f>
        <v>0</v>
      </c>
      <c r="BL66" s="7">
        <f ca="1">IF(Table2[[#This Row],[area]]="area8",Table2[[#This Row],[income]],0)</f>
        <v>0</v>
      </c>
      <c r="BM66" s="7">
        <f ca="1">IF(Table2[[#This Row],[area]]="area9",Table2[[#This Row],[income]],0)</f>
        <v>0</v>
      </c>
      <c r="BN66" s="7">
        <f ca="1">IF(Table2[[#This Row],[area]]="area10",Table2[[#This Row],[income]],0)</f>
        <v>32534</v>
      </c>
      <c r="BO66" s="6">
        <f ca="1">IF(Table2[[#This Row],[field_of_work]]="health",Table2[[#This Row],[income]],0)</f>
        <v>32534</v>
      </c>
      <c r="BP66" s="7">
        <f ca="1">IF(Table2[[#This Row],[field_of_work]]="construction",Table2[[#This Row],[income]],0)</f>
        <v>0</v>
      </c>
      <c r="BQ66" s="7">
        <f ca="1">IF(Table2[[#This Row],[field_of_work]]="teaching",Table2[[#This Row],[income]],0)</f>
        <v>0</v>
      </c>
      <c r="BR66" s="7">
        <f ca="1">IF(Table2[[#This Row],[field_of_work]]="IT",Table2[[#This Row],[income]],0)</f>
        <v>0</v>
      </c>
      <c r="BS66" s="7">
        <f ca="1">IF(Table2[[#This Row],[field_of_work]]="general work",Table2[[#This Row],[income]],0)</f>
        <v>0</v>
      </c>
      <c r="BT66" s="8">
        <f ca="1">IF(Table2[[#This Row],[field_of_work]]="agriculture",Table2[[#This Row],[income]],0)</f>
        <v>0</v>
      </c>
      <c r="BU66" s="6">
        <f ca="1">IF(Table2[[#This Row],[value_of_debts]]&gt;Table2[[#This Row],[income]],1,0)</f>
        <v>1</v>
      </c>
      <c r="BV66" s="7"/>
      <c r="BW66" s="6">
        <f ca="1">IF(Table2[[#This Row],[net_worth_of_person($)]]&gt;$BX$14,Table2[[#This Row],[age]],0)</f>
        <v>41</v>
      </c>
      <c r="BX66" s="8"/>
    </row>
    <row r="67" spans="2:76" x14ac:dyDescent="0.3">
      <c r="B67">
        <f t="shared" ca="1" si="3"/>
        <v>1</v>
      </c>
      <c r="C67" t="str">
        <f t="shared" ca="1" si="4"/>
        <v>men</v>
      </c>
      <c r="D67">
        <f t="shared" ca="1" si="5"/>
        <v>40</v>
      </c>
      <c r="E67">
        <f t="shared" ca="1" si="6"/>
        <v>2</v>
      </c>
      <c r="F67" t="str">
        <f t="shared" ca="1" si="7"/>
        <v>construction</v>
      </c>
      <c r="G67">
        <f t="shared" ca="1" si="8"/>
        <v>4</v>
      </c>
      <c r="H67" t="str">
        <f t="shared" ca="1" si="9"/>
        <v>technical</v>
      </c>
      <c r="I67">
        <f t="shared" ca="1" si="10"/>
        <v>1</v>
      </c>
      <c r="J67">
        <f t="shared" ca="1" si="11"/>
        <v>1</v>
      </c>
      <c r="K67">
        <f t="shared" ca="1" si="12"/>
        <v>51696</v>
      </c>
      <c r="L67">
        <f t="shared" ca="1" si="13"/>
        <v>11</v>
      </c>
      <c r="M67" t="str">
        <f t="shared" ca="1" si="0"/>
        <v>area10</v>
      </c>
      <c r="N67">
        <f t="shared" ca="1" si="14"/>
        <v>310176</v>
      </c>
      <c r="O67" s="2">
        <f t="shared" ca="1" si="15"/>
        <v>180869.05077717436</v>
      </c>
      <c r="P67" s="1">
        <f t="shared" ca="1" si="16"/>
        <v>40474.468737156662</v>
      </c>
      <c r="Q67">
        <f t="shared" ca="1" si="17"/>
        <v>23878</v>
      </c>
      <c r="R67">
        <f t="shared" ca="1" si="18"/>
        <v>56371.491942644956</v>
      </c>
      <c r="S67">
        <f t="shared" ca="1" si="19"/>
        <v>12353.138382218312</v>
      </c>
      <c r="T67" s="1">
        <f t="shared" ca="1" si="20"/>
        <v>363003.60711937497</v>
      </c>
      <c r="U67" s="2">
        <f t="shared" ca="1" si="21"/>
        <v>261118.54271981932</v>
      </c>
      <c r="V67" s="1">
        <f t="shared" ca="1" si="22"/>
        <v>101885.06439955565</v>
      </c>
      <c r="AD67" s="6">
        <f ca="1">IF(Table2[[#This Row],[gender]]="men",1,0)</f>
        <v>1</v>
      </c>
      <c r="AE67" s="7">
        <f ca="1">IF(Table2[[#This Row],[gender]]="women",1,0)</f>
        <v>0</v>
      </c>
      <c r="AF67" s="7"/>
      <c r="AG67" s="8"/>
      <c r="AI67" s="6">
        <f ca="1">IF(Table2[[#This Row],[field_of_work]]="health",1,0)</f>
        <v>0</v>
      </c>
      <c r="AJ67" s="7">
        <f ca="1">IF(Table2[[#This Row],[field_of_work]]="construction",1,0)</f>
        <v>1</v>
      </c>
      <c r="AK67" s="7">
        <f ca="1">IF(Table2[[#This Row],[field_of_work]]="teaching",1,0)</f>
        <v>0</v>
      </c>
      <c r="AL67" s="7">
        <f ca="1">IF(Table2[[#This Row],[field_of_work]]="IT",1,0)</f>
        <v>0</v>
      </c>
      <c r="AM67" s="7">
        <f ca="1">IF(Table2[[#This Row],[field_of_work]]="general work",1,0)</f>
        <v>0</v>
      </c>
      <c r="AN67" s="7">
        <f ca="1">IF(Table2[[#This Row],[field_of_work]]="agriculture",1,0)</f>
        <v>0</v>
      </c>
      <c r="AO67" s="7"/>
      <c r="AP67" s="7"/>
      <c r="AQ67" s="7"/>
      <c r="AR67" s="7"/>
      <c r="AS67" s="7"/>
      <c r="AT67" s="8"/>
      <c r="AV67" s="19">
        <f t="shared" ca="1" si="2"/>
        <v>1952.317998362246</v>
      </c>
      <c r="AW67" s="8"/>
      <c r="AX67" s="6">
        <f ca="1">IF(Table2[[#This Row],[debts]]&gt;$AY$14,1,0)</f>
        <v>1</v>
      </c>
      <c r="AY67" s="7"/>
      <c r="AZ67" s="8"/>
      <c r="BA67" s="26">
        <f ca="1">Table2[[#This Row],[mortage_left]]/Table2[[#This Row],[value_of_house]]</f>
        <v>0.58311749064135965</v>
      </c>
      <c r="BB67" s="7">
        <f t="shared" ca="1" si="23"/>
        <v>0</v>
      </c>
      <c r="BC67" s="7"/>
      <c r="BD67" s="7"/>
      <c r="BE67" s="6">
        <f ca="1">IF(Table2[[#This Row],[area]]="area1",Table2[[#This Row],[income]],0)</f>
        <v>0</v>
      </c>
      <c r="BF67" s="7">
        <f ca="1">IF(Table2[[#This Row],[area]]="area2",Table2[[#This Row],[income]],0)</f>
        <v>0</v>
      </c>
      <c r="BG67" s="7">
        <f ca="1">IF(Table2[[#This Row],[area]]="area3",Table2[[#This Row],[income]],0)</f>
        <v>0</v>
      </c>
      <c r="BH67" s="7">
        <f ca="1">IF(Table2[[#This Row],[area]]="area4",Table2[[#This Row],[income]],0)</f>
        <v>0</v>
      </c>
      <c r="BI67" s="7">
        <f ca="1">IF(Table2[[#This Row],[area]]="area5",Table2[[#This Row],[income]],0)</f>
        <v>0</v>
      </c>
      <c r="BJ67" s="7">
        <f ca="1">IF(Table2[[#This Row],[area]]="area6",Table2[[#This Row],[income]],0)</f>
        <v>0</v>
      </c>
      <c r="BK67" s="7">
        <f ca="1">IF(Table2[[#This Row],[area]]="area7",Table2[[#This Row],[income]],0)</f>
        <v>0</v>
      </c>
      <c r="BL67" s="7">
        <f ca="1">IF(Table2[[#This Row],[area]]="area8",Table2[[#This Row],[income]],0)</f>
        <v>0</v>
      </c>
      <c r="BM67" s="7">
        <f ca="1">IF(Table2[[#This Row],[area]]="area9",Table2[[#This Row],[income]],0)</f>
        <v>0</v>
      </c>
      <c r="BN67" s="7">
        <f ca="1">IF(Table2[[#This Row],[area]]="area10",Table2[[#This Row],[income]],0)</f>
        <v>51696</v>
      </c>
      <c r="BO67" s="6">
        <f ca="1">IF(Table2[[#This Row],[field_of_work]]="health",Table2[[#This Row],[income]],0)</f>
        <v>0</v>
      </c>
      <c r="BP67" s="7">
        <f ca="1">IF(Table2[[#This Row],[field_of_work]]="construction",Table2[[#This Row],[income]],0)</f>
        <v>51696</v>
      </c>
      <c r="BQ67" s="7">
        <f ca="1">IF(Table2[[#This Row],[field_of_work]]="teaching",Table2[[#This Row],[income]],0)</f>
        <v>0</v>
      </c>
      <c r="BR67" s="7">
        <f ca="1">IF(Table2[[#This Row],[field_of_work]]="IT",Table2[[#This Row],[income]],0)</f>
        <v>0</v>
      </c>
      <c r="BS67" s="7">
        <f ca="1">IF(Table2[[#This Row],[field_of_work]]="general work",Table2[[#This Row],[income]],0)</f>
        <v>0</v>
      </c>
      <c r="BT67" s="8">
        <f ca="1">IF(Table2[[#This Row],[field_of_work]]="agriculture",Table2[[#This Row],[income]],0)</f>
        <v>0</v>
      </c>
      <c r="BU67" s="6">
        <f ca="1">IF(Table2[[#This Row],[value_of_debts]]&gt;Table2[[#This Row],[income]],1,0)</f>
        <v>1</v>
      </c>
      <c r="BV67" s="7"/>
      <c r="BW67" s="6">
        <f ca="1">IF(Table2[[#This Row],[net_worth_of_person($)]]&gt;$BX$14,Table2[[#This Row],[age]],0)</f>
        <v>40</v>
      </c>
      <c r="BX67" s="8"/>
    </row>
    <row r="68" spans="2:76" x14ac:dyDescent="0.3">
      <c r="B68">
        <f t="shared" ca="1" si="3"/>
        <v>2</v>
      </c>
      <c r="C68" t="str">
        <f t="shared" ca="1" si="4"/>
        <v>women</v>
      </c>
      <c r="D68">
        <f t="shared" ca="1" si="5"/>
        <v>37</v>
      </c>
      <c r="E68">
        <f t="shared" ca="1" si="6"/>
        <v>4</v>
      </c>
      <c r="F68" t="str">
        <f t="shared" ca="1" si="7"/>
        <v>IT</v>
      </c>
      <c r="G68">
        <f t="shared" ca="1" si="8"/>
        <v>1</v>
      </c>
      <c r="H68" t="str">
        <f t="shared" ca="1" si="9"/>
        <v>highschool</v>
      </c>
      <c r="I68">
        <f t="shared" ca="1" si="10"/>
        <v>1</v>
      </c>
      <c r="J68">
        <f t="shared" ca="1" si="11"/>
        <v>1</v>
      </c>
      <c r="K68">
        <f t="shared" ca="1" si="12"/>
        <v>70573</v>
      </c>
      <c r="L68">
        <f t="shared" ca="1" si="13"/>
        <v>12</v>
      </c>
      <c r="M68" t="str">
        <f t="shared" ca="1" si="0"/>
        <v>area10</v>
      </c>
      <c r="N68">
        <f t="shared" ca="1" si="14"/>
        <v>211719</v>
      </c>
      <c r="O68" s="2">
        <f t="shared" ca="1" si="15"/>
        <v>51711.207731205679</v>
      </c>
      <c r="P68" s="1">
        <f t="shared" ca="1" si="16"/>
        <v>1952.317998362246</v>
      </c>
      <c r="Q68">
        <f t="shared" ca="1" si="17"/>
        <v>348</v>
      </c>
      <c r="R68">
        <f t="shared" ca="1" si="18"/>
        <v>20272.484348295911</v>
      </c>
      <c r="S68">
        <f t="shared" ca="1" si="19"/>
        <v>13714.399796434018</v>
      </c>
      <c r="T68" s="1">
        <f t="shared" ca="1" si="20"/>
        <v>227385.71779479625</v>
      </c>
      <c r="U68" s="2">
        <f t="shared" ca="1" si="21"/>
        <v>72331.69207950159</v>
      </c>
      <c r="V68" s="1">
        <f t="shared" ca="1" si="22"/>
        <v>155054.02571529464</v>
      </c>
      <c r="AD68" s="6">
        <f ca="1">IF(Table2[[#This Row],[gender]]="men",1,0)</f>
        <v>0</v>
      </c>
      <c r="AE68" s="7">
        <f ca="1">IF(Table2[[#This Row],[gender]]="women",1,0)</f>
        <v>1</v>
      </c>
      <c r="AF68" s="7"/>
      <c r="AG68" s="8"/>
      <c r="AI68" s="6">
        <f ca="1">IF(Table2[[#This Row],[field_of_work]]="health",1,0)</f>
        <v>0</v>
      </c>
      <c r="AJ68" s="7">
        <f ca="1">IF(Table2[[#This Row],[field_of_work]]="construction",1,0)</f>
        <v>0</v>
      </c>
      <c r="AK68" s="7">
        <f ca="1">IF(Table2[[#This Row],[field_of_work]]="teaching",1,0)</f>
        <v>0</v>
      </c>
      <c r="AL68" s="7">
        <f ca="1">IF(Table2[[#This Row],[field_of_work]]="IT",1,0)</f>
        <v>1</v>
      </c>
      <c r="AM68" s="7">
        <f ca="1">IF(Table2[[#This Row],[field_of_work]]="general work",1,0)</f>
        <v>0</v>
      </c>
      <c r="AN68" s="7">
        <f ca="1">IF(Table2[[#This Row],[field_of_work]]="agriculture",1,0)</f>
        <v>0</v>
      </c>
      <c r="AO68" s="7"/>
      <c r="AP68" s="7"/>
      <c r="AQ68" s="7"/>
      <c r="AR68" s="7"/>
      <c r="AS68" s="7"/>
      <c r="AT68" s="8"/>
      <c r="AV68" s="19">
        <f t="shared" ca="1" si="2"/>
        <v>19804.336796417239</v>
      </c>
      <c r="AW68" s="8"/>
      <c r="AX68" s="6">
        <f ca="1">IF(Table2[[#This Row],[debts]]&gt;$AY$14,1,0)</f>
        <v>1</v>
      </c>
      <c r="AY68" s="7"/>
      <c r="AZ68" s="8"/>
      <c r="BA68" s="26">
        <f ca="1">Table2[[#This Row],[mortage_left]]/Table2[[#This Row],[value_of_house]]</f>
        <v>0.24424453039739313</v>
      </c>
      <c r="BB68" s="7">
        <f t="shared" ca="1" si="23"/>
        <v>1</v>
      </c>
      <c r="BC68" s="7"/>
      <c r="BD68" s="7"/>
      <c r="BE68" s="6">
        <f ca="1">IF(Table2[[#This Row],[area]]="area1",Table2[[#This Row],[income]],0)</f>
        <v>0</v>
      </c>
      <c r="BF68" s="7">
        <f ca="1">IF(Table2[[#This Row],[area]]="area2",Table2[[#This Row],[income]],0)</f>
        <v>0</v>
      </c>
      <c r="BG68" s="7">
        <f ca="1">IF(Table2[[#This Row],[area]]="area3",Table2[[#This Row],[income]],0)</f>
        <v>0</v>
      </c>
      <c r="BH68" s="7">
        <f ca="1">IF(Table2[[#This Row],[area]]="area4",Table2[[#This Row],[income]],0)</f>
        <v>0</v>
      </c>
      <c r="BI68" s="7">
        <f ca="1">IF(Table2[[#This Row],[area]]="area5",Table2[[#This Row],[income]],0)</f>
        <v>0</v>
      </c>
      <c r="BJ68" s="7">
        <f ca="1">IF(Table2[[#This Row],[area]]="area6",Table2[[#This Row],[income]],0)</f>
        <v>0</v>
      </c>
      <c r="BK68" s="7">
        <f ca="1">IF(Table2[[#This Row],[area]]="area7",Table2[[#This Row],[income]],0)</f>
        <v>0</v>
      </c>
      <c r="BL68" s="7">
        <f ca="1">IF(Table2[[#This Row],[area]]="area8",Table2[[#This Row],[income]],0)</f>
        <v>0</v>
      </c>
      <c r="BM68" s="7">
        <f ca="1">IF(Table2[[#This Row],[area]]="area9",Table2[[#This Row],[income]],0)</f>
        <v>0</v>
      </c>
      <c r="BN68" s="7">
        <f ca="1">IF(Table2[[#This Row],[area]]="area10",Table2[[#This Row],[income]],0)</f>
        <v>70573</v>
      </c>
      <c r="BO68" s="6">
        <f ca="1">IF(Table2[[#This Row],[field_of_work]]="health",Table2[[#This Row],[income]],0)</f>
        <v>0</v>
      </c>
      <c r="BP68" s="7">
        <f ca="1">IF(Table2[[#This Row],[field_of_work]]="construction",Table2[[#This Row],[income]],0)</f>
        <v>0</v>
      </c>
      <c r="BQ68" s="7">
        <f ca="1">IF(Table2[[#This Row],[field_of_work]]="teaching",Table2[[#This Row],[income]],0)</f>
        <v>0</v>
      </c>
      <c r="BR68" s="7">
        <f ca="1">IF(Table2[[#This Row],[field_of_work]]="IT",Table2[[#This Row],[income]],0)</f>
        <v>70573</v>
      </c>
      <c r="BS68" s="7">
        <f ca="1">IF(Table2[[#This Row],[field_of_work]]="general work",Table2[[#This Row],[income]],0)</f>
        <v>0</v>
      </c>
      <c r="BT68" s="8">
        <f ca="1">IF(Table2[[#This Row],[field_of_work]]="agriculture",Table2[[#This Row],[income]],0)</f>
        <v>0</v>
      </c>
      <c r="BU68" s="6">
        <f ca="1">IF(Table2[[#This Row],[value_of_debts]]&gt;Table2[[#This Row],[income]],1,0)</f>
        <v>1</v>
      </c>
      <c r="BV68" s="7"/>
      <c r="BW68" s="6">
        <f ca="1">IF(Table2[[#This Row],[net_worth_of_person($)]]&gt;$BX$14,Table2[[#This Row],[age]],0)</f>
        <v>37</v>
      </c>
      <c r="BX68" s="8"/>
    </row>
    <row r="69" spans="2:76" x14ac:dyDescent="0.3">
      <c r="B69">
        <f t="shared" ca="1" si="3"/>
        <v>2</v>
      </c>
      <c r="C69" t="str">
        <f t="shared" ca="1" si="4"/>
        <v>women</v>
      </c>
      <c r="D69">
        <f t="shared" ca="1" si="5"/>
        <v>39</v>
      </c>
      <c r="E69">
        <f t="shared" ca="1" si="6"/>
        <v>2</v>
      </c>
      <c r="F69" t="str">
        <f t="shared" ca="1" si="7"/>
        <v>construction</v>
      </c>
      <c r="G69">
        <f t="shared" ca="1" si="8"/>
        <v>4</v>
      </c>
      <c r="H69" t="str">
        <f t="shared" ca="1" si="9"/>
        <v>technical</v>
      </c>
      <c r="I69">
        <f t="shared" ca="1" si="10"/>
        <v>1</v>
      </c>
      <c r="J69">
        <f t="shared" ca="1" si="11"/>
        <v>3</v>
      </c>
      <c r="K69">
        <f t="shared" ca="1" si="12"/>
        <v>39574</v>
      </c>
      <c r="L69">
        <f t="shared" ca="1" si="13"/>
        <v>11</v>
      </c>
      <c r="M69" t="str">
        <f t="shared" ca="1" si="0"/>
        <v>area10</v>
      </c>
      <c r="N69">
        <f t="shared" ca="1" si="14"/>
        <v>237444</v>
      </c>
      <c r="O69" s="2">
        <f t="shared" ca="1" si="15"/>
        <v>19566.370085993382</v>
      </c>
      <c r="P69" s="1">
        <f t="shared" ca="1" si="16"/>
        <v>59413.010389251722</v>
      </c>
      <c r="Q69">
        <f t="shared" ca="1" si="17"/>
        <v>42600</v>
      </c>
      <c r="R69">
        <f t="shared" ca="1" si="18"/>
        <v>5955.7093401544716</v>
      </c>
      <c r="S69">
        <f t="shared" ca="1" si="19"/>
        <v>52006.995185459309</v>
      </c>
      <c r="T69" s="1">
        <f t="shared" ca="1" si="20"/>
        <v>348864.00557471107</v>
      </c>
      <c r="U69" s="2">
        <f t="shared" ca="1" si="21"/>
        <v>68122.079426147859</v>
      </c>
      <c r="V69" s="1">
        <f t="shared" ca="1" si="22"/>
        <v>280741.92614856322</v>
      </c>
      <c r="AD69" s="6">
        <f ca="1">IF(Table2[[#This Row],[gender]]="men",1,0)</f>
        <v>0</v>
      </c>
      <c r="AE69" s="7">
        <f ca="1">IF(Table2[[#This Row],[gender]]="women",1,0)</f>
        <v>1</v>
      </c>
      <c r="AF69" s="7"/>
      <c r="AG69" s="8"/>
      <c r="AI69" s="6">
        <f ca="1">IF(Table2[[#This Row],[field_of_work]]="health",1,0)</f>
        <v>0</v>
      </c>
      <c r="AJ69" s="7">
        <f ca="1">IF(Table2[[#This Row],[field_of_work]]="construction",1,0)</f>
        <v>1</v>
      </c>
      <c r="AK69" s="7">
        <f ca="1">IF(Table2[[#This Row],[field_of_work]]="teaching",1,0)</f>
        <v>0</v>
      </c>
      <c r="AL69" s="7">
        <f ca="1">IF(Table2[[#This Row],[field_of_work]]="IT",1,0)</f>
        <v>0</v>
      </c>
      <c r="AM69" s="7">
        <f ca="1">IF(Table2[[#This Row],[field_of_work]]="general work",1,0)</f>
        <v>0</v>
      </c>
      <c r="AN69" s="7">
        <f ca="1">IF(Table2[[#This Row],[field_of_work]]="agriculture",1,0)</f>
        <v>0</v>
      </c>
      <c r="AO69" s="7"/>
      <c r="AP69" s="7"/>
      <c r="AQ69" s="7"/>
      <c r="AR69" s="7"/>
      <c r="AS69" s="7"/>
      <c r="AT69" s="8"/>
      <c r="AV69" s="19">
        <f t="shared" ca="1" si="2"/>
        <v>43762.34185653607</v>
      </c>
      <c r="AW69" s="8"/>
      <c r="AX69" s="6">
        <f ca="1">IF(Table2[[#This Row],[debts]]&gt;$AY$14,1,0)</f>
        <v>1</v>
      </c>
      <c r="AY69" s="7"/>
      <c r="AZ69" s="8"/>
      <c r="BA69" s="26">
        <f ca="1">Table2[[#This Row],[mortage_left]]/Table2[[#This Row],[value_of_house]]</f>
        <v>8.2404146181808691E-2</v>
      </c>
      <c r="BB69" s="7">
        <f t="shared" ca="1" si="23"/>
        <v>1</v>
      </c>
      <c r="BC69" s="7"/>
      <c r="BD69" s="7"/>
      <c r="BE69" s="6">
        <f ca="1">IF(Table2[[#This Row],[area]]="area1",Table2[[#This Row],[income]],0)</f>
        <v>0</v>
      </c>
      <c r="BF69" s="7">
        <f ca="1">IF(Table2[[#This Row],[area]]="area2",Table2[[#This Row],[income]],0)</f>
        <v>0</v>
      </c>
      <c r="BG69" s="7">
        <f ca="1">IF(Table2[[#This Row],[area]]="area3",Table2[[#This Row],[income]],0)</f>
        <v>0</v>
      </c>
      <c r="BH69" s="7">
        <f ca="1">IF(Table2[[#This Row],[area]]="area4",Table2[[#This Row],[income]],0)</f>
        <v>0</v>
      </c>
      <c r="BI69" s="7">
        <f ca="1">IF(Table2[[#This Row],[area]]="area5",Table2[[#This Row],[income]],0)</f>
        <v>0</v>
      </c>
      <c r="BJ69" s="7">
        <f ca="1">IF(Table2[[#This Row],[area]]="area6",Table2[[#This Row],[income]],0)</f>
        <v>0</v>
      </c>
      <c r="BK69" s="7">
        <f ca="1">IF(Table2[[#This Row],[area]]="area7",Table2[[#This Row],[income]],0)</f>
        <v>0</v>
      </c>
      <c r="BL69" s="7">
        <f ca="1">IF(Table2[[#This Row],[area]]="area8",Table2[[#This Row],[income]],0)</f>
        <v>0</v>
      </c>
      <c r="BM69" s="7">
        <f ca="1">IF(Table2[[#This Row],[area]]="area9",Table2[[#This Row],[income]],0)</f>
        <v>0</v>
      </c>
      <c r="BN69" s="7">
        <f ca="1">IF(Table2[[#This Row],[area]]="area10",Table2[[#This Row],[income]],0)</f>
        <v>39574</v>
      </c>
      <c r="BO69" s="6">
        <f ca="1">IF(Table2[[#This Row],[field_of_work]]="health",Table2[[#This Row],[income]],0)</f>
        <v>0</v>
      </c>
      <c r="BP69" s="7">
        <f ca="1">IF(Table2[[#This Row],[field_of_work]]="construction",Table2[[#This Row],[income]],0)</f>
        <v>39574</v>
      </c>
      <c r="BQ69" s="7">
        <f ca="1">IF(Table2[[#This Row],[field_of_work]]="teaching",Table2[[#This Row],[income]],0)</f>
        <v>0</v>
      </c>
      <c r="BR69" s="7">
        <f ca="1">IF(Table2[[#This Row],[field_of_work]]="IT",Table2[[#This Row],[income]],0)</f>
        <v>0</v>
      </c>
      <c r="BS69" s="7">
        <f ca="1">IF(Table2[[#This Row],[field_of_work]]="general work",Table2[[#This Row],[income]],0)</f>
        <v>0</v>
      </c>
      <c r="BT69" s="8">
        <f ca="1">IF(Table2[[#This Row],[field_of_work]]="agriculture",Table2[[#This Row],[income]],0)</f>
        <v>0</v>
      </c>
      <c r="BU69" s="6">
        <f ca="1">IF(Table2[[#This Row],[value_of_debts]]&gt;Table2[[#This Row],[income]],1,0)</f>
        <v>1</v>
      </c>
      <c r="BV69" s="7"/>
      <c r="BW69" s="6">
        <f ca="1">IF(Table2[[#This Row],[net_worth_of_person($)]]&gt;$BX$14,Table2[[#This Row],[age]],0)</f>
        <v>39</v>
      </c>
      <c r="BX69" s="8"/>
    </row>
    <row r="70" spans="2:76" x14ac:dyDescent="0.3">
      <c r="B70">
        <f t="shared" ca="1" si="3"/>
        <v>1</v>
      </c>
      <c r="C70" t="str">
        <f t="shared" ca="1" si="4"/>
        <v>men</v>
      </c>
      <c r="D70">
        <f t="shared" ca="1" si="5"/>
        <v>43</v>
      </c>
      <c r="E70">
        <f t="shared" ca="1" si="6"/>
        <v>3</v>
      </c>
      <c r="F70" t="str">
        <f t="shared" ca="1" si="7"/>
        <v>teaching</v>
      </c>
      <c r="G70">
        <f t="shared" ca="1" si="8"/>
        <v>2</v>
      </c>
      <c r="H70" t="str">
        <f t="shared" ca="1" si="9"/>
        <v>college</v>
      </c>
      <c r="I70">
        <f t="shared" ca="1" si="10"/>
        <v>4</v>
      </c>
      <c r="J70">
        <f t="shared" ca="1" si="11"/>
        <v>1</v>
      </c>
      <c r="K70">
        <f t="shared" ca="1" si="12"/>
        <v>82881</v>
      </c>
      <c r="L70">
        <f t="shared" ca="1" si="13"/>
        <v>7</v>
      </c>
      <c r="M70" t="str">
        <f t="shared" ca="1" si="0"/>
        <v>area7</v>
      </c>
      <c r="N70">
        <f t="shared" ca="1" si="14"/>
        <v>414405</v>
      </c>
      <c r="O70" s="2">
        <f t="shared" ca="1" si="15"/>
        <v>166071.57744018361</v>
      </c>
      <c r="P70" s="1">
        <f t="shared" ca="1" si="16"/>
        <v>43762.34185653607</v>
      </c>
      <c r="Q70">
        <f t="shared" ca="1" si="17"/>
        <v>40976</v>
      </c>
      <c r="R70">
        <f t="shared" ca="1" si="18"/>
        <v>126132.23415324117</v>
      </c>
      <c r="S70">
        <f t="shared" ca="1" si="19"/>
        <v>29862.040291461024</v>
      </c>
      <c r="T70" s="1">
        <f t="shared" ca="1" si="20"/>
        <v>488029.38214799709</v>
      </c>
      <c r="U70" s="2">
        <f t="shared" ca="1" si="21"/>
        <v>333179.81159342476</v>
      </c>
      <c r="V70" s="1">
        <f t="shared" ca="1" si="22"/>
        <v>154849.57055457233</v>
      </c>
      <c r="AD70" s="6">
        <f ca="1">IF(Table2[[#This Row],[gender]]="men",1,0)</f>
        <v>1</v>
      </c>
      <c r="AE70" s="7">
        <f ca="1">IF(Table2[[#This Row],[gender]]="women",1,0)</f>
        <v>0</v>
      </c>
      <c r="AF70" s="7"/>
      <c r="AG70" s="8"/>
      <c r="AI70" s="6">
        <f ca="1">IF(Table2[[#This Row],[field_of_work]]="health",1,0)</f>
        <v>0</v>
      </c>
      <c r="AJ70" s="7">
        <f ca="1">IF(Table2[[#This Row],[field_of_work]]="construction",1,0)</f>
        <v>0</v>
      </c>
      <c r="AK70" s="7">
        <f ca="1">IF(Table2[[#This Row],[field_of_work]]="teaching",1,0)</f>
        <v>1</v>
      </c>
      <c r="AL70" s="7">
        <f ca="1">IF(Table2[[#This Row],[field_of_work]]="IT",1,0)</f>
        <v>0</v>
      </c>
      <c r="AM70" s="7">
        <f ca="1">IF(Table2[[#This Row],[field_of_work]]="general work",1,0)</f>
        <v>0</v>
      </c>
      <c r="AN70" s="7">
        <f ca="1">IF(Table2[[#This Row],[field_of_work]]="agriculture",1,0)</f>
        <v>0</v>
      </c>
      <c r="AO70" s="7"/>
      <c r="AP70" s="7"/>
      <c r="AQ70" s="7"/>
      <c r="AR70" s="7"/>
      <c r="AS70" s="7"/>
      <c r="AT70" s="8"/>
      <c r="AV70" s="19">
        <f t="shared" ca="1" si="2"/>
        <v>19246.213348101115</v>
      </c>
      <c r="AW70" s="8"/>
      <c r="AX70" s="6">
        <f ca="1">IF(Table2[[#This Row],[debts]]&gt;$AY$14,1,0)</f>
        <v>1</v>
      </c>
      <c r="AY70" s="7"/>
      <c r="AZ70" s="8"/>
      <c r="BA70" s="26">
        <f ca="1">Table2[[#This Row],[mortage_left]]/Table2[[#This Row],[value_of_house]]</f>
        <v>0.4007470407938698</v>
      </c>
      <c r="BB70" s="7">
        <f t="shared" ca="1" si="23"/>
        <v>0</v>
      </c>
      <c r="BC70" s="7"/>
      <c r="BD70" s="7"/>
      <c r="BE70" s="6">
        <f ca="1">IF(Table2[[#This Row],[area]]="area1",Table2[[#This Row],[income]],0)</f>
        <v>0</v>
      </c>
      <c r="BF70" s="7">
        <f ca="1">IF(Table2[[#This Row],[area]]="area2",Table2[[#This Row],[income]],0)</f>
        <v>0</v>
      </c>
      <c r="BG70" s="7">
        <f ca="1">IF(Table2[[#This Row],[area]]="area3",Table2[[#This Row],[income]],0)</f>
        <v>0</v>
      </c>
      <c r="BH70" s="7">
        <f ca="1">IF(Table2[[#This Row],[area]]="area4",Table2[[#This Row],[income]],0)</f>
        <v>0</v>
      </c>
      <c r="BI70" s="7">
        <f ca="1">IF(Table2[[#This Row],[area]]="area5",Table2[[#This Row],[income]],0)</f>
        <v>0</v>
      </c>
      <c r="BJ70" s="7">
        <f ca="1">IF(Table2[[#This Row],[area]]="area6",Table2[[#This Row],[income]],0)</f>
        <v>0</v>
      </c>
      <c r="BK70" s="7">
        <f ca="1">IF(Table2[[#This Row],[area]]="area7",Table2[[#This Row],[income]],0)</f>
        <v>82881</v>
      </c>
      <c r="BL70" s="7">
        <f ca="1">IF(Table2[[#This Row],[area]]="area8",Table2[[#This Row],[income]],0)</f>
        <v>0</v>
      </c>
      <c r="BM70" s="7">
        <f ca="1">IF(Table2[[#This Row],[area]]="area9",Table2[[#This Row],[income]],0)</f>
        <v>0</v>
      </c>
      <c r="BN70" s="7">
        <f ca="1">IF(Table2[[#This Row],[area]]="area10",Table2[[#This Row],[income]],0)</f>
        <v>0</v>
      </c>
      <c r="BO70" s="6">
        <f ca="1">IF(Table2[[#This Row],[field_of_work]]="health",Table2[[#This Row],[income]],0)</f>
        <v>0</v>
      </c>
      <c r="BP70" s="7">
        <f ca="1">IF(Table2[[#This Row],[field_of_work]]="construction",Table2[[#This Row],[income]],0)</f>
        <v>0</v>
      </c>
      <c r="BQ70" s="7">
        <f ca="1">IF(Table2[[#This Row],[field_of_work]]="teaching",Table2[[#This Row],[income]],0)</f>
        <v>82881</v>
      </c>
      <c r="BR70" s="7">
        <f ca="1">IF(Table2[[#This Row],[field_of_work]]="IT",Table2[[#This Row],[income]],0)</f>
        <v>0</v>
      </c>
      <c r="BS70" s="7">
        <f ca="1">IF(Table2[[#This Row],[field_of_work]]="general work",Table2[[#This Row],[income]],0)</f>
        <v>0</v>
      </c>
      <c r="BT70" s="8">
        <f ca="1">IF(Table2[[#This Row],[field_of_work]]="agriculture",Table2[[#This Row],[income]],0)</f>
        <v>0</v>
      </c>
      <c r="BU70" s="6">
        <f ca="1">IF(Table2[[#This Row],[value_of_debts]]&gt;Table2[[#This Row],[income]],1,0)</f>
        <v>1</v>
      </c>
      <c r="BV70" s="7"/>
      <c r="BW70" s="6">
        <f ca="1">IF(Table2[[#This Row],[net_worth_of_person($)]]&gt;$BX$14,Table2[[#This Row],[age]],0)</f>
        <v>43</v>
      </c>
      <c r="BX70" s="8"/>
    </row>
    <row r="71" spans="2:76" x14ac:dyDescent="0.3">
      <c r="B71">
        <f t="shared" ca="1" si="3"/>
        <v>2</v>
      </c>
      <c r="C71" t="str">
        <f t="shared" ca="1" si="4"/>
        <v>women</v>
      </c>
      <c r="D71">
        <f t="shared" ca="1" si="5"/>
        <v>30</v>
      </c>
      <c r="E71">
        <f t="shared" ca="1" si="6"/>
        <v>3</v>
      </c>
      <c r="F71" t="str">
        <f t="shared" ca="1" si="7"/>
        <v>teaching</v>
      </c>
      <c r="G71">
        <f t="shared" ca="1" si="8"/>
        <v>4</v>
      </c>
      <c r="H71" t="str">
        <f t="shared" ca="1" si="9"/>
        <v>technical</v>
      </c>
      <c r="I71">
        <f t="shared" ca="1" si="10"/>
        <v>2</v>
      </c>
      <c r="J71">
        <f t="shared" ca="1" si="11"/>
        <v>1</v>
      </c>
      <c r="K71">
        <f t="shared" ca="1" si="12"/>
        <v>89320</v>
      </c>
      <c r="L71">
        <f t="shared" ca="1" si="13"/>
        <v>13</v>
      </c>
      <c r="M71" t="str">
        <f t="shared" ca="1" si="0"/>
        <v>area10</v>
      </c>
      <c r="N71">
        <f t="shared" ca="1" si="14"/>
        <v>535920</v>
      </c>
      <c r="O71" s="2">
        <f t="shared" ca="1" si="15"/>
        <v>328782.52076476492</v>
      </c>
      <c r="P71" s="1">
        <f t="shared" ca="1" si="16"/>
        <v>19246.213348101115</v>
      </c>
      <c r="Q71">
        <f t="shared" ca="1" si="17"/>
        <v>9656</v>
      </c>
      <c r="R71">
        <f t="shared" ca="1" si="18"/>
        <v>153896.74612720023</v>
      </c>
      <c r="S71">
        <f t="shared" ca="1" si="19"/>
        <v>72908.056740555738</v>
      </c>
      <c r="T71" s="1">
        <f t="shared" ca="1" si="20"/>
        <v>628074.27008865681</v>
      </c>
      <c r="U71" s="2">
        <f t="shared" ca="1" si="21"/>
        <v>492335.26689196518</v>
      </c>
      <c r="V71" s="1">
        <f t="shared" ca="1" si="22"/>
        <v>135739.00319669163</v>
      </c>
      <c r="AD71" s="6">
        <f ca="1">IF(Table2[[#This Row],[gender]]="men",1,0)</f>
        <v>0</v>
      </c>
      <c r="AE71" s="7">
        <f ca="1">IF(Table2[[#This Row],[gender]]="women",1,0)</f>
        <v>1</v>
      </c>
      <c r="AF71" s="7"/>
      <c r="AG71" s="8"/>
      <c r="AI71" s="6">
        <f ca="1">IF(Table2[[#This Row],[field_of_work]]="health",1,0)</f>
        <v>0</v>
      </c>
      <c r="AJ71" s="7">
        <f ca="1">IF(Table2[[#This Row],[field_of_work]]="construction",1,0)</f>
        <v>0</v>
      </c>
      <c r="AK71" s="7">
        <f ca="1">IF(Table2[[#This Row],[field_of_work]]="teaching",1,0)</f>
        <v>1</v>
      </c>
      <c r="AL71" s="7">
        <f ca="1">IF(Table2[[#This Row],[field_of_work]]="IT",1,0)</f>
        <v>0</v>
      </c>
      <c r="AM71" s="7">
        <f ca="1">IF(Table2[[#This Row],[field_of_work]]="general work",1,0)</f>
        <v>0</v>
      </c>
      <c r="AN71" s="7">
        <f ca="1">IF(Table2[[#This Row],[field_of_work]]="agriculture",1,0)</f>
        <v>0</v>
      </c>
      <c r="AO71" s="7"/>
      <c r="AP71" s="7"/>
      <c r="AQ71" s="7"/>
      <c r="AR71" s="7"/>
      <c r="AS71" s="7"/>
      <c r="AT71" s="8"/>
      <c r="AV71" s="19">
        <f t="shared" ca="1" si="2"/>
        <v>22660.07141852743</v>
      </c>
      <c r="AW71" s="8"/>
      <c r="AX71" s="6">
        <f ca="1">IF(Table2[[#This Row],[debts]]&gt;$AY$14,1,0)</f>
        <v>1</v>
      </c>
      <c r="AY71" s="7"/>
      <c r="AZ71" s="8"/>
      <c r="BA71" s="26">
        <f ca="1">Table2[[#This Row],[mortage_left]]/Table2[[#This Row],[value_of_house]]</f>
        <v>0.6134917912463892</v>
      </c>
      <c r="BB71" s="7">
        <f t="shared" ca="1" si="23"/>
        <v>0</v>
      </c>
      <c r="BC71" s="7"/>
      <c r="BD71" s="7"/>
      <c r="BE71" s="6">
        <f ca="1">IF(Table2[[#This Row],[area]]="area1",Table2[[#This Row],[income]],0)</f>
        <v>0</v>
      </c>
      <c r="BF71" s="7">
        <f ca="1">IF(Table2[[#This Row],[area]]="area2",Table2[[#This Row],[income]],0)</f>
        <v>0</v>
      </c>
      <c r="BG71" s="7">
        <f ca="1">IF(Table2[[#This Row],[area]]="area3",Table2[[#This Row],[income]],0)</f>
        <v>0</v>
      </c>
      <c r="BH71" s="7">
        <f ca="1">IF(Table2[[#This Row],[area]]="area4",Table2[[#This Row],[income]],0)</f>
        <v>0</v>
      </c>
      <c r="BI71" s="7">
        <f ca="1">IF(Table2[[#This Row],[area]]="area5",Table2[[#This Row],[income]],0)</f>
        <v>0</v>
      </c>
      <c r="BJ71" s="7">
        <f ca="1">IF(Table2[[#This Row],[area]]="area6",Table2[[#This Row],[income]],0)</f>
        <v>0</v>
      </c>
      <c r="BK71" s="7">
        <f ca="1">IF(Table2[[#This Row],[area]]="area7",Table2[[#This Row],[income]],0)</f>
        <v>0</v>
      </c>
      <c r="BL71" s="7">
        <f ca="1">IF(Table2[[#This Row],[area]]="area8",Table2[[#This Row],[income]],0)</f>
        <v>0</v>
      </c>
      <c r="BM71" s="7">
        <f ca="1">IF(Table2[[#This Row],[area]]="area9",Table2[[#This Row],[income]],0)</f>
        <v>0</v>
      </c>
      <c r="BN71" s="7">
        <f ca="1">IF(Table2[[#This Row],[area]]="area10",Table2[[#This Row],[income]],0)</f>
        <v>89320</v>
      </c>
      <c r="BO71" s="6">
        <f ca="1">IF(Table2[[#This Row],[field_of_work]]="health",Table2[[#This Row],[income]],0)</f>
        <v>0</v>
      </c>
      <c r="BP71" s="7">
        <f ca="1">IF(Table2[[#This Row],[field_of_work]]="construction",Table2[[#This Row],[income]],0)</f>
        <v>0</v>
      </c>
      <c r="BQ71" s="7">
        <f ca="1">IF(Table2[[#This Row],[field_of_work]]="teaching",Table2[[#This Row],[income]],0)</f>
        <v>89320</v>
      </c>
      <c r="BR71" s="7">
        <f ca="1">IF(Table2[[#This Row],[field_of_work]]="IT",Table2[[#This Row],[income]],0)</f>
        <v>0</v>
      </c>
      <c r="BS71" s="7">
        <f ca="1">IF(Table2[[#This Row],[field_of_work]]="general work",Table2[[#This Row],[income]],0)</f>
        <v>0</v>
      </c>
      <c r="BT71" s="8">
        <f ca="1">IF(Table2[[#This Row],[field_of_work]]="agriculture",Table2[[#This Row],[income]],0)</f>
        <v>0</v>
      </c>
      <c r="BU71" s="6">
        <f ca="1">IF(Table2[[#This Row],[value_of_debts]]&gt;Table2[[#This Row],[income]],1,0)</f>
        <v>1</v>
      </c>
      <c r="BV71" s="7"/>
      <c r="BW71" s="6">
        <f ca="1">IF(Table2[[#This Row],[net_worth_of_person($)]]&gt;$BX$14,Table2[[#This Row],[age]],0)</f>
        <v>30</v>
      </c>
      <c r="BX71" s="8"/>
    </row>
    <row r="72" spans="2:76" x14ac:dyDescent="0.3">
      <c r="B72">
        <f t="shared" ca="1" si="3"/>
        <v>2</v>
      </c>
      <c r="C72" t="str">
        <f t="shared" ca="1" si="4"/>
        <v>women</v>
      </c>
      <c r="D72">
        <f t="shared" ca="1" si="5"/>
        <v>36</v>
      </c>
      <c r="E72">
        <f t="shared" ca="1" si="6"/>
        <v>2</v>
      </c>
      <c r="F72" t="str">
        <f t="shared" ca="1" si="7"/>
        <v>construction</v>
      </c>
      <c r="G72">
        <f t="shared" ca="1" si="8"/>
        <v>5</v>
      </c>
      <c r="H72" t="str">
        <f t="shared" ca="1" si="9"/>
        <v>other</v>
      </c>
      <c r="I72">
        <f t="shared" ca="1" si="10"/>
        <v>3</v>
      </c>
      <c r="J72">
        <f t="shared" ca="1" si="11"/>
        <v>1</v>
      </c>
      <c r="K72">
        <f t="shared" ca="1" si="12"/>
        <v>85172</v>
      </c>
      <c r="L72">
        <f t="shared" ca="1" si="13"/>
        <v>12</v>
      </c>
      <c r="M72" t="str">
        <f t="shared" ca="1" si="0"/>
        <v>area10</v>
      </c>
      <c r="N72">
        <f t="shared" ca="1" si="14"/>
        <v>425860</v>
      </c>
      <c r="O72" s="2">
        <f t="shared" ca="1" si="15"/>
        <v>370531.06602924154</v>
      </c>
      <c r="P72" s="1">
        <f t="shared" ca="1" si="16"/>
        <v>22660.07141852743</v>
      </c>
      <c r="Q72">
        <f t="shared" ca="1" si="17"/>
        <v>10830</v>
      </c>
      <c r="R72">
        <f t="shared" ca="1" si="18"/>
        <v>90593.317162690379</v>
      </c>
      <c r="S72">
        <f t="shared" ca="1" si="19"/>
        <v>18015.945962610385</v>
      </c>
      <c r="T72" s="1">
        <f t="shared" ca="1" si="20"/>
        <v>466536.01738113782</v>
      </c>
      <c r="U72" s="2">
        <f t="shared" ca="1" si="21"/>
        <v>471954.38319193193</v>
      </c>
      <c r="V72" s="1">
        <f t="shared" ca="1" si="22"/>
        <v>-5418.3658107941155</v>
      </c>
      <c r="AD72" s="6">
        <f ca="1">IF(Table2[[#This Row],[gender]]="men",1,0)</f>
        <v>0</v>
      </c>
      <c r="AE72" s="7">
        <f ca="1">IF(Table2[[#This Row],[gender]]="women",1,0)</f>
        <v>1</v>
      </c>
      <c r="AF72" s="7"/>
      <c r="AG72" s="8"/>
      <c r="AI72" s="6">
        <f ca="1">IF(Table2[[#This Row],[field_of_work]]="health",1,0)</f>
        <v>0</v>
      </c>
      <c r="AJ72" s="7">
        <f ca="1">IF(Table2[[#This Row],[field_of_work]]="construction",1,0)</f>
        <v>1</v>
      </c>
      <c r="AK72" s="7">
        <f ca="1">IF(Table2[[#This Row],[field_of_work]]="teaching",1,0)</f>
        <v>0</v>
      </c>
      <c r="AL72" s="7">
        <f ca="1">IF(Table2[[#This Row],[field_of_work]]="IT",1,0)</f>
        <v>0</v>
      </c>
      <c r="AM72" s="7">
        <f ca="1">IF(Table2[[#This Row],[field_of_work]]="general work",1,0)</f>
        <v>0</v>
      </c>
      <c r="AN72" s="7">
        <f ca="1">IF(Table2[[#This Row],[field_of_work]]="agriculture",1,0)</f>
        <v>0</v>
      </c>
      <c r="AO72" s="7"/>
      <c r="AP72" s="7"/>
      <c r="AQ72" s="7"/>
      <c r="AR72" s="7"/>
      <c r="AS72" s="7"/>
      <c r="AT72" s="8"/>
      <c r="AV72" s="19">
        <f t="shared" ca="1" si="2"/>
        <v>12159.242575423208</v>
      </c>
      <c r="AW72" s="8"/>
      <c r="AX72" s="6">
        <f ca="1">IF(Table2[[#This Row],[debts]]&gt;$AY$14,1,0)</f>
        <v>1</v>
      </c>
      <c r="AY72" s="7"/>
      <c r="AZ72" s="8"/>
      <c r="BA72" s="26">
        <f ca="1">Table2[[#This Row],[mortage_left]]/Table2[[#This Row],[value_of_house]]</f>
        <v>0.87007717566627896</v>
      </c>
      <c r="BB72" s="7">
        <f t="shared" ca="1" si="23"/>
        <v>0</v>
      </c>
      <c r="BC72" s="7"/>
      <c r="BD72" s="7"/>
      <c r="BE72" s="6">
        <f ca="1">IF(Table2[[#This Row],[area]]="area1",Table2[[#This Row],[income]],0)</f>
        <v>0</v>
      </c>
      <c r="BF72" s="7">
        <f ca="1">IF(Table2[[#This Row],[area]]="area2",Table2[[#This Row],[income]],0)</f>
        <v>0</v>
      </c>
      <c r="BG72" s="7">
        <f ca="1">IF(Table2[[#This Row],[area]]="area3",Table2[[#This Row],[income]],0)</f>
        <v>0</v>
      </c>
      <c r="BH72" s="7">
        <f ca="1">IF(Table2[[#This Row],[area]]="area4",Table2[[#This Row],[income]],0)</f>
        <v>0</v>
      </c>
      <c r="BI72" s="7">
        <f ca="1">IF(Table2[[#This Row],[area]]="area5",Table2[[#This Row],[income]],0)</f>
        <v>0</v>
      </c>
      <c r="BJ72" s="7">
        <f ca="1">IF(Table2[[#This Row],[area]]="area6",Table2[[#This Row],[income]],0)</f>
        <v>0</v>
      </c>
      <c r="BK72" s="7">
        <f ca="1">IF(Table2[[#This Row],[area]]="area7",Table2[[#This Row],[income]],0)</f>
        <v>0</v>
      </c>
      <c r="BL72" s="7">
        <f ca="1">IF(Table2[[#This Row],[area]]="area8",Table2[[#This Row],[income]],0)</f>
        <v>0</v>
      </c>
      <c r="BM72" s="7">
        <f ca="1">IF(Table2[[#This Row],[area]]="area9",Table2[[#This Row],[income]],0)</f>
        <v>0</v>
      </c>
      <c r="BN72" s="7">
        <f ca="1">IF(Table2[[#This Row],[area]]="area10",Table2[[#This Row],[income]],0)</f>
        <v>85172</v>
      </c>
      <c r="BO72" s="6">
        <f ca="1">IF(Table2[[#This Row],[field_of_work]]="health",Table2[[#This Row],[income]],0)</f>
        <v>0</v>
      </c>
      <c r="BP72" s="7">
        <f ca="1">IF(Table2[[#This Row],[field_of_work]]="construction",Table2[[#This Row],[income]],0)</f>
        <v>85172</v>
      </c>
      <c r="BQ72" s="7">
        <f ca="1">IF(Table2[[#This Row],[field_of_work]]="teaching",Table2[[#This Row],[income]],0)</f>
        <v>0</v>
      </c>
      <c r="BR72" s="7">
        <f ca="1">IF(Table2[[#This Row],[field_of_work]]="IT",Table2[[#This Row],[income]],0)</f>
        <v>0</v>
      </c>
      <c r="BS72" s="7">
        <f ca="1">IF(Table2[[#This Row],[field_of_work]]="general work",Table2[[#This Row],[income]],0)</f>
        <v>0</v>
      </c>
      <c r="BT72" s="8">
        <f ca="1">IF(Table2[[#This Row],[field_of_work]]="agriculture",Table2[[#This Row],[income]],0)</f>
        <v>0</v>
      </c>
      <c r="BU72" s="6">
        <f ca="1">IF(Table2[[#This Row],[value_of_debts]]&gt;Table2[[#This Row],[income]],1,0)</f>
        <v>1</v>
      </c>
      <c r="BV72" s="7"/>
      <c r="BW72" s="6">
        <f ca="1">IF(Table2[[#This Row],[net_worth_of_person($)]]&gt;$BX$14,Table2[[#This Row],[age]],0)</f>
        <v>0</v>
      </c>
      <c r="BX72" s="8"/>
    </row>
    <row r="73" spans="2:76" x14ac:dyDescent="0.3">
      <c r="B73">
        <f t="shared" ca="1" si="3"/>
        <v>2</v>
      </c>
      <c r="C73" t="str">
        <f t="shared" ca="1" si="4"/>
        <v>women</v>
      </c>
      <c r="D73">
        <f t="shared" ca="1" si="5"/>
        <v>34</v>
      </c>
      <c r="E73">
        <f t="shared" ca="1" si="6"/>
        <v>2</v>
      </c>
      <c r="F73" t="str">
        <f t="shared" ca="1" si="7"/>
        <v>construction</v>
      </c>
      <c r="G73">
        <f t="shared" ca="1" si="8"/>
        <v>4</v>
      </c>
      <c r="H73" t="str">
        <f t="shared" ca="1" si="9"/>
        <v>technical</v>
      </c>
      <c r="I73">
        <f t="shared" ca="1" si="10"/>
        <v>2</v>
      </c>
      <c r="J73">
        <f t="shared" ca="1" si="11"/>
        <v>1</v>
      </c>
      <c r="K73">
        <f t="shared" ca="1" si="12"/>
        <v>39968</v>
      </c>
      <c r="L73">
        <f t="shared" ca="1" si="13"/>
        <v>2</v>
      </c>
      <c r="M73" t="str">
        <f t="shared" ca="1" si="0"/>
        <v>area2</v>
      </c>
      <c r="N73">
        <f t="shared" ca="1" si="14"/>
        <v>119904</v>
      </c>
      <c r="O73" s="2">
        <f t="shared" ca="1" si="15"/>
        <v>108441.89448077118</v>
      </c>
      <c r="P73" s="1">
        <f t="shared" ca="1" si="16"/>
        <v>12159.242575423208</v>
      </c>
      <c r="Q73">
        <f t="shared" ca="1" si="17"/>
        <v>10457</v>
      </c>
      <c r="R73">
        <f t="shared" ca="1" si="18"/>
        <v>69575.314407722588</v>
      </c>
      <c r="S73">
        <f t="shared" ca="1" si="19"/>
        <v>13461.748029714354</v>
      </c>
      <c r="T73" s="1">
        <f t="shared" ca="1" si="20"/>
        <v>145524.99060513757</v>
      </c>
      <c r="U73" s="2">
        <f t="shared" ca="1" si="21"/>
        <v>188474.20888849377</v>
      </c>
      <c r="V73" s="1">
        <f t="shared" ca="1" si="22"/>
        <v>-42949.218283356196</v>
      </c>
      <c r="AD73" s="6">
        <f ca="1">IF(Table2[[#This Row],[gender]]="men",1,0)</f>
        <v>0</v>
      </c>
      <c r="AE73" s="7">
        <f ca="1">IF(Table2[[#This Row],[gender]]="women",1,0)</f>
        <v>1</v>
      </c>
      <c r="AF73" s="7"/>
      <c r="AG73" s="8"/>
      <c r="AI73" s="6">
        <f ca="1">IF(Table2[[#This Row],[field_of_work]]="health",1,0)</f>
        <v>0</v>
      </c>
      <c r="AJ73" s="7">
        <f ca="1">IF(Table2[[#This Row],[field_of_work]]="construction",1,0)</f>
        <v>1</v>
      </c>
      <c r="AK73" s="7">
        <f ca="1">IF(Table2[[#This Row],[field_of_work]]="teaching",1,0)</f>
        <v>0</v>
      </c>
      <c r="AL73" s="7">
        <f ca="1">IF(Table2[[#This Row],[field_of_work]]="IT",1,0)</f>
        <v>0</v>
      </c>
      <c r="AM73" s="7">
        <f ca="1">IF(Table2[[#This Row],[field_of_work]]="general work",1,0)</f>
        <v>0</v>
      </c>
      <c r="AN73" s="7">
        <f ca="1">IF(Table2[[#This Row],[field_of_work]]="agriculture",1,0)</f>
        <v>0</v>
      </c>
      <c r="AO73" s="7"/>
      <c r="AP73" s="7"/>
      <c r="AQ73" s="7"/>
      <c r="AR73" s="7"/>
      <c r="AS73" s="7"/>
      <c r="AT73" s="8"/>
      <c r="AV73" s="19">
        <f t="shared" ca="1" si="2"/>
        <v>9628.7216738372863</v>
      </c>
      <c r="AW73" s="8"/>
      <c r="AX73" s="6">
        <f ca="1">IF(Table2[[#This Row],[debts]]&gt;$AY$14,1,0)</f>
        <v>1</v>
      </c>
      <c r="AY73" s="7"/>
      <c r="AZ73" s="8"/>
      <c r="BA73" s="26">
        <f ca="1">Table2[[#This Row],[mortage_left]]/Table2[[#This Row],[value_of_house]]</f>
        <v>0.90440597878945805</v>
      </c>
      <c r="BB73" s="7">
        <f t="shared" ca="1" si="23"/>
        <v>0</v>
      </c>
      <c r="BC73" s="7"/>
      <c r="BD73" s="7"/>
      <c r="BE73" s="6">
        <f ca="1">IF(Table2[[#This Row],[area]]="area1",Table2[[#This Row],[income]],0)</f>
        <v>0</v>
      </c>
      <c r="BF73" s="7">
        <f ca="1">IF(Table2[[#This Row],[area]]="area2",Table2[[#This Row],[income]],0)</f>
        <v>39968</v>
      </c>
      <c r="BG73" s="7">
        <f ca="1">IF(Table2[[#This Row],[area]]="area3",Table2[[#This Row],[income]],0)</f>
        <v>0</v>
      </c>
      <c r="BH73" s="7">
        <f ca="1">IF(Table2[[#This Row],[area]]="area4",Table2[[#This Row],[income]],0)</f>
        <v>0</v>
      </c>
      <c r="BI73" s="7">
        <f ca="1">IF(Table2[[#This Row],[area]]="area5",Table2[[#This Row],[income]],0)</f>
        <v>0</v>
      </c>
      <c r="BJ73" s="7">
        <f ca="1">IF(Table2[[#This Row],[area]]="area6",Table2[[#This Row],[income]],0)</f>
        <v>0</v>
      </c>
      <c r="BK73" s="7">
        <f ca="1">IF(Table2[[#This Row],[area]]="area7",Table2[[#This Row],[income]],0)</f>
        <v>0</v>
      </c>
      <c r="BL73" s="7">
        <f ca="1">IF(Table2[[#This Row],[area]]="area8",Table2[[#This Row],[income]],0)</f>
        <v>0</v>
      </c>
      <c r="BM73" s="7">
        <f ca="1">IF(Table2[[#This Row],[area]]="area9",Table2[[#This Row],[income]],0)</f>
        <v>0</v>
      </c>
      <c r="BN73" s="7">
        <f ca="1">IF(Table2[[#This Row],[area]]="area10",Table2[[#This Row],[income]],0)</f>
        <v>0</v>
      </c>
      <c r="BO73" s="6">
        <f ca="1">IF(Table2[[#This Row],[field_of_work]]="health",Table2[[#This Row],[income]],0)</f>
        <v>0</v>
      </c>
      <c r="BP73" s="7">
        <f ca="1">IF(Table2[[#This Row],[field_of_work]]="construction",Table2[[#This Row],[income]],0)</f>
        <v>39968</v>
      </c>
      <c r="BQ73" s="7">
        <f ca="1">IF(Table2[[#This Row],[field_of_work]]="teaching",Table2[[#This Row],[income]],0)</f>
        <v>0</v>
      </c>
      <c r="BR73" s="7">
        <f ca="1">IF(Table2[[#This Row],[field_of_work]]="IT",Table2[[#This Row],[income]],0)</f>
        <v>0</v>
      </c>
      <c r="BS73" s="7">
        <f ca="1">IF(Table2[[#This Row],[field_of_work]]="general work",Table2[[#This Row],[income]],0)</f>
        <v>0</v>
      </c>
      <c r="BT73" s="8">
        <f ca="1">IF(Table2[[#This Row],[field_of_work]]="agriculture",Table2[[#This Row],[income]],0)</f>
        <v>0</v>
      </c>
      <c r="BU73" s="6">
        <f ca="1">IF(Table2[[#This Row],[value_of_debts]]&gt;Table2[[#This Row],[income]],1,0)</f>
        <v>1</v>
      </c>
      <c r="BV73" s="7"/>
      <c r="BW73" s="6">
        <f ca="1">IF(Table2[[#This Row],[net_worth_of_person($)]]&gt;$BX$14,Table2[[#This Row],[age]],0)</f>
        <v>0</v>
      </c>
      <c r="BX73" s="8"/>
    </row>
    <row r="74" spans="2:76" x14ac:dyDescent="0.3">
      <c r="B74">
        <f t="shared" ca="1" si="3"/>
        <v>2</v>
      </c>
      <c r="C74" t="str">
        <f t="shared" ca="1" si="4"/>
        <v>women</v>
      </c>
      <c r="D74">
        <f t="shared" ca="1" si="5"/>
        <v>25</v>
      </c>
      <c r="E74">
        <f t="shared" ca="1" si="6"/>
        <v>2</v>
      </c>
      <c r="F74" t="str">
        <f t="shared" ca="1" si="7"/>
        <v>construction</v>
      </c>
      <c r="G74">
        <f t="shared" ca="1" si="8"/>
        <v>1</v>
      </c>
      <c r="H74" t="str">
        <f t="shared" ca="1" si="9"/>
        <v>highschool</v>
      </c>
      <c r="I74">
        <f t="shared" ca="1" si="10"/>
        <v>1</v>
      </c>
      <c r="J74">
        <f t="shared" ca="1" si="11"/>
        <v>3</v>
      </c>
      <c r="K74">
        <f t="shared" ca="1" si="12"/>
        <v>63873</v>
      </c>
      <c r="L74">
        <f t="shared" ca="1" si="13"/>
        <v>11</v>
      </c>
      <c r="M74" t="str">
        <f t="shared" ca="1" si="0"/>
        <v>area10</v>
      </c>
      <c r="N74">
        <f t="shared" ca="1" si="14"/>
        <v>319365</v>
      </c>
      <c r="O74" s="2">
        <f t="shared" ca="1" si="15"/>
        <v>215085.17893273602</v>
      </c>
      <c r="P74" s="1">
        <f t="shared" ca="1" si="16"/>
        <v>28886.165021511857</v>
      </c>
      <c r="Q74">
        <f t="shared" ca="1" si="17"/>
        <v>28671</v>
      </c>
      <c r="R74">
        <f t="shared" ca="1" si="18"/>
        <v>41837.956875375719</v>
      </c>
      <c r="S74">
        <f t="shared" ca="1" si="19"/>
        <v>37976.397071247549</v>
      </c>
      <c r="T74" s="1">
        <f t="shared" ca="1" si="20"/>
        <v>386227.56209275941</v>
      </c>
      <c r="U74" s="2">
        <f t="shared" ca="1" si="21"/>
        <v>285594.13580811175</v>
      </c>
      <c r="V74" s="1">
        <f t="shared" ca="1" si="22"/>
        <v>100633.42628464766</v>
      </c>
      <c r="AD74" s="6">
        <f ca="1">IF(Table2[[#This Row],[gender]]="men",1,0)</f>
        <v>0</v>
      </c>
      <c r="AE74" s="7">
        <f ca="1">IF(Table2[[#This Row],[gender]]="women",1,0)</f>
        <v>1</v>
      </c>
      <c r="AF74" s="7"/>
      <c r="AG74" s="8"/>
      <c r="AI74" s="6">
        <f ca="1">IF(Table2[[#This Row],[field_of_work]]="health",1,0)</f>
        <v>0</v>
      </c>
      <c r="AJ74" s="7">
        <f ca="1">IF(Table2[[#This Row],[field_of_work]]="construction",1,0)</f>
        <v>1</v>
      </c>
      <c r="AK74" s="7">
        <f ca="1">IF(Table2[[#This Row],[field_of_work]]="teaching",1,0)</f>
        <v>0</v>
      </c>
      <c r="AL74" s="7">
        <f ca="1">IF(Table2[[#This Row],[field_of_work]]="IT",1,0)</f>
        <v>0</v>
      </c>
      <c r="AM74" s="7">
        <f ca="1">IF(Table2[[#This Row],[field_of_work]]="general work",1,0)</f>
        <v>0</v>
      </c>
      <c r="AN74" s="7">
        <f ca="1">IF(Table2[[#This Row],[field_of_work]]="agriculture",1,0)</f>
        <v>0</v>
      </c>
      <c r="AO74" s="7"/>
      <c r="AP74" s="7"/>
      <c r="AQ74" s="7"/>
      <c r="AR74" s="7"/>
      <c r="AS74" s="7"/>
      <c r="AT74" s="8"/>
      <c r="AV74" s="19">
        <f t="shared" ca="1" si="2"/>
        <v>30983.653040093941</v>
      </c>
      <c r="AW74" s="8"/>
      <c r="AX74" s="6">
        <f ca="1">IF(Table2[[#This Row],[debts]]&gt;$AY$14,1,0)</f>
        <v>1</v>
      </c>
      <c r="AY74" s="7"/>
      <c r="AZ74" s="8"/>
      <c r="BA74" s="26">
        <f ca="1">Table2[[#This Row],[mortage_left]]/Table2[[#This Row],[value_of_house]]</f>
        <v>0.67347761630966452</v>
      </c>
      <c r="BB74" s="7">
        <f t="shared" ca="1" si="23"/>
        <v>0</v>
      </c>
      <c r="BC74" s="7"/>
      <c r="BD74" s="7"/>
      <c r="BE74" s="6">
        <f ca="1">IF(Table2[[#This Row],[area]]="area1",Table2[[#This Row],[income]],0)</f>
        <v>0</v>
      </c>
      <c r="BF74" s="7">
        <f ca="1">IF(Table2[[#This Row],[area]]="area2",Table2[[#This Row],[income]],0)</f>
        <v>0</v>
      </c>
      <c r="BG74" s="7">
        <f ca="1">IF(Table2[[#This Row],[area]]="area3",Table2[[#This Row],[income]],0)</f>
        <v>0</v>
      </c>
      <c r="BH74" s="7">
        <f ca="1">IF(Table2[[#This Row],[area]]="area4",Table2[[#This Row],[income]],0)</f>
        <v>0</v>
      </c>
      <c r="BI74" s="7">
        <f ca="1">IF(Table2[[#This Row],[area]]="area5",Table2[[#This Row],[income]],0)</f>
        <v>0</v>
      </c>
      <c r="BJ74" s="7">
        <f ca="1">IF(Table2[[#This Row],[area]]="area6",Table2[[#This Row],[income]],0)</f>
        <v>0</v>
      </c>
      <c r="BK74" s="7">
        <f ca="1">IF(Table2[[#This Row],[area]]="area7",Table2[[#This Row],[income]],0)</f>
        <v>0</v>
      </c>
      <c r="BL74" s="7">
        <f ca="1">IF(Table2[[#This Row],[area]]="area8",Table2[[#This Row],[income]],0)</f>
        <v>0</v>
      </c>
      <c r="BM74" s="7">
        <f ca="1">IF(Table2[[#This Row],[area]]="area9",Table2[[#This Row],[income]],0)</f>
        <v>0</v>
      </c>
      <c r="BN74" s="7">
        <f ca="1">IF(Table2[[#This Row],[area]]="area10",Table2[[#This Row],[income]],0)</f>
        <v>63873</v>
      </c>
      <c r="BO74" s="6">
        <f ca="1">IF(Table2[[#This Row],[field_of_work]]="health",Table2[[#This Row],[income]],0)</f>
        <v>0</v>
      </c>
      <c r="BP74" s="7">
        <f ca="1">IF(Table2[[#This Row],[field_of_work]]="construction",Table2[[#This Row],[income]],0)</f>
        <v>63873</v>
      </c>
      <c r="BQ74" s="7">
        <f ca="1">IF(Table2[[#This Row],[field_of_work]]="teaching",Table2[[#This Row],[income]],0)</f>
        <v>0</v>
      </c>
      <c r="BR74" s="7">
        <f ca="1">IF(Table2[[#This Row],[field_of_work]]="IT",Table2[[#This Row],[income]],0)</f>
        <v>0</v>
      </c>
      <c r="BS74" s="7">
        <f ca="1">IF(Table2[[#This Row],[field_of_work]]="general work",Table2[[#This Row],[income]],0)</f>
        <v>0</v>
      </c>
      <c r="BT74" s="8">
        <f ca="1">IF(Table2[[#This Row],[field_of_work]]="agriculture",Table2[[#This Row],[income]],0)</f>
        <v>0</v>
      </c>
      <c r="BU74" s="6">
        <f ca="1">IF(Table2[[#This Row],[value_of_debts]]&gt;Table2[[#This Row],[income]],1,0)</f>
        <v>1</v>
      </c>
      <c r="BV74" s="7"/>
      <c r="BW74" s="6">
        <f ca="1">IF(Table2[[#This Row],[net_worth_of_person($)]]&gt;$BX$14,Table2[[#This Row],[age]],0)</f>
        <v>25</v>
      </c>
      <c r="BX74" s="8"/>
    </row>
    <row r="75" spans="2:76" x14ac:dyDescent="0.3">
      <c r="B75">
        <f t="shared" ca="1" si="3"/>
        <v>1</v>
      </c>
      <c r="C75" t="str">
        <f t="shared" ca="1" si="4"/>
        <v>men</v>
      </c>
      <c r="D75">
        <f t="shared" ca="1" si="5"/>
        <v>37</v>
      </c>
      <c r="E75">
        <f t="shared" ca="1" si="6"/>
        <v>1</v>
      </c>
      <c r="F75" t="str">
        <f t="shared" ca="1" si="7"/>
        <v>health</v>
      </c>
      <c r="G75">
        <f t="shared" ca="1" si="8"/>
        <v>2</v>
      </c>
      <c r="H75" t="str">
        <f t="shared" ca="1" si="9"/>
        <v>college</v>
      </c>
      <c r="I75">
        <f t="shared" ca="1" si="10"/>
        <v>2</v>
      </c>
      <c r="J75">
        <f t="shared" ca="1" si="11"/>
        <v>1</v>
      </c>
      <c r="K75">
        <f t="shared" ca="1" si="12"/>
        <v>78783</v>
      </c>
      <c r="L75">
        <f t="shared" ca="1" si="13"/>
        <v>1</v>
      </c>
      <c r="M75" t="str">
        <f t="shared" ca="1" si="0"/>
        <v>area1</v>
      </c>
      <c r="N75">
        <f t="shared" ca="1" si="14"/>
        <v>315132</v>
      </c>
      <c r="O75" s="2">
        <f t="shared" ca="1" si="15"/>
        <v>33792.607444151792</v>
      </c>
      <c r="P75" s="1">
        <f t="shared" ca="1" si="16"/>
        <v>30983.653040093941</v>
      </c>
      <c r="Q75">
        <f t="shared" ca="1" si="17"/>
        <v>2489</v>
      </c>
      <c r="R75">
        <f t="shared" ca="1" si="18"/>
        <v>13617.384891240947</v>
      </c>
      <c r="S75">
        <f t="shared" ca="1" si="19"/>
        <v>34994.884530832001</v>
      </c>
      <c r="T75" s="1">
        <f t="shared" ca="1" si="20"/>
        <v>381110.53757092595</v>
      </c>
      <c r="U75" s="2">
        <f t="shared" ca="1" si="21"/>
        <v>49898.992335392737</v>
      </c>
      <c r="V75" s="1">
        <f t="shared" ca="1" si="22"/>
        <v>331211.54523553321</v>
      </c>
      <c r="AD75" s="6">
        <f ca="1">IF(Table2[[#This Row],[gender]]="men",1,0)</f>
        <v>1</v>
      </c>
      <c r="AE75" s="7">
        <f ca="1">IF(Table2[[#This Row],[gender]]="women",1,0)</f>
        <v>0</v>
      </c>
      <c r="AF75" s="7"/>
      <c r="AG75" s="8"/>
      <c r="AI75" s="6">
        <f ca="1">IF(Table2[[#This Row],[field_of_work]]="health",1,0)</f>
        <v>1</v>
      </c>
      <c r="AJ75" s="7">
        <f ca="1">IF(Table2[[#This Row],[field_of_work]]="construction",1,0)</f>
        <v>0</v>
      </c>
      <c r="AK75" s="7">
        <f ca="1">IF(Table2[[#This Row],[field_of_work]]="teaching",1,0)</f>
        <v>0</v>
      </c>
      <c r="AL75" s="7">
        <f ca="1">IF(Table2[[#This Row],[field_of_work]]="IT",1,0)</f>
        <v>0</v>
      </c>
      <c r="AM75" s="7">
        <f ca="1">IF(Table2[[#This Row],[field_of_work]]="general work",1,0)</f>
        <v>0</v>
      </c>
      <c r="AN75" s="7">
        <f ca="1">IF(Table2[[#This Row],[field_of_work]]="agriculture",1,0)</f>
        <v>0</v>
      </c>
      <c r="AO75" s="7"/>
      <c r="AP75" s="7"/>
      <c r="AQ75" s="7"/>
      <c r="AR75" s="7"/>
      <c r="AS75" s="7"/>
      <c r="AT75" s="8"/>
      <c r="AV75" s="19">
        <f t="shared" ca="1" si="2"/>
        <v>53383.013777756605</v>
      </c>
      <c r="AW75" s="8"/>
      <c r="AX75" s="6">
        <f ca="1">IF(Table2[[#This Row],[debts]]&gt;$AY$14,1,0)</f>
        <v>1</v>
      </c>
      <c r="AY75" s="7"/>
      <c r="AZ75" s="8"/>
      <c r="BA75" s="26">
        <f ca="1">Table2[[#This Row],[mortage_left]]/Table2[[#This Row],[value_of_house]]</f>
        <v>0.10723318306027885</v>
      </c>
      <c r="BB75" s="7">
        <f t="shared" ca="1" si="23"/>
        <v>1</v>
      </c>
      <c r="BC75" s="7"/>
      <c r="BD75" s="7"/>
      <c r="BE75" s="6">
        <f ca="1">IF(Table2[[#This Row],[area]]="area1",Table2[[#This Row],[income]],0)</f>
        <v>78783</v>
      </c>
      <c r="BF75" s="7">
        <f ca="1">IF(Table2[[#This Row],[area]]="area2",Table2[[#This Row],[income]],0)</f>
        <v>0</v>
      </c>
      <c r="BG75" s="7">
        <f ca="1">IF(Table2[[#This Row],[area]]="area3",Table2[[#This Row],[income]],0)</f>
        <v>0</v>
      </c>
      <c r="BH75" s="7">
        <f ca="1">IF(Table2[[#This Row],[area]]="area4",Table2[[#This Row],[income]],0)</f>
        <v>0</v>
      </c>
      <c r="BI75" s="7">
        <f ca="1">IF(Table2[[#This Row],[area]]="area5",Table2[[#This Row],[income]],0)</f>
        <v>0</v>
      </c>
      <c r="BJ75" s="7">
        <f ca="1">IF(Table2[[#This Row],[area]]="area6",Table2[[#This Row],[income]],0)</f>
        <v>0</v>
      </c>
      <c r="BK75" s="7">
        <f ca="1">IF(Table2[[#This Row],[area]]="area7",Table2[[#This Row],[income]],0)</f>
        <v>0</v>
      </c>
      <c r="BL75" s="7">
        <f ca="1">IF(Table2[[#This Row],[area]]="area8",Table2[[#This Row],[income]],0)</f>
        <v>0</v>
      </c>
      <c r="BM75" s="7">
        <f ca="1">IF(Table2[[#This Row],[area]]="area9",Table2[[#This Row],[income]],0)</f>
        <v>0</v>
      </c>
      <c r="BN75" s="7">
        <f ca="1">IF(Table2[[#This Row],[area]]="area10",Table2[[#This Row],[income]],0)</f>
        <v>0</v>
      </c>
      <c r="BO75" s="6">
        <f ca="1">IF(Table2[[#This Row],[field_of_work]]="health",Table2[[#This Row],[income]],0)</f>
        <v>78783</v>
      </c>
      <c r="BP75" s="7">
        <f ca="1">IF(Table2[[#This Row],[field_of_work]]="construction",Table2[[#This Row],[income]],0)</f>
        <v>0</v>
      </c>
      <c r="BQ75" s="7">
        <f ca="1">IF(Table2[[#This Row],[field_of_work]]="teaching",Table2[[#This Row],[income]],0)</f>
        <v>0</v>
      </c>
      <c r="BR75" s="7">
        <f ca="1">IF(Table2[[#This Row],[field_of_work]]="IT",Table2[[#This Row],[income]],0)</f>
        <v>0</v>
      </c>
      <c r="BS75" s="7">
        <f ca="1">IF(Table2[[#This Row],[field_of_work]]="general work",Table2[[#This Row],[income]],0)</f>
        <v>0</v>
      </c>
      <c r="BT75" s="8">
        <f ca="1">IF(Table2[[#This Row],[field_of_work]]="agriculture",Table2[[#This Row],[income]],0)</f>
        <v>0</v>
      </c>
      <c r="BU75" s="6">
        <f ca="1">IF(Table2[[#This Row],[value_of_debts]]&gt;Table2[[#This Row],[income]],1,0)</f>
        <v>0</v>
      </c>
      <c r="BV75" s="7"/>
      <c r="BW75" s="6">
        <f ca="1">IF(Table2[[#This Row],[net_worth_of_person($)]]&gt;$BX$14,Table2[[#This Row],[age]],0)</f>
        <v>37</v>
      </c>
      <c r="BX75" s="8"/>
    </row>
    <row r="76" spans="2:76" x14ac:dyDescent="0.3">
      <c r="B76">
        <f t="shared" ca="1" si="3"/>
        <v>2</v>
      </c>
      <c r="C76" t="str">
        <f t="shared" ca="1" si="4"/>
        <v>women</v>
      </c>
      <c r="D76">
        <f t="shared" ca="1" si="5"/>
        <v>40</v>
      </c>
      <c r="E76">
        <f t="shared" ca="1" si="6"/>
        <v>6</v>
      </c>
      <c r="F76" t="str">
        <f t="shared" ca="1" si="7"/>
        <v>agriculture</v>
      </c>
      <c r="G76">
        <f t="shared" ca="1" si="8"/>
        <v>2</v>
      </c>
      <c r="H76" t="str">
        <f t="shared" ca="1" si="9"/>
        <v>college</v>
      </c>
      <c r="I76">
        <f t="shared" ca="1" si="10"/>
        <v>1</v>
      </c>
      <c r="J76">
        <f t="shared" ca="1" si="11"/>
        <v>2</v>
      </c>
      <c r="K76">
        <f t="shared" ca="1" si="12"/>
        <v>86102</v>
      </c>
      <c r="L76">
        <f t="shared" ca="1" si="13"/>
        <v>8</v>
      </c>
      <c r="M76" t="str">
        <f t="shared" ca="1" si="0"/>
        <v>area8</v>
      </c>
      <c r="N76">
        <f t="shared" ca="1" si="14"/>
        <v>516612</v>
      </c>
      <c r="O76" s="2">
        <f t="shared" ca="1" si="15"/>
        <v>189752.78178874857</v>
      </c>
      <c r="P76" s="1">
        <f t="shared" ca="1" si="16"/>
        <v>106766.02755551321</v>
      </c>
      <c r="Q76">
        <f t="shared" ca="1" si="17"/>
        <v>68440</v>
      </c>
      <c r="R76">
        <f t="shared" ca="1" si="18"/>
        <v>132686.40033813255</v>
      </c>
      <c r="S76">
        <f t="shared" ca="1" si="19"/>
        <v>96232.43365447424</v>
      </c>
      <c r="T76" s="1">
        <f t="shared" ca="1" si="20"/>
        <v>719610.46120998741</v>
      </c>
      <c r="U76" s="2">
        <f t="shared" ca="1" si="21"/>
        <v>390879.18212688109</v>
      </c>
      <c r="V76" s="1">
        <f t="shared" ca="1" si="22"/>
        <v>328731.27908310632</v>
      </c>
      <c r="AD76" s="6">
        <f ca="1">IF(Table2[[#This Row],[gender]]="men",1,0)</f>
        <v>0</v>
      </c>
      <c r="AE76" s="7">
        <f ca="1">IF(Table2[[#This Row],[gender]]="women",1,0)</f>
        <v>1</v>
      </c>
      <c r="AF76" s="7"/>
      <c r="AG76" s="8"/>
      <c r="AI76" s="6">
        <f ca="1">IF(Table2[[#This Row],[field_of_work]]="health",1,0)</f>
        <v>0</v>
      </c>
      <c r="AJ76" s="7">
        <f ca="1">IF(Table2[[#This Row],[field_of_work]]="construction",1,0)</f>
        <v>0</v>
      </c>
      <c r="AK76" s="7">
        <f ca="1">IF(Table2[[#This Row],[field_of_work]]="teaching",1,0)</f>
        <v>0</v>
      </c>
      <c r="AL76" s="7">
        <f ca="1">IF(Table2[[#This Row],[field_of_work]]="IT",1,0)</f>
        <v>0</v>
      </c>
      <c r="AM76" s="7">
        <f ca="1">IF(Table2[[#This Row],[field_of_work]]="general work",1,0)</f>
        <v>0</v>
      </c>
      <c r="AN76" s="7">
        <f ca="1">IF(Table2[[#This Row],[field_of_work]]="agriculture",1,0)</f>
        <v>1</v>
      </c>
      <c r="AO76" s="7"/>
      <c r="AP76" s="7"/>
      <c r="AQ76" s="7"/>
      <c r="AR76" s="7"/>
      <c r="AS76" s="7"/>
      <c r="AT76" s="8"/>
      <c r="AV76" s="19">
        <f t="shared" ca="1" si="2"/>
        <v>7691.594951173679</v>
      </c>
      <c r="AW76" s="8"/>
      <c r="AX76" s="6">
        <f ca="1">IF(Table2[[#This Row],[debts]]&gt;$AY$14,1,0)</f>
        <v>1</v>
      </c>
      <c r="AY76" s="7"/>
      <c r="AZ76" s="8"/>
      <c r="BA76" s="26">
        <f ca="1">Table2[[#This Row],[mortage_left]]/Table2[[#This Row],[value_of_house]]</f>
        <v>0.36730231157764159</v>
      </c>
      <c r="BB76" s="7">
        <f t="shared" ca="1" si="23"/>
        <v>0</v>
      </c>
      <c r="BC76" s="7"/>
      <c r="BD76" s="7"/>
      <c r="BE76" s="6">
        <f ca="1">IF(Table2[[#This Row],[area]]="area1",Table2[[#This Row],[income]],0)</f>
        <v>0</v>
      </c>
      <c r="BF76" s="7">
        <f ca="1">IF(Table2[[#This Row],[area]]="area2",Table2[[#This Row],[income]],0)</f>
        <v>0</v>
      </c>
      <c r="BG76" s="7">
        <f ca="1">IF(Table2[[#This Row],[area]]="area3",Table2[[#This Row],[income]],0)</f>
        <v>0</v>
      </c>
      <c r="BH76" s="7">
        <f ca="1">IF(Table2[[#This Row],[area]]="area4",Table2[[#This Row],[income]],0)</f>
        <v>0</v>
      </c>
      <c r="BI76" s="7">
        <f ca="1">IF(Table2[[#This Row],[area]]="area5",Table2[[#This Row],[income]],0)</f>
        <v>0</v>
      </c>
      <c r="BJ76" s="7">
        <f ca="1">IF(Table2[[#This Row],[area]]="area6",Table2[[#This Row],[income]],0)</f>
        <v>0</v>
      </c>
      <c r="BK76" s="7">
        <f ca="1">IF(Table2[[#This Row],[area]]="area7",Table2[[#This Row],[income]],0)</f>
        <v>0</v>
      </c>
      <c r="BL76" s="7">
        <f ca="1">IF(Table2[[#This Row],[area]]="area8",Table2[[#This Row],[income]],0)</f>
        <v>86102</v>
      </c>
      <c r="BM76" s="7">
        <f ca="1">IF(Table2[[#This Row],[area]]="area9",Table2[[#This Row],[income]],0)</f>
        <v>0</v>
      </c>
      <c r="BN76" s="7">
        <f ca="1">IF(Table2[[#This Row],[area]]="area10",Table2[[#This Row],[income]],0)</f>
        <v>0</v>
      </c>
      <c r="BO76" s="6">
        <f ca="1">IF(Table2[[#This Row],[field_of_work]]="health",Table2[[#This Row],[income]],0)</f>
        <v>0</v>
      </c>
      <c r="BP76" s="7">
        <f ca="1">IF(Table2[[#This Row],[field_of_work]]="construction",Table2[[#This Row],[income]],0)</f>
        <v>0</v>
      </c>
      <c r="BQ76" s="7">
        <f ca="1">IF(Table2[[#This Row],[field_of_work]]="teaching",Table2[[#This Row],[income]],0)</f>
        <v>0</v>
      </c>
      <c r="BR76" s="7">
        <f ca="1">IF(Table2[[#This Row],[field_of_work]]="IT",Table2[[#This Row],[income]],0)</f>
        <v>0</v>
      </c>
      <c r="BS76" s="7">
        <f ca="1">IF(Table2[[#This Row],[field_of_work]]="general work",Table2[[#This Row],[income]],0)</f>
        <v>0</v>
      </c>
      <c r="BT76" s="8">
        <f ca="1">IF(Table2[[#This Row],[field_of_work]]="agriculture",Table2[[#This Row],[income]],0)</f>
        <v>86102</v>
      </c>
      <c r="BU76" s="6">
        <f ca="1">IF(Table2[[#This Row],[value_of_debts]]&gt;Table2[[#This Row],[income]],1,0)</f>
        <v>1</v>
      </c>
      <c r="BV76" s="7"/>
      <c r="BW76" s="6">
        <f ca="1">IF(Table2[[#This Row],[net_worth_of_person($)]]&gt;$BX$14,Table2[[#This Row],[age]],0)</f>
        <v>40</v>
      </c>
      <c r="BX76" s="8"/>
    </row>
    <row r="77" spans="2:76" x14ac:dyDescent="0.3">
      <c r="B77">
        <f t="shared" ca="1" si="3"/>
        <v>2</v>
      </c>
      <c r="C77" t="str">
        <f t="shared" ca="1" si="4"/>
        <v>women</v>
      </c>
      <c r="D77">
        <f t="shared" ca="1" si="5"/>
        <v>39</v>
      </c>
      <c r="E77">
        <f t="shared" ca="1" si="6"/>
        <v>5</v>
      </c>
      <c r="F77" t="str">
        <f t="shared" ca="1" si="7"/>
        <v>general work</v>
      </c>
      <c r="G77">
        <f t="shared" ca="1" si="8"/>
        <v>2</v>
      </c>
      <c r="H77" t="str">
        <f t="shared" ca="1" si="9"/>
        <v>college</v>
      </c>
      <c r="I77">
        <f t="shared" ca="1" si="10"/>
        <v>2</v>
      </c>
      <c r="J77">
        <f t="shared" ca="1" si="11"/>
        <v>1</v>
      </c>
      <c r="K77">
        <f t="shared" ca="1" si="12"/>
        <v>28567</v>
      </c>
      <c r="L77">
        <f t="shared" ca="1" si="13"/>
        <v>14</v>
      </c>
      <c r="M77" t="str">
        <f t="shared" ca="1" si="0"/>
        <v>area10</v>
      </c>
      <c r="N77">
        <f t="shared" ca="1" si="14"/>
        <v>85701</v>
      </c>
      <c r="O77" s="2">
        <f t="shared" ca="1" si="15"/>
        <v>17208.311746655672</v>
      </c>
      <c r="P77" s="1">
        <f t="shared" ca="1" si="16"/>
        <v>7691.594951173679</v>
      </c>
      <c r="Q77">
        <f t="shared" ca="1" si="17"/>
        <v>87</v>
      </c>
      <c r="R77">
        <f t="shared" ca="1" si="18"/>
        <v>54564.565626804811</v>
      </c>
      <c r="S77">
        <f t="shared" ca="1" si="19"/>
        <v>17929.354642064904</v>
      </c>
      <c r="T77" s="1">
        <f t="shared" ca="1" si="20"/>
        <v>111321.94959323859</v>
      </c>
      <c r="U77" s="2">
        <f t="shared" ca="1" si="21"/>
        <v>71859.877373460477</v>
      </c>
      <c r="V77" s="1">
        <f t="shared" ca="1" si="22"/>
        <v>39462.072219778114</v>
      </c>
      <c r="AD77" s="6">
        <f ca="1">IF(Table2[[#This Row],[gender]]="men",1,0)</f>
        <v>0</v>
      </c>
      <c r="AE77" s="7">
        <f ca="1">IF(Table2[[#This Row],[gender]]="women",1,0)</f>
        <v>1</v>
      </c>
      <c r="AF77" s="7"/>
      <c r="AG77" s="8"/>
      <c r="AI77" s="6">
        <f ca="1">IF(Table2[[#This Row],[field_of_work]]="health",1,0)</f>
        <v>0</v>
      </c>
      <c r="AJ77" s="7">
        <f ca="1">IF(Table2[[#This Row],[field_of_work]]="construction",1,0)</f>
        <v>0</v>
      </c>
      <c r="AK77" s="7">
        <f ca="1">IF(Table2[[#This Row],[field_of_work]]="teaching",1,0)</f>
        <v>0</v>
      </c>
      <c r="AL77" s="7">
        <f ca="1">IF(Table2[[#This Row],[field_of_work]]="IT",1,0)</f>
        <v>0</v>
      </c>
      <c r="AM77" s="7">
        <f ca="1">IF(Table2[[#This Row],[field_of_work]]="general work",1,0)</f>
        <v>1</v>
      </c>
      <c r="AN77" s="7">
        <f ca="1">IF(Table2[[#This Row],[field_of_work]]="agriculture",1,0)</f>
        <v>0</v>
      </c>
      <c r="AO77" s="7"/>
      <c r="AP77" s="7"/>
      <c r="AQ77" s="7"/>
      <c r="AR77" s="7"/>
      <c r="AS77" s="7"/>
      <c r="AT77" s="8"/>
      <c r="AV77" s="19">
        <f t="shared" ca="1" si="2"/>
        <v>39781.109659314017</v>
      </c>
      <c r="AW77" s="8"/>
      <c r="AX77" s="6">
        <f ca="1">IF(Table2[[#This Row],[debts]]&gt;$AY$14,1,0)</f>
        <v>1</v>
      </c>
      <c r="AY77" s="7"/>
      <c r="AZ77" s="8"/>
      <c r="BA77" s="26">
        <f ca="1">Table2[[#This Row],[mortage_left]]/Table2[[#This Row],[value_of_house]]</f>
        <v>0.20079476023215215</v>
      </c>
      <c r="BB77" s="7">
        <f t="shared" ca="1" si="23"/>
        <v>1</v>
      </c>
      <c r="BC77" s="7"/>
      <c r="BD77" s="7"/>
      <c r="BE77" s="6">
        <f ca="1">IF(Table2[[#This Row],[area]]="area1",Table2[[#This Row],[income]],0)</f>
        <v>0</v>
      </c>
      <c r="BF77" s="7">
        <f ca="1">IF(Table2[[#This Row],[area]]="area2",Table2[[#This Row],[income]],0)</f>
        <v>0</v>
      </c>
      <c r="BG77" s="7">
        <f ca="1">IF(Table2[[#This Row],[area]]="area3",Table2[[#This Row],[income]],0)</f>
        <v>0</v>
      </c>
      <c r="BH77" s="7">
        <f ca="1">IF(Table2[[#This Row],[area]]="area4",Table2[[#This Row],[income]],0)</f>
        <v>0</v>
      </c>
      <c r="BI77" s="7">
        <f ca="1">IF(Table2[[#This Row],[area]]="area5",Table2[[#This Row],[income]],0)</f>
        <v>0</v>
      </c>
      <c r="BJ77" s="7">
        <f ca="1">IF(Table2[[#This Row],[area]]="area6",Table2[[#This Row],[income]],0)</f>
        <v>0</v>
      </c>
      <c r="BK77" s="7">
        <f ca="1">IF(Table2[[#This Row],[area]]="area7",Table2[[#This Row],[income]],0)</f>
        <v>0</v>
      </c>
      <c r="BL77" s="7">
        <f ca="1">IF(Table2[[#This Row],[area]]="area8",Table2[[#This Row],[income]],0)</f>
        <v>0</v>
      </c>
      <c r="BM77" s="7">
        <f ca="1">IF(Table2[[#This Row],[area]]="area9",Table2[[#This Row],[income]],0)</f>
        <v>0</v>
      </c>
      <c r="BN77" s="7">
        <f ca="1">IF(Table2[[#This Row],[area]]="area10",Table2[[#This Row],[income]],0)</f>
        <v>28567</v>
      </c>
      <c r="BO77" s="6">
        <f ca="1">IF(Table2[[#This Row],[field_of_work]]="health",Table2[[#This Row],[income]],0)</f>
        <v>0</v>
      </c>
      <c r="BP77" s="7">
        <f ca="1">IF(Table2[[#This Row],[field_of_work]]="construction",Table2[[#This Row],[income]],0)</f>
        <v>0</v>
      </c>
      <c r="BQ77" s="7">
        <f ca="1">IF(Table2[[#This Row],[field_of_work]]="teaching",Table2[[#This Row],[income]],0)</f>
        <v>0</v>
      </c>
      <c r="BR77" s="7">
        <f ca="1">IF(Table2[[#This Row],[field_of_work]]="IT",Table2[[#This Row],[income]],0)</f>
        <v>0</v>
      </c>
      <c r="BS77" s="7">
        <f ca="1">IF(Table2[[#This Row],[field_of_work]]="general work",Table2[[#This Row],[income]],0)</f>
        <v>28567</v>
      </c>
      <c r="BT77" s="8">
        <f ca="1">IF(Table2[[#This Row],[field_of_work]]="agriculture",Table2[[#This Row],[income]],0)</f>
        <v>0</v>
      </c>
      <c r="BU77" s="6">
        <f ca="1">IF(Table2[[#This Row],[value_of_debts]]&gt;Table2[[#This Row],[income]],1,0)</f>
        <v>1</v>
      </c>
      <c r="BV77" s="7"/>
      <c r="BW77" s="6">
        <f ca="1">IF(Table2[[#This Row],[net_worth_of_person($)]]&gt;$BX$14,Table2[[#This Row],[age]],0)</f>
        <v>39</v>
      </c>
      <c r="BX77" s="8"/>
    </row>
    <row r="78" spans="2:76" x14ac:dyDescent="0.3">
      <c r="B78">
        <f t="shared" ca="1" si="3"/>
        <v>1</v>
      </c>
      <c r="C78" t="str">
        <f t="shared" ca="1" si="4"/>
        <v>men</v>
      </c>
      <c r="D78">
        <f t="shared" ca="1" si="5"/>
        <v>30</v>
      </c>
      <c r="E78">
        <f t="shared" ca="1" si="6"/>
        <v>3</v>
      </c>
      <c r="F78" t="str">
        <f t="shared" ca="1" si="7"/>
        <v>teaching</v>
      </c>
      <c r="G78">
        <f t="shared" ca="1" si="8"/>
        <v>4</v>
      </c>
      <c r="H78" t="str">
        <f t="shared" ca="1" si="9"/>
        <v>technical</v>
      </c>
      <c r="I78">
        <f t="shared" ca="1" si="10"/>
        <v>4</v>
      </c>
      <c r="J78">
        <f t="shared" ca="1" si="11"/>
        <v>1</v>
      </c>
      <c r="K78">
        <f t="shared" ca="1" si="12"/>
        <v>52199</v>
      </c>
      <c r="L78">
        <f t="shared" ca="1" si="13"/>
        <v>10</v>
      </c>
      <c r="M78" t="str">
        <f t="shared" ca="1" si="0"/>
        <v>area10</v>
      </c>
      <c r="N78">
        <f t="shared" ca="1" si="14"/>
        <v>313194</v>
      </c>
      <c r="O78" s="2">
        <f t="shared" ca="1" si="15"/>
        <v>273060.82926765445</v>
      </c>
      <c r="P78" s="1">
        <f t="shared" ca="1" si="16"/>
        <v>39781.109659314017</v>
      </c>
      <c r="Q78">
        <f t="shared" ca="1" si="17"/>
        <v>29318</v>
      </c>
      <c r="R78">
        <f t="shared" ca="1" si="18"/>
        <v>68703.18075153057</v>
      </c>
      <c r="S78">
        <f t="shared" ca="1" si="19"/>
        <v>69562.712367433211</v>
      </c>
      <c r="T78" s="1">
        <f t="shared" ca="1" si="20"/>
        <v>422537.82202674728</v>
      </c>
      <c r="U78" s="2">
        <f t="shared" ca="1" si="21"/>
        <v>371082.01001918502</v>
      </c>
      <c r="V78" s="1">
        <f t="shared" ca="1" si="22"/>
        <v>51455.812007562257</v>
      </c>
      <c r="AD78" s="6">
        <f ca="1">IF(Table2[[#This Row],[gender]]="men",1,0)</f>
        <v>1</v>
      </c>
      <c r="AE78" s="7">
        <f ca="1">IF(Table2[[#This Row],[gender]]="women",1,0)</f>
        <v>0</v>
      </c>
      <c r="AF78" s="7"/>
      <c r="AG78" s="8"/>
      <c r="AI78" s="6">
        <f ca="1">IF(Table2[[#This Row],[field_of_work]]="health",1,0)</f>
        <v>0</v>
      </c>
      <c r="AJ78" s="7">
        <f ca="1">IF(Table2[[#This Row],[field_of_work]]="construction",1,0)</f>
        <v>0</v>
      </c>
      <c r="AK78" s="7">
        <f ca="1">IF(Table2[[#This Row],[field_of_work]]="teaching",1,0)</f>
        <v>1</v>
      </c>
      <c r="AL78" s="7">
        <f ca="1">IF(Table2[[#This Row],[field_of_work]]="IT",1,0)</f>
        <v>0</v>
      </c>
      <c r="AM78" s="7">
        <f ca="1">IF(Table2[[#This Row],[field_of_work]]="general work",1,0)</f>
        <v>0</v>
      </c>
      <c r="AN78" s="7">
        <f ca="1">IF(Table2[[#This Row],[field_of_work]]="agriculture",1,0)</f>
        <v>0</v>
      </c>
      <c r="AO78" s="7"/>
      <c r="AP78" s="7"/>
      <c r="AQ78" s="7"/>
      <c r="AR78" s="7"/>
      <c r="AS78" s="7"/>
      <c r="AT78" s="8"/>
      <c r="AV78" s="19">
        <f t="shared" ca="1" si="2"/>
        <v>74392.862431369111</v>
      </c>
      <c r="AW78" s="8"/>
      <c r="AX78" s="6">
        <f ca="1">IF(Table2[[#This Row],[debts]]&gt;$AY$14,1,0)</f>
        <v>1</v>
      </c>
      <c r="AY78" s="7"/>
      <c r="AZ78" s="8"/>
      <c r="BA78" s="26">
        <f ca="1">Table2[[#This Row],[mortage_left]]/Table2[[#This Row],[value_of_house]]</f>
        <v>0.87185843045414169</v>
      </c>
      <c r="BB78" s="7">
        <f t="shared" ca="1" si="23"/>
        <v>0</v>
      </c>
      <c r="BC78" s="7"/>
      <c r="BD78" s="7"/>
      <c r="BE78" s="6">
        <f ca="1">IF(Table2[[#This Row],[area]]="area1",Table2[[#This Row],[income]],0)</f>
        <v>0</v>
      </c>
      <c r="BF78" s="7">
        <f ca="1">IF(Table2[[#This Row],[area]]="area2",Table2[[#This Row],[income]],0)</f>
        <v>0</v>
      </c>
      <c r="BG78" s="7">
        <f ca="1">IF(Table2[[#This Row],[area]]="area3",Table2[[#This Row],[income]],0)</f>
        <v>0</v>
      </c>
      <c r="BH78" s="7">
        <f ca="1">IF(Table2[[#This Row],[area]]="area4",Table2[[#This Row],[income]],0)</f>
        <v>0</v>
      </c>
      <c r="BI78" s="7">
        <f ca="1">IF(Table2[[#This Row],[area]]="area5",Table2[[#This Row],[income]],0)</f>
        <v>0</v>
      </c>
      <c r="BJ78" s="7">
        <f ca="1">IF(Table2[[#This Row],[area]]="area6",Table2[[#This Row],[income]],0)</f>
        <v>0</v>
      </c>
      <c r="BK78" s="7">
        <f ca="1">IF(Table2[[#This Row],[area]]="area7",Table2[[#This Row],[income]],0)</f>
        <v>0</v>
      </c>
      <c r="BL78" s="7">
        <f ca="1">IF(Table2[[#This Row],[area]]="area8",Table2[[#This Row],[income]],0)</f>
        <v>0</v>
      </c>
      <c r="BM78" s="7">
        <f ca="1">IF(Table2[[#This Row],[area]]="area9",Table2[[#This Row],[income]],0)</f>
        <v>0</v>
      </c>
      <c r="BN78" s="7">
        <f ca="1">IF(Table2[[#This Row],[area]]="area10",Table2[[#This Row],[income]],0)</f>
        <v>52199</v>
      </c>
      <c r="BO78" s="6">
        <f ca="1">IF(Table2[[#This Row],[field_of_work]]="health",Table2[[#This Row],[income]],0)</f>
        <v>0</v>
      </c>
      <c r="BP78" s="7">
        <f ca="1">IF(Table2[[#This Row],[field_of_work]]="construction",Table2[[#This Row],[income]],0)</f>
        <v>0</v>
      </c>
      <c r="BQ78" s="7">
        <f ca="1">IF(Table2[[#This Row],[field_of_work]]="teaching",Table2[[#This Row],[income]],0)</f>
        <v>52199</v>
      </c>
      <c r="BR78" s="7">
        <f ca="1">IF(Table2[[#This Row],[field_of_work]]="IT",Table2[[#This Row],[income]],0)</f>
        <v>0</v>
      </c>
      <c r="BS78" s="7">
        <f ca="1">IF(Table2[[#This Row],[field_of_work]]="general work",Table2[[#This Row],[income]],0)</f>
        <v>0</v>
      </c>
      <c r="BT78" s="8">
        <f ca="1">IF(Table2[[#This Row],[field_of_work]]="agriculture",Table2[[#This Row],[income]],0)</f>
        <v>0</v>
      </c>
      <c r="BU78" s="6">
        <f ca="1">IF(Table2[[#This Row],[value_of_debts]]&gt;Table2[[#This Row],[income]],1,0)</f>
        <v>1</v>
      </c>
      <c r="BV78" s="7"/>
      <c r="BW78" s="6">
        <f ca="1">IF(Table2[[#This Row],[net_worth_of_person($)]]&gt;$BX$14,Table2[[#This Row],[age]],0)</f>
        <v>30</v>
      </c>
      <c r="BX78" s="8"/>
    </row>
    <row r="79" spans="2:76" x14ac:dyDescent="0.3">
      <c r="B79">
        <f t="shared" ca="1" si="3"/>
        <v>2</v>
      </c>
      <c r="C79" t="str">
        <f t="shared" ca="1" si="4"/>
        <v>women</v>
      </c>
      <c r="D79">
        <f t="shared" ca="1" si="5"/>
        <v>34</v>
      </c>
      <c r="E79">
        <f t="shared" ca="1" si="6"/>
        <v>2</v>
      </c>
      <c r="F79" t="str">
        <f t="shared" ca="1" si="7"/>
        <v>construction</v>
      </c>
      <c r="G79">
        <f t="shared" ca="1" si="8"/>
        <v>4</v>
      </c>
      <c r="H79" t="str">
        <f t="shared" ca="1" si="9"/>
        <v>technical</v>
      </c>
      <c r="I79">
        <f t="shared" ca="1" si="10"/>
        <v>4</v>
      </c>
      <c r="J79">
        <f t="shared" ca="1" si="11"/>
        <v>3</v>
      </c>
      <c r="K79">
        <f t="shared" ca="1" si="12"/>
        <v>87015</v>
      </c>
      <c r="L79">
        <f t="shared" ca="1" si="13"/>
        <v>1</v>
      </c>
      <c r="M79" t="str">
        <f t="shared" ref="M79:M142" ca="1" si="24">VLOOKUP(L79,$AB$14:$AC$23,2)</f>
        <v>area1</v>
      </c>
      <c r="N79">
        <f t="shared" ca="1" si="14"/>
        <v>348060</v>
      </c>
      <c r="O79" s="2">
        <f t="shared" ca="1" si="15"/>
        <v>238982.39303449143</v>
      </c>
      <c r="P79" s="1">
        <f t="shared" ca="1" si="16"/>
        <v>223178.58729410733</v>
      </c>
      <c r="Q79">
        <f t="shared" ca="1" si="17"/>
        <v>185506</v>
      </c>
      <c r="R79">
        <f t="shared" ca="1" si="18"/>
        <v>88516.612359817183</v>
      </c>
      <c r="S79">
        <f t="shared" ca="1" si="19"/>
        <v>53480.34505935281</v>
      </c>
      <c r="T79" s="1">
        <f t="shared" ca="1" si="20"/>
        <v>624718.93235346011</v>
      </c>
      <c r="U79" s="2">
        <f t="shared" ca="1" si="21"/>
        <v>513005.00539430865</v>
      </c>
      <c r="V79" s="1">
        <f t="shared" ca="1" si="22"/>
        <v>111713.92695915146</v>
      </c>
      <c r="AD79" s="6">
        <f ca="1">IF(Table2[[#This Row],[gender]]="men",1,0)</f>
        <v>0</v>
      </c>
      <c r="AE79" s="7">
        <f ca="1">IF(Table2[[#This Row],[gender]]="women",1,0)</f>
        <v>1</v>
      </c>
      <c r="AF79" s="7"/>
      <c r="AG79" s="8"/>
      <c r="AI79" s="6">
        <f ca="1">IF(Table2[[#This Row],[field_of_work]]="health",1,0)</f>
        <v>0</v>
      </c>
      <c r="AJ79" s="7">
        <f ca="1">IF(Table2[[#This Row],[field_of_work]]="construction",1,0)</f>
        <v>1</v>
      </c>
      <c r="AK79" s="7">
        <f ca="1">IF(Table2[[#This Row],[field_of_work]]="teaching",1,0)</f>
        <v>0</v>
      </c>
      <c r="AL79" s="7">
        <f ca="1">IF(Table2[[#This Row],[field_of_work]]="IT",1,0)</f>
        <v>0</v>
      </c>
      <c r="AM79" s="7">
        <f ca="1">IF(Table2[[#This Row],[field_of_work]]="general work",1,0)</f>
        <v>0</v>
      </c>
      <c r="AN79" s="7">
        <f ca="1">IF(Table2[[#This Row],[field_of_work]]="agriculture",1,0)</f>
        <v>0</v>
      </c>
      <c r="AO79" s="7"/>
      <c r="AP79" s="7"/>
      <c r="AQ79" s="7"/>
      <c r="AR79" s="7"/>
      <c r="AS79" s="7"/>
      <c r="AT79" s="8"/>
      <c r="AV79" s="19">
        <f t="shared" ref="AV79:AV142" ca="1" si="25">P80/J80</f>
        <v>9423.163071810357</v>
      </c>
      <c r="AW79" s="8"/>
      <c r="AX79" s="6">
        <f ca="1">IF(Table2[[#This Row],[debts]]&gt;$AY$14,1,0)</f>
        <v>1</v>
      </c>
      <c r="AY79" s="7"/>
      <c r="AZ79" s="8"/>
      <c r="BA79" s="26">
        <f ca="1">Table2[[#This Row],[mortage_left]]/Table2[[#This Row],[value_of_house]]</f>
        <v>0.68661263297848485</v>
      </c>
      <c r="BB79" s="7">
        <f t="shared" ca="1" si="23"/>
        <v>0</v>
      </c>
      <c r="BC79" s="7"/>
      <c r="BD79" s="7"/>
      <c r="BE79" s="6">
        <f ca="1">IF(Table2[[#This Row],[area]]="area1",Table2[[#This Row],[income]],0)</f>
        <v>87015</v>
      </c>
      <c r="BF79" s="7">
        <f ca="1">IF(Table2[[#This Row],[area]]="area2",Table2[[#This Row],[income]],0)</f>
        <v>0</v>
      </c>
      <c r="BG79" s="7">
        <f ca="1">IF(Table2[[#This Row],[area]]="area3",Table2[[#This Row],[income]],0)</f>
        <v>0</v>
      </c>
      <c r="BH79" s="7">
        <f ca="1">IF(Table2[[#This Row],[area]]="area4",Table2[[#This Row],[income]],0)</f>
        <v>0</v>
      </c>
      <c r="BI79" s="7">
        <f ca="1">IF(Table2[[#This Row],[area]]="area5",Table2[[#This Row],[income]],0)</f>
        <v>0</v>
      </c>
      <c r="BJ79" s="7">
        <f ca="1">IF(Table2[[#This Row],[area]]="area6",Table2[[#This Row],[income]],0)</f>
        <v>0</v>
      </c>
      <c r="BK79" s="7">
        <f ca="1">IF(Table2[[#This Row],[area]]="area7",Table2[[#This Row],[income]],0)</f>
        <v>0</v>
      </c>
      <c r="BL79" s="7">
        <f ca="1">IF(Table2[[#This Row],[area]]="area8",Table2[[#This Row],[income]],0)</f>
        <v>0</v>
      </c>
      <c r="BM79" s="7">
        <f ca="1">IF(Table2[[#This Row],[area]]="area9",Table2[[#This Row],[income]],0)</f>
        <v>0</v>
      </c>
      <c r="BN79" s="7">
        <f ca="1">IF(Table2[[#This Row],[area]]="area10",Table2[[#This Row],[income]],0)</f>
        <v>0</v>
      </c>
      <c r="BO79" s="6">
        <f ca="1">IF(Table2[[#This Row],[field_of_work]]="health",Table2[[#This Row],[income]],0)</f>
        <v>0</v>
      </c>
      <c r="BP79" s="7">
        <f ca="1">IF(Table2[[#This Row],[field_of_work]]="construction",Table2[[#This Row],[income]],0)</f>
        <v>87015</v>
      </c>
      <c r="BQ79" s="7">
        <f ca="1">IF(Table2[[#This Row],[field_of_work]]="teaching",Table2[[#This Row],[income]],0)</f>
        <v>0</v>
      </c>
      <c r="BR79" s="7">
        <f ca="1">IF(Table2[[#This Row],[field_of_work]]="IT",Table2[[#This Row],[income]],0)</f>
        <v>0</v>
      </c>
      <c r="BS79" s="7">
        <f ca="1">IF(Table2[[#This Row],[field_of_work]]="general work",Table2[[#This Row],[income]],0)</f>
        <v>0</v>
      </c>
      <c r="BT79" s="8">
        <f ca="1">IF(Table2[[#This Row],[field_of_work]]="agriculture",Table2[[#This Row],[income]],0)</f>
        <v>0</v>
      </c>
      <c r="BU79" s="6">
        <f ca="1">IF(Table2[[#This Row],[value_of_debts]]&gt;Table2[[#This Row],[income]],1,0)</f>
        <v>1</v>
      </c>
      <c r="BV79" s="7"/>
      <c r="BW79" s="6">
        <f ca="1">IF(Table2[[#This Row],[net_worth_of_person($)]]&gt;$BX$14,Table2[[#This Row],[age]],0)</f>
        <v>34</v>
      </c>
      <c r="BX79" s="8"/>
    </row>
    <row r="80" spans="2:76" x14ac:dyDescent="0.3">
      <c r="B80">
        <f t="shared" ref="B80:B143" ca="1" si="26">RANDBETWEEN(1,2)</f>
        <v>1</v>
      </c>
      <c r="C80" t="str">
        <f t="shared" ref="C80:C143" ca="1" si="27">IF(B80=1,"men","women")</f>
        <v>men</v>
      </c>
      <c r="D80">
        <f t="shared" ref="D80:D143" ca="1" si="28">RANDBETWEEN(25,45)</f>
        <v>35</v>
      </c>
      <c r="E80">
        <f t="shared" ref="E80:E143" ca="1" si="29">RANDBETWEEN(1,6)</f>
        <v>6</v>
      </c>
      <c r="F80" t="str">
        <f t="shared" ref="F80:F143" ca="1" si="30">VLOOKUP(E80,$X$14:$Y$19,2)</f>
        <v>agriculture</v>
      </c>
      <c r="G80">
        <f t="shared" ref="G80:G143" ca="1" si="31">RANDBETWEEN(1,5)</f>
        <v>3</v>
      </c>
      <c r="H80" t="str">
        <f t="shared" ref="H80:H143" ca="1" si="32">VLOOKUP(G80,$Z$14:$AA$18,2)</f>
        <v>university</v>
      </c>
      <c r="I80">
        <f t="shared" ref="I80:I143" ca="1" si="33">RANDBETWEEN(0,4)</f>
        <v>3</v>
      </c>
      <c r="J80">
        <f t="shared" ref="J80:J143" ca="1" si="34">RANDBETWEEN(1,3)</f>
        <v>3</v>
      </c>
      <c r="K80">
        <f t="shared" ref="K80:K143" ca="1" si="35">RANDBETWEEN(25000,90000)</f>
        <v>39516</v>
      </c>
      <c r="L80">
        <f t="shared" ref="L80:L143" ca="1" si="36">RANDBETWEEN(1,14)</f>
        <v>9</v>
      </c>
      <c r="M80" t="str">
        <f t="shared" ca="1" si="24"/>
        <v>area9</v>
      </c>
      <c r="N80">
        <f t="shared" ref="N80:N143" ca="1" si="37">K80*RANDBETWEEN(3,6)</f>
        <v>118548</v>
      </c>
      <c r="O80" s="2">
        <f t="shared" ref="O80:O143" ca="1" si="38">RAND()*N80</f>
        <v>83604.263598813704</v>
      </c>
      <c r="P80" s="1">
        <f t="shared" ref="P80:P143" ca="1" si="39">J80*RAND()*K80</f>
        <v>28269.489215431073</v>
      </c>
      <c r="Q80">
        <f t="shared" ref="Q80:Q143" ca="1" si="40">RANDBETWEEN(0,P80)</f>
        <v>972</v>
      </c>
      <c r="R80">
        <f t="shared" ref="R80:R143" ca="1" si="41">RAND()*K80*2</f>
        <v>27011.214409848439</v>
      </c>
      <c r="S80">
        <f t="shared" ref="S80:S143" ca="1" si="42">RAND()*K80*1.5</f>
        <v>9357.1811679426082</v>
      </c>
      <c r="T80" s="1">
        <f t="shared" ref="T80:T143" ca="1" si="43">N80+P80+S80</f>
        <v>156174.67038337368</v>
      </c>
      <c r="U80" s="2">
        <f t="shared" ref="U80:U143" ca="1" si="44">O80+Q80+R80</f>
        <v>111587.47800866215</v>
      </c>
      <c r="V80" s="1">
        <f t="shared" ref="V80:V143" ca="1" si="45">T80-U80</f>
        <v>44587.192374711536</v>
      </c>
      <c r="AD80" s="6">
        <f ca="1">IF(Table2[[#This Row],[gender]]="men",1,0)</f>
        <v>1</v>
      </c>
      <c r="AE80" s="7">
        <f ca="1">IF(Table2[[#This Row],[gender]]="women",1,0)</f>
        <v>0</v>
      </c>
      <c r="AF80" s="7"/>
      <c r="AG80" s="8"/>
      <c r="AI80" s="6">
        <f ca="1">IF(Table2[[#This Row],[field_of_work]]="health",1,0)</f>
        <v>0</v>
      </c>
      <c r="AJ80" s="7">
        <f ca="1">IF(Table2[[#This Row],[field_of_work]]="construction",1,0)</f>
        <v>0</v>
      </c>
      <c r="AK80" s="7">
        <f ca="1">IF(Table2[[#This Row],[field_of_work]]="teaching",1,0)</f>
        <v>0</v>
      </c>
      <c r="AL80" s="7">
        <f ca="1">IF(Table2[[#This Row],[field_of_work]]="IT",1,0)</f>
        <v>0</v>
      </c>
      <c r="AM80" s="7">
        <f ca="1">IF(Table2[[#This Row],[field_of_work]]="general work",1,0)</f>
        <v>0</v>
      </c>
      <c r="AN80" s="7">
        <f ca="1">IF(Table2[[#This Row],[field_of_work]]="agriculture",1,0)</f>
        <v>1</v>
      </c>
      <c r="AO80" s="7"/>
      <c r="AP80" s="7"/>
      <c r="AQ80" s="7"/>
      <c r="AR80" s="7"/>
      <c r="AS80" s="7"/>
      <c r="AT80" s="8"/>
      <c r="AV80" s="19">
        <f t="shared" ca="1" si="25"/>
        <v>41361.594437519183</v>
      </c>
      <c r="AW80" s="8"/>
      <c r="AX80" s="6">
        <f ca="1">IF(Table2[[#This Row],[debts]]&gt;$AY$14,1,0)</f>
        <v>1</v>
      </c>
      <c r="AY80" s="7"/>
      <c r="AZ80" s="8"/>
      <c r="BA80" s="26">
        <f ca="1">Table2[[#This Row],[mortage_left]]/Table2[[#This Row],[value_of_house]]</f>
        <v>0.70523554677273093</v>
      </c>
      <c r="BB80" s="7">
        <f t="shared" ref="BB80:BB143" ca="1" si="46">IF(BA80&lt;$BC$14,1,0)</f>
        <v>0</v>
      </c>
      <c r="BC80" s="7"/>
      <c r="BD80" s="7"/>
      <c r="BE80" s="6">
        <f ca="1">IF(Table2[[#This Row],[area]]="area1",Table2[[#This Row],[income]],0)</f>
        <v>0</v>
      </c>
      <c r="BF80" s="7">
        <f ca="1">IF(Table2[[#This Row],[area]]="area2",Table2[[#This Row],[income]],0)</f>
        <v>0</v>
      </c>
      <c r="BG80" s="7">
        <f ca="1">IF(Table2[[#This Row],[area]]="area3",Table2[[#This Row],[income]],0)</f>
        <v>0</v>
      </c>
      <c r="BH80" s="7">
        <f ca="1">IF(Table2[[#This Row],[area]]="area4",Table2[[#This Row],[income]],0)</f>
        <v>0</v>
      </c>
      <c r="BI80" s="7">
        <f ca="1">IF(Table2[[#This Row],[area]]="area5",Table2[[#This Row],[income]],0)</f>
        <v>0</v>
      </c>
      <c r="BJ80" s="7">
        <f ca="1">IF(Table2[[#This Row],[area]]="area6",Table2[[#This Row],[income]],0)</f>
        <v>0</v>
      </c>
      <c r="BK80" s="7">
        <f ca="1">IF(Table2[[#This Row],[area]]="area7",Table2[[#This Row],[income]],0)</f>
        <v>0</v>
      </c>
      <c r="BL80" s="7">
        <f ca="1">IF(Table2[[#This Row],[area]]="area8",Table2[[#This Row],[income]],0)</f>
        <v>0</v>
      </c>
      <c r="BM80" s="7">
        <f ca="1">IF(Table2[[#This Row],[area]]="area9",Table2[[#This Row],[income]],0)</f>
        <v>39516</v>
      </c>
      <c r="BN80" s="7">
        <f ca="1">IF(Table2[[#This Row],[area]]="area10",Table2[[#This Row],[income]],0)</f>
        <v>0</v>
      </c>
      <c r="BO80" s="6">
        <f ca="1">IF(Table2[[#This Row],[field_of_work]]="health",Table2[[#This Row],[income]],0)</f>
        <v>0</v>
      </c>
      <c r="BP80" s="7">
        <f ca="1">IF(Table2[[#This Row],[field_of_work]]="construction",Table2[[#This Row],[income]],0)</f>
        <v>0</v>
      </c>
      <c r="BQ80" s="7">
        <f ca="1">IF(Table2[[#This Row],[field_of_work]]="teaching",Table2[[#This Row],[income]],0)</f>
        <v>0</v>
      </c>
      <c r="BR80" s="7">
        <f ca="1">IF(Table2[[#This Row],[field_of_work]]="IT",Table2[[#This Row],[income]],0)</f>
        <v>0</v>
      </c>
      <c r="BS80" s="7">
        <f ca="1">IF(Table2[[#This Row],[field_of_work]]="general work",Table2[[#This Row],[income]],0)</f>
        <v>0</v>
      </c>
      <c r="BT80" s="8">
        <f ca="1">IF(Table2[[#This Row],[field_of_work]]="agriculture",Table2[[#This Row],[income]],0)</f>
        <v>39516</v>
      </c>
      <c r="BU80" s="6">
        <f ca="1">IF(Table2[[#This Row],[value_of_debts]]&gt;Table2[[#This Row],[income]],1,0)</f>
        <v>1</v>
      </c>
      <c r="BV80" s="7"/>
      <c r="BW80" s="6">
        <f ca="1">IF(Table2[[#This Row],[net_worth_of_person($)]]&gt;$BX$14,Table2[[#This Row],[age]],0)</f>
        <v>35</v>
      </c>
      <c r="BX80" s="8"/>
    </row>
    <row r="81" spans="2:76" x14ac:dyDescent="0.3">
      <c r="B81">
        <f t="shared" ca="1" si="26"/>
        <v>1</v>
      </c>
      <c r="C81" t="str">
        <f t="shared" ca="1" si="27"/>
        <v>men</v>
      </c>
      <c r="D81">
        <f t="shared" ca="1" si="28"/>
        <v>33</v>
      </c>
      <c r="E81">
        <f t="shared" ca="1" si="29"/>
        <v>6</v>
      </c>
      <c r="F81" t="str">
        <f t="shared" ca="1" si="30"/>
        <v>agriculture</v>
      </c>
      <c r="G81">
        <f t="shared" ca="1" si="31"/>
        <v>3</v>
      </c>
      <c r="H81" t="str">
        <f t="shared" ca="1" si="32"/>
        <v>university</v>
      </c>
      <c r="I81">
        <f t="shared" ca="1" si="33"/>
        <v>1</v>
      </c>
      <c r="J81">
        <f t="shared" ca="1" si="34"/>
        <v>3</v>
      </c>
      <c r="K81">
        <f t="shared" ca="1" si="35"/>
        <v>62681</v>
      </c>
      <c r="L81">
        <f t="shared" ca="1" si="36"/>
        <v>3</v>
      </c>
      <c r="M81" t="str">
        <f t="shared" ca="1" si="24"/>
        <v>area3</v>
      </c>
      <c r="N81">
        <f t="shared" ca="1" si="37"/>
        <v>250724</v>
      </c>
      <c r="O81" s="2">
        <f t="shared" ca="1" si="38"/>
        <v>171175.88596623481</v>
      </c>
      <c r="P81" s="1">
        <f t="shared" ca="1" si="39"/>
        <v>124084.78331255756</v>
      </c>
      <c r="Q81">
        <f t="shared" ca="1" si="40"/>
        <v>55</v>
      </c>
      <c r="R81">
        <f t="shared" ca="1" si="41"/>
        <v>122421.59751035017</v>
      </c>
      <c r="S81">
        <f t="shared" ca="1" si="42"/>
        <v>28165.872227443335</v>
      </c>
      <c r="T81" s="1">
        <f t="shared" ca="1" si="43"/>
        <v>402974.65554000088</v>
      </c>
      <c r="U81" s="2">
        <f t="shared" ca="1" si="44"/>
        <v>293652.48347658501</v>
      </c>
      <c r="V81" s="1">
        <f t="shared" ca="1" si="45"/>
        <v>109322.17206341587</v>
      </c>
      <c r="AD81" s="6">
        <f ca="1">IF(Table2[[#This Row],[gender]]="men",1,0)</f>
        <v>1</v>
      </c>
      <c r="AE81" s="7">
        <f ca="1">IF(Table2[[#This Row],[gender]]="women",1,0)</f>
        <v>0</v>
      </c>
      <c r="AF81" s="7"/>
      <c r="AG81" s="8"/>
      <c r="AI81" s="6">
        <f ca="1">IF(Table2[[#This Row],[field_of_work]]="health",1,0)</f>
        <v>0</v>
      </c>
      <c r="AJ81" s="7">
        <f ca="1">IF(Table2[[#This Row],[field_of_work]]="construction",1,0)</f>
        <v>0</v>
      </c>
      <c r="AK81" s="7">
        <f ca="1">IF(Table2[[#This Row],[field_of_work]]="teaching",1,0)</f>
        <v>0</v>
      </c>
      <c r="AL81" s="7">
        <f ca="1">IF(Table2[[#This Row],[field_of_work]]="IT",1,0)</f>
        <v>0</v>
      </c>
      <c r="AM81" s="7">
        <f ca="1">IF(Table2[[#This Row],[field_of_work]]="general work",1,0)</f>
        <v>0</v>
      </c>
      <c r="AN81" s="7">
        <f ca="1">IF(Table2[[#This Row],[field_of_work]]="agriculture",1,0)</f>
        <v>1</v>
      </c>
      <c r="AO81" s="7"/>
      <c r="AP81" s="7"/>
      <c r="AQ81" s="7"/>
      <c r="AR81" s="7"/>
      <c r="AS81" s="7"/>
      <c r="AT81" s="8"/>
      <c r="AV81" s="19">
        <f t="shared" ca="1" si="25"/>
        <v>37595.835507972974</v>
      </c>
      <c r="AW81" s="8"/>
      <c r="AX81" s="6">
        <f ca="1">IF(Table2[[#This Row],[debts]]&gt;$AY$14,1,0)</f>
        <v>1</v>
      </c>
      <c r="AY81" s="7"/>
      <c r="AZ81" s="8"/>
      <c r="BA81" s="26">
        <f ca="1">Table2[[#This Row],[mortage_left]]/Table2[[#This Row],[value_of_house]]</f>
        <v>0.68272636830233568</v>
      </c>
      <c r="BB81" s="7">
        <f t="shared" ca="1" si="46"/>
        <v>0</v>
      </c>
      <c r="BC81" s="7"/>
      <c r="BD81" s="7"/>
      <c r="BE81" s="6">
        <f ca="1">IF(Table2[[#This Row],[area]]="area1",Table2[[#This Row],[income]],0)</f>
        <v>0</v>
      </c>
      <c r="BF81" s="7">
        <f ca="1">IF(Table2[[#This Row],[area]]="area2",Table2[[#This Row],[income]],0)</f>
        <v>0</v>
      </c>
      <c r="BG81" s="7">
        <f ca="1">IF(Table2[[#This Row],[area]]="area3",Table2[[#This Row],[income]],0)</f>
        <v>62681</v>
      </c>
      <c r="BH81" s="7">
        <f ca="1">IF(Table2[[#This Row],[area]]="area4",Table2[[#This Row],[income]],0)</f>
        <v>0</v>
      </c>
      <c r="BI81" s="7">
        <f ca="1">IF(Table2[[#This Row],[area]]="area5",Table2[[#This Row],[income]],0)</f>
        <v>0</v>
      </c>
      <c r="BJ81" s="7">
        <f ca="1">IF(Table2[[#This Row],[area]]="area6",Table2[[#This Row],[income]],0)</f>
        <v>0</v>
      </c>
      <c r="BK81" s="7">
        <f ca="1">IF(Table2[[#This Row],[area]]="area7",Table2[[#This Row],[income]],0)</f>
        <v>0</v>
      </c>
      <c r="BL81" s="7">
        <f ca="1">IF(Table2[[#This Row],[area]]="area8",Table2[[#This Row],[income]],0)</f>
        <v>0</v>
      </c>
      <c r="BM81" s="7">
        <f ca="1">IF(Table2[[#This Row],[area]]="area9",Table2[[#This Row],[income]],0)</f>
        <v>0</v>
      </c>
      <c r="BN81" s="7">
        <f ca="1">IF(Table2[[#This Row],[area]]="area10",Table2[[#This Row],[income]],0)</f>
        <v>0</v>
      </c>
      <c r="BO81" s="6">
        <f ca="1">IF(Table2[[#This Row],[field_of_work]]="health",Table2[[#This Row],[income]],0)</f>
        <v>0</v>
      </c>
      <c r="BP81" s="7">
        <f ca="1">IF(Table2[[#This Row],[field_of_work]]="construction",Table2[[#This Row],[income]],0)</f>
        <v>0</v>
      </c>
      <c r="BQ81" s="7">
        <f ca="1">IF(Table2[[#This Row],[field_of_work]]="teaching",Table2[[#This Row],[income]],0)</f>
        <v>0</v>
      </c>
      <c r="BR81" s="7">
        <f ca="1">IF(Table2[[#This Row],[field_of_work]]="IT",Table2[[#This Row],[income]],0)</f>
        <v>0</v>
      </c>
      <c r="BS81" s="7">
        <f ca="1">IF(Table2[[#This Row],[field_of_work]]="general work",Table2[[#This Row],[income]],0)</f>
        <v>0</v>
      </c>
      <c r="BT81" s="8">
        <f ca="1">IF(Table2[[#This Row],[field_of_work]]="agriculture",Table2[[#This Row],[income]],0)</f>
        <v>62681</v>
      </c>
      <c r="BU81" s="6">
        <f ca="1">IF(Table2[[#This Row],[value_of_debts]]&gt;Table2[[#This Row],[income]],1,0)</f>
        <v>1</v>
      </c>
      <c r="BV81" s="7"/>
      <c r="BW81" s="6">
        <f ca="1">IF(Table2[[#This Row],[net_worth_of_person($)]]&gt;$BX$14,Table2[[#This Row],[age]],0)</f>
        <v>33</v>
      </c>
      <c r="BX81" s="8"/>
    </row>
    <row r="82" spans="2:76" x14ac:dyDescent="0.3">
      <c r="B82">
        <f t="shared" ca="1" si="26"/>
        <v>1</v>
      </c>
      <c r="C82" t="str">
        <f t="shared" ca="1" si="27"/>
        <v>men</v>
      </c>
      <c r="D82">
        <f t="shared" ca="1" si="28"/>
        <v>26</v>
      </c>
      <c r="E82">
        <f t="shared" ca="1" si="29"/>
        <v>4</v>
      </c>
      <c r="F82" t="str">
        <f t="shared" ca="1" si="30"/>
        <v>IT</v>
      </c>
      <c r="G82">
        <f t="shared" ca="1" si="31"/>
        <v>3</v>
      </c>
      <c r="H82" t="str">
        <f t="shared" ca="1" si="32"/>
        <v>university</v>
      </c>
      <c r="I82">
        <f t="shared" ca="1" si="33"/>
        <v>1</v>
      </c>
      <c r="J82">
        <f t="shared" ca="1" si="34"/>
        <v>3</v>
      </c>
      <c r="K82">
        <f t="shared" ca="1" si="35"/>
        <v>66059</v>
      </c>
      <c r="L82">
        <f t="shared" ca="1" si="36"/>
        <v>1</v>
      </c>
      <c r="M82" t="str">
        <f t="shared" ca="1" si="24"/>
        <v>area1</v>
      </c>
      <c r="N82">
        <f t="shared" ca="1" si="37"/>
        <v>330295</v>
      </c>
      <c r="O82" s="2">
        <f t="shared" ca="1" si="38"/>
        <v>281714.02200337703</v>
      </c>
      <c r="P82" s="1">
        <f t="shared" ca="1" si="39"/>
        <v>112787.50652391891</v>
      </c>
      <c r="Q82">
        <f t="shared" ca="1" si="40"/>
        <v>12452</v>
      </c>
      <c r="R82">
        <f t="shared" ca="1" si="41"/>
        <v>124207.32814459442</v>
      </c>
      <c r="S82">
        <f t="shared" ca="1" si="42"/>
        <v>93377.541204960202</v>
      </c>
      <c r="T82" s="1">
        <f t="shared" ca="1" si="43"/>
        <v>536460.04772887914</v>
      </c>
      <c r="U82" s="2">
        <f t="shared" ca="1" si="44"/>
        <v>418373.35014797142</v>
      </c>
      <c r="V82" s="1">
        <f t="shared" ca="1" si="45"/>
        <v>118086.69758090773</v>
      </c>
      <c r="AD82" s="6">
        <f ca="1">IF(Table2[[#This Row],[gender]]="men",1,0)</f>
        <v>1</v>
      </c>
      <c r="AE82" s="7">
        <f ca="1">IF(Table2[[#This Row],[gender]]="women",1,0)</f>
        <v>0</v>
      </c>
      <c r="AF82" s="7"/>
      <c r="AG82" s="8"/>
      <c r="AI82" s="6">
        <f ca="1">IF(Table2[[#This Row],[field_of_work]]="health",1,0)</f>
        <v>0</v>
      </c>
      <c r="AJ82" s="7">
        <f ca="1">IF(Table2[[#This Row],[field_of_work]]="construction",1,0)</f>
        <v>0</v>
      </c>
      <c r="AK82" s="7">
        <f ca="1">IF(Table2[[#This Row],[field_of_work]]="teaching",1,0)</f>
        <v>0</v>
      </c>
      <c r="AL82" s="7">
        <f ca="1">IF(Table2[[#This Row],[field_of_work]]="IT",1,0)</f>
        <v>1</v>
      </c>
      <c r="AM82" s="7">
        <f ca="1">IF(Table2[[#This Row],[field_of_work]]="general work",1,0)</f>
        <v>0</v>
      </c>
      <c r="AN82" s="7">
        <f ca="1">IF(Table2[[#This Row],[field_of_work]]="agriculture",1,0)</f>
        <v>0</v>
      </c>
      <c r="AO82" s="7"/>
      <c r="AP82" s="7"/>
      <c r="AQ82" s="7"/>
      <c r="AR82" s="7"/>
      <c r="AS82" s="7"/>
      <c r="AT82" s="8"/>
      <c r="AV82" s="19">
        <f t="shared" ca="1" si="25"/>
        <v>28245.389132740856</v>
      </c>
      <c r="AW82" s="8"/>
      <c r="AX82" s="6">
        <f ca="1">IF(Table2[[#This Row],[debts]]&gt;$AY$14,1,0)</f>
        <v>1</v>
      </c>
      <c r="AY82" s="7"/>
      <c r="AZ82" s="8"/>
      <c r="BA82" s="26">
        <f ca="1">Table2[[#This Row],[mortage_left]]/Table2[[#This Row],[value_of_house]]</f>
        <v>0.85291639898689664</v>
      </c>
      <c r="BB82" s="7">
        <f t="shared" ca="1" si="46"/>
        <v>0</v>
      </c>
      <c r="BC82" s="7"/>
      <c r="BD82" s="7"/>
      <c r="BE82" s="6">
        <f ca="1">IF(Table2[[#This Row],[area]]="area1",Table2[[#This Row],[income]],0)</f>
        <v>66059</v>
      </c>
      <c r="BF82" s="7">
        <f ca="1">IF(Table2[[#This Row],[area]]="area2",Table2[[#This Row],[income]],0)</f>
        <v>0</v>
      </c>
      <c r="BG82" s="7">
        <f ca="1">IF(Table2[[#This Row],[area]]="area3",Table2[[#This Row],[income]],0)</f>
        <v>0</v>
      </c>
      <c r="BH82" s="7">
        <f ca="1">IF(Table2[[#This Row],[area]]="area4",Table2[[#This Row],[income]],0)</f>
        <v>0</v>
      </c>
      <c r="BI82" s="7">
        <f ca="1">IF(Table2[[#This Row],[area]]="area5",Table2[[#This Row],[income]],0)</f>
        <v>0</v>
      </c>
      <c r="BJ82" s="7">
        <f ca="1">IF(Table2[[#This Row],[area]]="area6",Table2[[#This Row],[income]],0)</f>
        <v>0</v>
      </c>
      <c r="BK82" s="7">
        <f ca="1">IF(Table2[[#This Row],[area]]="area7",Table2[[#This Row],[income]],0)</f>
        <v>0</v>
      </c>
      <c r="BL82" s="7">
        <f ca="1">IF(Table2[[#This Row],[area]]="area8",Table2[[#This Row],[income]],0)</f>
        <v>0</v>
      </c>
      <c r="BM82" s="7">
        <f ca="1">IF(Table2[[#This Row],[area]]="area9",Table2[[#This Row],[income]],0)</f>
        <v>0</v>
      </c>
      <c r="BN82" s="7">
        <f ca="1">IF(Table2[[#This Row],[area]]="area10",Table2[[#This Row],[income]],0)</f>
        <v>0</v>
      </c>
      <c r="BO82" s="6">
        <f ca="1">IF(Table2[[#This Row],[field_of_work]]="health",Table2[[#This Row],[income]],0)</f>
        <v>0</v>
      </c>
      <c r="BP82" s="7">
        <f ca="1">IF(Table2[[#This Row],[field_of_work]]="construction",Table2[[#This Row],[income]],0)</f>
        <v>0</v>
      </c>
      <c r="BQ82" s="7">
        <f ca="1">IF(Table2[[#This Row],[field_of_work]]="teaching",Table2[[#This Row],[income]],0)</f>
        <v>0</v>
      </c>
      <c r="BR82" s="7">
        <f ca="1">IF(Table2[[#This Row],[field_of_work]]="IT",Table2[[#This Row],[income]],0)</f>
        <v>66059</v>
      </c>
      <c r="BS82" s="7">
        <f ca="1">IF(Table2[[#This Row],[field_of_work]]="general work",Table2[[#This Row],[income]],0)</f>
        <v>0</v>
      </c>
      <c r="BT82" s="8">
        <f ca="1">IF(Table2[[#This Row],[field_of_work]]="agriculture",Table2[[#This Row],[income]],0)</f>
        <v>0</v>
      </c>
      <c r="BU82" s="6">
        <f ca="1">IF(Table2[[#This Row],[value_of_debts]]&gt;Table2[[#This Row],[income]],1,0)</f>
        <v>1</v>
      </c>
      <c r="BV82" s="7"/>
      <c r="BW82" s="6">
        <f ca="1">IF(Table2[[#This Row],[net_worth_of_person($)]]&gt;$BX$14,Table2[[#This Row],[age]],0)</f>
        <v>26</v>
      </c>
      <c r="BX82" s="8"/>
    </row>
    <row r="83" spans="2:76" x14ac:dyDescent="0.3">
      <c r="B83">
        <f t="shared" ca="1" si="26"/>
        <v>2</v>
      </c>
      <c r="C83" t="str">
        <f t="shared" ca="1" si="27"/>
        <v>women</v>
      </c>
      <c r="D83">
        <f t="shared" ca="1" si="28"/>
        <v>40</v>
      </c>
      <c r="E83">
        <f t="shared" ca="1" si="29"/>
        <v>2</v>
      </c>
      <c r="F83" t="str">
        <f t="shared" ca="1" si="30"/>
        <v>construction</v>
      </c>
      <c r="G83">
        <f t="shared" ca="1" si="31"/>
        <v>2</v>
      </c>
      <c r="H83" t="str">
        <f t="shared" ca="1" si="32"/>
        <v>college</v>
      </c>
      <c r="I83">
        <f t="shared" ca="1" si="33"/>
        <v>4</v>
      </c>
      <c r="J83">
        <f t="shared" ca="1" si="34"/>
        <v>1</v>
      </c>
      <c r="K83">
        <f t="shared" ca="1" si="35"/>
        <v>32434</v>
      </c>
      <c r="L83">
        <f t="shared" ca="1" si="36"/>
        <v>7</v>
      </c>
      <c r="M83" t="str">
        <f t="shared" ca="1" si="24"/>
        <v>area7</v>
      </c>
      <c r="N83">
        <f t="shared" ca="1" si="37"/>
        <v>129736</v>
      </c>
      <c r="O83" s="2">
        <f t="shared" ca="1" si="38"/>
        <v>20488.667029872951</v>
      </c>
      <c r="P83" s="1">
        <f t="shared" ca="1" si="39"/>
        <v>28245.389132740856</v>
      </c>
      <c r="Q83">
        <f t="shared" ca="1" si="40"/>
        <v>26557</v>
      </c>
      <c r="R83">
        <f t="shared" ca="1" si="41"/>
        <v>547.49484100849054</v>
      </c>
      <c r="S83">
        <f t="shared" ca="1" si="42"/>
        <v>27741.513586889854</v>
      </c>
      <c r="T83" s="1">
        <f t="shared" ca="1" si="43"/>
        <v>185722.90271963071</v>
      </c>
      <c r="U83" s="2">
        <f t="shared" ca="1" si="44"/>
        <v>47593.161870881442</v>
      </c>
      <c r="V83" s="1">
        <f t="shared" ca="1" si="45"/>
        <v>138129.74084874926</v>
      </c>
      <c r="AD83" s="6">
        <f ca="1">IF(Table2[[#This Row],[gender]]="men",1,0)</f>
        <v>0</v>
      </c>
      <c r="AE83" s="7">
        <f ca="1">IF(Table2[[#This Row],[gender]]="women",1,0)</f>
        <v>1</v>
      </c>
      <c r="AF83" s="7"/>
      <c r="AG83" s="8"/>
      <c r="AI83" s="6">
        <f ca="1">IF(Table2[[#This Row],[field_of_work]]="health",1,0)</f>
        <v>0</v>
      </c>
      <c r="AJ83" s="7">
        <f ca="1">IF(Table2[[#This Row],[field_of_work]]="construction",1,0)</f>
        <v>1</v>
      </c>
      <c r="AK83" s="7">
        <f ca="1">IF(Table2[[#This Row],[field_of_work]]="teaching",1,0)</f>
        <v>0</v>
      </c>
      <c r="AL83" s="7">
        <f ca="1">IF(Table2[[#This Row],[field_of_work]]="IT",1,0)</f>
        <v>0</v>
      </c>
      <c r="AM83" s="7">
        <f ca="1">IF(Table2[[#This Row],[field_of_work]]="general work",1,0)</f>
        <v>0</v>
      </c>
      <c r="AN83" s="7">
        <f ca="1">IF(Table2[[#This Row],[field_of_work]]="agriculture",1,0)</f>
        <v>0</v>
      </c>
      <c r="AO83" s="7"/>
      <c r="AP83" s="7"/>
      <c r="AQ83" s="7"/>
      <c r="AR83" s="7"/>
      <c r="AS83" s="7"/>
      <c r="AT83" s="8"/>
      <c r="AV83" s="19">
        <f t="shared" ca="1" si="25"/>
        <v>70514.116485094346</v>
      </c>
      <c r="AW83" s="8"/>
      <c r="AX83" s="6">
        <f ca="1">IF(Table2[[#This Row],[debts]]&gt;$AY$14,1,0)</f>
        <v>0</v>
      </c>
      <c r="AY83" s="7"/>
      <c r="AZ83" s="8"/>
      <c r="BA83" s="26">
        <f ca="1">Table2[[#This Row],[mortage_left]]/Table2[[#This Row],[value_of_house]]</f>
        <v>0.15792584193957693</v>
      </c>
      <c r="BB83" s="7">
        <f t="shared" ca="1" si="46"/>
        <v>1</v>
      </c>
      <c r="BC83" s="7"/>
      <c r="BD83" s="7"/>
      <c r="BE83" s="6">
        <f ca="1">IF(Table2[[#This Row],[area]]="area1",Table2[[#This Row],[income]],0)</f>
        <v>0</v>
      </c>
      <c r="BF83" s="7">
        <f ca="1">IF(Table2[[#This Row],[area]]="area2",Table2[[#This Row],[income]],0)</f>
        <v>0</v>
      </c>
      <c r="BG83" s="7">
        <f ca="1">IF(Table2[[#This Row],[area]]="area3",Table2[[#This Row],[income]],0)</f>
        <v>0</v>
      </c>
      <c r="BH83" s="7">
        <f ca="1">IF(Table2[[#This Row],[area]]="area4",Table2[[#This Row],[income]],0)</f>
        <v>0</v>
      </c>
      <c r="BI83" s="7">
        <f ca="1">IF(Table2[[#This Row],[area]]="area5",Table2[[#This Row],[income]],0)</f>
        <v>0</v>
      </c>
      <c r="BJ83" s="7">
        <f ca="1">IF(Table2[[#This Row],[area]]="area6",Table2[[#This Row],[income]],0)</f>
        <v>0</v>
      </c>
      <c r="BK83" s="7">
        <f ca="1">IF(Table2[[#This Row],[area]]="area7",Table2[[#This Row],[income]],0)</f>
        <v>32434</v>
      </c>
      <c r="BL83" s="7">
        <f ca="1">IF(Table2[[#This Row],[area]]="area8",Table2[[#This Row],[income]],0)</f>
        <v>0</v>
      </c>
      <c r="BM83" s="7">
        <f ca="1">IF(Table2[[#This Row],[area]]="area9",Table2[[#This Row],[income]],0)</f>
        <v>0</v>
      </c>
      <c r="BN83" s="7">
        <f ca="1">IF(Table2[[#This Row],[area]]="area10",Table2[[#This Row],[income]],0)</f>
        <v>0</v>
      </c>
      <c r="BO83" s="6">
        <f ca="1">IF(Table2[[#This Row],[field_of_work]]="health",Table2[[#This Row],[income]],0)</f>
        <v>0</v>
      </c>
      <c r="BP83" s="7">
        <f ca="1">IF(Table2[[#This Row],[field_of_work]]="construction",Table2[[#This Row],[income]],0)</f>
        <v>32434</v>
      </c>
      <c r="BQ83" s="7">
        <f ca="1">IF(Table2[[#This Row],[field_of_work]]="teaching",Table2[[#This Row],[income]],0)</f>
        <v>0</v>
      </c>
      <c r="BR83" s="7">
        <f ca="1">IF(Table2[[#This Row],[field_of_work]]="IT",Table2[[#This Row],[income]],0)</f>
        <v>0</v>
      </c>
      <c r="BS83" s="7">
        <f ca="1">IF(Table2[[#This Row],[field_of_work]]="general work",Table2[[#This Row],[income]],0)</f>
        <v>0</v>
      </c>
      <c r="BT83" s="8">
        <f ca="1">IF(Table2[[#This Row],[field_of_work]]="agriculture",Table2[[#This Row],[income]],0)</f>
        <v>0</v>
      </c>
      <c r="BU83" s="6">
        <f ca="1">IF(Table2[[#This Row],[value_of_debts]]&gt;Table2[[#This Row],[income]],1,0)</f>
        <v>1</v>
      </c>
      <c r="BV83" s="7"/>
      <c r="BW83" s="6">
        <f ca="1">IF(Table2[[#This Row],[net_worth_of_person($)]]&gt;$BX$14,Table2[[#This Row],[age]],0)</f>
        <v>40</v>
      </c>
      <c r="BX83" s="8"/>
    </row>
    <row r="84" spans="2:76" x14ac:dyDescent="0.3">
      <c r="B84">
        <f t="shared" ca="1" si="26"/>
        <v>1</v>
      </c>
      <c r="C84" t="str">
        <f t="shared" ca="1" si="27"/>
        <v>men</v>
      </c>
      <c r="D84">
        <f t="shared" ca="1" si="28"/>
        <v>35</v>
      </c>
      <c r="E84">
        <f t="shared" ca="1" si="29"/>
        <v>6</v>
      </c>
      <c r="F84" t="str">
        <f t="shared" ca="1" si="30"/>
        <v>agriculture</v>
      </c>
      <c r="G84">
        <f t="shared" ca="1" si="31"/>
        <v>4</v>
      </c>
      <c r="H84" t="str">
        <f t="shared" ca="1" si="32"/>
        <v>technical</v>
      </c>
      <c r="I84">
        <f t="shared" ca="1" si="33"/>
        <v>1</v>
      </c>
      <c r="J84">
        <f t="shared" ca="1" si="34"/>
        <v>2</v>
      </c>
      <c r="K84">
        <f t="shared" ca="1" si="35"/>
        <v>89319</v>
      </c>
      <c r="L84">
        <f t="shared" ca="1" si="36"/>
        <v>14</v>
      </c>
      <c r="M84" t="str">
        <f t="shared" ca="1" si="24"/>
        <v>area10</v>
      </c>
      <c r="N84">
        <f t="shared" ca="1" si="37"/>
        <v>446595</v>
      </c>
      <c r="O84" s="2">
        <f t="shared" ca="1" si="38"/>
        <v>409589.508587813</v>
      </c>
      <c r="P84" s="1">
        <f t="shared" ca="1" si="39"/>
        <v>141028.23297018869</v>
      </c>
      <c r="Q84">
        <f t="shared" ca="1" si="40"/>
        <v>128429</v>
      </c>
      <c r="R84">
        <f t="shared" ca="1" si="41"/>
        <v>95539.239867073105</v>
      </c>
      <c r="S84">
        <f t="shared" ca="1" si="42"/>
        <v>119147.9985619128</v>
      </c>
      <c r="T84" s="1">
        <f t="shared" ca="1" si="43"/>
        <v>706771.23153210152</v>
      </c>
      <c r="U84" s="2">
        <f t="shared" ca="1" si="44"/>
        <v>633557.74845488614</v>
      </c>
      <c r="V84" s="1">
        <f t="shared" ca="1" si="45"/>
        <v>73213.48307721538</v>
      </c>
      <c r="AD84" s="6">
        <f ca="1">IF(Table2[[#This Row],[gender]]="men",1,0)</f>
        <v>1</v>
      </c>
      <c r="AE84" s="7">
        <f ca="1">IF(Table2[[#This Row],[gender]]="women",1,0)</f>
        <v>0</v>
      </c>
      <c r="AF84" s="7"/>
      <c r="AG84" s="8"/>
      <c r="AI84" s="6">
        <f ca="1">IF(Table2[[#This Row],[field_of_work]]="health",1,0)</f>
        <v>0</v>
      </c>
      <c r="AJ84" s="7">
        <f ca="1">IF(Table2[[#This Row],[field_of_work]]="construction",1,0)</f>
        <v>0</v>
      </c>
      <c r="AK84" s="7">
        <f ca="1">IF(Table2[[#This Row],[field_of_work]]="teaching",1,0)</f>
        <v>0</v>
      </c>
      <c r="AL84" s="7">
        <f ca="1">IF(Table2[[#This Row],[field_of_work]]="IT",1,0)</f>
        <v>0</v>
      </c>
      <c r="AM84" s="7">
        <f ca="1">IF(Table2[[#This Row],[field_of_work]]="general work",1,0)</f>
        <v>0</v>
      </c>
      <c r="AN84" s="7">
        <f ca="1">IF(Table2[[#This Row],[field_of_work]]="agriculture",1,0)</f>
        <v>1</v>
      </c>
      <c r="AO84" s="7"/>
      <c r="AP84" s="7"/>
      <c r="AQ84" s="7"/>
      <c r="AR84" s="7"/>
      <c r="AS84" s="7"/>
      <c r="AT84" s="8"/>
      <c r="AV84" s="19">
        <f t="shared" ca="1" si="25"/>
        <v>76622.897826720888</v>
      </c>
      <c r="AW84" s="8"/>
      <c r="AX84" s="6">
        <f ca="1">IF(Table2[[#This Row],[debts]]&gt;$AY$14,1,0)</f>
        <v>1</v>
      </c>
      <c r="AY84" s="7"/>
      <c r="AZ84" s="8"/>
      <c r="BA84" s="26">
        <f ca="1">Table2[[#This Row],[mortage_left]]/Table2[[#This Row],[value_of_house]]</f>
        <v>0.91713858997036013</v>
      </c>
      <c r="BB84" s="7">
        <f t="shared" ca="1" si="46"/>
        <v>0</v>
      </c>
      <c r="BC84" s="7"/>
      <c r="BD84" s="7"/>
      <c r="BE84" s="6">
        <f ca="1">IF(Table2[[#This Row],[area]]="area1",Table2[[#This Row],[income]],0)</f>
        <v>0</v>
      </c>
      <c r="BF84" s="7">
        <f ca="1">IF(Table2[[#This Row],[area]]="area2",Table2[[#This Row],[income]],0)</f>
        <v>0</v>
      </c>
      <c r="BG84" s="7">
        <f ca="1">IF(Table2[[#This Row],[area]]="area3",Table2[[#This Row],[income]],0)</f>
        <v>0</v>
      </c>
      <c r="BH84" s="7">
        <f ca="1">IF(Table2[[#This Row],[area]]="area4",Table2[[#This Row],[income]],0)</f>
        <v>0</v>
      </c>
      <c r="BI84" s="7">
        <f ca="1">IF(Table2[[#This Row],[area]]="area5",Table2[[#This Row],[income]],0)</f>
        <v>0</v>
      </c>
      <c r="BJ84" s="7">
        <f ca="1">IF(Table2[[#This Row],[area]]="area6",Table2[[#This Row],[income]],0)</f>
        <v>0</v>
      </c>
      <c r="BK84" s="7">
        <f ca="1">IF(Table2[[#This Row],[area]]="area7",Table2[[#This Row],[income]],0)</f>
        <v>0</v>
      </c>
      <c r="BL84" s="7">
        <f ca="1">IF(Table2[[#This Row],[area]]="area8",Table2[[#This Row],[income]],0)</f>
        <v>0</v>
      </c>
      <c r="BM84" s="7">
        <f ca="1">IF(Table2[[#This Row],[area]]="area9",Table2[[#This Row],[income]],0)</f>
        <v>0</v>
      </c>
      <c r="BN84" s="7">
        <f ca="1">IF(Table2[[#This Row],[area]]="area10",Table2[[#This Row],[income]],0)</f>
        <v>89319</v>
      </c>
      <c r="BO84" s="6">
        <f ca="1">IF(Table2[[#This Row],[field_of_work]]="health",Table2[[#This Row],[income]],0)</f>
        <v>0</v>
      </c>
      <c r="BP84" s="7">
        <f ca="1">IF(Table2[[#This Row],[field_of_work]]="construction",Table2[[#This Row],[income]],0)</f>
        <v>0</v>
      </c>
      <c r="BQ84" s="7">
        <f ca="1">IF(Table2[[#This Row],[field_of_work]]="teaching",Table2[[#This Row],[income]],0)</f>
        <v>0</v>
      </c>
      <c r="BR84" s="7">
        <f ca="1">IF(Table2[[#This Row],[field_of_work]]="IT",Table2[[#This Row],[income]],0)</f>
        <v>0</v>
      </c>
      <c r="BS84" s="7">
        <f ca="1">IF(Table2[[#This Row],[field_of_work]]="general work",Table2[[#This Row],[income]],0)</f>
        <v>0</v>
      </c>
      <c r="BT84" s="8">
        <f ca="1">IF(Table2[[#This Row],[field_of_work]]="agriculture",Table2[[#This Row],[income]],0)</f>
        <v>89319</v>
      </c>
      <c r="BU84" s="6">
        <f ca="1">IF(Table2[[#This Row],[value_of_debts]]&gt;Table2[[#This Row],[income]],1,0)</f>
        <v>1</v>
      </c>
      <c r="BV84" s="7"/>
      <c r="BW84" s="6">
        <f ca="1">IF(Table2[[#This Row],[net_worth_of_person($)]]&gt;$BX$14,Table2[[#This Row],[age]],0)</f>
        <v>35</v>
      </c>
      <c r="BX84" s="8"/>
    </row>
    <row r="85" spans="2:76" x14ac:dyDescent="0.3">
      <c r="B85">
        <f t="shared" ca="1" si="26"/>
        <v>1</v>
      </c>
      <c r="C85" t="str">
        <f t="shared" ca="1" si="27"/>
        <v>men</v>
      </c>
      <c r="D85">
        <f t="shared" ca="1" si="28"/>
        <v>36</v>
      </c>
      <c r="E85">
        <f t="shared" ca="1" si="29"/>
        <v>5</v>
      </c>
      <c r="F85" t="str">
        <f t="shared" ca="1" si="30"/>
        <v>general work</v>
      </c>
      <c r="G85">
        <f t="shared" ca="1" si="31"/>
        <v>4</v>
      </c>
      <c r="H85" t="str">
        <f t="shared" ca="1" si="32"/>
        <v>technical</v>
      </c>
      <c r="I85">
        <f t="shared" ca="1" si="33"/>
        <v>2</v>
      </c>
      <c r="J85">
        <f t="shared" ca="1" si="34"/>
        <v>1</v>
      </c>
      <c r="K85">
        <f t="shared" ca="1" si="35"/>
        <v>80826</v>
      </c>
      <c r="L85">
        <f t="shared" ca="1" si="36"/>
        <v>12</v>
      </c>
      <c r="M85" t="str">
        <f t="shared" ca="1" si="24"/>
        <v>area10</v>
      </c>
      <c r="N85">
        <f t="shared" ca="1" si="37"/>
        <v>242478</v>
      </c>
      <c r="O85" s="2">
        <f t="shared" ca="1" si="38"/>
        <v>82251.073886491242</v>
      </c>
      <c r="P85" s="1">
        <f t="shared" ca="1" si="39"/>
        <v>76622.897826720888</v>
      </c>
      <c r="Q85">
        <f t="shared" ca="1" si="40"/>
        <v>53231</v>
      </c>
      <c r="R85">
        <f t="shared" ca="1" si="41"/>
        <v>74166.364331801829</v>
      </c>
      <c r="S85">
        <f t="shared" ca="1" si="42"/>
        <v>114042.91797669354</v>
      </c>
      <c r="T85" s="1">
        <f t="shared" ca="1" si="43"/>
        <v>433143.81580341444</v>
      </c>
      <c r="U85" s="2">
        <f t="shared" ca="1" si="44"/>
        <v>209648.43821829307</v>
      </c>
      <c r="V85" s="1">
        <f t="shared" ca="1" si="45"/>
        <v>223495.37758512137</v>
      </c>
      <c r="AD85" s="6">
        <f ca="1">IF(Table2[[#This Row],[gender]]="men",1,0)</f>
        <v>1</v>
      </c>
      <c r="AE85" s="7">
        <f ca="1">IF(Table2[[#This Row],[gender]]="women",1,0)</f>
        <v>0</v>
      </c>
      <c r="AF85" s="7"/>
      <c r="AG85" s="8"/>
      <c r="AI85" s="6">
        <f ca="1">IF(Table2[[#This Row],[field_of_work]]="health",1,0)</f>
        <v>0</v>
      </c>
      <c r="AJ85" s="7">
        <f ca="1">IF(Table2[[#This Row],[field_of_work]]="construction",1,0)</f>
        <v>0</v>
      </c>
      <c r="AK85" s="7">
        <f ca="1">IF(Table2[[#This Row],[field_of_work]]="teaching",1,0)</f>
        <v>0</v>
      </c>
      <c r="AL85" s="7">
        <f ca="1">IF(Table2[[#This Row],[field_of_work]]="IT",1,0)</f>
        <v>0</v>
      </c>
      <c r="AM85" s="7">
        <f ca="1">IF(Table2[[#This Row],[field_of_work]]="general work",1,0)</f>
        <v>1</v>
      </c>
      <c r="AN85" s="7">
        <f ca="1">IF(Table2[[#This Row],[field_of_work]]="agriculture",1,0)</f>
        <v>0</v>
      </c>
      <c r="AO85" s="7"/>
      <c r="AP85" s="7"/>
      <c r="AQ85" s="7"/>
      <c r="AR85" s="7"/>
      <c r="AS85" s="7"/>
      <c r="AT85" s="8"/>
      <c r="AV85" s="19">
        <f t="shared" ca="1" si="25"/>
        <v>11686.548220415443</v>
      </c>
      <c r="AW85" s="8"/>
      <c r="AX85" s="6">
        <f ca="1">IF(Table2[[#This Row],[debts]]&gt;$AY$14,1,0)</f>
        <v>1</v>
      </c>
      <c r="AY85" s="7"/>
      <c r="AZ85" s="8"/>
      <c r="BA85" s="26">
        <f ca="1">Table2[[#This Row],[mortage_left]]/Table2[[#This Row],[value_of_house]]</f>
        <v>0.33921045986230192</v>
      </c>
      <c r="BB85" s="7">
        <f t="shared" ca="1" si="46"/>
        <v>0</v>
      </c>
      <c r="BC85" s="7"/>
      <c r="BD85" s="7"/>
      <c r="BE85" s="6">
        <f ca="1">IF(Table2[[#This Row],[area]]="area1",Table2[[#This Row],[income]],0)</f>
        <v>0</v>
      </c>
      <c r="BF85" s="7">
        <f ca="1">IF(Table2[[#This Row],[area]]="area2",Table2[[#This Row],[income]],0)</f>
        <v>0</v>
      </c>
      <c r="BG85" s="7">
        <f ca="1">IF(Table2[[#This Row],[area]]="area3",Table2[[#This Row],[income]],0)</f>
        <v>0</v>
      </c>
      <c r="BH85" s="7">
        <f ca="1">IF(Table2[[#This Row],[area]]="area4",Table2[[#This Row],[income]],0)</f>
        <v>0</v>
      </c>
      <c r="BI85" s="7">
        <f ca="1">IF(Table2[[#This Row],[area]]="area5",Table2[[#This Row],[income]],0)</f>
        <v>0</v>
      </c>
      <c r="BJ85" s="7">
        <f ca="1">IF(Table2[[#This Row],[area]]="area6",Table2[[#This Row],[income]],0)</f>
        <v>0</v>
      </c>
      <c r="BK85" s="7">
        <f ca="1">IF(Table2[[#This Row],[area]]="area7",Table2[[#This Row],[income]],0)</f>
        <v>0</v>
      </c>
      <c r="BL85" s="7">
        <f ca="1">IF(Table2[[#This Row],[area]]="area8",Table2[[#This Row],[income]],0)</f>
        <v>0</v>
      </c>
      <c r="BM85" s="7">
        <f ca="1">IF(Table2[[#This Row],[area]]="area9",Table2[[#This Row],[income]],0)</f>
        <v>0</v>
      </c>
      <c r="BN85" s="7">
        <f ca="1">IF(Table2[[#This Row],[area]]="area10",Table2[[#This Row],[income]],0)</f>
        <v>80826</v>
      </c>
      <c r="BO85" s="6">
        <f ca="1">IF(Table2[[#This Row],[field_of_work]]="health",Table2[[#This Row],[income]],0)</f>
        <v>0</v>
      </c>
      <c r="BP85" s="7">
        <f ca="1">IF(Table2[[#This Row],[field_of_work]]="construction",Table2[[#This Row],[income]],0)</f>
        <v>0</v>
      </c>
      <c r="BQ85" s="7">
        <f ca="1">IF(Table2[[#This Row],[field_of_work]]="teaching",Table2[[#This Row],[income]],0)</f>
        <v>0</v>
      </c>
      <c r="BR85" s="7">
        <f ca="1">IF(Table2[[#This Row],[field_of_work]]="IT",Table2[[#This Row],[income]],0)</f>
        <v>0</v>
      </c>
      <c r="BS85" s="7">
        <f ca="1">IF(Table2[[#This Row],[field_of_work]]="general work",Table2[[#This Row],[income]],0)</f>
        <v>80826</v>
      </c>
      <c r="BT85" s="8">
        <f ca="1">IF(Table2[[#This Row],[field_of_work]]="agriculture",Table2[[#This Row],[income]],0)</f>
        <v>0</v>
      </c>
      <c r="BU85" s="6">
        <f ca="1">IF(Table2[[#This Row],[value_of_debts]]&gt;Table2[[#This Row],[income]],1,0)</f>
        <v>1</v>
      </c>
      <c r="BV85" s="7"/>
      <c r="BW85" s="6">
        <f ca="1">IF(Table2[[#This Row],[net_worth_of_person($)]]&gt;$BX$14,Table2[[#This Row],[age]],0)</f>
        <v>36</v>
      </c>
      <c r="BX85" s="8"/>
    </row>
    <row r="86" spans="2:76" x14ac:dyDescent="0.3">
      <c r="B86">
        <f t="shared" ca="1" si="26"/>
        <v>2</v>
      </c>
      <c r="C86" t="str">
        <f t="shared" ca="1" si="27"/>
        <v>women</v>
      </c>
      <c r="D86">
        <f t="shared" ca="1" si="28"/>
        <v>30</v>
      </c>
      <c r="E86">
        <f t="shared" ca="1" si="29"/>
        <v>3</v>
      </c>
      <c r="F86" t="str">
        <f t="shared" ca="1" si="30"/>
        <v>teaching</v>
      </c>
      <c r="G86">
        <f t="shared" ca="1" si="31"/>
        <v>2</v>
      </c>
      <c r="H86" t="str">
        <f t="shared" ca="1" si="32"/>
        <v>college</v>
      </c>
      <c r="I86">
        <f t="shared" ca="1" si="33"/>
        <v>1</v>
      </c>
      <c r="J86">
        <f t="shared" ca="1" si="34"/>
        <v>1</v>
      </c>
      <c r="K86">
        <f t="shared" ca="1" si="35"/>
        <v>61091</v>
      </c>
      <c r="L86">
        <f t="shared" ca="1" si="36"/>
        <v>6</v>
      </c>
      <c r="M86" t="str">
        <f t="shared" ca="1" si="24"/>
        <v>area6</v>
      </c>
      <c r="N86">
        <f t="shared" ca="1" si="37"/>
        <v>366546</v>
      </c>
      <c r="O86" s="2">
        <f t="shared" ca="1" si="38"/>
        <v>156735.74968894105</v>
      </c>
      <c r="P86" s="1">
        <f t="shared" ca="1" si="39"/>
        <v>11686.548220415443</v>
      </c>
      <c r="Q86">
        <f t="shared" ca="1" si="40"/>
        <v>5135</v>
      </c>
      <c r="R86">
        <f t="shared" ca="1" si="41"/>
        <v>105365.47730540362</v>
      </c>
      <c r="S86">
        <f t="shared" ca="1" si="42"/>
        <v>6325.1286755874562</v>
      </c>
      <c r="T86" s="1">
        <f t="shared" ca="1" si="43"/>
        <v>384557.6768960029</v>
      </c>
      <c r="U86" s="2">
        <f t="shared" ca="1" si="44"/>
        <v>267236.22699434467</v>
      </c>
      <c r="V86" s="1">
        <f t="shared" ca="1" si="45"/>
        <v>117321.44990165823</v>
      </c>
      <c r="AD86" s="6">
        <f ca="1">IF(Table2[[#This Row],[gender]]="men",1,0)</f>
        <v>0</v>
      </c>
      <c r="AE86" s="7">
        <f ca="1">IF(Table2[[#This Row],[gender]]="women",1,0)</f>
        <v>1</v>
      </c>
      <c r="AF86" s="7"/>
      <c r="AG86" s="8"/>
      <c r="AI86" s="6">
        <f ca="1">IF(Table2[[#This Row],[field_of_work]]="health",1,0)</f>
        <v>0</v>
      </c>
      <c r="AJ86" s="7">
        <f ca="1">IF(Table2[[#This Row],[field_of_work]]="construction",1,0)</f>
        <v>0</v>
      </c>
      <c r="AK86" s="7">
        <f ca="1">IF(Table2[[#This Row],[field_of_work]]="teaching",1,0)</f>
        <v>1</v>
      </c>
      <c r="AL86" s="7">
        <f ca="1">IF(Table2[[#This Row],[field_of_work]]="IT",1,0)</f>
        <v>0</v>
      </c>
      <c r="AM86" s="7">
        <f ca="1">IF(Table2[[#This Row],[field_of_work]]="general work",1,0)</f>
        <v>0</v>
      </c>
      <c r="AN86" s="7">
        <f ca="1">IF(Table2[[#This Row],[field_of_work]]="agriculture",1,0)</f>
        <v>0</v>
      </c>
      <c r="AO86" s="7"/>
      <c r="AP86" s="7"/>
      <c r="AQ86" s="7"/>
      <c r="AR86" s="7"/>
      <c r="AS86" s="7"/>
      <c r="AT86" s="8"/>
      <c r="AV86" s="19">
        <f t="shared" ca="1" si="25"/>
        <v>5118.9726542569597</v>
      </c>
      <c r="AW86" s="8"/>
      <c r="AX86" s="6">
        <f ca="1">IF(Table2[[#This Row],[debts]]&gt;$AY$14,1,0)</f>
        <v>1</v>
      </c>
      <c r="AY86" s="7"/>
      <c r="AZ86" s="8"/>
      <c r="BA86" s="26">
        <f ca="1">Table2[[#This Row],[mortage_left]]/Table2[[#This Row],[value_of_house]]</f>
        <v>0.42760185539861589</v>
      </c>
      <c r="BB86" s="7">
        <f t="shared" ca="1" si="46"/>
        <v>0</v>
      </c>
      <c r="BC86" s="7"/>
      <c r="BD86" s="7"/>
      <c r="BE86" s="6">
        <f ca="1">IF(Table2[[#This Row],[area]]="area1",Table2[[#This Row],[income]],0)</f>
        <v>0</v>
      </c>
      <c r="BF86" s="7">
        <f ca="1">IF(Table2[[#This Row],[area]]="area2",Table2[[#This Row],[income]],0)</f>
        <v>0</v>
      </c>
      <c r="BG86" s="7">
        <f ca="1">IF(Table2[[#This Row],[area]]="area3",Table2[[#This Row],[income]],0)</f>
        <v>0</v>
      </c>
      <c r="BH86" s="7">
        <f ca="1">IF(Table2[[#This Row],[area]]="area4",Table2[[#This Row],[income]],0)</f>
        <v>0</v>
      </c>
      <c r="BI86" s="7">
        <f ca="1">IF(Table2[[#This Row],[area]]="area5",Table2[[#This Row],[income]],0)</f>
        <v>0</v>
      </c>
      <c r="BJ86" s="7">
        <f ca="1">IF(Table2[[#This Row],[area]]="area6",Table2[[#This Row],[income]],0)</f>
        <v>61091</v>
      </c>
      <c r="BK86" s="7">
        <f ca="1">IF(Table2[[#This Row],[area]]="area7",Table2[[#This Row],[income]],0)</f>
        <v>0</v>
      </c>
      <c r="BL86" s="7">
        <f ca="1">IF(Table2[[#This Row],[area]]="area8",Table2[[#This Row],[income]],0)</f>
        <v>0</v>
      </c>
      <c r="BM86" s="7">
        <f ca="1">IF(Table2[[#This Row],[area]]="area9",Table2[[#This Row],[income]],0)</f>
        <v>0</v>
      </c>
      <c r="BN86" s="7">
        <f ca="1">IF(Table2[[#This Row],[area]]="area10",Table2[[#This Row],[income]],0)</f>
        <v>0</v>
      </c>
      <c r="BO86" s="6">
        <f ca="1">IF(Table2[[#This Row],[field_of_work]]="health",Table2[[#This Row],[income]],0)</f>
        <v>0</v>
      </c>
      <c r="BP86" s="7">
        <f ca="1">IF(Table2[[#This Row],[field_of_work]]="construction",Table2[[#This Row],[income]],0)</f>
        <v>0</v>
      </c>
      <c r="BQ86" s="7">
        <f ca="1">IF(Table2[[#This Row],[field_of_work]]="teaching",Table2[[#This Row],[income]],0)</f>
        <v>61091</v>
      </c>
      <c r="BR86" s="7">
        <f ca="1">IF(Table2[[#This Row],[field_of_work]]="IT",Table2[[#This Row],[income]],0)</f>
        <v>0</v>
      </c>
      <c r="BS86" s="7">
        <f ca="1">IF(Table2[[#This Row],[field_of_work]]="general work",Table2[[#This Row],[income]],0)</f>
        <v>0</v>
      </c>
      <c r="BT86" s="8">
        <f ca="1">IF(Table2[[#This Row],[field_of_work]]="agriculture",Table2[[#This Row],[income]],0)</f>
        <v>0</v>
      </c>
      <c r="BU86" s="6">
        <f ca="1">IF(Table2[[#This Row],[value_of_debts]]&gt;Table2[[#This Row],[income]],1,0)</f>
        <v>1</v>
      </c>
      <c r="BV86" s="7"/>
      <c r="BW86" s="6">
        <f ca="1">IF(Table2[[#This Row],[net_worth_of_person($)]]&gt;$BX$14,Table2[[#This Row],[age]],0)</f>
        <v>30</v>
      </c>
      <c r="BX86" s="8"/>
    </row>
    <row r="87" spans="2:76" x14ac:dyDescent="0.3">
      <c r="B87">
        <f t="shared" ca="1" si="26"/>
        <v>2</v>
      </c>
      <c r="C87" t="str">
        <f t="shared" ca="1" si="27"/>
        <v>women</v>
      </c>
      <c r="D87">
        <f t="shared" ca="1" si="28"/>
        <v>33</v>
      </c>
      <c r="E87">
        <f t="shared" ca="1" si="29"/>
        <v>6</v>
      </c>
      <c r="F87" t="str">
        <f t="shared" ca="1" si="30"/>
        <v>agriculture</v>
      </c>
      <c r="G87">
        <f t="shared" ca="1" si="31"/>
        <v>3</v>
      </c>
      <c r="H87" t="str">
        <f t="shared" ca="1" si="32"/>
        <v>university</v>
      </c>
      <c r="I87">
        <f t="shared" ca="1" si="33"/>
        <v>1</v>
      </c>
      <c r="J87">
        <f t="shared" ca="1" si="34"/>
        <v>3</v>
      </c>
      <c r="K87">
        <f t="shared" ca="1" si="35"/>
        <v>42168</v>
      </c>
      <c r="L87">
        <f t="shared" ca="1" si="36"/>
        <v>1</v>
      </c>
      <c r="M87" t="str">
        <f t="shared" ca="1" si="24"/>
        <v>area1</v>
      </c>
      <c r="N87">
        <f t="shared" ca="1" si="37"/>
        <v>253008</v>
      </c>
      <c r="O87" s="2">
        <f t="shared" ca="1" si="38"/>
        <v>73237.869765845375</v>
      </c>
      <c r="P87" s="1">
        <f t="shared" ca="1" si="39"/>
        <v>15356.91796277088</v>
      </c>
      <c r="Q87">
        <f t="shared" ca="1" si="40"/>
        <v>10768</v>
      </c>
      <c r="R87">
        <f t="shared" ca="1" si="41"/>
        <v>32754.815635819206</v>
      </c>
      <c r="S87">
        <f t="shared" ca="1" si="42"/>
        <v>35875.538803754156</v>
      </c>
      <c r="T87" s="1">
        <f t="shared" ca="1" si="43"/>
        <v>304240.45676652505</v>
      </c>
      <c r="U87" s="2">
        <f t="shared" ca="1" si="44"/>
        <v>116760.68540166458</v>
      </c>
      <c r="V87" s="1">
        <f t="shared" ca="1" si="45"/>
        <v>187479.77136486047</v>
      </c>
      <c r="AD87" s="6">
        <f ca="1">IF(Table2[[#This Row],[gender]]="men",1,0)</f>
        <v>0</v>
      </c>
      <c r="AE87" s="7">
        <f ca="1">IF(Table2[[#This Row],[gender]]="women",1,0)</f>
        <v>1</v>
      </c>
      <c r="AF87" s="7"/>
      <c r="AG87" s="8"/>
      <c r="AI87" s="6">
        <f ca="1">IF(Table2[[#This Row],[field_of_work]]="health",1,0)</f>
        <v>0</v>
      </c>
      <c r="AJ87" s="7">
        <f ca="1">IF(Table2[[#This Row],[field_of_work]]="construction",1,0)</f>
        <v>0</v>
      </c>
      <c r="AK87" s="7">
        <f ca="1">IF(Table2[[#This Row],[field_of_work]]="teaching",1,0)</f>
        <v>0</v>
      </c>
      <c r="AL87" s="7">
        <f ca="1">IF(Table2[[#This Row],[field_of_work]]="IT",1,0)</f>
        <v>0</v>
      </c>
      <c r="AM87" s="7">
        <f ca="1">IF(Table2[[#This Row],[field_of_work]]="general work",1,0)</f>
        <v>0</v>
      </c>
      <c r="AN87" s="7">
        <f ca="1">IF(Table2[[#This Row],[field_of_work]]="agriculture",1,0)</f>
        <v>1</v>
      </c>
      <c r="AO87" s="7"/>
      <c r="AP87" s="7"/>
      <c r="AQ87" s="7"/>
      <c r="AR87" s="7"/>
      <c r="AS87" s="7"/>
      <c r="AT87" s="8"/>
      <c r="AV87" s="19">
        <f t="shared" ca="1" si="25"/>
        <v>38519.537765617912</v>
      </c>
      <c r="AW87" s="8"/>
      <c r="AX87" s="6">
        <f ca="1">IF(Table2[[#This Row],[debts]]&gt;$AY$14,1,0)</f>
        <v>1</v>
      </c>
      <c r="AY87" s="7"/>
      <c r="AZ87" s="8"/>
      <c r="BA87" s="26">
        <f ca="1">Table2[[#This Row],[mortage_left]]/Table2[[#This Row],[value_of_house]]</f>
        <v>0.28946859295297134</v>
      </c>
      <c r="BB87" s="7">
        <f t="shared" ca="1" si="46"/>
        <v>1</v>
      </c>
      <c r="BC87" s="7"/>
      <c r="BD87" s="7"/>
      <c r="BE87" s="6">
        <f ca="1">IF(Table2[[#This Row],[area]]="area1",Table2[[#This Row],[income]],0)</f>
        <v>42168</v>
      </c>
      <c r="BF87" s="7">
        <f ca="1">IF(Table2[[#This Row],[area]]="area2",Table2[[#This Row],[income]],0)</f>
        <v>0</v>
      </c>
      <c r="BG87" s="7">
        <f ca="1">IF(Table2[[#This Row],[area]]="area3",Table2[[#This Row],[income]],0)</f>
        <v>0</v>
      </c>
      <c r="BH87" s="7">
        <f ca="1">IF(Table2[[#This Row],[area]]="area4",Table2[[#This Row],[income]],0)</f>
        <v>0</v>
      </c>
      <c r="BI87" s="7">
        <f ca="1">IF(Table2[[#This Row],[area]]="area5",Table2[[#This Row],[income]],0)</f>
        <v>0</v>
      </c>
      <c r="BJ87" s="7">
        <f ca="1">IF(Table2[[#This Row],[area]]="area6",Table2[[#This Row],[income]],0)</f>
        <v>0</v>
      </c>
      <c r="BK87" s="7">
        <f ca="1">IF(Table2[[#This Row],[area]]="area7",Table2[[#This Row],[income]],0)</f>
        <v>0</v>
      </c>
      <c r="BL87" s="7">
        <f ca="1">IF(Table2[[#This Row],[area]]="area8",Table2[[#This Row],[income]],0)</f>
        <v>0</v>
      </c>
      <c r="BM87" s="7">
        <f ca="1">IF(Table2[[#This Row],[area]]="area9",Table2[[#This Row],[income]],0)</f>
        <v>0</v>
      </c>
      <c r="BN87" s="7">
        <f ca="1">IF(Table2[[#This Row],[area]]="area10",Table2[[#This Row],[income]],0)</f>
        <v>0</v>
      </c>
      <c r="BO87" s="6">
        <f ca="1">IF(Table2[[#This Row],[field_of_work]]="health",Table2[[#This Row],[income]],0)</f>
        <v>0</v>
      </c>
      <c r="BP87" s="7">
        <f ca="1">IF(Table2[[#This Row],[field_of_work]]="construction",Table2[[#This Row],[income]],0)</f>
        <v>0</v>
      </c>
      <c r="BQ87" s="7">
        <f ca="1">IF(Table2[[#This Row],[field_of_work]]="teaching",Table2[[#This Row],[income]],0)</f>
        <v>0</v>
      </c>
      <c r="BR87" s="7">
        <f ca="1">IF(Table2[[#This Row],[field_of_work]]="IT",Table2[[#This Row],[income]],0)</f>
        <v>0</v>
      </c>
      <c r="BS87" s="7">
        <f ca="1">IF(Table2[[#This Row],[field_of_work]]="general work",Table2[[#This Row],[income]],0)</f>
        <v>0</v>
      </c>
      <c r="BT87" s="8">
        <f ca="1">IF(Table2[[#This Row],[field_of_work]]="agriculture",Table2[[#This Row],[income]],0)</f>
        <v>42168</v>
      </c>
      <c r="BU87" s="6">
        <f ca="1">IF(Table2[[#This Row],[value_of_debts]]&gt;Table2[[#This Row],[income]],1,0)</f>
        <v>1</v>
      </c>
      <c r="BV87" s="7"/>
      <c r="BW87" s="6">
        <f ca="1">IF(Table2[[#This Row],[net_worth_of_person($)]]&gt;$BX$14,Table2[[#This Row],[age]],0)</f>
        <v>33</v>
      </c>
      <c r="BX87" s="8"/>
    </row>
    <row r="88" spans="2:76" x14ac:dyDescent="0.3">
      <c r="B88">
        <f t="shared" ca="1" si="26"/>
        <v>1</v>
      </c>
      <c r="C88" t="str">
        <f t="shared" ca="1" si="27"/>
        <v>men</v>
      </c>
      <c r="D88">
        <f t="shared" ca="1" si="28"/>
        <v>36</v>
      </c>
      <c r="E88">
        <f t="shared" ca="1" si="29"/>
        <v>6</v>
      </c>
      <c r="F88" t="str">
        <f t="shared" ca="1" si="30"/>
        <v>agriculture</v>
      </c>
      <c r="G88">
        <f t="shared" ca="1" si="31"/>
        <v>5</v>
      </c>
      <c r="H88" t="str">
        <f t="shared" ca="1" si="32"/>
        <v>other</v>
      </c>
      <c r="I88">
        <f t="shared" ca="1" si="33"/>
        <v>1</v>
      </c>
      <c r="J88">
        <f t="shared" ca="1" si="34"/>
        <v>3</v>
      </c>
      <c r="K88">
        <f t="shared" ca="1" si="35"/>
        <v>55608</v>
      </c>
      <c r="L88">
        <f t="shared" ca="1" si="36"/>
        <v>3</v>
      </c>
      <c r="M88" t="str">
        <f t="shared" ca="1" si="24"/>
        <v>area3</v>
      </c>
      <c r="N88">
        <f t="shared" ca="1" si="37"/>
        <v>166824</v>
      </c>
      <c r="O88" s="2">
        <f t="shared" ca="1" si="38"/>
        <v>101541.6467413897</v>
      </c>
      <c r="P88" s="1">
        <f t="shared" ca="1" si="39"/>
        <v>115558.61329685374</v>
      </c>
      <c r="Q88">
        <f t="shared" ca="1" si="40"/>
        <v>44802</v>
      </c>
      <c r="R88">
        <f t="shared" ca="1" si="41"/>
        <v>35254.748021394531</v>
      </c>
      <c r="S88">
        <f t="shared" ca="1" si="42"/>
        <v>70992.019789916012</v>
      </c>
      <c r="T88" s="1">
        <f t="shared" ca="1" si="43"/>
        <v>353374.63308676973</v>
      </c>
      <c r="U88" s="2">
        <f t="shared" ca="1" si="44"/>
        <v>181598.39476278424</v>
      </c>
      <c r="V88" s="1">
        <f t="shared" ca="1" si="45"/>
        <v>171776.23832398548</v>
      </c>
      <c r="AD88" s="6">
        <f ca="1">IF(Table2[[#This Row],[gender]]="men",1,0)</f>
        <v>1</v>
      </c>
      <c r="AE88" s="7">
        <f ca="1">IF(Table2[[#This Row],[gender]]="women",1,0)</f>
        <v>0</v>
      </c>
      <c r="AF88" s="7"/>
      <c r="AG88" s="8"/>
      <c r="AI88" s="6">
        <f ca="1">IF(Table2[[#This Row],[field_of_work]]="health",1,0)</f>
        <v>0</v>
      </c>
      <c r="AJ88" s="7">
        <f ca="1">IF(Table2[[#This Row],[field_of_work]]="construction",1,0)</f>
        <v>0</v>
      </c>
      <c r="AK88" s="7">
        <f ca="1">IF(Table2[[#This Row],[field_of_work]]="teaching",1,0)</f>
        <v>0</v>
      </c>
      <c r="AL88" s="7">
        <f ca="1">IF(Table2[[#This Row],[field_of_work]]="IT",1,0)</f>
        <v>0</v>
      </c>
      <c r="AM88" s="7">
        <f ca="1">IF(Table2[[#This Row],[field_of_work]]="general work",1,0)</f>
        <v>0</v>
      </c>
      <c r="AN88" s="7">
        <f ca="1">IF(Table2[[#This Row],[field_of_work]]="agriculture",1,0)</f>
        <v>1</v>
      </c>
      <c r="AO88" s="7"/>
      <c r="AP88" s="7"/>
      <c r="AQ88" s="7"/>
      <c r="AR88" s="7"/>
      <c r="AS88" s="7"/>
      <c r="AT88" s="8"/>
      <c r="AV88" s="19">
        <f t="shared" ca="1" si="25"/>
        <v>5132.8027851562829</v>
      </c>
      <c r="AW88" s="8"/>
      <c r="AX88" s="6">
        <f ca="1">IF(Table2[[#This Row],[debts]]&gt;$AY$14,1,0)</f>
        <v>1</v>
      </c>
      <c r="AY88" s="7"/>
      <c r="AZ88" s="8"/>
      <c r="BA88" s="26">
        <f ca="1">Table2[[#This Row],[mortage_left]]/Table2[[#This Row],[value_of_house]]</f>
        <v>0.60867529097365913</v>
      </c>
      <c r="BB88" s="7">
        <f t="shared" ca="1" si="46"/>
        <v>0</v>
      </c>
      <c r="BC88" s="7"/>
      <c r="BD88" s="7"/>
      <c r="BE88" s="6">
        <f ca="1">IF(Table2[[#This Row],[area]]="area1",Table2[[#This Row],[income]],0)</f>
        <v>0</v>
      </c>
      <c r="BF88" s="7">
        <f ca="1">IF(Table2[[#This Row],[area]]="area2",Table2[[#This Row],[income]],0)</f>
        <v>0</v>
      </c>
      <c r="BG88" s="7">
        <f ca="1">IF(Table2[[#This Row],[area]]="area3",Table2[[#This Row],[income]],0)</f>
        <v>55608</v>
      </c>
      <c r="BH88" s="7">
        <f ca="1">IF(Table2[[#This Row],[area]]="area4",Table2[[#This Row],[income]],0)</f>
        <v>0</v>
      </c>
      <c r="BI88" s="7">
        <f ca="1">IF(Table2[[#This Row],[area]]="area5",Table2[[#This Row],[income]],0)</f>
        <v>0</v>
      </c>
      <c r="BJ88" s="7">
        <f ca="1">IF(Table2[[#This Row],[area]]="area6",Table2[[#This Row],[income]],0)</f>
        <v>0</v>
      </c>
      <c r="BK88" s="7">
        <f ca="1">IF(Table2[[#This Row],[area]]="area7",Table2[[#This Row],[income]],0)</f>
        <v>0</v>
      </c>
      <c r="BL88" s="7">
        <f ca="1">IF(Table2[[#This Row],[area]]="area8",Table2[[#This Row],[income]],0)</f>
        <v>0</v>
      </c>
      <c r="BM88" s="7">
        <f ca="1">IF(Table2[[#This Row],[area]]="area9",Table2[[#This Row],[income]],0)</f>
        <v>0</v>
      </c>
      <c r="BN88" s="7">
        <f ca="1">IF(Table2[[#This Row],[area]]="area10",Table2[[#This Row],[income]],0)</f>
        <v>0</v>
      </c>
      <c r="BO88" s="6">
        <f ca="1">IF(Table2[[#This Row],[field_of_work]]="health",Table2[[#This Row],[income]],0)</f>
        <v>0</v>
      </c>
      <c r="BP88" s="7">
        <f ca="1">IF(Table2[[#This Row],[field_of_work]]="construction",Table2[[#This Row],[income]],0)</f>
        <v>0</v>
      </c>
      <c r="BQ88" s="7">
        <f ca="1">IF(Table2[[#This Row],[field_of_work]]="teaching",Table2[[#This Row],[income]],0)</f>
        <v>0</v>
      </c>
      <c r="BR88" s="7">
        <f ca="1">IF(Table2[[#This Row],[field_of_work]]="IT",Table2[[#This Row],[income]],0)</f>
        <v>0</v>
      </c>
      <c r="BS88" s="7">
        <f ca="1">IF(Table2[[#This Row],[field_of_work]]="general work",Table2[[#This Row],[income]],0)</f>
        <v>0</v>
      </c>
      <c r="BT88" s="8">
        <f ca="1">IF(Table2[[#This Row],[field_of_work]]="agriculture",Table2[[#This Row],[income]],0)</f>
        <v>55608</v>
      </c>
      <c r="BU88" s="6">
        <f ca="1">IF(Table2[[#This Row],[value_of_debts]]&gt;Table2[[#This Row],[income]],1,0)</f>
        <v>1</v>
      </c>
      <c r="BV88" s="7"/>
      <c r="BW88" s="6">
        <f ca="1">IF(Table2[[#This Row],[net_worth_of_person($)]]&gt;$BX$14,Table2[[#This Row],[age]],0)</f>
        <v>36</v>
      </c>
      <c r="BX88" s="8"/>
    </row>
    <row r="89" spans="2:76" x14ac:dyDescent="0.3">
      <c r="B89">
        <f t="shared" ca="1" si="26"/>
        <v>1</v>
      </c>
      <c r="C89" t="str">
        <f t="shared" ca="1" si="27"/>
        <v>men</v>
      </c>
      <c r="D89">
        <f t="shared" ca="1" si="28"/>
        <v>27</v>
      </c>
      <c r="E89">
        <f t="shared" ca="1" si="29"/>
        <v>4</v>
      </c>
      <c r="F89" t="str">
        <f t="shared" ca="1" si="30"/>
        <v>IT</v>
      </c>
      <c r="G89">
        <f t="shared" ca="1" si="31"/>
        <v>2</v>
      </c>
      <c r="H89" t="str">
        <f t="shared" ca="1" si="32"/>
        <v>college</v>
      </c>
      <c r="I89">
        <f t="shared" ca="1" si="33"/>
        <v>0</v>
      </c>
      <c r="J89">
        <f t="shared" ca="1" si="34"/>
        <v>3</v>
      </c>
      <c r="K89">
        <f t="shared" ca="1" si="35"/>
        <v>40796</v>
      </c>
      <c r="L89">
        <f t="shared" ca="1" si="36"/>
        <v>7</v>
      </c>
      <c r="M89" t="str">
        <f t="shared" ca="1" si="24"/>
        <v>area7</v>
      </c>
      <c r="N89">
        <f t="shared" ca="1" si="37"/>
        <v>163184</v>
      </c>
      <c r="O89" s="2">
        <f t="shared" ca="1" si="38"/>
        <v>137318.9745483821</v>
      </c>
      <c r="P89" s="1">
        <f t="shared" ca="1" si="39"/>
        <v>15398.408355468848</v>
      </c>
      <c r="Q89">
        <f t="shared" ca="1" si="40"/>
        <v>1137</v>
      </c>
      <c r="R89">
        <f t="shared" ca="1" si="41"/>
        <v>56144.182956296419</v>
      </c>
      <c r="S89">
        <f t="shared" ca="1" si="42"/>
        <v>28197.821537724296</v>
      </c>
      <c r="T89" s="1">
        <f t="shared" ca="1" si="43"/>
        <v>206780.22989319314</v>
      </c>
      <c r="U89" s="2">
        <f t="shared" ca="1" si="44"/>
        <v>194600.15750467853</v>
      </c>
      <c r="V89" s="1">
        <f t="shared" ca="1" si="45"/>
        <v>12180.072388514614</v>
      </c>
      <c r="AD89" s="6">
        <f ca="1">IF(Table2[[#This Row],[gender]]="men",1,0)</f>
        <v>1</v>
      </c>
      <c r="AE89" s="7">
        <f ca="1">IF(Table2[[#This Row],[gender]]="women",1,0)</f>
        <v>0</v>
      </c>
      <c r="AF89" s="7"/>
      <c r="AG89" s="8"/>
      <c r="AI89" s="6">
        <f ca="1">IF(Table2[[#This Row],[field_of_work]]="health",1,0)</f>
        <v>0</v>
      </c>
      <c r="AJ89" s="7">
        <f ca="1">IF(Table2[[#This Row],[field_of_work]]="construction",1,0)</f>
        <v>0</v>
      </c>
      <c r="AK89" s="7">
        <f ca="1">IF(Table2[[#This Row],[field_of_work]]="teaching",1,0)</f>
        <v>0</v>
      </c>
      <c r="AL89" s="7">
        <f ca="1">IF(Table2[[#This Row],[field_of_work]]="IT",1,0)</f>
        <v>1</v>
      </c>
      <c r="AM89" s="7">
        <f ca="1">IF(Table2[[#This Row],[field_of_work]]="general work",1,0)</f>
        <v>0</v>
      </c>
      <c r="AN89" s="7">
        <f ca="1">IF(Table2[[#This Row],[field_of_work]]="agriculture",1,0)</f>
        <v>0</v>
      </c>
      <c r="AO89" s="7"/>
      <c r="AP89" s="7"/>
      <c r="AQ89" s="7"/>
      <c r="AR89" s="7"/>
      <c r="AS89" s="7"/>
      <c r="AT89" s="8"/>
      <c r="AV89" s="19">
        <f t="shared" ca="1" si="25"/>
        <v>20352.635775401766</v>
      </c>
      <c r="AW89" s="8"/>
      <c r="AX89" s="6">
        <f ca="1">IF(Table2[[#This Row],[debts]]&gt;$AY$14,1,0)</f>
        <v>1</v>
      </c>
      <c r="AY89" s="7"/>
      <c r="AZ89" s="8"/>
      <c r="BA89" s="26">
        <f ca="1">Table2[[#This Row],[mortage_left]]/Table2[[#This Row],[value_of_house]]</f>
        <v>0.84149778500577321</v>
      </c>
      <c r="BB89" s="7">
        <f t="shared" ca="1" si="46"/>
        <v>0</v>
      </c>
      <c r="BC89" s="7"/>
      <c r="BD89" s="7"/>
      <c r="BE89" s="6">
        <f ca="1">IF(Table2[[#This Row],[area]]="area1",Table2[[#This Row],[income]],0)</f>
        <v>0</v>
      </c>
      <c r="BF89" s="7">
        <f ca="1">IF(Table2[[#This Row],[area]]="area2",Table2[[#This Row],[income]],0)</f>
        <v>0</v>
      </c>
      <c r="BG89" s="7">
        <f ca="1">IF(Table2[[#This Row],[area]]="area3",Table2[[#This Row],[income]],0)</f>
        <v>0</v>
      </c>
      <c r="BH89" s="7">
        <f ca="1">IF(Table2[[#This Row],[area]]="area4",Table2[[#This Row],[income]],0)</f>
        <v>0</v>
      </c>
      <c r="BI89" s="7">
        <f ca="1">IF(Table2[[#This Row],[area]]="area5",Table2[[#This Row],[income]],0)</f>
        <v>0</v>
      </c>
      <c r="BJ89" s="7">
        <f ca="1">IF(Table2[[#This Row],[area]]="area6",Table2[[#This Row],[income]],0)</f>
        <v>0</v>
      </c>
      <c r="BK89" s="7">
        <f ca="1">IF(Table2[[#This Row],[area]]="area7",Table2[[#This Row],[income]],0)</f>
        <v>40796</v>
      </c>
      <c r="BL89" s="7">
        <f ca="1">IF(Table2[[#This Row],[area]]="area8",Table2[[#This Row],[income]],0)</f>
        <v>0</v>
      </c>
      <c r="BM89" s="7">
        <f ca="1">IF(Table2[[#This Row],[area]]="area9",Table2[[#This Row],[income]],0)</f>
        <v>0</v>
      </c>
      <c r="BN89" s="7">
        <f ca="1">IF(Table2[[#This Row],[area]]="area10",Table2[[#This Row],[income]],0)</f>
        <v>0</v>
      </c>
      <c r="BO89" s="6">
        <f ca="1">IF(Table2[[#This Row],[field_of_work]]="health",Table2[[#This Row],[income]],0)</f>
        <v>0</v>
      </c>
      <c r="BP89" s="7">
        <f ca="1">IF(Table2[[#This Row],[field_of_work]]="construction",Table2[[#This Row],[income]],0)</f>
        <v>0</v>
      </c>
      <c r="BQ89" s="7">
        <f ca="1">IF(Table2[[#This Row],[field_of_work]]="teaching",Table2[[#This Row],[income]],0)</f>
        <v>0</v>
      </c>
      <c r="BR89" s="7">
        <f ca="1">IF(Table2[[#This Row],[field_of_work]]="IT",Table2[[#This Row],[income]],0)</f>
        <v>40796</v>
      </c>
      <c r="BS89" s="7">
        <f ca="1">IF(Table2[[#This Row],[field_of_work]]="general work",Table2[[#This Row],[income]],0)</f>
        <v>0</v>
      </c>
      <c r="BT89" s="8">
        <f ca="1">IF(Table2[[#This Row],[field_of_work]]="agriculture",Table2[[#This Row],[income]],0)</f>
        <v>0</v>
      </c>
      <c r="BU89" s="6">
        <f ca="1">IF(Table2[[#This Row],[value_of_debts]]&gt;Table2[[#This Row],[income]],1,0)</f>
        <v>1</v>
      </c>
      <c r="BV89" s="7"/>
      <c r="BW89" s="6">
        <f ca="1">IF(Table2[[#This Row],[net_worth_of_person($)]]&gt;$BX$14,Table2[[#This Row],[age]],0)</f>
        <v>27</v>
      </c>
      <c r="BX89" s="8"/>
    </row>
    <row r="90" spans="2:76" x14ac:dyDescent="0.3">
      <c r="B90">
        <f t="shared" ca="1" si="26"/>
        <v>2</v>
      </c>
      <c r="C90" t="str">
        <f t="shared" ca="1" si="27"/>
        <v>women</v>
      </c>
      <c r="D90">
        <f t="shared" ca="1" si="28"/>
        <v>29</v>
      </c>
      <c r="E90">
        <f t="shared" ca="1" si="29"/>
        <v>2</v>
      </c>
      <c r="F90" t="str">
        <f t="shared" ca="1" si="30"/>
        <v>construction</v>
      </c>
      <c r="G90">
        <f t="shared" ca="1" si="31"/>
        <v>5</v>
      </c>
      <c r="H90" t="str">
        <f t="shared" ca="1" si="32"/>
        <v>other</v>
      </c>
      <c r="I90">
        <f t="shared" ca="1" si="33"/>
        <v>1</v>
      </c>
      <c r="J90">
        <f t="shared" ca="1" si="34"/>
        <v>3</v>
      </c>
      <c r="K90">
        <f t="shared" ca="1" si="35"/>
        <v>48480</v>
      </c>
      <c r="L90">
        <f t="shared" ca="1" si="36"/>
        <v>7</v>
      </c>
      <c r="M90" t="str">
        <f t="shared" ca="1" si="24"/>
        <v>area7</v>
      </c>
      <c r="N90">
        <f t="shared" ca="1" si="37"/>
        <v>193920</v>
      </c>
      <c r="O90" s="2">
        <f t="shared" ca="1" si="38"/>
        <v>1517.2140682968914</v>
      </c>
      <c r="P90" s="1">
        <f t="shared" ca="1" si="39"/>
        <v>61057.907326205299</v>
      </c>
      <c r="Q90">
        <f t="shared" ca="1" si="40"/>
        <v>26906</v>
      </c>
      <c r="R90">
        <f t="shared" ca="1" si="41"/>
        <v>80429.155956963572</v>
      </c>
      <c r="S90">
        <f t="shared" ca="1" si="42"/>
        <v>19936.62690374639</v>
      </c>
      <c r="T90" s="1">
        <f t="shared" ca="1" si="43"/>
        <v>274914.53422995168</v>
      </c>
      <c r="U90" s="2">
        <f t="shared" ca="1" si="44"/>
        <v>108852.37002526046</v>
      </c>
      <c r="V90" s="1">
        <f t="shared" ca="1" si="45"/>
        <v>166062.16420469122</v>
      </c>
      <c r="AD90" s="6">
        <f ca="1">IF(Table2[[#This Row],[gender]]="men",1,0)</f>
        <v>0</v>
      </c>
      <c r="AE90" s="7">
        <f ca="1">IF(Table2[[#This Row],[gender]]="women",1,0)</f>
        <v>1</v>
      </c>
      <c r="AF90" s="7"/>
      <c r="AG90" s="8"/>
      <c r="AI90" s="6">
        <f ca="1">IF(Table2[[#This Row],[field_of_work]]="health",1,0)</f>
        <v>0</v>
      </c>
      <c r="AJ90" s="7">
        <f ca="1">IF(Table2[[#This Row],[field_of_work]]="construction",1,0)</f>
        <v>1</v>
      </c>
      <c r="AK90" s="7">
        <f ca="1">IF(Table2[[#This Row],[field_of_work]]="teaching",1,0)</f>
        <v>0</v>
      </c>
      <c r="AL90" s="7">
        <f ca="1">IF(Table2[[#This Row],[field_of_work]]="IT",1,0)</f>
        <v>0</v>
      </c>
      <c r="AM90" s="7">
        <f ca="1">IF(Table2[[#This Row],[field_of_work]]="general work",1,0)</f>
        <v>0</v>
      </c>
      <c r="AN90" s="7">
        <f ca="1">IF(Table2[[#This Row],[field_of_work]]="agriculture",1,0)</f>
        <v>0</v>
      </c>
      <c r="AO90" s="7"/>
      <c r="AP90" s="7"/>
      <c r="AQ90" s="7"/>
      <c r="AR90" s="7"/>
      <c r="AS90" s="7"/>
      <c r="AT90" s="8"/>
      <c r="AV90" s="19">
        <f t="shared" ca="1" si="25"/>
        <v>38098.150943342029</v>
      </c>
      <c r="AW90" s="8"/>
      <c r="AX90" s="6">
        <f ca="1">IF(Table2[[#This Row],[debts]]&gt;$AY$14,1,0)</f>
        <v>1</v>
      </c>
      <c r="AY90" s="7"/>
      <c r="AZ90" s="8"/>
      <c r="BA90" s="26">
        <f ca="1">Table2[[#This Row],[mortage_left]]/Table2[[#This Row],[value_of_house]]</f>
        <v>7.8239174313989857E-3</v>
      </c>
      <c r="BB90" s="7">
        <f t="shared" ca="1" si="46"/>
        <v>1</v>
      </c>
      <c r="BC90" s="7"/>
      <c r="BD90" s="7"/>
      <c r="BE90" s="6">
        <f ca="1">IF(Table2[[#This Row],[area]]="area1",Table2[[#This Row],[income]],0)</f>
        <v>0</v>
      </c>
      <c r="BF90" s="7">
        <f ca="1">IF(Table2[[#This Row],[area]]="area2",Table2[[#This Row],[income]],0)</f>
        <v>0</v>
      </c>
      <c r="BG90" s="7">
        <f ca="1">IF(Table2[[#This Row],[area]]="area3",Table2[[#This Row],[income]],0)</f>
        <v>0</v>
      </c>
      <c r="BH90" s="7">
        <f ca="1">IF(Table2[[#This Row],[area]]="area4",Table2[[#This Row],[income]],0)</f>
        <v>0</v>
      </c>
      <c r="BI90" s="7">
        <f ca="1">IF(Table2[[#This Row],[area]]="area5",Table2[[#This Row],[income]],0)</f>
        <v>0</v>
      </c>
      <c r="BJ90" s="7">
        <f ca="1">IF(Table2[[#This Row],[area]]="area6",Table2[[#This Row],[income]],0)</f>
        <v>0</v>
      </c>
      <c r="BK90" s="7">
        <f ca="1">IF(Table2[[#This Row],[area]]="area7",Table2[[#This Row],[income]],0)</f>
        <v>48480</v>
      </c>
      <c r="BL90" s="7">
        <f ca="1">IF(Table2[[#This Row],[area]]="area8",Table2[[#This Row],[income]],0)</f>
        <v>0</v>
      </c>
      <c r="BM90" s="7">
        <f ca="1">IF(Table2[[#This Row],[area]]="area9",Table2[[#This Row],[income]],0)</f>
        <v>0</v>
      </c>
      <c r="BN90" s="7">
        <f ca="1">IF(Table2[[#This Row],[area]]="area10",Table2[[#This Row],[income]],0)</f>
        <v>0</v>
      </c>
      <c r="BO90" s="6">
        <f ca="1">IF(Table2[[#This Row],[field_of_work]]="health",Table2[[#This Row],[income]],0)</f>
        <v>0</v>
      </c>
      <c r="BP90" s="7">
        <f ca="1">IF(Table2[[#This Row],[field_of_work]]="construction",Table2[[#This Row],[income]],0)</f>
        <v>48480</v>
      </c>
      <c r="BQ90" s="7">
        <f ca="1">IF(Table2[[#This Row],[field_of_work]]="teaching",Table2[[#This Row],[income]],0)</f>
        <v>0</v>
      </c>
      <c r="BR90" s="7">
        <f ca="1">IF(Table2[[#This Row],[field_of_work]]="IT",Table2[[#This Row],[income]],0)</f>
        <v>0</v>
      </c>
      <c r="BS90" s="7">
        <f ca="1">IF(Table2[[#This Row],[field_of_work]]="general work",Table2[[#This Row],[income]],0)</f>
        <v>0</v>
      </c>
      <c r="BT90" s="8">
        <f ca="1">IF(Table2[[#This Row],[field_of_work]]="agriculture",Table2[[#This Row],[income]],0)</f>
        <v>0</v>
      </c>
      <c r="BU90" s="6">
        <f ca="1">IF(Table2[[#This Row],[value_of_debts]]&gt;Table2[[#This Row],[income]],1,0)</f>
        <v>1</v>
      </c>
      <c r="BV90" s="7"/>
      <c r="BW90" s="6">
        <f ca="1">IF(Table2[[#This Row],[net_worth_of_person($)]]&gt;$BX$14,Table2[[#This Row],[age]],0)</f>
        <v>29</v>
      </c>
      <c r="BX90" s="8"/>
    </row>
    <row r="91" spans="2:76" x14ac:dyDescent="0.3">
      <c r="B91">
        <f t="shared" ca="1" si="26"/>
        <v>1</v>
      </c>
      <c r="C91" t="str">
        <f t="shared" ca="1" si="27"/>
        <v>men</v>
      </c>
      <c r="D91">
        <f t="shared" ca="1" si="28"/>
        <v>36</v>
      </c>
      <c r="E91">
        <f t="shared" ca="1" si="29"/>
        <v>5</v>
      </c>
      <c r="F91" t="str">
        <f t="shared" ca="1" si="30"/>
        <v>general work</v>
      </c>
      <c r="G91">
        <f t="shared" ca="1" si="31"/>
        <v>3</v>
      </c>
      <c r="H91" t="str">
        <f t="shared" ca="1" si="32"/>
        <v>university</v>
      </c>
      <c r="I91">
        <f t="shared" ca="1" si="33"/>
        <v>0</v>
      </c>
      <c r="J91">
        <f t="shared" ca="1" si="34"/>
        <v>3</v>
      </c>
      <c r="K91">
        <f t="shared" ca="1" si="35"/>
        <v>73398</v>
      </c>
      <c r="L91">
        <f t="shared" ca="1" si="36"/>
        <v>11</v>
      </c>
      <c r="M91" t="str">
        <f t="shared" ca="1" si="24"/>
        <v>area10</v>
      </c>
      <c r="N91">
        <f t="shared" ca="1" si="37"/>
        <v>293592</v>
      </c>
      <c r="O91" s="2">
        <f t="shared" ca="1" si="38"/>
        <v>15594.322019724037</v>
      </c>
      <c r="P91" s="1">
        <f t="shared" ca="1" si="39"/>
        <v>114294.45283002609</v>
      </c>
      <c r="Q91">
        <f t="shared" ca="1" si="40"/>
        <v>71906</v>
      </c>
      <c r="R91">
        <f t="shared" ca="1" si="41"/>
        <v>63896.501018925126</v>
      </c>
      <c r="S91">
        <f t="shared" ca="1" si="42"/>
        <v>29214.41280464908</v>
      </c>
      <c r="T91" s="1">
        <f t="shared" ca="1" si="43"/>
        <v>437100.8656346752</v>
      </c>
      <c r="U91" s="2">
        <f t="shared" ca="1" si="44"/>
        <v>151396.82303864916</v>
      </c>
      <c r="V91" s="1">
        <f t="shared" ca="1" si="45"/>
        <v>285704.04259602603</v>
      </c>
      <c r="AD91" s="6">
        <f ca="1">IF(Table2[[#This Row],[gender]]="men",1,0)</f>
        <v>1</v>
      </c>
      <c r="AE91" s="7">
        <f ca="1">IF(Table2[[#This Row],[gender]]="women",1,0)</f>
        <v>0</v>
      </c>
      <c r="AF91" s="7"/>
      <c r="AG91" s="8"/>
      <c r="AI91" s="6">
        <f ca="1">IF(Table2[[#This Row],[field_of_work]]="health",1,0)</f>
        <v>0</v>
      </c>
      <c r="AJ91" s="7">
        <f ca="1">IF(Table2[[#This Row],[field_of_work]]="construction",1,0)</f>
        <v>0</v>
      </c>
      <c r="AK91" s="7">
        <f ca="1">IF(Table2[[#This Row],[field_of_work]]="teaching",1,0)</f>
        <v>0</v>
      </c>
      <c r="AL91" s="7">
        <f ca="1">IF(Table2[[#This Row],[field_of_work]]="IT",1,0)</f>
        <v>0</v>
      </c>
      <c r="AM91" s="7">
        <f ca="1">IF(Table2[[#This Row],[field_of_work]]="general work",1,0)</f>
        <v>1</v>
      </c>
      <c r="AN91" s="7">
        <f ca="1">IF(Table2[[#This Row],[field_of_work]]="agriculture",1,0)</f>
        <v>0</v>
      </c>
      <c r="AO91" s="7"/>
      <c r="AP91" s="7"/>
      <c r="AQ91" s="7"/>
      <c r="AR91" s="7"/>
      <c r="AS91" s="7"/>
      <c r="AT91" s="8"/>
      <c r="AV91" s="19">
        <f t="shared" ca="1" si="25"/>
        <v>41255.033321555224</v>
      </c>
      <c r="AW91" s="8"/>
      <c r="AX91" s="6">
        <f ca="1">IF(Table2[[#This Row],[debts]]&gt;$AY$14,1,0)</f>
        <v>1</v>
      </c>
      <c r="AY91" s="7"/>
      <c r="AZ91" s="8"/>
      <c r="BA91" s="26">
        <f ca="1">Table2[[#This Row],[mortage_left]]/Table2[[#This Row],[value_of_house]]</f>
        <v>5.3115623108681564E-2</v>
      </c>
      <c r="BB91" s="7">
        <f t="shared" ca="1" si="46"/>
        <v>1</v>
      </c>
      <c r="BC91" s="7"/>
      <c r="BD91" s="7"/>
      <c r="BE91" s="6">
        <f ca="1">IF(Table2[[#This Row],[area]]="area1",Table2[[#This Row],[income]],0)</f>
        <v>0</v>
      </c>
      <c r="BF91" s="7">
        <f ca="1">IF(Table2[[#This Row],[area]]="area2",Table2[[#This Row],[income]],0)</f>
        <v>0</v>
      </c>
      <c r="BG91" s="7">
        <f ca="1">IF(Table2[[#This Row],[area]]="area3",Table2[[#This Row],[income]],0)</f>
        <v>0</v>
      </c>
      <c r="BH91" s="7">
        <f ca="1">IF(Table2[[#This Row],[area]]="area4",Table2[[#This Row],[income]],0)</f>
        <v>0</v>
      </c>
      <c r="BI91" s="7">
        <f ca="1">IF(Table2[[#This Row],[area]]="area5",Table2[[#This Row],[income]],0)</f>
        <v>0</v>
      </c>
      <c r="BJ91" s="7">
        <f ca="1">IF(Table2[[#This Row],[area]]="area6",Table2[[#This Row],[income]],0)</f>
        <v>0</v>
      </c>
      <c r="BK91" s="7">
        <f ca="1">IF(Table2[[#This Row],[area]]="area7",Table2[[#This Row],[income]],0)</f>
        <v>0</v>
      </c>
      <c r="BL91" s="7">
        <f ca="1">IF(Table2[[#This Row],[area]]="area8",Table2[[#This Row],[income]],0)</f>
        <v>0</v>
      </c>
      <c r="BM91" s="7">
        <f ca="1">IF(Table2[[#This Row],[area]]="area9",Table2[[#This Row],[income]],0)</f>
        <v>0</v>
      </c>
      <c r="BN91" s="7">
        <f ca="1">IF(Table2[[#This Row],[area]]="area10",Table2[[#This Row],[income]],0)</f>
        <v>73398</v>
      </c>
      <c r="BO91" s="6">
        <f ca="1">IF(Table2[[#This Row],[field_of_work]]="health",Table2[[#This Row],[income]],0)</f>
        <v>0</v>
      </c>
      <c r="BP91" s="7">
        <f ca="1">IF(Table2[[#This Row],[field_of_work]]="construction",Table2[[#This Row],[income]],0)</f>
        <v>0</v>
      </c>
      <c r="BQ91" s="7">
        <f ca="1">IF(Table2[[#This Row],[field_of_work]]="teaching",Table2[[#This Row],[income]],0)</f>
        <v>0</v>
      </c>
      <c r="BR91" s="7">
        <f ca="1">IF(Table2[[#This Row],[field_of_work]]="IT",Table2[[#This Row],[income]],0)</f>
        <v>0</v>
      </c>
      <c r="BS91" s="7">
        <f ca="1">IF(Table2[[#This Row],[field_of_work]]="general work",Table2[[#This Row],[income]],0)</f>
        <v>73398</v>
      </c>
      <c r="BT91" s="8">
        <f ca="1">IF(Table2[[#This Row],[field_of_work]]="agriculture",Table2[[#This Row],[income]],0)</f>
        <v>0</v>
      </c>
      <c r="BU91" s="6">
        <f ca="1">IF(Table2[[#This Row],[value_of_debts]]&gt;Table2[[#This Row],[income]],1,0)</f>
        <v>1</v>
      </c>
      <c r="BV91" s="7"/>
      <c r="BW91" s="6">
        <f ca="1">IF(Table2[[#This Row],[net_worth_of_person($)]]&gt;$BX$14,Table2[[#This Row],[age]],0)</f>
        <v>36</v>
      </c>
      <c r="BX91" s="8"/>
    </row>
    <row r="92" spans="2:76" x14ac:dyDescent="0.3">
      <c r="B92">
        <f t="shared" ca="1" si="26"/>
        <v>1</v>
      </c>
      <c r="C92" t="str">
        <f t="shared" ca="1" si="27"/>
        <v>men</v>
      </c>
      <c r="D92">
        <f t="shared" ca="1" si="28"/>
        <v>40</v>
      </c>
      <c r="E92">
        <f t="shared" ca="1" si="29"/>
        <v>5</v>
      </c>
      <c r="F92" t="str">
        <f t="shared" ca="1" si="30"/>
        <v>general work</v>
      </c>
      <c r="G92">
        <f t="shared" ca="1" si="31"/>
        <v>2</v>
      </c>
      <c r="H92" t="str">
        <f t="shared" ca="1" si="32"/>
        <v>college</v>
      </c>
      <c r="I92">
        <f t="shared" ca="1" si="33"/>
        <v>1</v>
      </c>
      <c r="J92">
        <f t="shared" ca="1" si="34"/>
        <v>1</v>
      </c>
      <c r="K92">
        <f t="shared" ca="1" si="35"/>
        <v>84191</v>
      </c>
      <c r="L92">
        <f t="shared" ca="1" si="36"/>
        <v>3</v>
      </c>
      <c r="M92" t="str">
        <f t="shared" ca="1" si="24"/>
        <v>area3</v>
      </c>
      <c r="N92">
        <f t="shared" ca="1" si="37"/>
        <v>336764</v>
      </c>
      <c r="O92" s="2">
        <f t="shared" ca="1" si="38"/>
        <v>148967.11686349064</v>
      </c>
      <c r="P92" s="1">
        <f t="shared" ca="1" si="39"/>
        <v>41255.033321555224</v>
      </c>
      <c r="Q92">
        <f t="shared" ca="1" si="40"/>
        <v>24138</v>
      </c>
      <c r="R92">
        <f t="shared" ca="1" si="41"/>
        <v>102650.94576810574</v>
      </c>
      <c r="S92">
        <f t="shared" ca="1" si="42"/>
        <v>112568.4712081123</v>
      </c>
      <c r="T92" s="1">
        <f t="shared" ca="1" si="43"/>
        <v>490587.50452966755</v>
      </c>
      <c r="U92" s="2">
        <f t="shared" ca="1" si="44"/>
        <v>275756.06263159635</v>
      </c>
      <c r="V92" s="1">
        <f t="shared" ca="1" si="45"/>
        <v>214831.44189807121</v>
      </c>
      <c r="AD92" s="6">
        <f ca="1">IF(Table2[[#This Row],[gender]]="men",1,0)</f>
        <v>1</v>
      </c>
      <c r="AE92" s="7">
        <f ca="1">IF(Table2[[#This Row],[gender]]="women",1,0)</f>
        <v>0</v>
      </c>
      <c r="AF92" s="7"/>
      <c r="AG92" s="8"/>
      <c r="AI92" s="6">
        <f ca="1">IF(Table2[[#This Row],[field_of_work]]="health",1,0)</f>
        <v>0</v>
      </c>
      <c r="AJ92" s="7">
        <f ca="1">IF(Table2[[#This Row],[field_of_work]]="construction",1,0)</f>
        <v>0</v>
      </c>
      <c r="AK92" s="7">
        <f ca="1">IF(Table2[[#This Row],[field_of_work]]="teaching",1,0)</f>
        <v>0</v>
      </c>
      <c r="AL92" s="7">
        <f ca="1">IF(Table2[[#This Row],[field_of_work]]="IT",1,0)</f>
        <v>0</v>
      </c>
      <c r="AM92" s="7">
        <f ca="1">IF(Table2[[#This Row],[field_of_work]]="general work",1,0)</f>
        <v>1</v>
      </c>
      <c r="AN92" s="7">
        <f ca="1">IF(Table2[[#This Row],[field_of_work]]="agriculture",1,0)</f>
        <v>0</v>
      </c>
      <c r="AO92" s="7"/>
      <c r="AP92" s="7"/>
      <c r="AQ92" s="7"/>
      <c r="AR92" s="7"/>
      <c r="AS92" s="7"/>
      <c r="AT92" s="8"/>
      <c r="AV92" s="19">
        <f t="shared" ca="1" si="25"/>
        <v>17185.135006700573</v>
      </c>
      <c r="AW92" s="8"/>
      <c r="AX92" s="6">
        <f ca="1">IF(Table2[[#This Row],[debts]]&gt;$AY$14,1,0)</f>
        <v>1</v>
      </c>
      <c r="AY92" s="7"/>
      <c r="AZ92" s="8"/>
      <c r="BA92" s="26">
        <f ca="1">Table2[[#This Row],[mortage_left]]/Table2[[#This Row],[value_of_house]]</f>
        <v>0.44234869779278851</v>
      </c>
      <c r="BB92" s="7">
        <f t="shared" ca="1" si="46"/>
        <v>0</v>
      </c>
      <c r="BC92" s="7"/>
      <c r="BD92" s="7"/>
      <c r="BE92" s="6">
        <f ca="1">IF(Table2[[#This Row],[area]]="area1",Table2[[#This Row],[income]],0)</f>
        <v>0</v>
      </c>
      <c r="BF92" s="7">
        <f ca="1">IF(Table2[[#This Row],[area]]="area2",Table2[[#This Row],[income]],0)</f>
        <v>0</v>
      </c>
      <c r="BG92" s="7">
        <f ca="1">IF(Table2[[#This Row],[area]]="area3",Table2[[#This Row],[income]],0)</f>
        <v>84191</v>
      </c>
      <c r="BH92" s="7">
        <f ca="1">IF(Table2[[#This Row],[area]]="area4",Table2[[#This Row],[income]],0)</f>
        <v>0</v>
      </c>
      <c r="BI92" s="7">
        <f ca="1">IF(Table2[[#This Row],[area]]="area5",Table2[[#This Row],[income]],0)</f>
        <v>0</v>
      </c>
      <c r="BJ92" s="7">
        <f ca="1">IF(Table2[[#This Row],[area]]="area6",Table2[[#This Row],[income]],0)</f>
        <v>0</v>
      </c>
      <c r="BK92" s="7">
        <f ca="1">IF(Table2[[#This Row],[area]]="area7",Table2[[#This Row],[income]],0)</f>
        <v>0</v>
      </c>
      <c r="BL92" s="7">
        <f ca="1">IF(Table2[[#This Row],[area]]="area8",Table2[[#This Row],[income]],0)</f>
        <v>0</v>
      </c>
      <c r="BM92" s="7">
        <f ca="1">IF(Table2[[#This Row],[area]]="area9",Table2[[#This Row],[income]],0)</f>
        <v>0</v>
      </c>
      <c r="BN92" s="7">
        <f ca="1">IF(Table2[[#This Row],[area]]="area10",Table2[[#This Row],[income]],0)</f>
        <v>0</v>
      </c>
      <c r="BO92" s="6">
        <f ca="1">IF(Table2[[#This Row],[field_of_work]]="health",Table2[[#This Row],[income]],0)</f>
        <v>0</v>
      </c>
      <c r="BP92" s="7">
        <f ca="1">IF(Table2[[#This Row],[field_of_work]]="construction",Table2[[#This Row],[income]],0)</f>
        <v>0</v>
      </c>
      <c r="BQ92" s="7">
        <f ca="1">IF(Table2[[#This Row],[field_of_work]]="teaching",Table2[[#This Row],[income]],0)</f>
        <v>0</v>
      </c>
      <c r="BR92" s="7">
        <f ca="1">IF(Table2[[#This Row],[field_of_work]]="IT",Table2[[#This Row],[income]],0)</f>
        <v>0</v>
      </c>
      <c r="BS92" s="7">
        <f ca="1">IF(Table2[[#This Row],[field_of_work]]="general work",Table2[[#This Row],[income]],0)</f>
        <v>84191</v>
      </c>
      <c r="BT92" s="8">
        <f ca="1">IF(Table2[[#This Row],[field_of_work]]="agriculture",Table2[[#This Row],[income]],0)</f>
        <v>0</v>
      </c>
      <c r="BU92" s="6">
        <f ca="1">IF(Table2[[#This Row],[value_of_debts]]&gt;Table2[[#This Row],[income]],1,0)</f>
        <v>1</v>
      </c>
      <c r="BV92" s="7"/>
      <c r="BW92" s="6">
        <f ca="1">IF(Table2[[#This Row],[net_worth_of_person($)]]&gt;$BX$14,Table2[[#This Row],[age]],0)</f>
        <v>40</v>
      </c>
      <c r="BX92" s="8"/>
    </row>
    <row r="93" spans="2:76" x14ac:dyDescent="0.3">
      <c r="B93">
        <f t="shared" ca="1" si="26"/>
        <v>1</v>
      </c>
      <c r="C93" t="str">
        <f t="shared" ca="1" si="27"/>
        <v>men</v>
      </c>
      <c r="D93">
        <f t="shared" ca="1" si="28"/>
        <v>41</v>
      </c>
      <c r="E93">
        <f t="shared" ca="1" si="29"/>
        <v>5</v>
      </c>
      <c r="F93" t="str">
        <f t="shared" ca="1" si="30"/>
        <v>general work</v>
      </c>
      <c r="G93">
        <f t="shared" ca="1" si="31"/>
        <v>3</v>
      </c>
      <c r="H93" t="str">
        <f t="shared" ca="1" si="32"/>
        <v>university</v>
      </c>
      <c r="I93">
        <f t="shared" ca="1" si="33"/>
        <v>3</v>
      </c>
      <c r="J93">
        <f t="shared" ca="1" si="34"/>
        <v>2</v>
      </c>
      <c r="K93">
        <f t="shared" ca="1" si="35"/>
        <v>82077</v>
      </c>
      <c r="L93">
        <f t="shared" ca="1" si="36"/>
        <v>2</v>
      </c>
      <c r="M93" t="str">
        <f t="shared" ca="1" si="24"/>
        <v>area2</v>
      </c>
      <c r="N93">
        <f t="shared" ca="1" si="37"/>
        <v>410385</v>
      </c>
      <c r="O93" s="2">
        <f t="shared" ca="1" si="38"/>
        <v>249088.16117277142</v>
      </c>
      <c r="P93" s="1">
        <f t="shared" ca="1" si="39"/>
        <v>34370.270013401147</v>
      </c>
      <c r="Q93">
        <f t="shared" ca="1" si="40"/>
        <v>7418</v>
      </c>
      <c r="R93">
        <f t="shared" ca="1" si="41"/>
        <v>16577.456993666099</v>
      </c>
      <c r="S93">
        <f t="shared" ca="1" si="42"/>
        <v>83193.464032947304</v>
      </c>
      <c r="T93" s="1">
        <f t="shared" ca="1" si="43"/>
        <v>527948.73404634849</v>
      </c>
      <c r="U93" s="2">
        <f t="shared" ca="1" si="44"/>
        <v>273083.61816643749</v>
      </c>
      <c r="V93" s="1">
        <f t="shared" ca="1" si="45"/>
        <v>254865.115879911</v>
      </c>
      <c r="AD93" s="6">
        <f ca="1">IF(Table2[[#This Row],[gender]]="men",1,0)</f>
        <v>1</v>
      </c>
      <c r="AE93" s="7">
        <f ca="1">IF(Table2[[#This Row],[gender]]="women",1,0)</f>
        <v>0</v>
      </c>
      <c r="AF93" s="7"/>
      <c r="AG93" s="8"/>
      <c r="AI93" s="6">
        <f ca="1">IF(Table2[[#This Row],[field_of_work]]="health",1,0)</f>
        <v>0</v>
      </c>
      <c r="AJ93" s="7">
        <f ca="1">IF(Table2[[#This Row],[field_of_work]]="construction",1,0)</f>
        <v>0</v>
      </c>
      <c r="AK93" s="7">
        <f ca="1">IF(Table2[[#This Row],[field_of_work]]="teaching",1,0)</f>
        <v>0</v>
      </c>
      <c r="AL93" s="7">
        <f ca="1">IF(Table2[[#This Row],[field_of_work]]="IT",1,0)</f>
        <v>0</v>
      </c>
      <c r="AM93" s="7">
        <f ca="1">IF(Table2[[#This Row],[field_of_work]]="general work",1,0)</f>
        <v>1</v>
      </c>
      <c r="AN93" s="7">
        <f ca="1">IF(Table2[[#This Row],[field_of_work]]="agriculture",1,0)</f>
        <v>0</v>
      </c>
      <c r="AO93" s="7"/>
      <c r="AP93" s="7"/>
      <c r="AQ93" s="7"/>
      <c r="AR93" s="7"/>
      <c r="AS93" s="7"/>
      <c r="AT93" s="8"/>
      <c r="AV93" s="19">
        <f t="shared" ca="1" si="25"/>
        <v>26328.793586863067</v>
      </c>
      <c r="AW93" s="8"/>
      <c r="AX93" s="6">
        <f ca="1">IF(Table2[[#This Row],[debts]]&gt;$AY$14,1,0)</f>
        <v>1</v>
      </c>
      <c r="AY93" s="7"/>
      <c r="AZ93" s="8"/>
      <c r="BA93" s="26">
        <f ca="1">Table2[[#This Row],[mortage_left]]/Table2[[#This Row],[value_of_house]]</f>
        <v>0.60696214816031635</v>
      </c>
      <c r="BB93" s="7">
        <f t="shared" ca="1" si="46"/>
        <v>0</v>
      </c>
      <c r="BC93" s="7"/>
      <c r="BD93" s="7"/>
      <c r="BE93" s="6">
        <f ca="1">IF(Table2[[#This Row],[area]]="area1",Table2[[#This Row],[income]],0)</f>
        <v>0</v>
      </c>
      <c r="BF93" s="7">
        <f ca="1">IF(Table2[[#This Row],[area]]="area2",Table2[[#This Row],[income]],0)</f>
        <v>82077</v>
      </c>
      <c r="BG93" s="7">
        <f ca="1">IF(Table2[[#This Row],[area]]="area3",Table2[[#This Row],[income]],0)</f>
        <v>0</v>
      </c>
      <c r="BH93" s="7">
        <f ca="1">IF(Table2[[#This Row],[area]]="area4",Table2[[#This Row],[income]],0)</f>
        <v>0</v>
      </c>
      <c r="BI93" s="7">
        <f ca="1">IF(Table2[[#This Row],[area]]="area5",Table2[[#This Row],[income]],0)</f>
        <v>0</v>
      </c>
      <c r="BJ93" s="7">
        <f ca="1">IF(Table2[[#This Row],[area]]="area6",Table2[[#This Row],[income]],0)</f>
        <v>0</v>
      </c>
      <c r="BK93" s="7">
        <f ca="1">IF(Table2[[#This Row],[area]]="area7",Table2[[#This Row],[income]],0)</f>
        <v>0</v>
      </c>
      <c r="BL93" s="7">
        <f ca="1">IF(Table2[[#This Row],[area]]="area8",Table2[[#This Row],[income]],0)</f>
        <v>0</v>
      </c>
      <c r="BM93" s="7">
        <f ca="1">IF(Table2[[#This Row],[area]]="area9",Table2[[#This Row],[income]],0)</f>
        <v>0</v>
      </c>
      <c r="BN93" s="7">
        <f ca="1">IF(Table2[[#This Row],[area]]="area10",Table2[[#This Row],[income]],0)</f>
        <v>0</v>
      </c>
      <c r="BO93" s="6">
        <f ca="1">IF(Table2[[#This Row],[field_of_work]]="health",Table2[[#This Row],[income]],0)</f>
        <v>0</v>
      </c>
      <c r="BP93" s="7">
        <f ca="1">IF(Table2[[#This Row],[field_of_work]]="construction",Table2[[#This Row],[income]],0)</f>
        <v>0</v>
      </c>
      <c r="BQ93" s="7">
        <f ca="1">IF(Table2[[#This Row],[field_of_work]]="teaching",Table2[[#This Row],[income]],0)</f>
        <v>0</v>
      </c>
      <c r="BR93" s="7">
        <f ca="1">IF(Table2[[#This Row],[field_of_work]]="IT",Table2[[#This Row],[income]],0)</f>
        <v>0</v>
      </c>
      <c r="BS93" s="7">
        <f ca="1">IF(Table2[[#This Row],[field_of_work]]="general work",Table2[[#This Row],[income]],0)</f>
        <v>82077</v>
      </c>
      <c r="BT93" s="8">
        <f ca="1">IF(Table2[[#This Row],[field_of_work]]="agriculture",Table2[[#This Row],[income]],0)</f>
        <v>0</v>
      </c>
      <c r="BU93" s="6">
        <f ca="1">IF(Table2[[#This Row],[value_of_debts]]&gt;Table2[[#This Row],[income]],1,0)</f>
        <v>1</v>
      </c>
      <c r="BV93" s="7"/>
      <c r="BW93" s="6">
        <f ca="1">IF(Table2[[#This Row],[net_worth_of_person($)]]&gt;$BX$14,Table2[[#This Row],[age]],0)</f>
        <v>41</v>
      </c>
      <c r="BX93" s="8"/>
    </row>
    <row r="94" spans="2:76" x14ac:dyDescent="0.3">
      <c r="B94">
        <f t="shared" ca="1" si="26"/>
        <v>2</v>
      </c>
      <c r="C94" t="str">
        <f t="shared" ca="1" si="27"/>
        <v>women</v>
      </c>
      <c r="D94">
        <f t="shared" ca="1" si="28"/>
        <v>29</v>
      </c>
      <c r="E94">
        <f t="shared" ca="1" si="29"/>
        <v>4</v>
      </c>
      <c r="F94" t="str">
        <f t="shared" ca="1" si="30"/>
        <v>IT</v>
      </c>
      <c r="G94">
        <f t="shared" ca="1" si="31"/>
        <v>1</v>
      </c>
      <c r="H94" t="str">
        <f t="shared" ca="1" si="32"/>
        <v>highschool</v>
      </c>
      <c r="I94">
        <f t="shared" ca="1" si="33"/>
        <v>4</v>
      </c>
      <c r="J94">
        <f t="shared" ca="1" si="34"/>
        <v>1</v>
      </c>
      <c r="K94">
        <f t="shared" ca="1" si="35"/>
        <v>29833</v>
      </c>
      <c r="L94">
        <f t="shared" ca="1" si="36"/>
        <v>10</v>
      </c>
      <c r="M94" t="str">
        <f t="shared" ca="1" si="24"/>
        <v>area10</v>
      </c>
      <c r="N94">
        <f t="shared" ca="1" si="37"/>
        <v>149165</v>
      </c>
      <c r="O94" s="2">
        <f t="shared" ca="1" si="38"/>
        <v>78347.459127966024</v>
      </c>
      <c r="P94" s="1">
        <f t="shared" ca="1" si="39"/>
        <v>26328.793586863067</v>
      </c>
      <c r="Q94">
        <f t="shared" ca="1" si="40"/>
        <v>3176</v>
      </c>
      <c r="R94">
        <f t="shared" ca="1" si="41"/>
        <v>18465.937370400006</v>
      </c>
      <c r="S94">
        <f t="shared" ca="1" si="42"/>
        <v>38298.75464153308</v>
      </c>
      <c r="T94" s="1">
        <f t="shared" ca="1" si="43"/>
        <v>213792.54822839613</v>
      </c>
      <c r="U94" s="2">
        <f t="shared" ca="1" si="44"/>
        <v>99989.396498366026</v>
      </c>
      <c r="V94" s="1">
        <f t="shared" ca="1" si="45"/>
        <v>113803.15173003011</v>
      </c>
      <c r="AD94" s="6">
        <f ca="1">IF(Table2[[#This Row],[gender]]="men",1,0)</f>
        <v>0</v>
      </c>
      <c r="AE94" s="7">
        <f ca="1">IF(Table2[[#This Row],[gender]]="women",1,0)</f>
        <v>1</v>
      </c>
      <c r="AF94" s="7"/>
      <c r="AG94" s="8"/>
      <c r="AI94" s="6">
        <f ca="1">IF(Table2[[#This Row],[field_of_work]]="health",1,0)</f>
        <v>0</v>
      </c>
      <c r="AJ94" s="7">
        <f ca="1">IF(Table2[[#This Row],[field_of_work]]="construction",1,0)</f>
        <v>0</v>
      </c>
      <c r="AK94" s="7">
        <f ca="1">IF(Table2[[#This Row],[field_of_work]]="teaching",1,0)</f>
        <v>0</v>
      </c>
      <c r="AL94" s="7">
        <f ca="1">IF(Table2[[#This Row],[field_of_work]]="IT",1,0)</f>
        <v>1</v>
      </c>
      <c r="AM94" s="7">
        <f ca="1">IF(Table2[[#This Row],[field_of_work]]="general work",1,0)</f>
        <v>0</v>
      </c>
      <c r="AN94" s="7">
        <f ca="1">IF(Table2[[#This Row],[field_of_work]]="agriculture",1,0)</f>
        <v>0</v>
      </c>
      <c r="AO94" s="7"/>
      <c r="AP94" s="7"/>
      <c r="AQ94" s="7"/>
      <c r="AR94" s="7"/>
      <c r="AS94" s="7"/>
      <c r="AT94" s="8"/>
      <c r="AV94" s="19">
        <f t="shared" ca="1" si="25"/>
        <v>27731.360662892381</v>
      </c>
      <c r="AW94" s="8"/>
      <c r="AX94" s="6">
        <f ca="1">IF(Table2[[#This Row],[debts]]&gt;$AY$14,1,0)</f>
        <v>1</v>
      </c>
      <c r="AY94" s="7"/>
      <c r="AZ94" s="8"/>
      <c r="BA94" s="26">
        <f ca="1">Table2[[#This Row],[mortage_left]]/Table2[[#This Row],[value_of_house]]</f>
        <v>0.52524023147498422</v>
      </c>
      <c r="BB94" s="7">
        <f t="shared" ca="1" si="46"/>
        <v>0</v>
      </c>
      <c r="BC94" s="7"/>
      <c r="BD94" s="7"/>
      <c r="BE94" s="6">
        <f ca="1">IF(Table2[[#This Row],[area]]="area1",Table2[[#This Row],[income]],0)</f>
        <v>0</v>
      </c>
      <c r="BF94" s="7">
        <f ca="1">IF(Table2[[#This Row],[area]]="area2",Table2[[#This Row],[income]],0)</f>
        <v>0</v>
      </c>
      <c r="BG94" s="7">
        <f ca="1">IF(Table2[[#This Row],[area]]="area3",Table2[[#This Row],[income]],0)</f>
        <v>0</v>
      </c>
      <c r="BH94" s="7">
        <f ca="1">IF(Table2[[#This Row],[area]]="area4",Table2[[#This Row],[income]],0)</f>
        <v>0</v>
      </c>
      <c r="BI94" s="7">
        <f ca="1">IF(Table2[[#This Row],[area]]="area5",Table2[[#This Row],[income]],0)</f>
        <v>0</v>
      </c>
      <c r="BJ94" s="7">
        <f ca="1">IF(Table2[[#This Row],[area]]="area6",Table2[[#This Row],[income]],0)</f>
        <v>0</v>
      </c>
      <c r="BK94" s="7">
        <f ca="1">IF(Table2[[#This Row],[area]]="area7",Table2[[#This Row],[income]],0)</f>
        <v>0</v>
      </c>
      <c r="BL94" s="7">
        <f ca="1">IF(Table2[[#This Row],[area]]="area8",Table2[[#This Row],[income]],0)</f>
        <v>0</v>
      </c>
      <c r="BM94" s="7">
        <f ca="1">IF(Table2[[#This Row],[area]]="area9",Table2[[#This Row],[income]],0)</f>
        <v>0</v>
      </c>
      <c r="BN94" s="7">
        <f ca="1">IF(Table2[[#This Row],[area]]="area10",Table2[[#This Row],[income]],0)</f>
        <v>29833</v>
      </c>
      <c r="BO94" s="6">
        <f ca="1">IF(Table2[[#This Row],[field_of_work]]="health",Table2[[#This Row],[income]],0)</f>
        <v>0</v>
      </c>
      <c r="BP94" s="7">
        <f ca="1">IF(Table2[[#This Row],[field_of_work]]="construction",Table2[[#This Row],[income]],0)</f>
        <v>0</v>
      </c>
      <c r="BQ94" s="7">
        <f ca="1">IF(Table2[[#This Row],[field_of_work]]="teaching",Table2[[#This Row],[income]],0)</f>
        <v>0</v>
      </c>
      <c r="BR94" s="7">
        <f ca="1">IF(Table2[[#This Row],[field_of_work]]="IT",Table2[[#This Row],[income]],0)</f>
        <v>29833</v>
      </c>
      <c r="BS94" s="7">
        <f ca="1">IF(Table2[[#This Row],[field_of_work]]="general work",Table2[[#This Row],[income]],0)</f>
        <v>0</v>
      </c>
      <c r="BT94" s="8">
        <f ca="1">IF(Table2[[#This Row],[field_of_work]]="agriculture",Table2[[#This Row],[income]],0)</f>
        <v>0</v>
      </c>
      <c r="BU94" s="6">
        <f ca="1">IF(Table2[[#This Row],[value_of_debts]]&gt;Table2[[#This Row],[income]],1,0)</f>
        <v>1</v>
      </c>
      <c r="BV94" s="7"/>
      <c r="BW94" s="6">
        <f ca="1">IF(Table2[[#This Row],[net_worth_of_person($)]]&gt;$BX$14,Table2[[#This Row],[age]],0)</f>
        <v>29</v>
      </c>
      <c r="BX94" s="8"/>
    </row>
    <row r="95" spans="2:76" x14ac:dyDescent="0.3">
      <c r="B95">
        <f t="shared" ca="1" si="26"/>
        <v>2</v>
      </c>
      <c r="C95" t="str">
        <f t="shared" ca="1" si="27"/>
        <v>women</v>
      </c>
      <c r="D95">
        <f t="shared" ca="1" si="28"/>
        <v>29</v>
      </c>
      <c r="E95">
        <f t="shared" ca="1" si="29"/>
        <v>6</v>
      </c>
      <c r="F95" t="str">
        <f t="shared" ca="1" si="30"/>
        <v>agriculture</v>
      </c>
      <c r="G95">
        <f t="shared" ca="1" si="31"/>
        <v>5</v>
      </c>
      <c r="H95" t="str">
        <f t="shared" ca="1" si="32"/>
        <v>other</v>
      </c>
      <c r="I95">
        <f t="shared" ca="1" si="33"/>
        <v>0</v>
      </c>
      <c r="J95">
        <f t="shared" ca="1" si="34"/>
        <v>1</v>
      </c>
      <c r="K95">
        <f t="shared" ca="1" si="35"/>
        <v>36682</v>
      </c>
      <c r="L95">
        <f t="shared" ca="1" si="36"/>
        <v>3</v>
      </c>
      <c r="M95" t="str">
        <f t="shared" ca="1" si="24"/>
        <v>area3</v>
      </c>
      <c r="N95">
        <f t="shared" ca="1" si="37"/>
        <v>183410</v>
      </c>
      <c r="O95" s="2">
        <f t="shared" ca="1" si="38"/>
        <v>50053.296267917038</v>
      </c>
      <c r="P95" s="1">
        <f t="shared" ca="1" si="39"/>
        <v>27731.360662892381</v>
      </c>
      <c r="Q95">
        <f t="shared" ca="1" si="40"/>
        <v>9891</v>
      </c>
      <c r="R95">
        <f t="shared" ca="1" si="41"/>
        <v>67208.465385366973</v>
      </c>
      <c r="S95">
        <f t="shared" ca="1" si="42"/>
        <v>31077.364238666487</v>
      </c>
      <c r="T95" s="1">
        <f t="shared" ca="1" si="43"/>
        <v>242218.72490155886</v>
      </c>
      <c r="U95" s="2">
        <f t="shared" ca="1" si="44"/>
        <v>127152.76165328402</v>
      </c>
      <c r="V95" s="1">
        <f t="shared" ca="1" si="45"/>
        <v>115065.96324827484</v>
      </c>
      <c r="AD95" s="6">
        <f ca="1">IF(Table2[[#This Row],[gender]]="men",1,0)</f>
        <v>0</v>
      </c>
      <c r="AE95" s="7">
        <f ca="1">IF(Table2[[#This Row],[gender]]="women",1,0)</f>
        <v>1</v>
      </c>
      <c r="AF95" s="7"/>
      <c r="AG95" s="8"/>
      <c r="AI95" s="6">
        <f ca="1">IF(Table2[[#This Row],[field_of_work]]="health",1,0)</f>
        <v>0</v>
      </c>
      <c r="AJ95" s="7">
        <f ca="1">IF(Table2[[#This Row],[field_of_work]]="construction",1,0)</f>
        <v>0</v>
      </c>
      <c r="AK95" s="7">
        <f ca="1">IF(Table2[[#This Row],[field_of_work]]="teaching",1,0)</f>
        <v>0</v>
      </c>
      <c r="AL95" s="7">
        <f ca="1">IF(Table2[[#This Row],[field_of_work]]="IT",1,0)</f>
        <v>0</v>
      </c>
      <c r="AM95" s="7">
        <f ca="1">IF(Table2[[#This Row],[field_of_work]]="general work",1,0)</f>
        <v>0</v>
      </c>
      <c r="AN95" s="7">
        <f ca="1">IF(Table2[[#This Row],[field_of_work]]="agriculture",1,0)</f>
        <v>1</v>
      </c>
      <c r="AO95" s="7"/>
      <c r="AP95" s="7"/>
      <c r="AQ95" s="7"/>
      <c r="AR95" s="7"/>
      <c r="AS95" s="7"/>
      <c r="AT95" s="8"/>
      <c r="AV95" s="19">
        <f t="shared" ca="1" si="25"/>
        <v>13164.896937232144</v>
      </c>
      <c r="AW95" s="8"/>
      <c r="AX95" s="6">
        <f ca="1">IF(Table2[[#This Row],[debts]]&gt;$AY$14,1,0)</f>
        <v>1</v>
      </c>
      <c r="AY95" s="7"/>
      <c r="AZ95" s="8"/>
      <c r="BA95" s="26">
        <f ca="1">Table2[[#This Row],[mortage_left]]/Table2[[#This Row],[value_of_house]]</f>
        <v>0.27290385621240409</v>
      </c>
      <c r="BB95" s="7">
        <f t="shared" ca="1" si="46"/>
        <v>1</v>
      </c>
      <c r="BC95" s="7"/>
      <c r="BD95" s="7"/>
      <c r="BE95" s="6">
        <f ca="1">IF(Table2[[#This Row],[area]]="area1",Table2[[#This Row],[income]],0)</f>
        <v>0</v>
      </c>
      <c r="BF95" s="7">
        <f ca="1">IF(Table2[[#This Row],[area]]="area2",Table2[[#This Row],[income]],0)</f>
        <v>0</v>
      </c>
      <c r="BG95" s="7">
        <f ca="1">IF(Table2[[#This Row],[area]]="area3",Table2[[#This Row],[income]],0)</f>
        <v>36682</v>
      </c>
      <c r="BH95" s="7">
        <f ca="1">IF(Table2[[#This Row],[area]]="area4",Table2[[#This Row],[income]],0)</f>
        <v>0</v>
      </c>
      <c r="BI95" s="7">
        <f ca="1">IF(Table2[[#This Row],[area]]="area5",Table2[[#This Row],[income]],0)</f>
        <v>0</v>
      </c>
      <c r="BJ95" s="7">
        <f ca="1">IF(Table2[[#This Row],[area]]="area6",Table2[[#This Row],[income]],0)</f>
        <v>0</v>
      </c>
      <c r="BK95" s="7">
        <f ca="1">IF(Table2[[#This Row],[area]]="area7",Table2[[#This Row],[income]],0)</f>
        <v>0</v>
      </c>
      <c r="BL95" s="7">
        <f ca="1">IF(Table2[[#This Row],[area]]="area8",Table2[[#This Row],[income]],0)</f>
        <v>0</v>
      </c>
      <c r="BM95" s="7">
        <f ca="1">IF(Table2[[#This Row],[area]]="area9",Table2[[#This Row],[income]],0)</f>
        <v>0</v>
      </c>
      <c r="BN95" s="7">
        <f ca="1">IF(Table2[[#This Row],[area]]="area10",Table2[[#This Row],[income]],0)</f>
        <v>0</v>
      </c>
      <c r="BO95" s="6">
        <f ca="1">IF(Table2[[#This Row],[field_of_work]]="health",Table2[[#This Row],[income]],0)</f>
        <v>0</v>
      </c>
      <c r="BP95" s="7">
        <f ca="1">IF(Table2[[#This Row],[field_of_work]]="construction",Table2[[#This Row],[income]],0)</f>
        <v>0</v>
      </c>
      <c r="BQ95" s="7">
        <f ca="1">IF(Table2[[#This Row],[field_of_work]]="teaching",Table2[[#This Row],[income]],0)</f>
        <v>0</v>
      </c>
      <c r="BR95" s="7">
        <f ca="1">IF(Table2[[#This Row],[field_of_work]]="IT",Table2[[#This Row],[income]],0)</f>
        <v>0</v>
      </c>
      <c r="BS95" s="7">
        <f ca="1">IF(Table2[[#This Row],[field_of_work]]="general work",Table2[[#This Row],[income]],0)</f>
        <v>0</v>
      </c>
      <c r="BT95" s="8">
        <f ca="1">IF(Table2[[#This Row],[field_of_work]]="agriculture",Table2[[#This Row],[income]],0)</f>
        <v>36682</v>
      </c>
      <c r="BU95" s="6">
        <f ca="1">IF(Table2[[#This Row],[value_of_debts]]&gt;Table2[[#This Row],[income]],1,0)</f>
        <v>1</v>
      </c>
      <c r="BV95" s="7"/>
      <c r="BW95" s="6">
        <f ca="1">IF(Table2[[#This Row],[net_worth_of_person($)]]&gt;$BX$14,Table2[[#This Row],[age]],0)</f>
        <v>29</v>
      </c>
      <c r="BX95" s="8"/>
    </row>
    <row r="96" spans="2:76" x14ac:dyDescent="0.3">
      <c r="B96">
        <f t="shared" ca="1" si="26"/>
        <v>1</v>
      </c>
      <c r="C96" t="str">
        <f t="shared" ca="1" si="27"/>
        <v>men</v>
      </c>
      <c r="D96">
        <f t="shared" ca="1" si="28"/>
        <v>29</v>
      </c>
      <c r="E96">
        <f t="shared" ca="1" si="29"/>
        <v>4</v>
      </c>
      <c r="F96" t="str">
        <f t="shared" ca="1" si="30"/>
        <v>IT</v>
      </c>
      <c r="G96">
        <f t="shared" ca="1" si="31"/>
        <v>1</v>
      </c>
      <c r="H96" t="str">
        <f t="shared" ca="1" si="32"/>
        <v>highschool</v>
      </c>
      <c r="I96">
        <f t="shared" ca="1" si="33"/>
        <v>1</v>
      </c>
      <c r="J96">
        <f t="shared" ca="1" si="34"/>
        <v>1</v>
      </c>
      <c r="K96">
        <f t="shared" ca="1" si="35"/>
        <v>25636</v>
      </c>
      <c r="L96">
        <f t="shared" ca="1" si="36"/>
        <v>3</v>
      </c>
      <c r="M96" t="str">
        <f t="shared" ca="1" si="24"/>
        <v>area3</v>
      </c>
      <c r="N96">
        <f t="shared" ca="1" si="37"/>
        <v>76908</v>
      </c>
      <c r="O96" s="2">
        <f t="shared" ca="1" si="38"/>
        <v>40562.521370101516</v>
      </c>
      <c r="P96" s="1">
        <f t="shared" ca="1" si="39"/>
        <v>13164.896937232144</v>
      </c>
      <c r="Q96">
        <f t="shared" ca="1" si="40"/>
        <v>1716</v>
      </c>
      <c r="R96">
        <f t="shared" ca="1" si="41"/>
        <v>38697.453468618674</v>
      </c>
      <c r="S96">
        <f t="shared" ca="1" si="42"/>
        <v>4112.713367608214</v>
      </c>
      <c r="T96" s="1">
        <f t="shared" ca="1" si="43"/>
        <v>94185.61030484036</v>
      </c>
      <c r="U96" s="2">
        <f t="shared" ca="1" si="44"/>
        <v>80975.974838720198</v>
      </c>
      <c r="V96" s="1">
        <f t="shared" ca="1" si="45"/>
        <v>13209.635466120162</v>
      </c>
      <c r="AD96" s="6">
        <f ca="1">IF(Table2[[#This Row],[gender]]="men",1,0)</f>
        <v>1</v>
      </c>
      <c r="AE96" s="7">
        <f ca="1">IF(Table2[[#This Row],[gender]]="women",1,0)</f>
        <v>0</v>
      </c>
      <c r="AF96" s="7"/>
      <c r="AG96" s="8"/>
      <c r="AI96" s="6">
        <f ca="1">IF(Table2[[#This Row],[field_of_work]]="health",1,0)</f>
        <v>0</v>
      </c>
      <c r="AJ96" s="7">
        <f ca="1">IF(Table2[[#This Row],[field_of_work]]="construction",1,0)</f>
        <v>0</v>
      </c>
      <c r="AK96" s="7">
        <f ca="1">IF(Table2[[#This Row],[field_of_work]]="teaching",1,0)</f>
        <v>0</v>
      </c>
      <c r="AL96" s="7">
        <f ca="1">IF(Table2[[#This Row],[field_of_work]]="IT",1,0)</f>
        <v>1</v>
      </c>
      <c r="AM96" s="7">
        <f ca="1">IF(Table2[[#This Row],[field_of_work]]="general work",1,0)</f>
        <v>0</v>
      </c>
      <c r="AN96" s="7">
        <f ca="1">IF(Table2[[#This Row],[field_of_work]]="agriculture",1,0)</f>
        <v>0</v>
      </c>
      <c r="AO96" s="7"/>
      <c r="AP96" s="7"/>
      <c r="AQ96" s="7"/>
      <c r="AR96" s="7"/>
      <c r="AS96" s="7"/>
      <c r="AT96" s="8"/>
      <c r="AV96" s="19">
        <f t="shared" ca="1" si="25"/>
        <v>20835.627867759027</v>
      </c>
      <c r="AW96" s="8"/>
      <c r="AX96" s="6">
        <f ca="1">IF(Table2[[#This Row],[debts]]&gt;$AY$14,1,0)</f>
        <v>1</v>
      </c>
      <c r="AY96" s="7"/>
      <c r="AZ96" s="8"/>
      <c r="BA96" s="26">
        <f ca="1">Table2[[#This Row],[mortage_left]]/Table2[[#This Row],[value_of_house]]</f>
        <v>0.52741615137698961</v>
      </c>
      <c r="BB96" s="7">
        <f t="shared" ca="1" si="46"/>
        <v>0</v>
      </c>
      <c r="BC96" s="7"/>
      <c r="BD96" s="7"/>
      <c r="BE96" s="6">
        <f ca="1">IF(Table2[[#This Row],[area]]="area1",Table2[[#This Row],[income]],0)</f>
        <v>0</v>
      </c>
      <c r="BF96" s="7">
        <f ca="1">IF(Table2[[#This Row],[area]]="area2",Table2[[#This Row],[income]],0)</f>
        <v>0</v>
      </c>
      <c r="BG96" s="7">
        <f ca="1">IF(Table2[[#This Row],[area]]="area3",Table2[[#This Row],[income]],0)</f>
        <v>25636</v>
      </c>
      <c r="BH96" s="7">
        <f ca="1">IF(Table2[[#This Row],[area]]="area4",Table2[[#This Row],[income]],0)</f>
        <v>0</v>
      </c>
      <c r="BI96" s="7">
        <f ca="1">IF(Table2[[#This Row],[area]]="area5",Table2[[#This Row],[income]],0)</f>
        <v>0</v>
      </c>
      <c r="BJ96" s="7">
        <f ca="1">IF(Table2[[#This Row],[area]]="area6",Table2[[#This Row],[income]],0)</f>
        <v>0</v>
      </c>
      <c r="BK96" s="7">
        <f ca="1">IF(Table2[[#This Row],[area]]="area7",Table2[[#This Row],[income]],0)</f>
        <v>0</v>
      </c>
      <c r="BL96" s="7">
        <f ca="1">IF(Table2[[#This Row],[area]]="area8",Table2[[#This Row],[income]],0)</f>
        <v>0</v>
      </c>
      <c r="BM96" s="7">
        <f ca="1">IF(Table2[[#This Row],[area]]="area9",Table2[[#This Row],[income]],0)</f>
        <v>0</v>
      </c>
      <c r="BN96" s="7">
        <f ca="1">IF(Table2[[#This Row],[area]]="area10",Table2[[#This Row],[income]],0)</f>
        <v>0</v>
      </c>
      <c r="BO96" s="6">
        <f ca="1">IF(Table2[[#This Row],[field_of_work]]="health",Table2[[#This Row],[income]],0)</f>
        <v>0</v>
      </c>
      <c r="BP96" s="7">
        <f ca="1">IF(Table2[[#This Row],[field_of_work]]="construction",Table2[[#This Row],[income]],0)</f>
        <v>0</v>
      </c>
      <c r="BQ96" s="7">
        <f ca="1">IF(Table2[[#This Row],[field_of_work]]="teaching",Table2[[#This Row],[income]],0)</f>
        <v>0</v>
      </c>
      <c r="BR96" s="7">
        <f ca="1">IF(Table2[[#This Row],[field_of_work]]="IT",Table2[[#This Row],[income]],0)</f>
        <v>25636</v>
      </c>
      <c r="BS96" s="7">
        <f ca="1">IF(Table2[[#This Row],[field_of_work]]="general work",Table2[[#This Row],[income]],0)</f>
        <v>0</v>
      </c>
      <c r="BT96" s="8">
        <f ca="1">IF(Table2[[#This Row],[field_of_work]]="agriculture",Table2[[#This Row],[income]],0)</f>
        <v>0</v>
      </c>
      <c r="BU96" s="6">
        <f ca="1">IF(Table2[[#This Row],[value_of_debts]]&gt;Table2[[#This Row],[income]],1,0)</f>
        <v>1</v>
      </c>
      <c r="BV96" s="7"/>
      <c r="BW96" s="6">
        <f ca="1">IF(Table2[[#This Row],[net_worth_of_person($)]]&gt;$BX$14,Table2[[#This Row],[age]],0)</f>
        <v>29</v>
      </c>
      <c r="BX96" s="8"/>
    </row>
    <row r="97" spans="2:76" x14ac:dyDescent="0.3">
      <c r="B97">
        <f t="shared" ca="1" si="26"/>
        <v>1</v>
      </c>
      <c r="C97" t="str">
        <f t="shared" ca="1" si="27"/>
        <v>men</v>
      </c>
      <c r="D97">
        <f t="shared" ca="1" si="28"/>
        <v>31</v>
      </c>
      <c r="E97">
        <f t="shared" ca="1" si="29"/>
        <v>2</v>
      </c>
      <c r="F97" t="str">
        <f t="shared" ca="1" si="30"/>
        <v>construction</v>
      </c>
      <c r="G97">
        <f t="shared" ca="1" si="31"/>
        <v>3</v>
      </c>
      <c r="H97" t="str">
        <f t="shared" ca="1" si="32"/>
        <v>university</v>
      </c>
      <c r="I97">
        <f t="shared" ca="1" si="33"/>
        <v>3</v>
      </c>
      <c r="J97">
        <f t="shared" ca="1" si="34"/>
        <v>2</v>
      </c>
      <c r="K97">
        <f t="shared" ca="1" si="35"/>
        <v>28752</v>
      </c>
      <c r="L97">
        <f t="shared" ca="1" si="36"/>
        <v>12</v>
      </c>
      <c r="M97" t="str">
        <f t="shared" ca="1" si="24"/>
        <v>area10</v>
      </c>
      <c r="N97">
        <f t="shared" ca="1" si="37"/>
        <v>143760</v>
      </c>
      <c r="O97" s="2">
        <f t="shared" ca="1" si="38"/>
        <v>43024.917670864706</v>
      </c>
      <c r="P97" s="1">
        <f t="shared" ca="1" si="39"/>
        <v>41671.255735518054</v>
      </c>
      <c r="Q97">
        <f t="shared" ca="1" si="40"/>
        <v>5854</v>
      </c>
      <c r="R97">
        <f t="shared" ca="1" si="41"/>
        <v>1677.7959813290845</v>
      </c>
      <c r="S97">
        <f t="shared" ca="1" si="42"/>
        <v>7661.2471905511493</v>
      </c>
      <c r="T97" s="1">
        <f t="shared" ca="1" si="43"/>
        <v>193092.50292606922</v>
      </c>
      <c r="U97" s="2">
        <f t="shared" ca="1" si="44"/>
        <v>50556.713652193794</v>
      </c>
      <c r="V97" s="1">
        <f t="shared" ca="1" si="45"/>
        <v>142535.78927387542</v>
      </c>
      <c r="AD97" s="6">
        <f ca="1">IF(Table2[[#This Row],[gender]]="men",1,0)</f>
        <v>1</v>
      </c>
      <c r="AE97" s="7">
        <f ca="1">IF(Table2[[#This Row],[gender]]="women",1,0)</f>
        <v>0</v>
      </c>
      <c r="AF97" s="7"/>
      <c r="AG97" s="8"/>
      <c r="AI97" s="6">
        <f ca="1">IF(Table2[[#This Row],[field_of_work]]="health",1,0)</f>
        <v>0</v>
      </c>
      <c r="AJ97" s="7">
        <f ca="1">IF(Table2[[#This Row],[field_of_work]]="construction",1,0)</f>
        <v>1</v>
      </c>
      <c r="AK97" s="7">
        <f ca="1">IF(Table2[[#This Row],[field_of_work]]="teaching",1,0)</f>
        <v>0</v>
      </c>
      <c r="AL97" s="7">
        <f ca="1">IF(Table2[[#This Row],[field_of_work]]="IT",1,0)</f>
        <v>0</v>
      </c>
      <c r="AM97" s="7">
        <f ca="1">IF(Table2[[#This Row],[field_of_work]]="general work",1,0)</f>
        <v>0</v>
      </c>
      <c r="AN97" s="7">
        <f ca="1">IF(Table2[[#This Row],[field_of_work]]="agriculture",1,0)</f>
        <v>0</v>
      </c>
      <c r="AO97" s="7"/>
      <c r="AP97" s="7"/>
      <c r="AQ97" s="7"/>
      <c r="AR97" s="7"/>
      <c r="AS97" s="7"/>
      <c r="AT97" s="8"/>
      <c r="AV97" s="19">
        <f t="shared" ca="1" si="25"/>
        <v>25697.783427793853</v>
      </c>
      <c r="AW97" s="8"/>
      <c r="AX97" s="6">
        <f ca="1">IF(Table2[[#This Row],[debts]]&gt;$AY$14,1,0)</f>
        <v>1</v>
      </c>
      <c r="AY97" s="7"/>
      <c r="AZ97" s="8"/>
      <c r="BA97" s="26">
        <f ca="1">Table2[[#This Row],[mortage_left]]/Table2[[#This Row],[value_of_house]]</f>
        <v>0.29928295541781236</v>
      </c>
      <c r="BB97" s="7">
        <f t="shared" ca="1" si="46"/>
        <v>1</v>
      </c>
      <c r="BC97" s="7"/>
      <c r="BD97" s="7"/>
      <c r="BE97" s="6">
        <f ca="1">IF(Table2[[#This Row],[area]]="area1",Table2[[#This Row],[income]],0)</f>
        <v>0</v>
      </c>
      <c r="BF97" s="7">
        <f ca="1">IF(Table2[[#This Row],[area]]="area2",Table2[[#This Row],[income]],0)</f>
        <v>0</v>
      </c>
      <c r="BG97" s="7">
        <f ca="1">IF(Table2[[#This Row],[area]]="area3",Table2[[#This Row],[income]],0)</f>
        <v>0</v>
      </c>
      <c r="BH97" s="7">
        <f ca="1">IF(Table2[[#This Row],[area]]="area4",Table2[[#This Row],[income]],0)</f>
        <v>0</v>
      </c>
      <c r="BI97" s="7">
        <f ca="1">IF(Table2[[#This Row],[area]]="area5",Table2[[#This Row],[income]],0)</f>
        <v>0</v>
      </c>
      <c r="BJ97" s="7">
        <f ca="1">IF(Table2[[#This Row],[area]]="area6",Table2[[#This Row],[income]],0)</f>
        <v>0</v>
      </c>
      <c r="BK97" s="7">
        <f ca="1">IF(Table2[[#This Row],[area]]="area7",Table2[[#This Row],[income]],0)</f>
        <v>0</v>
      </c>
      <c r="BL97" s="7">
        <f ca="1">IF(Table2[[#This Row],[area]]="area8",Table2[[#This Row],[income]],0)</f>
        <v>0</v>
      </c>
      <c r="BM97" s="7">
        <f ca="1">IF(Table2[[#This Row],[area]]="area9",Table2[[#This Row],[income]],0)</f>
        <v>0</v>
      </c>
      <c r="BN97" s="7">
        <f ca="1">IF(Table2[[#This Row],[area]]="area10",Table2[[#This Row],[income]],0)</f>
        <v>28752</v>
      </c>
      <c r="BO97" s="6">
        <f ca="1">IF(Table2[[#This Row],[field_of_work]]="health",Table2[[#This Row],[income]],0)</f>
        <v>0</v>
      </c>
      <c r="BP97" s="7">
        <f ca="1">IF(Table2[[#This Row],[field_of_work]]="construction",Table2[[#This Row],[income]],0)</f>
        <v>28752</v>
      </c>
      <c r="BQ97" s="7">
        <f ca="1">IF(Table2[[#This Row],[field_of_work]]="teaching",Table2[[#This Row],[income]],0)</f>
        <v>0</v>
      </c>
      <c r="BR97" s="7">
        <f ca="1">IF(Table2[[#This Row],[field_of_work]]="IT",Table2[[#This Row],[income]],0)</f>
        <v>0</v>
      </c>
      <c r="BS97" s="7">
        <f ca="1">IF(Table2[[#This Row],[field_of_work]]="general work",Table2[[#This Row],[income]],0)</f>
        <v>0</v>
      </c>
      <c r="BT97" s="8">
        <f ca="1">IF(Table2[[#This Row],[field_of_work]]="agriculture",Table2[[#This Row],[income]],0)</f>
        <v>0</v>
      </c>
      <c r="BU97" s="6">
        <f ca="1">IF(Table2[[#This Row],[value_of_debts]]&gt;Table2[[#This Row],[income]],1,0)</f>
        <v>1</v>
      </c>
      <c r="BV97" s="7"/>
      <c r="BW97" s="6">
        <f ca="1">IF(Table2[[#This Row],[net_worth_of_person($)]]&gt;$BX$14,Table2[[#This Row],[age]],0)</f>
        <v>31</v>
      </c>
      <c r="BX97" s="8"/>
    </row>
    <row r="98" spans="2:76" x14ac:dyDescent="0.3">
      <c r="B98">
        <f t="shared" ca="1" si="26"/>
        <v>1</v>
      </c>
      <c r="C98" t="str">
        <f t="shared" ca="1" si="27"/>
        <v>men</v>
      </c>
      <c r="D98">
        <f t="shared" ca="1" si="28"/>
        <v>29</v>
      </c>
      <c r="E98">
        <f t="shared" ca="1" si="29"/>
        <v>2</v>
      </c>
      <c r="F98" t="str">
        <f t="shared" ca="1" si="30"/>
        <v>construction</v>
      </c>
      <c r="G98">
        <f t="shared" ca="1" si="31"/>
        <v>2</v>
      </c>
      <c r="H98" t="str">
        <f t="shared" ca="1" si="32"/>
        <v>college</v>
      </c>
      <c r="I98">
        <f t="shared" ca="1" si="33"/>
        <v>1</v>
      </c>
      <c r="J98">
        <f t="shared" ca="1" si="34"/>
        <v>3</v>
      </c>
      <c r="K98">
        <f t="shared" ca="1" si="35"/>
        <v>35589</v>
      </c>
      <c r="L98">
        <f t="shared" ca="1" si="36"/>
        <v>3</v>
      </c>
      <c r="M98" t="str">
        <f t="shared" ca="1" si="24"/>
        <v>area3</v>
      </c>
      <c r="N98">
        <f t="shared" ca="1" si="37"/>
        <v>142356</v>
      </c>
      <c r="O98" s="2">
        <f t="shared" ca="1" si="38"/>
        <v>109006.8258627563</v>
      </c>
      <c r="P98" s="1">
        <f t="shared" ca="1" si="39"/>
        <v>77093.350283381558</v>
      </c>
      <c r="Q98">
        <f t="shared" ca="1" si="40"/>
        <v>27447</v>
      </c>
      <c r="R98">
        <f t="shared" ca="1" si="41"/>
        <v>64454.405910577516</v>
      </c>
      <c r="S98">
        <f t="shared" ca="1" si="42"/>
        <v>43688.568326684675</v>
      </c>
      <c r="T98" s="1">
        <f t="shared" ca="1" si="43"/>
        <v>263137.91861006623</v>
      </c>
      <c r="U98" s="2">
        <f t="shared" ca="1" si="44"/>
        <v>200908.2317733338</v>
      </c>
      <c r="V98" s="1">
        <f t="shared" ca="1" si="45"/>
        <v>62229.686836732435</v>
      </c>
      <c r="AD98" s="6">
        <f ca="1">IF(Table2[[#This Row],[gender]]="men",1,0)</f>
        <v>1</v>
      </c>
      <c r="AE98" s="7">
        <f ca="1">IF(Table2[[#This Row],[gender]]="women",1,0)</f>
        <v>0</v>
      </c>
      <c r="AF98" s="7"/>
      <c r="AG98" s="8"/>
      <c r="AI98" s="6">
        <f ca="1">IF(Table2[[#This Row],[field_of_work]]="health",1,0)</f>
        <v>0</v>
      </c>
      <c r="AJ98" s="7">
        <f ca="1">IF(Table2[[#This Row],[field_of_work]]="construction",1,0)</f>
        <v>1</v>
      </c>
      <c r="AK98" s="7">
        <f ca="1">IF(Table2[[#This Row],[field_of_work]]="teaching",1,0)</f>
        <v>0</v>
      </c>
      <c r="AL98" s="7">
        <f ca="1">IF(Table2[[#This Row],[field_of_work]]="IT",1,0)</f>
        <v>0</v>
      </c>
      <c r="AM98" s="7">
        <f ca="1">IF(Table2[[#This Row],[field_of_work]]="general work",1,0)</f>
        <v>0</v>
      </c>
      <c r="AN98" s="7">
        <f ca="1">IF(Table2[[#This Row],[field_of_work]]="agriculture",1,0)</f>
        <v>0</v>
      </c>
      <c r="AO98" s="7"/>
      <c r="AP98" s="7"/>
      <c r="AQ98" s="7"/>
      <c r="AR98" s="7"/>
      <c r="AS98" s="7"/>
      <c r="AT98" s="8"/>
      <c r="AV98" s="19">
        <f t="shared" ca="1" si="25"/>
        <v>44585.509111671272</v>
      </c>
      <c r="AW98" s="8"/>
      <c r="AX98" s="6">
        <f ca="1">IF(Table2[[#This Row],[debts]]&gt;$AY$14,1,0)</f>
        <v>1</v>
      </c>
      <c r="AY98" s="7"/>
      <c r="AZ98" s="8"/>
      <c r="BA98" s="26">
        <f ca="1">Table2[[#This Row],[mortage_left]]/Table2[[#This Row],[value_of_house]]</f>
        <v>0.7657339758264935</v>
      </c>
      <c r="BB98" s="7">
        <f t="shared" ca="1" si="46"/>
        <v>0</v>
      </c>
      <c r="BC98" s="7"/>
      <c r="BD98" s="7"/>
      <c r="BE98" s="6">
        <f ca="1">IF(Table2[[#This Row],[area]]="area1",Table2[[#This Row],[income]],0)</f>
        <v>0</v>
      </c>
      <c r="BF98" s="7">
        <f ca="1">IF(Table2[[#This Row],[area]]="area2",Table2[[#This Row],[income]],0)</f>
        <v>0</v>
      </c>
      <c r="BG98" s="7">
        <f ca="1">IF(Table2[[#This Row],[area]]="area3",Table2[[#This Row],[income]],0)</f>
        <v>35589</v>
      </c>
      <c r="BH98" s="7">
        <f ca="1">IF(Table2[[#This Row],[area]]="area4",Table2[[#This Row],[income]],0)</f>
        <v>0</v>
      </c>
      <c r="BI98" s="7">
        <f ca="1">IF(Table2[[#This Row],[area]]="area5",Table2[[#This Row],[income]],0)</f>
        <v>0</v>
      </c>
      <c r="BJ98" s="7">
        <f ca="1">IF(Table2[[#This Row],[area]]="area6",Table2[[#This Row],[income]],0)</f>
        <v>0</v>
      </c>
      <c r="BK98" s="7">
        <f ca="1">IF(Table2[[#This Row],[area]]="area7",Table2[[#This Row],[income]],0)</f>
        <v>0</v>
      </c>
      <c r="BL98" s="7">
        <f ca="1">IF(Table2[[#This Row],[area]]="area8",Table2[[#This Row],[income]],0)</f>
        <v>0</v>
      </c>
      <c r="BM98" s="7">
        <f ca="1">IF(Table2[[#This Row],[area]]="area9",Table2[[#This Row],[income]],0)</f>
        <v>0</v>
      </c>
      <c r="BN98" s="7">
        <f ca="1">IF(Table2[[#This Row],[area]]="area10",Table2[[#This Row],[income]],0)</f>
        <v>0</v>
      </c>
      <c r="BO98" s="6">
        <f ca="1">IF(Table2[[#This Row],[field_of_work]]="health",Table2[[#This Row],[income]],0)</f>
        <v>0</v>
      </c>
      <c r="BP98" s="7">
        <f ca="1">IF(Table2[[#This Row],[field_of_work]]="construction",Table2[[#This Row],[income]],0)</f>
        <v>35589</v>
      </c>
      <c r="BQ98" s="7">
        <f ca="1">IF(Table2[[#This Row],[field_of_work]]="teaching",Table2[[#This Row],[income]],0)</f>
        <v>0</v>
      </c>
      <c r="BR98" s="7">
        <f ca="1">IF(Table2[[#This Row],[field_of_work]]="IT",Table2[[#This Row],[income]],0)</f>
        <v>0</v>
      </c>
      <c r="BS98" s="7">
        <f ca="1">IF(Table2[[#This Row],[field_of_work]]="general work",Table2[[#This Row],[income]],0)</f>
        <v>0</v>
      </c>
      <c r="BT98" s="8">
        <f ca="1">IF(Table2[[#This Row],[field_of_work]]="agriculture",Table2[[#This Row],[income]],0)</f>
        <v>0</v>
      </c>
      <c r="BU98" s="6">
        <f ca="1">IF(Table2[[#This Row],[value_of_debts]]&gt;Table2[[#This Row],[income]],1,0)</f>
        <v>1</v>
      </c>
      <c r="BV98" s="7"/>
      <c r="BW98" s="6">
        <f ca="1">IF(Table2[[#This Row],[net_worth_of_person($)]]&gt;$BX$14,Table2[[#This Row],[age]],0)</f>
        <v>29</v>
      </c>
      <c r="BX98" s="8"/>
    </row>
    <row r="99" spans="2:76" x14ac:dyDescent="0.3">
      <c r="B99">
        <f t="shared" ca="1" si="26"/>
        <v>1</v>
      </c>
      <c r="C99" t="str">
        <f t="shared" ca="1" si="27"/>
        <v>men</v>
      </c>
      <c r="D99">
        <f t="shared" ca="1" si="28"/>
        <v>39</v>
      </c>
      <c r="E99">
        <f t="shared" ca="1" si="29"/>
        <v>2</v>
      </c>
      <c r="F99" t="str">
        <f t="shared" ca="1" si="30"/>
        <v>construction</v>
      </c>
      <c r="G99">
        <f t="shared" ca="1" si="31"/>
        <v>2</v>
      </c>
      <c r="H99" t="str">
        <f t="shared" ca="1" si="32"/>
        <v>college</v>
      </c>
      <c r="I99">
        <f t="shared" ca="1" si="33"/>
        <v>3</v>
      </c>
      <c r="J99">
        <f t="shared" ca="1" si="34"/>
        <v>2</v>
      </c>
      <c r="K99">
        <f t="shared" ca="1" si="35"/>
        <v>83475</v>
      </c>
      <c r="L99">
        <f t="shared" ca="1" si="36"/>
        <v>11</v>
      </c>
      <c r="M99" t="str">
        <f t="shared" ca="1" si="24"/>
        <v>area10</v>
      </c>
      <c r="N99">
        <f t="shared" ca="1" si="37"/>
        <v>250425</v>
      </c>
      <c r="O99" s="2">
        <f t="shared" ca="1" si="38"/>
        <v>136830.04872416225</v>
      </c>
      <c r="P99" s="1">
        <f t="shared" ca="1" si="39"/>
        <v>89171.018223342544</v>
      </c>
      <c r="Q99">
        <f t="shared" ca="1" si="40"/>
        <v>34299</v>
      </c>
      <c r="R99">
        <f t="shared" ca="1" si="41"/>
        <v>158838.20722658379</v>
      </c>
      <c r="S99">
        <f t="shared" ca="1" si="42"/>
        <v>61918.595305736431</v>
      </c>
      <c r="T99" s="1">
        <f t="shared" ca="1" si="43"/>
        <v>401514.61352907895</v>
      </c>
      <c r="U99" s="2">
        <f t="shared" ca="1" si="44"/>
        <v>329967.25595074601</v>
      </c>
      <c r="V99" s="1">
        <f t="shared" ca="1" si="45"/>
        <v>71547.357578332943</v>
      </c>
      <c r="AD99" s="6">
        <f ca="1">IF(Table2[[#This Row],[gender]]="men",1,0)</f>
        <v>1</v>
      </c>
      <c r="AE99" s="7">
        <f ca="1">IF(Table2[[#This Row],[gender]]="women",1,0)</f>
        <v>0</v>
      </c>
      <c r="AF99" s="7"/>
      <c r="AG99" s="8"/>
      <c r="AI99" s="6">
        <f ca="1">IF(Table2[[#This Row],[field_of_work]]="health",1,0)</f>
        <v>0</v>
      </c>
      <c r="AJ99" s="7">
        <f ca="1">IF(Table2[[#This Row],[field_of_work]]="construction",1,0)</f>
        <v>1</v>
      </c>
      <c r="AK99" s="7">
        <f ca="1">IF(Table2[[#This Row],[field_of_work]]="teaching",1,0)</f>
        <v>0</v>
      </c>
      <c r="AL99" s="7">
        <f ca="1">IF(Table2[[#This Row],[field_of_work]]="IT",1,0)</f>
        <v>0</v>
      </c>
      <c r="AM99" s="7">
        <f ca="1">IF(Table2[[#This Row],[field_of_work]]="general work",1,0)</f>
        <v>0</v>
      </c>
      <c r="AN99" s="7">
        <f ca="1">IF(Table2[[#This Row],[field_of_work]]="agriculture",1,0)</f>
        <v>0</v>
      </c>
      <c r="AO99" s="7"/>
      <c r="AP99" s="7"/>
      <c r="AQ99" s="7"/>
      <c r="AR99" s="7"/>
      <c r="AS99" s="7"/>
      <c r="AT99" s="8"/>
      <c r="AV99" s="19">
        <f t="shared" ca="1" si="25"/>
        <v>11376.149139372414</v>
      </c>
      <c r="AW99" s="8"/>
      <c r="AX99" s="6">
        <f ca="1">IF(Table2[[#This Row],[debts]]&gt;$AY$14,1,0)</f>
        <v>1</v>
      </c>
      <c r="AY99" s="7"/>
      <c r="AZ99" s="8"/>
      <c r="BA99" s="26">
        <f ca="1">Table2[[#This Row],[mortage_left]]/Table2[[#This Row],[value_of_house]]</f>
        <v>0.54639132963626735</v>
      </c>
      <c r="BB99" s="7">
        <f t="shared" ca="1" si="46"/>
        <v>0</v>
      </c>
      <c r="BC99" s="7"/>
      <c r="BD99" s="7"/>
      <c r="BE99" s="6">
        <f ca="1">IF(Table2[[#This Row],[area]]="area1",Table2[[#This Row],[income]],0)</f>
        <v>0</v>
      </c>
      <c r="BF99" s="7">
        <f ca="1">IF(Table2[[#This Row],[area]]="area2",Table2[[#This Row],[income]],0)</f>
        <v>0</v>
      </c>
      <c r="BG99" s="7">
        <f ca="1">IF(Table2[[#This Row],[area]]="area3",Table2[[#This Row],[income]],0)</f>
        <v>0</v>
      </c>
      <c r="BH99" s="7">
        <f ca="1">IF(Table2[[#This Row],[area]]="area4",Table2[[#This Row],[income]],0)</f>
        <v>0</v>
      </c>
      <c r="BI99" s="7">
        <f ca="1">IF(Table2[[#This Row],[area]]="area5",Table2[[#This Row],[income]],0)</f>
        <v>0</v>
      </c>
      <c r="BJ99" s="7">
        <f ca="1">IF(Table2[[#This Row],[area]]="area6",Table2[[#This Row],[income]],0)</f>
        <v>0</v>
      </c>
      <c r="BK99" s="7">
        <f ca="1">IF(Table2[[#This Row],[area]]="area7",Table2[[#This Row],[income]],0)</f>
        <v>0</v>
      </c>
      <c r="BL99" s="7">
        <f ca="1">IF(Table2[[#This Row],[area]]="area8",Table2[[#This Row],[income]],0)</f>
        <v>0</v>
      </c>
      <c r="BM99" s="7">
        <f ca="1">IF(Table2[[#This Row],[area]]="area9",Table2[[#This Row],[income]],0)</f>
        <v>0</v>
      </c>
      <c r="BN99" s="7">
        <f ca="1">IF(Table2[[#This Row],[area]]="area10",Table2[[#This Row],[income]],0)</f>
        <v>83475</v>
      </c>
      <c r="BO99" s="6">
        <f ca="1">IF(Table2[[#This Row],[field_of_work]]="health",Table2[[#This Row],[income]],0)</f>
        <v>0</v>
      </c>
      <c r="BP99" s="7">
        <f ca="1">IF(Table2[[#This Row],[field_of_work]]="construction",Table2[[#This Row],[income]],0)</f>
        <v>83475</v>
      </c>
      <c r="BQ99" s="7">
        <f ca="1">IF(Table2[[#This Row],[field_of_work]]="teaching",Table2[[#This Row],[income]],0)</f>
        <v>0</v>
      </c>
      <c r="BR99" s="7">
        <f ca="1">IF(Table2[[#This Row],[field_of_work]]="IT",Table2[[#This Row],[income]],0)</f>
        <v>0</v>
      </c>
      <c r="BS99" s="7">
        <f ca="1">IF(Table2[[#This Row],[field_of_work]]="general work",Table2[[#This Row],[income]],0)</f>
        <v>0</v>
      </c>
      <c r="BT99" s="8">
        <f ca="1">IF(Table2[[#This Row],[field_of_work]]="agriculture",Table2[[#This Row],[income]],0)</f>
        <v>0</v>
      </c>
      <c r="BU99" s="6">
        <f ca="1">IF(Table2[[#This Row],[value_of_debts]]&gt;Table2[[#This Row],[income]],1,0)</f>
        <v>1</v>
      </c>
      <c r="BV99" s="7"/>
      <c r="BW99" s="6">
        <f ca="1">IF(Table2[[#This Row],[net_worth_of_person($)]]&gt;$BX$14,Table2[[#This Row],[age]],0)</f>
        <v>39</v>
      </c>
      <c r="BX99" s="8"/>
    </row>
    <row r="100" spans="2:76" x14ac:dyDescent="0.3">
      <c r="B100">
        <f t="shared" ca="1" si="26"/>
        <v>2</v>
      </c>
      <c r="C100" t="str">
        <f t="shared" ca="1" si="27"/>
        <v>women</v>
      </c>
      <c r="D100">
        <f t="shared" ca="1" si="28"/>
        <v>39</v>
      </c>
      <c r="E100">
        <f t="shared" ca="1" si="29"/>
        <v>4</v>
      </c>
      <c r="F100" t="str">
        <f t="shared" ca="1" si="30"/>
        <v>IT</v>
      </c>
      <c r="G100">
        <f t="shared" ca="1" si="31"/>
        <v>2</v>
      </c>
      <c r="H100" t="str">
        <f t="shared" ca="1" si="32"/>
        <v>college</v>
      </c>
      <c r="I100">
        <f t="shared" ca="1" si="33"/>
        <v>2</v>
      </c>
      <c r="J100">
        <f t="shared" ca="1" si="34"/>
        <v>1</v>
      </c>
      <c r="K100">
        <f t="shared" ca="1" si="35"/>
        <v>82274</v>
      </c>
      <c r="L100">
        <f t="shared" ca="1" si="36"/>
        <v>4</v>
      </c>
      <c r="M100" t="str">
        <f t="shared" ca="1" si="24"/>
        <v>area4</v>
      </c>
      <c r="N100">
        <f t="shared" ca="1" si="37"/>
        <v>246822</v>
      </c>
      <c r="O100" s="2">
        <f t="shared" ca="1" si="38"/>
        <v>26971.100690394174</v>
      </c>
      <c r="P100" s="1">
        <f t="shared" ca="1" si="39"/>
        <v>11376.149139372414</v>
      </c>
      <c r="Q100">
        <f t="shared" ca="1" si="40"/>
        <v>6704</v>
      </c>
      <c r="R100">
        <f t="shared" ca="1" si="41"/>
        <v>124545.55595152536</v>
      </c>
      <c r="S100">
        <f t="shared" ca="1" si="42"/>
        <v>42402.09650192019</v>
      </c>
      <c r="T100" s="1">
        <f t="shared" ca="1" si="43"/>
        <v>300600.2456412926</v>
      </c>
      <c r="U100" s="2">
        <f t="shared" ca="1" si="44"/>
        <v>158220.65664191952</v>
      </c>
      <c r="V100" s="1">
        <f t="shared" ca="1" si="45"/>
        <v>142379.58899937308</v>
      </c>
      <c r="AD100" s="6">
        <f ca="1">IF(Table2[[#This Row],[gender]]="men",1,0)</f>
        <v>0</v>
      </c>
      <c r="AE100" s="7">
        <f ca="1">IF(Table2[[#This Row],[gender]]="women",1,0)</f>
        <v>1</v>
      </c>
      <c r="AF100" s="7"/>
      <c r="AG100" s="8"/>
      <c r="AI100" s="6">
        <f ca="1">IF(Table2[[#This Row],[field_of_work]]="health",1,0)</f>
        <v>0</v>
      </c>
      <c r="AJ100" s="7">
        <f ca="1">IF(Table2[[#This Row],[field_of_work]]="construction",1,0)</f>
        <v>0</v>
      </c>
      <c r="AK100" s="7">
        <f ca="1">IF(Table2[[#This Row],[field_of_work]]="teaching",1,0)</f>
        <v>0</v>
      </c>
      <c r="AL100" s="7">
        <f ca="1">IF(Table2[[#This Row],[field_of_work]]="IT",1,0)</f>
        <v>1</v>
      </c>
      <c r="AM100" s="7">
        <f ca="1">IF(Table2[[#This Row],[field_of_work]]="general work",1,0)</f>
        <v>0</v>
      </c>
      <c r="AN100" s="7">
        <f ca="1">IF(Table2[[#This Row],[field_of_work]]="agriculture",1,0)</f>
        <v>0</v>
      </c>
      <c r="AO100" s="7"/>
      <c r="AP100" s="7"/>
      <c r="AQ100" s="7"/>
      <c r="AR100" s="7"/>
      <c r="AS100" s="7"/>
      <c r="AT100" s="8"/>
      <c r="AV100" s="19">
        <f t="shared" ca="1" si="25"/>
        <v>21081.041594545684</v>
      </c>
      <c r="AW100" s="8"/>
      <c r="AX100" s="6">
        <f ca="1">IF(Table2[[#This Row],[debts]]&gt;$AY$14,1,0)</f>
        <v>1</v>
      </c>
      <c r="AY100" s="7"/>
      <c r="AZ100" s="8"/>
      <c r="BA100" s="26">
        <f ca="1">Table2[[#This Row],[mortage_left]]/Table2[[#This Row],[value_of_house]]</f>
        <v>0.10927348733254805</v>
      </c>
      <c r="BB100" s="7">
        <f t="shared" ca="1" si="46"/>
        <v>1</v>
      </c>
      <c r="BC100" s="7"/>
      <c r="BD100" s="7"/>
      <c r="BE100" s="6">
        <f ca="1">IF(Table2[[#This Row],[area]]="area1",Table2[[#This Row],[income]],0)</f>
        <v>0</v>
      </c>
      <c r="BF100" s="7">
        <f ca="1">IF(Table2[[#This Row],[area]]="area2",Table2[[#This Row],[income]],0)</f>
        <v>0</v>
      </c>
      <c r="BG100" s="7">
        <f ca="1">IF(Table2[[#This Row],[area]]="area3",Table2[[#This Row],[income]],0)</f>
        <v>0</v>
      </c>
      <c r="BH100" s="7">
        <f ca="1">IF(Table2[[#This Row],[area]]="area4",Table2[[#This Row],[income]],0)</f>
        <v>82274</v>
      </c>
      <c r="BI100" s="7">
        <f ca="1">IF(Table2[[#This Row],[area]]="area5",Table2[[#This Row],[income]],0)</f>
        <v>0</v>
      </c>
      <c r="BJ100" s="7">
        <f ca="1">IF(Table2[[#This Row],[area]]="area6",Table2[[#This Row],[income]],0)</f>
        <v>0</v>
      </c>
      <c r="BK100" s="7">
        <f ca="1">IF(Table2[[#This Row],[area]]="area7",Table2[[#This Row],[income]],0)</f>
        <v>0</v>
      </c>
      <c r="BL100" s="7">
        <f ca="1">IF(Table2[[#This Row],[area]]="area8",Table2[[#This Row],[income]],0)</f>
        <v>0</v>
      </c>
      <c r="BM100" s="7">
        <f ca="1">IF(Table2[[#This Row],[area]]="area9",Table2[[#This Row],[income]],0)</f>
        <v>0</v>
      </c>
      <c r="BN100" s="7">
        <f ca="1">IF(Table2[[#This Row],[area]]="area10",Table2[[#This Row],[income]],0)</f>
        <v>0</v>
      </c>
      <c r="BO100" s="6">
        <f ca="1">IF(Table2[[#This Row],[field_of_work]]="health",Table2[[#This Row],[income]],0)</f>
        <v>0</v>
      </c>
      <c r="BP100" s="7">
        <f ca="1">IF(Table2[[#This Row],[field_of_work]]="construction",Table2[[#This Row],[income]],0)</f>
        <v>0</v>
      </c>
      <c r="BQ100" s="7">
        <f ca="1">IF(Table2[[#This Row],[field_of_work]]="teaching",Table2[[#This Row],[income]],0)</f>
        <v>0</v>
      </c>
      <c r="BR100" s="7">
        <f ca="1">IF(Table2[[#This Row],[field_of_work]]="IT",Table2[[#This Row],[income]],0)</f>
        <v>82274</v>
      </c>
      <c r="BS100" s="7">
        <f ca="1">IF(Table2[[#This Row],[field_of_work]]="general work",Table2[[#This Row],[income]],0)</f>
        <v>0</v>
      </c>
      <c r="BT100" s="8">
        <f ca="1">IF(Table2[[#This Row],[field_of_work]]="agriculture",Table2[[#This Row],[income]],0)</f>
        <v>0</v>
      </c>
      <c r="BU100" s="6">
        <f ca="1">IF(Table2[[#This Row],[value_of_debts]]&gt;Table2[[#This Row],[income]],1,0)</f>
        <v>1</v>
      </c>
      <c r="BV100" s="7"/>
      <c r="BW100" s="6">
        <f ca="1">IF(Table2[[#This Row],[net_worth_of_person($)]]&gt;$BX$14,Table2[[#This Row],[age]],0)</f>
        <v>39</v>
      </c>
      <c r="BX100" s="8"/>
    </row>
    <row r="101" spans="2:76" x14ac:dyDescent="0.3">
      <c r="B101">
        <f t="shared" ca="1" si="26"/>
        <v>1</v>
      </c>
      <c r="C101" t="str">
        <f t="shared" ca="1" si="27"/>
        <v>men</v>
      </c>
      <c r="D101">
        <f t="shared" ca="1" si="28"/>
        <v>33</v>
      </c>
      <c r="E101">
        <f t="shared" ca="1" si="29"/>
        <v>4</v>
      </c>
      <c r="F101" t="str">
        <f t="shared" ca="1" si="30"/>
        <v>IT</v>
      </c>
      <c r="G101">
        <f t="shared" ca="1" si="31"/>
        <v>5</v>
      </c>
      <c r="H101" t="str">
        <f t="shared" ca="1" si="32"/>
        <v>other</v>
      </c>
      <c r="I101">
        <f t="shared" ca="1" si="33"/>
        <v>2</v>
      </c>
      <c r="J101">
        <f t="shared" ca="1" si="34"/>
        <v>1</v>
      </c>
      <c r="K101">
        <f t="shared" ca="1" si="35"/>
        <v>43722</v>
      </c>
      <c r="L101">
        <f t="shared" ca="1" si="36"/>
        <v>4</v>
      </c>
      <c r="M101" t="str">
        <f t="shared" ca="1" si="24"/>
        <v>area4</v>
      </c>
      <c r="N101">
        <f t="shared" ca="1" si="37"/>
        <v>218610</v>
      </c>
      <c r="O101" s="2">
        <f t="shared" ca="1" si="38"/>
        <v>187362.35070984258</v>
      </c>
      <c r="P101" s="1">
        <f t="shared" ca="1" si="39"/>
        <v>21081.041594545684</v>
      </c>
      <c r="Q101">
        <f t="shared" ca="1" si="40"/>
        <v>1713</v>
      </c>
      <c r="R101">
        <f t="shared" ca="1" si="41"/>
        <v>26469.56450942274</v>
      </c>
      <c r="S101">
        <f t="shared" ca="1" si="42"/>
        <v>50656.429260673031</v>
      </c>
      <c r="T101" s="1">
        <f t="shared" ca="1" si="43"/>
        <v>290347.47085521871</v>
      </c>
      <c r="U101" s="2">
        <f t="shared" ca="1" si="44"/>
        <v>215544.91521926533</v>
      </c>
      <c r="V101" s="1">
        <f t="shared" ca="1" si="45"/>
        <v>74802.55563595338</v>
      </c>
      <c r="AD101" s="6">
        <f ca="1">IF(Table2[[#This Row],[gender]]="men",1,0)</f>
        <v>1</v>
      </c>
      <c r="AE101" s="7">
        <f ca="1">IF(Table2[[#This Row],[gender]]="women",1,0)</f>
        <v>0</v>
      </c>
      <c r="AF101" s="7"/>
      <c r="AG101" s="8"/>
      <c r="AI101" s="6">
        <f ca="1">IF(Table2[[#This Row],[field_of_work]]="health",1,0)</f>
        <v>0</v>
      </c>
      <c r="AJ101" s="7">
        <f ca="1">IF(Table2[[#This Row],[field_of_work]]="construction",1,0)</f>
        <v>0</v>
      </c>
      <c r="AK101" s="7">
        <f ca="1">IF(Table2[[#This Row],[field_of_work]]="teaching",1,0)</f>
        <v>0</v>
      </c>
      <c r="AL101" s="7">
        <f ca="1">IF(Table2[[#This Row],[field_of_work]]="IT",1,0)</f>
        <v>1</v>
      </c>
      <c r="AM101" s="7">
        <f ca="1">IF(Table2[[#This Row],[field_of_work]]="general work",1,0)</f>
        <v>0</v>
      </c>
      <c r="AN101" s="7">
        <f ca="1">IF(Table2[[#This Row],[field_of_work]]="agriculture",1,0)</f>
        <v>0</v>
      </c>
      <c r="AO101" s="7"/>
      <c r="AP101" s="7"/>
      <c r="AQ101" s="7"/>
      <c r="AR101" s="7"/>
      <c r="AS101" s="7"/>
      <c r="AT101" s="8"/>
      <c r="AV101" s="19">
        <f t="shared" ca="1" si="25"/>
        <v>6412.9915475771031</v>
      </c>
      <c r="AW101" s="8"/>
      <c r="AX101" s="6">
        <f ca="1">IF(Table2[[#This Row],[debts]]&gt;$AY$14,1,0)</f>
        <v>1</v>
      </c>
      <c r="AY101" s="7"/>
      <c r="AZ101" s="8"/>
      <c r="BA101" s="26">
        <f ca="1">Table2[[#This Row],[mortage_left]]/Table2[[#This Row],[value_of_house]]</f>
        <v>0.85706212300371698</v>
      </c>
      <c r="BB101" s="7">
        <f t="shared" ca="1" si="46"/>
        <v>0</v>
      </c>
      <c r="BC101" s="7"/>
      <c r="BD101" s="7"/>
      <c r="BE101" s="6">
        <f ca="1">IF(Table2[[#This Row],[area]]="area1",Table2[[#This Row],[income]],0)</f>
        <v>0</v>
      </c>
      <c r="BF101" s="7">
        <f ca="1">IF(Table2[[#This Row],[area]]="area2",Table2[[#This Row],[income]],0)</f>
        <v>0</v>
      </c>
      <c r="BG101" s="7">
        <f ca="1">IF(Table2[[#This Row],[area]]="area3",Table2[[#This Row],[income]],0)</f>
        <v>0</v>
      </c>
      <c r="BH101" s="7">
        <f ca="1">IF(Table2[[#This Row],[area]]="area4",Table2[[#This Row],[income]],0)</f>
        <v>43722</v>
      </c>
      <c r="BI101" s="7">
        <f ca="1">IF(Table2[[#This Row],[area]]="area5",Table2[[#This Row],[income]],0)</f>
        <v>0</v>
      </c>
      <c r="BJ101" s="7">
        <f ca="1">IF(Table2[[#This Row],[area]]="area6",Table2[[#This Row],[income]],0)</f>
        <v>0</v>
      </c>
      <c r="BK101" s="7">
        <f ca="1">IF(Table2[[#This Row],[area]]="area7",Table2[[#This Row],[income]],0)</f>
        <v>0</v>
      </c>
      <c r="BL101" s="7">
        <f ca="1">IF(Table2[[#This Row],[area]]="area8",Table2[[#This Row],[income]],0)</f>
        <v>0</v>
      </c>
      <c r="BM101" s="7">
        <f ca="1">IF(Table2[[#This Row],[area]]="area9",Table2[[#This Row],[income]],0)</f>
        <v>0</v>
      </c>
      <c r="BN101" s="7">
        <f ca="1">IF(Table2[[#This Row],[area]]="area10",Table2[[#This Row],[income]],0)</f>
        <v>0</v>
      </c>
      <c r="BO101" s="6">
        <f ca="1">IF(Table2[[#This Row],[field_of_work]]="health",Table2[[#This Row],[income]],0)</f>
        <v>0</v>
      </c>
      <c r="BP101" s="7">
        <f ca="1">IF(Table2[[#This Row],[field_of_work]]="construction",Table2[[#This Row],[income]],0)</f>
        <v>0</v>
      </c>
      <c r="BQ101" s="7">
        <f ca="1">IF(Table2[[#This Row],[field_of_work]]="teaching",Table2[[#This Row],[income]],0)</f>
        <v>0</v>
      </c>
      <c r="BR101" s="7">
        <f ca="1">IF(Table2[[#This Row],[field_of_work]]="IT",Table2[[#This Row],[income]],0)</f>
        <v>43722</v>
      </c>
      <c r="BS101" s="7">
        <f ca="1">IF(Table2[[#This Row],[field_of_work]]="general work",Table2[[#This Row],[income]],0)</f>
        <v>0</v>
      </c>
      <c r="BT101" s="8">
        <f ca="1">IF(Table2[[#This Row],[field_of_work]]="agriculture",Table2[[#This Row],[income]],0)</f>
        <v>0</v>
      </c>
      <c r="BU101" s="6">
        <f ca="1">IF(Table2[[#This Row],[value_of_debts]]&gt;Table2[[#This Row],[income]],1,0)</f>
        <v>1</v>
      </c>
      <c r="BV101" s="7"/>
      <c r="BW101" s="6">
        <f ca="1">IF(Table2[[#This Row],[net_worth_of_person($)]]&gt;$BX$14,Table2[[#This Row],[age]],0)</f>
        <v>33</v>
      </c>
      <c r="BX101" s="8"/>
    </row>
    <row r="102" spans="2:76" x14ac:dyDescent="0.3">
      <c r="B102">
        <f t="shared" ca="1" si="26"/>
        <v>2</v>
      </c>
      <c r="C102" t="str">
        <f t="shared" ca="1" si="27"/>
        <v>women</v>
      </c>
      <c r="D102">
        <f t="shared" ca="1" si="28"/>
        <v>27</v>
      </c>
      <c r="E102">
        <f t="shared" ca="1" si="29"/>
        <v>6</v>
      </c>
      <c r="F102" t="str">
        <f t="shared" ca="1" si="30"/>
        <v>agriculture</v>
      </c>
      <c r="G102">
        <f t="shared" ca="1" si="31"/>
        <v>4</v>
      </c>
      <c r="H102" t="str">
        <f t="shared" ca="1" si="32"/>
        <v>technical</v>
      </c>
      <c r="I102">
        <f t="shared" ca="1" si="33"/>
        <v>4</v>
      </c>
      <c r="J102">
        <f t="shared" ca="1" si="34"/>
        <v>2</v>
      </c>
      <c r="K102">
        <f t="shared" ca="1" si="35"/>
        <v>67991</v>
      </c>
      <c r="L102">
        <f t="shared" ca="1" si="36"/>
        <v>14</v>
      </c>
      <c r="M102" t="str">
        <f t="shared" ca="1" si="24"/>
        <v>area10</v>
      </c>
      <c r="N102">
        <f t="shared" ca="1" si="37"/>
        <v>271964</v>
      </c>
      <c r="O102" s="2">
        <f t="shared" ca="1" si="38"/>
        <v>141354.91476859743</v>
      </c>
      <c r="P102" s="1">
        <f t="shared" ca="1" si="39"/>
        <v>12825.983095154206</v>
      </c>
      <c r="Q102">
        <f t="shared" ca="1" si="40"/>
        <v>9151</v>
      </c>
      <c r="R102">
        <f t="shared" ca="1" si="41"/>
        <v>101385.75294566489</v>
      </c>
      <c r="S102">
        <f t="shared" ca="1" si="42"/>
        <v>78835.557392912684</v>
      </c>
      <c r="T102" s="1">
        <f t="shared" ca="1" si="43"/>
        <v>363625.54048806691</v>
      </c>
      <c r="U102" s="2">
        <f t="shared" ca="1" si="44"/>
        <v>251891.66771426232</v>
      </c>
      <c r="V102" s="1">
        <f t="shared" ca="1" si="45"/>
        <v>111733.87277380459</v>
      </c>
      <c r="AD102" s="6">
        <f ca="1">IF(Table2[[#This Row],[gender]]="men",1,0)</f>
        <v>0</v>
      </c>
      <c r="AE102" s="7">
        <f ca="1">IF(Table2[[#This Row],[gender]]="women",1,0)</f>
        <v>1</v>
      </c>
      <c r="AF102" s="7"/>
      <c r="AG102" s="8"/>
      <c r="AI102" s="6">
        <f ca="1">IF(Table2[[#This Row],[field_of_work]]="health",1,0)</f>
        <v>0</v>
      </c>
      <c r="AJ102" s="7">
        <f ca="1">IF(Table2[[#This Row],[field_of_work]]="construction",1,0)</f>
        <v>0</v>
      </c>
      <c r="AK102" s="7">
        <f ca="1">IF(Table2[[#This Row],[field_of_work]]="teaching",1,0)</f>
        <v>0</v>
      </c>
      <c r="AL102" s="7">
        <f ca="1">IF(Table2[[#This Row],[field_of_work]]="IT",1,0)</f>
        <v>0</v>
      </c>
      <c r="AM102" s="7">
        <f ca="1">IF(Table2[[#This Row],[field_of_work]]="general work",1,0)</f>
        <v>0</v>
      </c>
      <c r="AN102" s="7">
        <f ca="1">IF(Table2[[#This Row],[field_of_work]]="agriculture",1,0)</f>
        <v>1</v>
      </c>
      <c r="AO102" s="7"/>
      <c r="AP102" s="7"/>
      <c r="AQ102" s="7"/>
      <c r="AR102" s="7"/>
      <c r="AS102" s="7"/>
      <c r="AT102" s="8"/>
      <c r="AV102" s="19">
        <f t="shared" ca="1" si="25"/>
        <v>53830.430771026462</v>
      </c>
      <c r="AW102" s="8"/>
      <c r="AX102" s="6">
        <f ca="1">IF(Table2[[#This Row],[debts]]&gt;$AY$14,1,0)</f>
        <v>1</v>
      </c>
      <c r="AY102" s="7"/>
      <c r="AZ102" s="8"/>
      <c r="BA102" s="26">
        <f ca="1">Table2[[#This Row],[mortage_left]]/Table2[[#This Row],[value_of_house]]</f>
        <v>0.51975597788162198</v>
      </c>
      <c r="BB102" s="7">
        <f t="shared" ca="1" si="46"/>
        <v>0</v>
      </c>
      <c r="BC102" s="7"/>
      <c r="BD102" s="7"/>
      <c r="BE102" s="6">
        <f ca="1">IF(Table2[[#This Row],[area]]="area1",Table2[[#This Row],[income]],0)</f>
        <v>0</v>
      </c>
      <c r="BF102" s="7">
        <f ca="1">IF(Table2[[#This Row],[area]]="area2",Table2[[#This Row],[income]],0)</f>
        <v>0</v>
      </c>
      <c r="BG102" s="7">
        <f ca="1">IF(Table2[[#This Row],[area]]="area3",Table2[[#This Row],[income]],0)</f>
        <v>0</v>
      </c>
      <c r="BH102" s="7">
        <f ca="1">IF(Table2[[#This Row],[area]]="area4",Table2[[#This Row],[income]],0)</f>
        <v>0</v>
      </c>
      <c r="BI102" s="7">
        <f ca="1">IF(Table2[[#This Row],[area]]="area5",Table2[[#This Row],[income]],0)</f>
        <v>0</v>
      </c>
      <c r="BJ102" s="7">
        <f ca="1">IF(Table2[[#This Row],[area]]="area6",Table2[[#This Row],[income]],0)</f>
        <v>0</v>
      </c>
      <c r="BK102" s="7">
        <f ca="1">IF(Table2[[#This Row],[area]]="area7",Table2[[#This Row],[income]],0)</f>
        <v>0</v>
      </c>
      <c r="BL102" s="7">
        <f ca="1">IF(Table2[[#This Row],[area]]="area8",Table2[[#This Row],[income]],0)</f>
        <v>0</v>
      </c>
      <c r="BM102" s="7">
        <f ca="1">IF(Table2[[#This Row],[area]]="area9",Table2[[#This Row],[income]],0)</f>
        <v>0</v>
      </c>
      <c r="BN102" s="7">
        <f ca="1">IF(Table2[[#This Row],[area]]="area10",Table2[[#This Row],[income]],0)</f>
        <v>67991</v>
      </c>
      <c r="BO102" s="6">
        <f ca="1">IF(Table2[[#This Row],[field_of_work]]="health",Table2[[#This Row],[income]],0)</f>
        <v>0</v>
      </c>
      <c r="BP102" s="7">
        <f ca="1">IF(Table2[[#This Row],[field_of_work]]="construction",Table2[[#This Row],[income]],0)</f>
        <v>0</v>
      </c>
      <c r="BQ102" s="7">
        <f ca="1">IF(Table2[[#This Row],[field_of_work]]="teaching",Table2[[#This Row],[income]],0)</f>
        <v>0</v>
      </c>
      <c r="BR102" s="7">
        <f ca="1">IF(Table2[[#This Row],[field_of_work]]="IT",Table2[[#This Row],[income]],0)</f>
        <v>0</v>
      </c>
      <c r="BS102" s="7">
        <f ca="1">IF(Table2[[#This Row],[field_of_work]]="general work",Table2[[#This Row],[income]],0)</f>
        <v>0</v>
      </c>
      <c r="BT102" s="8">
        <f ca="1">IF(Table2[[#This Row],[field_of_work]]="agriculture",Table2[[#This Row],[income]],0)</f>
        <v>67991</v>
      </c>
      <c r="BU102" s="6">
        <f ca="1">IF(Table2[[#This Row],[value_of_debts]]&gt;Table2[[#This Row],[income]],1,0)</f>
        <v>1</v>
      </c>
      <c r="BV102" s="7"/>
      <c r="BW102" s="6">
        <f ca="1">IF(Table2[[#This Row],[net_worth_of_person($)]]&gt;$BX$14,Table2[[#This Row],[age]],0)</f>
        <v>27</v>
      </c>
      <c r="BX102" s="8"/>
    </row>
    <row r="103" spans="2:76" x14ac:dyDescent="0.3">
      <c r="B103">
        <f t="shared" ca="1" si="26"/>
        <v>1</v>
      </c>
      <c r="C103" t="str">
        <f t="shared" ca="1" si="27"/>
        <v>men</v>
      </c>
      <c r="D103">
        <f t="shared" ca="1" si="28"/>
        <v>25</v>
      </c>
      <c r="E103">
        <f t="shared" ca="1" si="29"/>
        <v>2</v>
      </c>
      <c r="F103" t="str">
        <f t="shared" ca="1" si="30"/>
        <v>construction</v>
      </c>
      <c r="G103">
        <f t="shared" ca="1" si="31"/>
        <v>2</v>
      </c>
      <c r="H103" t="str">
        <f t="shared" ca="1" si="32"/>
        <v>college</v>
      </c>
      <c r="I103">
        <f t="shared" ca="1" si="33"/>
        <v>0</v>
      </c>
      <c r="J103">
        <f t="shared" ca="1" si="34"/>
        <v>2</v>
      </c>
      <c r="K103">
        <f t="shared" ca="1" si="35"/>
        <v>55089</v>
      </c>
      <c r="L103">
        <f t="shared" ca="1" si="36"/>
        <v>1</v>
      </c>
      <c r="M103" t="str">
        <f t="shared" ca="1" si="24"/>
        <v>area1</v>
      </c>
      <c r="N103">
        <f t="shared" ca="1" si="37"/>
        <v>330534</v>
      </c>
      <c r="O103" s="2">
        <f t="shared" ca="1" si="38"/>
        <v>20009.189520231273</v>
      </c>
      <c r="P103" s="1">
        <f t="shared" ca="1" si="39"/>
        <v>107660.86154205292</v>
      </c>
      <c r="Q103">
        <f t="shared" ca="1" si="40"/>
        <v>105456</v>
      </c>
      <c r="R103">
        <f t="shared" ca="1" si="41"/>
        <v>69537.353168503687</v>
      </c>
      <c r="S103">
        <f t="shared" ca="1" si="42"/>
        <v>11712.642450366933</v>
      </c>
      <c r="T103" s="1">
        <f t="shared" ca="1" si="43"/>
        <v>449907.50399241986</v>
      </c>
      <c r="U103" s="2">
        <f t="shared" ca="1" si="44"/>
        <v>195002.54268873495</v>
      </c>
      <c r="V103" s="1">
        <f t="shared" ca="1" si="45"/>
        <v>254904.96130368492</v>
      </c>
      <c r="AD103" s="6">
        <f ca="1">IF(Table2[[#This Row],[gender]]="men",1,0)</f>
        <v>1</v>
      </c>
      <c r="AE103" s="7">
        <f ca="1">IF(Table2[[#This Row],[gender]]="women",1,0)</f>
        <v>0</v>
      </c>
      <c r="AF103" s="7"/>
      <c r="AG103" s="8"/>
      <c r="AI103" s="6">
        <f ca="1">IF(Table2[[#This Row],[field_of_work]]="health",1,0)</f>
        <v>0</v>
      </c>
      <c r="AJ103" s="7">
        <f ca="1">IF(Table2[[#This Row],[field_of_work]]="construction",1,0)</f>
        <v>1</v>
      </c>
      <c r="AK103" s="7">
        <f ca="1">IF(Table2[[#This Row],[field_of_work]]="teaching",1,0)</f>
        <v>0</v>
      </c>
      <c r="AL103" s="7">
        <f ca="1">IF(Table2[[#This Row],[field_of_work]]="IT",1,0)</f>
        <v>0</v>
      </c>
      <c r="AM103" s="7">
        <f ca="1">IF(Table2[[#This Row],[field_of_work]]="general work",1,0)</f>
        <v>0</v>
      </c>
      <c r="AN103" s="7">
        <f ca="1">IF(Table2[[#This Row],[field_of_work]]="agriculture",1,0)</f>
        <v>0</v>
      </c>
      <c r="AO103" s="7"/>
      <c r="AP103" s="7"/>
      <c r="AQ103" s="7"/>
      <c r="AR103" s="7"/>
      <c r="AS103" s="7"/>
      <c r="AT103" s="8"/>
      <c r="AV103" s="19">
        <f t="shared" ca="1" si="25"/>
        <v>22886.720576137515</v>
      </c>
      <c r="AW103" s="8"/>
      <c r="AX103" s="6">
        <f ca="1">IF(Table2[[#This Row],[debts]]&gt;$AY$14,1,0)</f>
        <v>1</v>
      </c>
      <c r="AY103" s="7"/>
      <c r="AZ103" s="8"/>
      <c r="BA103" s="26">
        <f ca="1">Table2[[#This Row],[mortage_left]]/Table2[[#This Row],[value_of_house]]</f>
        <v>6.0535949464294969E-2</v>
      </c>
      <c r="BB103" s="7">
        <f t="shared" ca="1" si="46"/>
        <v>1</v>
      </c>
      <c r="BC103" s="7"/>
      <c r="BD103" s="7"/>
      <c r="BE103" s="6">
        <f ca="1">IF(Table2[[#This Row],[area]]="area1",Table2[[#This Row],[income]],0)</f>
        <v>55089</v>
      </c>
      <c r="BF103" s="7">
        <f ca="1">IF(Table2[[#This Row],[area]]="area2",Table2[[#This Row],[income]],0)</f>
        <v>0</v>
      </c>
      <c r="BG103" s="7">
        <f ca="1">IF(Table2[[#This Row],[area]]="area3",Table2[[#This Row],[income]],0)</f>
        <v>0</v>
      </c>
      <c r="BH103" s="7">
        <f ca="1">IF(Table2[[#This Row],[area]]="area4",Table2[[#This Row],[income]],0)</f>
        <v>0</v>
      </c>
      <c r="BI103" s="7">
        <f ca="1">IF(Table2[[#This Row],[area]]="area5",Table2[[#This Row],[income]],0)</f>
        <v>0</v>
      </c>
      <c r="BJ103" s="7">
        <f ca="1">IF(Table2[[#This Row],[area]]="area6",Table2[[#This Row],[income]],0)</f>
        <v>0</v>
      </c>
      <c r="BK103" s="7">
        <f ca="1">IF(Table2[[#This Row],[area]]="area7",Table2[[#This Row],[income]],0)</f>
        <v>0</v>
      </c>
      <c r="BL103" s="7">
        <f ca="1">IF(Table2[[#This Row],[area]]="area8",Table2[[#This Row],[income]],0)</f>
        <v>0</v>
      </c>
      <c r="BM103" s="7">
        <f ca="1">IF(Table2[[#This Row],[area]]="area9",Table2[[#This Row],[income]],0)</f>
        <v>0</v>
      </c>
      <c r="BN103" s="7">
        <f ca="1">IF(Table2[[#This Row],[area]]="area10",Table2[[#This Row],[income]],0)</f>
        <v>0</v>
      </c>
      <c r="BO103" s="6">
        <f ca="1">IF(Table2[[#This Row],[field_of_work]]="health",Table2[[#This Row],[income]],0)</f>
        <v>0</v>
      </c>
      <c r="BP103" s="7">
        <f ca="1">IF(Table2[[#This Row],[field_of_work]]="construction",Table2[[#This Row],[income]],0)</f>
        <v>55089</v>
      </c>
      <c r="BQ103" s="7">
        <f ca="1">IF(Table2[[#This Row],[field_of_work]]="teaching",Table2[[#This Row],[income]],0)</f>
        <v>0</v>
      </c>
      <c r="BR103" s="7">
        <f ca="1">IF(Table2[[#This Row],[field_of_work]]="IT",Table2[[#This Row],[income]],0)</f>
        <v>0</v>
      </c>
      <c r="BS103" s="7">
        <f ca="1">IF(Table2[[#This Row],[field_of_work]]="general work",Table2[[#This Row],[income]],0)</f>
        <v>0</v>
      </c>
      <c r="BT103" s="8">
        <f ca="1">IF(Table2[[#This Row],[field_of_work]]="agriculture",Table2[[#This Row],[income]],0)</f>
        <v>0</v>
      </c>
      <c r="BU103" s="6">
        <f ca="1">IF(Table2[[#This Row],[value_of_debts]]&gt;Table2[[#This Row],[income]],1,0)</f>
        <v>1</v>
      </c>
      <c r="BV103" s="7"/>
      <c r="BW103" s="6">
        <f ca="1">IF(Table2[[#This Row],[net_worth_of_person($)]]&gt;$BX$14,Table2[[#This Row],[age]],0)</f>
        <v>25</v>
      </c>
      <c r="BX103" s="8"/>
    </row>
    <row r="104" spans="2:76" x14ac:dyDescent="0.3">
      <c r="B104">
        <f t="shared" ca="1" si="26"/>
        <v>1</v>
      </c>
      <c r="C104" t="str">
        <f t="shared" ca="1" si="27"/>
        <v>men</v>
      </c>
      <c r="D104">
        <f t="shared" ca="1" si="28"/>
        <v>31</v>
      </c>
      <c r="E104">
        <f t="shared" ca="1" si="29"/>
        <v>1</v>
      </c>
      <c r="F104" t="str">
        <f t="shared" ca="1" si="30"/>
        <v>health</v>
      </c>
      <c r="G104">
        <f t="shared" ca="1" si="31"/>
        <v>4</v>
      </c>
      <c r="H104" t="str">
        <f t="shared" ca="1" si="32"/>
        <v>technical</v>
      </c>
      <c r="I104">
        <f t="shared" ca="1" si="33"/>
        <v>1</v>
      </c>
      <c r="J104">
        <f t="shared" ca="1" si="34"/>
        <v>2</v>
      </c>
      <c r="K104">
        <f t="shared" ca="1" si="35"/>
        <v>35026</v>
      </c>
      <c r="L104">
        <f t="shared" ca="1" si="36"/>
        <v>12</v>
      </c>
      <c r="M104" t="str">
        <f t="shared" ca="1" si="24"/>
        <v>area10</v>
      </c>
      <c r="N104">
        <f t="shared" ca="1" si="37"/>
        <v>175130</v>
      </c>
      <c r="O104" s="2">
        <f t="shared" ca="1" si="38"/>
        <v>149815.36571374274</v>
      </c>
      <c r="P104" s="1">
        <f t="shared" ca="1" si="39"/>
        <v>45773.441152275031</v>
      </c>
      <c r="Q104">
        <f t="shared" ca="1" si="40"/>
        <v>42559</v>
      </c>
      <c r="R104">
        <f t="shared" ca="1" si="41"/>
        <v>46901.164348563834</v>
      </c>
      <c r="S104">
        <f t="shared" ca="1" si="42"/>
        <v>31785.982546592801</v>
      </c>
      <c r="T104" s="1">
        <f t="shared" ca="1" si="43"/>
        <v>252689.42369886782</v>
      </c>
      <c r="U104" s="2">
        <f t="shared" ca="1" si="44"/>
        <v>239275.53006230656</v>
      </c>
      <c r="V104" s="1">
        <f t="shared" ca="1" si="45"/>
        <v>13413.893636561261</v>
      </c>
      <c r="AD104" s="6">
        <f ca="1">IF(Table2[[#This Row],[gender]]="men",1,0)</f>
        <v>1</v>
      </c>
      <c r="AE104" s="7">
        <f ca="1">IF(Table2[[#This Row],[gender]]="women",1,0)</f>
        <v>0</v>
      </c>
      <c r="AF104" s="7"/>
      <c r="AG104" s="8"/>
      <c r="AI104" s="6">
        <f ca="1">IF(Table2[[#This Row],[field_of_work]]="health",1,0)</f>
        <v>1</v>
      </c>
      <c r="AJ104" s="7">
        <f ca="1">IF(Table2[[#This Row],[field_of_work]]="construction",1,0)</f>
        <v>0</v>
      </c>
      <c r="AK104" s="7">
        <f ca="1">IF(Table2[[#This Row],[field_of_work]]="teaching",1,0)</f>
        <v>0</v>
      </c>
      <c r="AL104" s="7">
        <f ca="1">IF(Table2[[#This Row],[field_of_work]]="IT",1,0)</f>
        <v>0</v>
      </c>
      <c r="AM104" s="7">
        <f ca="1">IF(Table2[[#This Row],[field_of_work]]="general work",1,0)</f>
        <v>0</v>
      </c>
      <c r="AN104" s="7">
        <f ca="1">IF(Table2[[#This Row],[field_of_work]]="agriculture",1,0)</f>
        <v>0</v>
      </c>
      <c r="AO104" s="7"/>
      <c r="AP104" s="7"/>
      <c r="AQ104" s="7"/>
      <c r="AR104" s="7"/>
      <c r="AS104" s="7"/>
      <c r="AT104" s="8"/>
      <c r="AV104" s="19">
        <f t="shared" ca="1" si="25"/>
        <v>28604.943220982572</v>
      </c>
      <c r="AW104" s="8"/>
      <c r="AX104" s="6">
        <f ca="1">IF(Table2[[#This Row],[debts]]&gt;$AY$14,1,0)</f>
        <v>1</v>
      </c>
      <c r="AY104" s="7"/>
      <c r="AZ104" s="8"/>
      <c r="BA104" s="26">
        <f ca="1">Table2[[#This Row],[mortage_left]]/Table2[[#This Row],[value_of_house]]</f>
        <v>0.85545232520837511</v>
      </c>
      <c r="BB104" s="7">
        <f t="shared" ca="1" si="46"/>
        <v>0</v>
      </c>
      <c r="BC104" s="7"/>
      <c r="BD104" s="7"/>
      <c r="BE104" s="6">
        <f ca="1">IF(Table2[[#This Row],[area]]="area1",Table2[[#This Row],[income]],0)</f>
        <v>0</v>
      </c>
      <c r="BF104" s="7">
        <f ca="1">IF(Table2[[#This Row],[area]]="area2",Table2[[#This Row],[income]],0)</f>
        <v>0</v>
      </c>
      <c r="BG104" s="7">
        <f ca="1">IF(Table2[[#This Row],[area]]="area3",Table2[[#This Row],[income]],0)</f>
        <v>0</v>
      </c>
      <c r="BH104" s="7">
        <f ca="1">IF(Table2[[#This Row],[area]]="area4",Table2[[#This Row],[income]],0)</f>
        <v>0</v>
      </c>
      <c r="BI104" s="7">
        <f ca="1">IF(Table2[[#This Row],[area]]="area5",Table2[[#This Row],[income]],0)</f>
        <v>0</v>
      </c>
      <c r="BJ104" s="7">
        <f ca="1">IF(Table2[[#This Row],[area]]="area6",Table2[[#This Row],[income]],0)</f>
        <v>0</v>
      </c>
      <c r="BK104" s="7">
        <f ca="1">IF(Table2[[#This Row],[area]]="area7",Table2[[#This Row],[income]],0)</f>
        <v>0</v>
      </c>
      <c r="BL104" s="7">
        <f ca="1">IF(Table2[[#This Row],[area]]="area8",Table2[[#This Row],[income]],0)</f>
        <v>0</v>
      </c>
      <c r="BM104" s="7">
        <f ca="1">IF(Table2[[#This Row],[area]]="area9",Table2[[#This Row],[income]],0)</f>
        <v>0</v>
      </c>
      <c r="BN104" s="7">
        <f ca="1">IF(Table2[[#This Row],[area]]="area10",Table2[[#This Row],[income]],0)</f>
        <v>35026</v>
      </c>
      <c r="BO104" s="6">
        <f ca="1">IF(Table2[[#This Row],[field_of_work]]="health",Table2[[#This Row],[income]],0)</f>
        <v>35026</v>
      </c>
      <c r="BP104" s="7">
        <f ca="1">IF(Table2[[#This Row],[field_of_work]]="construction",Table2[[#This Row],[income]],0)</f>
        <v>0</v>
      </c>
      <c r="BQ104" s="7">
        <f ca="1">IF(Table2[[#This Row],[field_of_work]]="teaching",Table2[[#This Row],[income]],0)</f>
        <v>0</v>
      </c>
      <c r="BR104" s="7">
        <f ca="1">IF(Table2[[#This Row],[field_of_work]]="IT",Table2[[#This Row],[income]],0)</f>
        <v>0</v>
      </c>
      <c r="BS104" s="7">
        <f ca="1">IF(Table2[[#This Row],[field_of_work]]="general work",Table2[[#This Row],[income]],0)</f>
        <v>0</v>
      </c>
      <c r="BT104" s="8">
        <f ca="1">IF(Table2[[#This Row],[field_of_work]]="agriculture",Table2[[#This Row],[income]],0)</f>
        <v>0</v>
      </c>
      <c r="BU104" s="6">
        <f ca="1">IF(Table2[[#This Row],[value_of_debts]]&gt;Table2[[#This Row],[income]],1,0)</f>
        <v>1</v>
      </c>
      <c r="BV104" s="7"/>
      <c r="BW104" s="6">
        <f ca="1">IF(Table2[[#This Row],[net_worth_of_person($)]]&gt;$BX$14,Table2[[#This Row],[age]],0)</f>
        <v>31</v>
      </c>
      <c r="BX104" s="8"/>
    </row>
    <row r="105" spans="2:76" x14ac:dyDescent="0.3">
      <c r="B105">
        <f t="shared" ca="1" si="26"/>
        <v>1</v>
      </c>
      <c r="C105" t="str">
        <f t="shared" ca="1" si="27"/>
        <v>men</v>
      </c>
      <c r="D105">
        <f t="shared" ca="1" si="28"/>
        <v>32</v>
      </c>
      <c r="E105">
        <f t="shared" ca="1" si="29"/>
        <v>3</v>
      </c>
      <c r="F105" t="str">
        <f t="shared" ca="1" si="30"/>
        <v>teaching</v>
      </c>
      <c r="G105">
        <f t="shared" ca="1" si="31"/>
        <v>4</v>
      </c>
      <c r="H105" t="str">
        <f t="shared" ca="1" si="32"/>
        <v>technical</v>
      </c>
      <c r="I105">
        <f t="shared" ca="1" si="33"/>
        <v>1</v>
      </c>
      <c r="J105">
        <f t="shared" ca="1" si="34"/>
        <v>3</v>
      </c>
      <c r="K105">
        <f t="shared" ca="1" si="35"/>
        <v>58715</v>
      </c>
      <c r="L105">
        <f t="shared" ca="1" si="36"/>
        <v>1</v>
      </c>
      <c r="M105" t="str">
        <f t="shared" ca="1" si="24"/>
        <v>area1</v>
      </c>
      <c r="N105">
        <f t="shared" ca="1" si="37"/>
        <v>293575</v>
      </c>
      <c r="O105" s="2">
        <f t="shared" ca="1" si="38"/>
        <v>270905.82890173211</v>
      </c>
      <c r="P105" s="1">
        <f t="shared" ca="1" si="39"/>
        <v>85814.829662947712</v>
      </c>
      <c r="Q105">
        <f t="shared" ca="1" si="40"/>
        <v>80449</v>
      </c>
      <c r="R105">
        <f t="shared" ca="1" si="41"/>
        <v>60450.466919272367</v>
      </c>
      <c r="S105">
        <f t="shared" ca="1" si="42"/>
        <v>36943.125132559355</v>
      </c>
      <c r="T105" s="1">
        <f t="shared" ca="1" si="43"/>
        <v>416332.95479550702</v>
      </c>
      <c r="U105" s="2">
        <f t="shared" ca="1" si="44"/>
        <v>411805.29582100449</v>
      </c>
      <c r="V105" s="1">
        <f t="shared" ca="1" si="45"/>
        <v>4527.6589745025267</v>
      </c>
      <c r="AD105" s="6">
        <f ca="1">IF(Table2[[#This Row],[gender]]="men",1,0)</f>
        <v>1</v>
      </c>
      <c r="AE105" s="7">
        <f ca="1">IF(Table2[[#This Row],[gender]]="women",1,0)</f>
        <v>0</v>
      </c>
      <c r="AF105" s="7"/>
      <c r="AG105" s="8"/>
      <c r="AI105" s="6">
        <f ca="1">IF(Table2[[#This Row],[field_of_work]]="health",1,0)</f>
        <v>0</v>
      </c>
      <c r="AJ105" s="7">
        <f ca="1">IF(Table2[[#This Row],[field_of_work]]="construction",1,0)</f>
        <v>0</v>
      </c>
      <c r="AK105" s="7">
        <f ca="1">IF(Table2[[#This Row],[field_of_work]]="teaching",1,0)</f>
        <v>1</v>
      </c>
      <c r="AL105" s="7">
        <f ca="1">IF(Table2[[#This Row],[field_of_work]]="IT",1,0)</f>
        <v>0</v>
      </c>
      <c r="AM105" s="7">
        <f ca="1">IF(Table2[[#This Row],[field_of_work]]="general work",1,0)</f>
        <v>0</v>
      </c>
      <c r="AN105" s="7">
        <f ca="1">IF(Table2[[#This Row],[field_of_work]]="agriculture",1,0)</f>
        <v>0</v>
      </c>
      <c r="AO105" s="7"/>
      <c r="AP105" s="7"/>
      <c r="AQ105" s="7"/>
      <c r="AR105" s="7"/>
      <c r="AS105" s="7"/>
      <c r="AT105" s="8"/>
      <c r="AV105" s="19">
        <f t="shared" ca="1" si="25"/>
        <v>9203.0306743382425</v>
      </c>
      <c r="AW105" s="8"/>
      <c r="AX105" s="6">
        <f ca="1">IF(Table2[[#This Row],[debts]]&gt;$AY$14,1,0)</f>
        <v>1</v>
      </c>
      <c r="AY105" s="7"/>
      <c r="AZ105" s="8"/>
      <c r="BA105" s="26">
        <f ca="1">Table2[[#This Row],[mortage_left]]/Table2[[#This Row],[value_of_house]]</f>
        <v>0.92278235170478451</v>
      </c>
      <c r="BB105" s="7">
        <f t="shared" ca="1" si="46"/>
        <v>0</v>
      </c>
      <c r="BC105" s="7"/>
      <c r="BD105" s="7"/>
      <c r="BE105" s="6">
        <f ca="1">IF(Table2[[#This Row],[area]]="area1",Table2[[#This Row],[income]],0)</f>
        <v>58715</v>
      </c>
      <c r="BF105" s="7">
        <f ca="1">IF(Table2[[#This Row],[area]]="area2",Table2[[#This Row],[income]],0)</f>
        <v>0</v>
      </c>
      <c r="BG105" s="7">
        <f ca="1">IF(Table2[[#This Row],[area]]="area3",Table2[[#This Row],[income]],0)</f>
        <v>0</v>
      </c>
      <c r="BH105" s="7">
        <f ca="1">IF(Table2[[#This Row],[area]]="area4",Table2[[#This Row],[income]],0)</f>
        <v>0</v>
      </c>
      <c r="BI105" s="7">
        <f ca="1">IF(Table2[[#This Row],[area]]="area5",Table2[[#This Row],[income]],0)</f>
        <v>0</v>
      </c>
      <c r="BJ105" s="7">
        <f ca="1">IF(Table2[[#This Row],[area]]="area6",Table2[[#This Row],[income]],0)</f>
        <v>0</v>
      </c>
      <c r="BK105" s="7">
        <f ca="1">IF(Table2[[#This Row],[area]]="area7",Table2[[#This Row],[income]],0)</f>
        <v>0</v>
      </c>
      <c r="BL105" s="7">
        <f ca="1">IF(Table2[[#This Row],[area]]="area8",Table2[[#This Row],[income]],0)</f>
        <v>0</v>
      </c>
      <c r="BM105" s="7">
        <f ca="1">IF(Table2[[#This Row],[area]]="area9",Table2[[#This Row],[income]],0)</f>
        <v>0</v>
      </c>
      <c r="BN105" s="7">
        <f ca="1">IF(Table2[[#This Row],[area]]="area10",Table2[[#This Row],[income]],0)</f>
        <v>0</v>
      </c>
      <c r="BO105" s="6">
        <f ca="1">IF(Table2[[#This Row],[field_of_work]]="health",Table2[[#This Row],[income]],0)</f>
        <v>0</v>
      </c>
      <c r="BP105" s="7">
        <f ca="1">IF(Table2[[#This Row],[field_of_work]]="construction",Table2[[#This Row],[income]],0)</f>
        <v>0</v>
      </c>
      <c r="BQ105" s="7">
        <f ca="1">IF(Table2[[#This Row],[field_of_work]]="teaching",Table2[[#This Row],[income]],0)</f>
        <v>58715</v>
      </c>
      <c r="BR105" s="7">
        <f ca="1">IF(Table2[[#This Row],[field_of_work]]="IT",Table2[[#This Row],[income]],0)</f>
        <v>0</v>
      </c>
      <c r="BS105" s="7">
        <f ca="1">IF(Table2[[#This Row],[field_of_work]]="general work",Table2[[#This Row],[income]],0)</f>
        <v>0</v>
      </c>
      <c r="BT105" s="8">
        <f ca="1">IF(Table2[[#This Row],[field_of_work]]="agriculture",Table2[[#This Row],[income]],0)</f>
        <v>0</v>
      </c>
      <c r="BU105" s="6">
        <f ca="1">IF(Table2[[#This Row],[value_of_debts]]&gt;Table2[[#This Row],[income]],1,0)</f>
        <v>1</v>
      </c>
      <c r="BV105" s="7"/>
      <c r="BW105" s="6">
        <f ca="1">IF(Table2[[#This Row],[net_worth_of_person($)]]&gt;$BX$14,Table2[[#This Row],[age]],0)</f>
        <v>0</v>
      </c>
      <c r="BX105" s="8"/>
    </row>
    <row r="106" spans="2:76" x14ac:dyDescent="0.3">
      <c r="B106">
        <f t="shared" ca="1" si="26"/>
        <v>2</v>
      </c>
      <c r="C106" t="str">
        <f t="shared" ca="1" si="27"/>
        <v>women</v>
      </c>
      <c r="D106">
        <f t="shared" ca="1" si="28"/>
        <v>36</v>
      </c>
      <c r="E106">
        <f t="shared" ca="1" si="29"/>
        <v>4</v>
      </c>
      <c r="F106" t="str">
        <f t="shared" ca="1" si="30"/>
        <v>IT</v>
      </c>
      <c r="G106">
        <f t="shared" ca="1" si="31"/>
        <v>4</v>
      </c>
      <c r="H106" t="str">
        <f t="shared" ca="1" si="32"/>
        <v>technical</v>
      </c>
      <c r="I106">
        <f t="shared" ca="1" si="33"/>
        <v>4</v>
      </c>
      <c r="J106">
        <f t="shared" ca="1" si="34"/>
        <v>1</v>
      </c>
      <c r="K106">
        <f t="shared" ca="1" si="35"/>
        <v>47804</v>
      </c>
      <c r="L106">
        <f t="shared" ca="1" si="36"/>
        <v>10</v>
      </c>
      <c r="M106" t="str">
        <f t="shared" ca="1" si="24"/>
        <v>area10</v>
      </c>
      <c r="N106">
        <f t="shared" ca="1" si="37"/>
        <v>286824</v>
      </c>
      <c r="O106" s="2">
        <f t="shared" ca="1" si="38"/>
        <v>69950.266233040515</v>
      </c>
      <c r="P106" s="1">
        <f t="shared" ca="1" si="39"/>
        <v>9203.0306743382425</v>
      </c>
      <c r="Q106">
        <f t="shared" ca="1" si="40"/>
        <v>4876</v>
      </c>
      <c r="R106">
        <f t="shared" ca="1" si="41"/>
        <v>14743.254546532946</v>
      </c>
      <c r="S106">
        <f t="shared" ca="1" si="42"/>
        <v>61380.870255743575</v>
      </c>
      <c r="T106" s="1">
        <f t="shared" ca="1" si="43"/>
        <v>357407.90093008179</v>
      </c>
      <c r="U106" s="2">
        <f t="shared" ca="1" si="44"/>
        <v>89569.52077957346</v>
      </c>
      <c r="V106" s="1">
        <f t="shared" ca="1" si="45"/>
        <v>267838.38015050831</v>
      </c>
      <c r="AD106" s="6">
        <f ca="1">IF(Table2[[#This Row],[gender]]="men",1,0)</f>
        <v>0</v>
      </c>
      <c r="AE106" s="7">
        <f ca="1">IF(Table2[[#This Row],[gender]]="women",1,0)</f>
        <v>1</v>
      </c>
      <c r="AF106" s="7"/>
      <c r="AG106" s="8"/>
      <c r="AI106" s="6">
        <f ca="1">IF(Table2[[#This Row],[field_of_work]]="health",1,0)</f>
        <v>0</v>
      </c>
      <c r="AJ106" s="7">
        <f ca="1">IF(Table2[[#This Row],[field_of_work]]="construction",1,0)</f>
        <v>0</v>
      </c>
      <c r="AK106" s="7">
        <f ca="1">IF(Table2[[#This Row],[field_of_work]]="teaching",1,0)</f>
        <v>0</v>
      </c>
      <c r="AL106" s="7">
        <f ca="1">IF(Table2[[#This Row],[field_of_work]]="IT",1,0)</f>
        <v>1</v>
      </c>
      <c r="AM106" s="7">
        <f ca="1">IF(Table2[[#This Row],[field_of_work]]="general work",1,0)</f>
        <v>0</v>
      </c>
      <c r="AN106" s="7">
        <f ca="1">IF(Table2[[#This Row],[field_of_work]]="agriculture",1,0)</f>
        <v>0</v>
      </c>
      <c r="AO106" s="7"/>
      <c r="AP106" s="7"/>
      <c r="AQ106" s="7"/>
      <c r="AR106" s="7"/>
      <c r="AS106" s="7"/>
      <c r="AT106" s="8"/>
      <c r="AV106" s="19">
        <f t="shared" ca="1" si="25"/>
        <v>8558.9681751942589</v>
      </c>
      <c r="AW106" s="8"/>
      <c r="AX106" s="6">
        <f ca="1">IF(Table2[[#This Row],[debts]]&gt;$AY$14,1,0)</f>
        <v>1</v>
      </c>
      <c r="AY106" s="7"/>
      <c r="AZ106" s="8"/>
      <c r="BA106" s="26">
        <f ca="1">Table2[[#This Row],[mortage_left]]/Table2[[#This Row],[value_of_house]]</f>
        <v>0.24387870691797239</v>
      </c>
      <c r="BB106" s="7">
        <f t="shared" ca="1" si="46"/>
        <v>1</v>
      </c>
      <c r="BC106" s="7"/>
      <c r="BD106" s="7"/>
      <c r="BE106" s="6">
        <f ca="1">IF(Table2[[#This Row],[area]]="area1",Table2[[#This Row],[income]],0)</f>
        <v>0</v>
      </c>
      <c r="BF106" s="7">
        <f ca="1">IF(Table2[[#This Row],[area]]="area2",Table2[[#This Row],[income]],0)</f>
        <v>0</v>
      </c>
      <c r="BG106" s="7">
        <f ca="1">IF(Table2[[#This Row],[area]]="area3",Table2[[#This Row],[income]],0)</f>
        <v>0</v>
      </c>
      <c r="BH106" s="7">
        <f ca="1">IF(Table2[[#This Row],[area]]="area4",Table2[[#This Row],[income]],0)</f>
        <v>0</v>
      </c>
      <c r="BI106" s="7">
        <f ca="1">IF(Table2[[#This Row],[area]]="area5",Table2[[#This Row],[income]],0)</f>
        <v>0</v>
      </c>
      <c r="BJ106" s="7">
        <f ca="1">IF(Table2[[#This Row],[area]]="area6",Table2[[#This Row],[income]],0)</f>
        <v>0</v>
      </c>
      <c r="BK106" s="7">
        <f ca="1">IF(Table2[[#This Row],[area]]="area7",Table2[[#This Row],[income]],0)</f>
        <v>0</v>
      </c>
      <c r="BL106" s="7">
        <f ca="1">IF(Table2[[#This Row],[area]]="area8",Table2[[#This Row],[income]],0)</f>
        <v>0</v>
      </c>
      <c r="BM106" s="7">
        <f ca="1">IF(Table2[[#This Row],[area]]="area9",Table2[[#This Row],[income]],0)</f>
        <v>0</v>
      </c>
      <c r="BN106" s="7">
        <f ca="1">IF(Table2[[#This Row],[area]]="area10",Table2[[#This Row],[income]],0)</f>
        <v>47804</v>
      </c>
      <c r="BO106" s="6">
        <f ca="1">IF(Table2[[#This Row],[field_of_work]]="health",Table2[[#This Row],[income]],0)</f>
        <v>0</v>
      </c>
      <c r="BP106" s="7">
        <f ca="1">IF(Table2[[#This Row],[field_of_work]]="construction",Table2[[#This Row],[income]],0)</f>
        <v>0</v>
      </c>
      <c r="BQ106" s="7">
        <f ca="1">IF(Table2[[#This Row],[field_of_work]]="teaching",Table2[[#This Row],[income]],0)</f>
        <v>0</v>
      </c>
      <c r="BR106" s="7">
        <f ca="1">IF(Table2[[#This Row],[field_of_work]]="IT",Table2[[#This Row],[income]],0)</f>
        <v>47804</v>
      </c>
      <c r="BS106" s="7">
        <f ca="1">IF(Table2[[#This Row],[field_of_work]]="general work",Table2[[#This Row],[income]],0)</f>
        <v>0</v>
      </c>
      <c r="BT106" s="8">
        <f ca="1">IF(Table2[[#This Row],[field_of_work]]="agriculture",Table2[[#This Row],[income]],0)</f>
        <v>0</v>
      </c>
      <c r="BU106" s="6">
        <f ca="1">IF(Table2[[#This Row],[value_of_debts]]&gt;Table2[[#This Row],[income]],1,0)</f>
        <v>1</v>
      </c>
      <c r="BV106" s="7"/>
      <c r="BW106" s="6">
        <f ca="1">IF(Table2[[#This Row],[net_worth_of_person($)]]&gt;$BX$14,Table2[[#This Row],[age]],0)</f>
        <v>36</v>
      </c>
      <c r="BX106" s="8"/>
    </row>
    <row r="107" spans="2:76" x14ac:dyDescent="0.3">
      <c r="B107">
        <f t="shared" ca="1" si="26"/>
        <v>1</v>
      </c>
      <c r="C107" t="str">
        <f t="shared" ca="1" si="27"/>
        <v>men</v>
      </c>
      <c r="D107">
        <f t="shared" ca="1" si="28"/>
        <v>26</v>
      </c>
      <c r="E107">
        <f t="shared" ca="1" si="29"/>
        <v>3</v>
      </c>
      <c r="F107" t="str">
        <f t="shared" ca="1" si="30"/>
        <v>teaching</v>
      </c>
      <c r="G107">
        <f t="shared" ca="1" si="31"/>
        <v>4</v>
      </c>
      <c r="H107" t="str">
        <f t="shared" ca="1" si="32"/>
        <v>technical</v>
      </c>
      <c r="I107">
        <f t="shared" ca="1" si="33"/>
        <v>0</v>
      </c>
      <c r="J107">
        <f t="shared" ca="1" si="34"/>
        <v>2</v>
      </c>
      <c r="K107">
        <f t="shared" ca="1" si="35"/>
        <v>44472</v>
      </c>
      <c r="L107">
        <f t="shared" ca="1" si="36"/>
        <v>5</v>
      </c>
      <c r="M107" t="str">
        <f t="shared" ca="1" si="24"/>
        <v>area5</v>
      </c>
      <c r="N107">
        <f t="shared" ca="1" si="37"/>
        <v>222360</v>
      </c>
      <c r="O107" s="2">
        <f t="shared" ca="1" si="38"/>
        <v>112290.58981877232</v>
      </c>
      <c r="P107" s="1">
        <f t="shared" ca="1" si="39"/>
        <v>17117.936350388518</v>
      </c>
      <c r="Q107">
        <f t="shared" ca="1" si="40"/>
        <v>13421</v>
      </c>
      <c r="R107">
        <f t="shared" ca="1" si="41"/>
        <v>24165.863322404246</v>
      </c>
      <c r="S107">
        <f t="shared" ca="1" si="42"/>
        <v>12692.987159655986</v>
      </c>
      <c r="T107" s="1">
        <f t="shared" ca="1" si="43"/>
        <v>252170.92351004449</v>
      </c>
      <c r="U107" s="2">
        <f t="shared" ca="1" si="44"/>
        <v>149877.45314117658</v>
      </c>
      <c r="V107" s="1">
        <f t="shared" ca="1" si="45"/>
        <v>102293.47036886791</v>
      </c>
      <c r="AD107" s="6">
        <f ca="1">IF(Table2[[#This Row],[gender]]="men",1,0)</f>
        <v>1</v>
      </c>
      <c r="AE107" s="7">
        <f ca="1">IF(Table2[[#This Row],[gender]]="women",1,0)</f>
        <v>0</v>
      </c>
      <c r="AF107" s="7"/>
      <c r="AG107" s="8"/>
      <c r="AI107" s="6">
        <f ca="1">IF(Table2[[#This Row],[field_of_work]]="health",1,0)</f>
        <v>0</v>
      </c>
      <c r="AJ107" s="7">
        <f ca="1">IF(Table2[[#This Row],[field_of_work]]="construction",1,0)</f>
        <v>0</v>
      </c>
      <c r="AK107" s="7">
        <f ca="1">IF(Table2[[#This Row],[field_of_work]]="teaching",1,0)</f>
        <v>1</v>
      </c>
      <c r="AL107" s="7">
        <f ca="1">IF(Table2[[#This Row],[field_of_work]]="IT",1,0)</f>
        <v>0</v>
      </c>
      <c r="AM107" s="7">
        <f ca="1">IF(Table2[[#This Row],[field_of_work]]="general work",1,0)</f>
        <v>0</v>
      </c>
      <c r="AN107" s="7">
        <f ca="1">IF(Table2[[#This Row],[field_of_work]]="agriculture",1,0)</f>
        <v>0</v>
      </c>
      <c r="AO107" s="7"/>
      <c r="AP107" s="7"/>
      <c r="AQ107" s="7"/>
      <c r="AR107" s="7"/>
      <c r="AS107" s="7"/>
      <c r="AT107" s="8"/>
      <c r="AV107" s="19">
        <f t="shared" ca="1" si="25"/>
        <v>510.39226042569925</v>
      </c>
      <c r="AW107" s="8"/>
      <c r="AX107" s="6">
        <f ca="1">IF(Table2[[#This Row],[debts]]&gt;$AY$14,1,0)</f>
        <v>1</v>
      </c>
      <c r="AY107" s="7"/>
      <c r="AZ107" s="8"/>
      <c r="BA107" s="26">
        <f ca="1">Table2[[#This Row],[mortage_left]]/Table2[[#This Row],[value_of_house]]</f>
        <v>0.50499455755878897</v>
      </c>
      <c r="BB107" s="7">
        <f t="shared" ca="1" si="46"/>
        <v>0</v>
      </c>
      <c r="BC107" s="7"/>
      <c r="BD107" s="7"/>
      <c r="BE107" s="6">
        <f ca="1">IF(Table2[[#This Row],[area]]="area1",Table2[[#This Row],[income]],0)</f>
        <v>0</v>
      </c>
      <c r="BF107" s="7">
        <f ca="1">IF(Table2[[#This Row],[area]]="area2",Table2[[#This Row],[income]],0)</f>
        <v>0</v>
      </c>
      <c r="BG107" s="7">
        <f ca="1">IF(Table2[[#This Row],[area]]="area3",Table2[[#This Row],[income]],0)</f>
        <v>0</v>
      </c>
      <c r="BH107" s="7">
        <f ca="1">IF(Table2[[#This Row],[area]]="area4",Table2[[#This Row],[income]],0)</f>
        <v>0</v>
      </c>
      <c r="BI107" s="7">
        <f ca="1">IF(Table2[[#This Row],[area]]="area5",Table2[[#This Row],[income]],0)</f>
        <v>44472</v>
      </c>
      <c r="BJ107" s="7">
        <f ca="1">IF(Table2[[#This Row],[area]]="area6",Table2[[#This Row],[income]],0)</f>
        <v>0</v>
      </c>
      <c r="BK107" s="7">
        <f ca="1">IF(Table2[[#This Row],[area]]="area7",Table2[[#This Row],[income]],0)</f>
        <v>0</v>
      </c>
      <c r="BL107" s="7">
        <f ca="1">IF(Table2[[#This Row],[area]]="area8",Table2[[#This Row],[income]],0)</f>
        <v>0</v>
      </c>
      <c r="BM107" s="7">
        <f ca="1">IF(Table2[[#This Row],[area]]="area9",Table2[[#This Row],[income]],0)</f>
        <v>0</v>
      </c>
      <c r="BN107" s="7">
        <f ca="1">IF(Table2[[#This Row],[area]]="area10",Table2[[#This Row],[income]],0)</f>
        <v>0</v>
      </c>
      <c r="BO107" s="6">
        <f ca="1">IF(Table2[[#This Row],[field_of_work]]="health",Table2[[#This Row],[income]],0)</f>
        <v>0</v>
      </c>
      <c r="BP107" s="7">
        <f ca="1">IF(Table2[[#This Row],[field_of_work]]="construction",Table2[[#This Row],[income]],0)</f>
        <v>0</v>
      </c>
      <c r="BQ107" s="7">
        <f ca="1">IF(Table2[[#This Row],[field_of_work]]="teaching",Table2[[#This Row],[income]],0)</f>
        <v>44472</v>
      </c>
      <c r="BR107" s="7">
        <f ca="1">IF(Table2[[#This Row],[field_of_work]]="IT",Table2[[#This Row],[income]],0)</f>
        <v>0</v>
      </c>
      <c r="BS107" s="7">
        <f ca="1">IF(Table2[[#This Row],[field_of_work]]="general work",Table2[[#This Row],[income]],0)</f>
        <v>0</v>
      </c>
      <c r="BT107" s="8">
        <f ca="1">IF(Table2[[#This Row],[field_of_work]]="agriculture",Table2[[#This Row],[income]],0)</f>
        <v>0</v>
      </c>
      <c r="BU107" s="6">
        <f ca="1">IF(Table2[[#This Row],[value_of_debts]]&gt;Table2[[#This Row],[income]],1,0)</f>
        <v>1</v>
      </c>
      <c r="BV107" s="7"/>
      <c r="BW107" s="6">
        <f ca="1">IF(Table2[[#This Row],[net_worth_of_person($)]]&gt;$BX$14,Table2[[#This Row],[age]],0)</f>
        <v>26</v>
      </c>
      <c r="BX107" s="8"/>
    </row>
    <row r="108" spans="2:76" x14ac:dyDescent="0.3">
      <c r="B108">
        <f t="shared" ca="1" si="26"/>
        <v>2</v>
      </c>
      <c r="C108" t="str">
        <f t="shared" ca="1" si="27"/>
        <v>women</v>
      </c>
      <c r="D108">
        <f t="shared" ca="1" si="28"/>
        <v>31</v>
      </c>
      <c r="E108">
        <f t="shared" ca="1" si="29"/>
        <v>2</v>
      </c>
      <c r="F108" t="str">
        <f t="shared" ca="1" si="30"/>
        <v>construction</v>
      </c>
      <c r="G108">
        <f t="shared" ca="1" si="31"/>
        <v>4</v>
      </c>
      <c r="H108" t="str">
        <f t="shared" ca="1" si="32"/>
        <v>technical</v>
      </c>
      <c r="I108">
        <f t="shared" ca="1" si="33"/>
        <v>0</v>
      </c>
      <c r="J108">
        <f t="shared" ca="1" si="34"/>
        <v>3</v>
      </c>
      <c r="K108">
        <f t="shared" ca="1" si="35"/>
        <v>31834</v>
      </c>
      <c r="L108">
        <f t="shared" ca="1" si="36"/>
        <v>10</v>
      </c>
      <c r="M108" t="str">
        <f t="shared" ca="1" si="24"/>
        <v>area10</v>
      </c>
      <c r="N108">
        <f t="shared" ca="1" si="37"/>
        <v>127336</v>
      </c>
      <c r="O108" s="2">
        <f t="shared" ca="1" si="38"/>
        <v>71101.429237635573</v>
      </c>
      <c r="P108" s="1">
        <f t="shared" ca="1" si="39"/>
        <v>1531.1767812770977</v>
      </c>
      <c r="Q108">
        <f t="shared" ca="1" si="40"/>
        <v>1127</v>
      </c>
      <c r="R108">
        <f t="shared" ca="1" si="41"/>
        <v>4854.4752242656705</v>
      </c>
      <c r="S108">
        <f t="shared" ca="1" si="42"/>
        <v>38270.151031578556</v>
      </c>
      <c r="T108" s="1">
        <f t="shared" ca="1" si="43"/>
        <v>167137.32781285566</v>
      </c>
      <c r="U108" s="2">
        <f t="shared" ca="1" si="44"/>
        <v>77082.904461901242</v>
      </c>
      <c r="V108" s="1">
        <f t="shared" ca="1" si="45"/>
        <v>90054.423350954414</v>
      </c>
      <c r="AD108" s="6">
        <f ca="1">IF(Table2[[#This Row],[gender]]="men",1,0)</f>
        <v>0</v>
      </c>
      <c r="AE108" s="7">
        <f ca="1">IF(Table2[[#This Row],[gender]]="women",1,0)</f>
        <v>1</v>
      </c>
      <c r="AF108" s="7"/>
      <c r="AG108" s="8"/>
      <c r="AI108" s="6">
        <f ca="1">IF(Table2[[#This Row],[field_of_work]]="health",1,0)</f>
        <v>0</v>
      </c>
      <c r="AJ108" s="7">
        <f ca="1">IF(Table2[[#This Row],[field_of_work]]="construction",1,0)</f>
        <v>1</v>
      </c>
      <c r="AK108" s="7">
        <f ca="1">IF(Table2[[#This Row],[field_of_work]]="teaching",1,0)</f>
        <v>0</v>
      </c>
      <c r="AL108" s="7">
        <f ca="1">IF(Table2[[#This Row],[field_of_work]]="IT",1,0)</f>
        <v>0</v>
      </c>
      <c r="AM108" s="7">
        <f ca="1">IF(Table2[[#This Row],[field_of_work]]="general work",1,0)</f>
        <v>0</v>
      </c>
      <c r="AN108" s="7">
        <f ca="1">IF(Table2[[#This Row],[field_of_work]]="agriculture",1,0)</f>
        <v>0</v>
      </c>
      <c r="AO108" s="7"/>
      <c r="AP108" s="7"/>
      <c r="AQ108" s="7"/>
      <c r="AR108" s="7"/>
      <c r="AS108" s="7"/>
      <c r="AT108" s="8"/>
      <c r="AV108" s="19">
        <f t="shared" ca="1" si="25"/>
        <v>16471.904127683272</v>
      </c>
      <c r="AW108" s="8"/>
      <c r="AX108" s="6">
        <f ca="1">IF(Table2[[#This Row],[debts]]&gt;$AY$14,1,0)</f>
        <v>1</v>
      </c>
      <c r="AY108" s="7"/>
      <c r="AZ108" s="8"/>
      <c r="BA108" s="26">
        <f ca="1">Table2[[#This Row],[mortage_left]]/Table2[[#This Row],[value_of_house]]</f>
        <v>0.5583764939815572</v>
      </c>
      <c r="BB108" s="7">
        <f t="shared" ca="1" si="46"/>
        <v>0</v>
      </c>
      <c r="BC108" s="7"/>
      <c r="BD108" s="7"/>
      <c r="BE108" s="6">
        <f ca="1">IF(Table2[[#This Row],[area]]="area1",Table2[[#This Row],[income]],0)</f>
        <v>0</v>
      </c>
      <c r="BF108" s="7">
        <f ca="1">IF(Table2[[#This Row],[area]]="area2",Table2[[#This Row],[income]],0)</f>
        <v>0</v>
      </c>
      <c r="BG108" s="7">
        <f ca="1">IF(Table2[[#This Row],[area]]="area3",Table2[[#This Row],[income]],0)</f>
        <v>0</v>
      </c>
      <c r="BH108" s="7">
        <f ca="1">IF(Table2[[#This Row],[area]]="area4",Table2[[#This Row],[income]],0)</f>
        <v>0</v>
      </c>
      <c r="BI108" s="7">
        <f ca="1">IF(Table2[[#This Row],[area]]="area5",Table2[[#This Row],[income]],0)</f>
        <v>0</v>
      </c>
      <c r="BJ108" s="7">
        <f ca="1">IF(Table2[[#This Row],[area]]="area6",Table2[[#This Row],[income]],0)</f>
        <v>0</v>
      </c>
      <c r="BK108" s="7">
        <f ca="1">IF(Table2[[#This Row],[area]]="area7",Table2[[#This Row],[income]],0)</f>
        <v>0</v>
      </c>
      <c r="BL108" s="7">
        <f ca="1">IF(Table2[[#This Row],[area]]="area8",Table2[[#This Row],[income]],0)</f>
        <v>0</v>
      </c>
      <c r="BM108" s="7">
        <f ca="1">IF(Table2[[#This Row],[area]]="area9",Table2[[#This Row],[income]],0)</f>
        <v>0</v>
      </c>
      <c r="BN108" s="7">
        <f ca="1">IF(Table2[[#This Row],[area]]="area10",Table2[[#This Row],[income]],0)</f>
        <v>31834</v>
      </c>
      <c r="BO108" s="6">
        <f ca="1">IF(Table2[[#This Row],[field_of_work]]="health",Table2[[#This Row],[income]],0)</f>
        <v>0</v>
      </c>
      <c r="BP108" s="7">
        <f ca="1">IF(Table2[[#This Row],[field_of_work]]="construction",Table2[[#This Row],[income]],0)</f>
        <v>31834</v>
      </c>
      <c r="BQ108" s="7">
        <f ca="1">IF(Table2[[#This Row],[field_of_work]]="teaching",Table2[[#This Row],[income]],0)</f>
        <v>0</v>
      </c>
      <c r="BR108" s="7">
        <f ca="1">IF(Table2[[#This Row],[field_of_work]]="IT",Table2[[#This Row],[income]],0)</f>
        <v>0</v>
      </c>
      <c r="BS108" s="7">
        <f ca="1">IF(Table2[[#This Row],[field_of_work]]="general work",Table2[[#This Row],[income]],0)</f>
        <v>0</v>
      </c>
      <c r="BT108" s="8">
        <f ca="1">IF(Table2[[#This Row],[field_of_work]]="agriculture",Table2[[#This Row],[income]],0)</f>
        <v>0</v>
      </c>
      <c r="BU108" s="6">
        <f ca="1">IF(Table2[[#This Row],[value_of_debts]]&gt;Table2[[#This Row],[income]],1,0)</f>
        <v>1</v>
      </c>
      <c r="BV108" s="7"/>
      <c r="BW108" s="6">
        <f ca="1">IF(Table2[[#This Row],[net_worth_of_person($)]]&gt;$BX$14,Table2[[#This Row],[age]],0)</f>
        <v>31</v>
      </c>
      <c r="BX108" s="8"/>
    </row>
    <row r="109" spans="2:76" x14ac:dyDescent="0.3">
      <c r="B109">
        <f t="shared" ca="1" si="26"/>
        <v>1</v>
      </c>
      <c r="C109" t="str">
        <f t="shared" ca="1" si="27"/>
        <v>men</v>
      </c>
      <c r="D109">
        <f t="shared" ca="1" si="28"/>
        <v>30</v>
      </c>
      <c r="E109">
        <f t="shared" ca="1" si="29"/>
        <v>1</v>
      </c>
      <c r="F109" t="str">
        <f t="shared" ca="1" si="30"/>
        <v>health</v>
      </c>
      <c r="G109">
        <f t="shared" ca="1" si="31"/>
        <v>3</v>
      </c>
      <c r="H109" t="str">
        <f t="shared" ca="1" si="32"/>
        <v>university</v>
      </c>
      <c r="I109">
        <f t="shared" ca="1" si="33"/>
        <v>4</v>
      </c>
      <c r="J109">
        <f t="shared" ca="1" si="34"/>
        <v>1</v>
      </c>
      <c r="K109">
        <f t="shared" ca="1" si="35"/>
        <v>32586</v>
      </c>
      <c r="L109">
        <f t="shared" ca="1" si="36"/>
        <v>4</v>
      </c>
      <c r="M109" t="str">
        <f t="shared" ca="1" si="24"/>
        <v>area4</v>
      </c>
      <c r="N109">
        <f t="shared" ca="1" si="37"/>
        <v>97758</v>
      </c>
      <c r="O109" s="2">
        <f t="shared" ca="1" si="38"/>
        <v>19601.94022996374</v>
      </c>
      <c r="P109" s="1">
        <f t="shared" ca="1" si="39"/>
        <v>16471.904127683272</v>
      </c>
      <c r="Q109">
        <f t="shared" ca="1" si="40"/>
        <v>11528</v>
      </c>
      <c r="R109">
        <f t="shared" ca="1" si="41"/>
        <v>54674.584867923426</v>
      </c>
      <c r="S109">
        <f t="shared" ca="1" si="42"/>
        <v>2796.6924449989142</v>
      </c>
      <c r="T109" s="1">
        <f t="shared" ca="1" si="43"/>
        <v>117026.59657268219</v>
      </c>
      <c r="U109" s="2">
        <f t="shared" ca="1" si="44"/>
        <v>85804.525097887163</v>
      </c>
      <c r="V109" s="1">
        <f t="shared" ca="1" si="45"/>
        <v>31222.071474795026</v>
      </c>
      <c r="AD109" s="6">
        <f ca="1">IF(Table2[[#This Row],[gender]]="men",1,0)</f>
        <v>1</v>
      </c>
      <c r="AE109" s="7">
        <f ca="1">IF(Table2[[#This Row],[gender]]="women",1,0)</f>
        <v>0</v>
      </c>
      <c r="AF109" s="7"/>
      <c r="AG109" s="8"/>
      <c r="AI109" s="6">
        <f ca="1">IF(Table2[[#This Row],[field_of_work]]="health",1,0)</f>
        <v>1</v>
      </c>
      <c r="AJ109" s="7">
        <f ca="1">IF(Table2[[#This Row],[field_of_work]]="construction",1,0)</f>
        <v>0</v>
      </c>
      <c r="AK109" s="7">
        <f ca="1">IF(Table2[[#This Row],[field_of_work]]="teaching",1,0)</f>
        <v>0</v>
      </c>
      <c r="AL109" s="7">
        <f ca="1">IF(Table2[[#This Row],[field_of_work]]="IT",1,0)</f>
        <v>0</v>
      </c>
      <c r="AM109" s="7">
        <f ca="1">IF(Table2[[#This Row],[field_of_work]]="general work",1,0)</f>
        <v>0</v>
      </c>
      <c r="AN109" s="7">
        <f ca="1">IF(Table2[[#This Row],[field_of_work]]="agriculture",1,0)</f>
        <v>0</v>
      </c>
      <c r="AO109" s="7"/>
      <c r="AP109" s="7"/>
      <c r="AQ109" s="7"/>
      <c r="AR109" s="7"/>
      <c r="AS109" s="7"/>
      <c r="AT109" s="8"/>
      <c r="AV109" s="19">
        <f t="shared" ca="1" si="25"/>
        <v>61513.671981239087</v>
      </c>
      <c r="AW109" s="8"/>
      <c r="AX109" s="6">
        <f ca="1">IF(Table2[[#This Row],[debts]]&gt;$AY$14,1,0)</f>
        <v>1</v>
      </c>
      <c r="AY109" s="7"/>
      <c r="AZ109" s="8"/>
      <c r="BA109" s="26">
        <f ca="1">Table2[[#This Row],[mortage_left]]/Table2[[#This Row],[value_of_house]]</f>
        <v>0.20051494742081202</v>
      </c>
      <c r="BB109" s="7">
        <f t="shared" ca="1" si="46"/>
        <v>1</v>
      </c>
      <c r="BC109" s="7"/>
      <c r="BD109" s="7"/>
      <c r="BE109" s="6">
        <f ca="1">IF(Table2[[#This Row],[area]]="area1",Table2[[#This Row],[income]],0)</f>
        <v>0</v>
      </c>
      <c r="BF109" s="7">
        <f ca="1">IF(Table2[[#This Row],[area]]="area2",Table2[[#This Row],[income]],0)</f>
        <v>0</v>
      </c>
      <c r="BG109" s="7">
        <f ca="1">IF(Table2[[#This Row],[area]]="area3",Table2[[#This Row],[income]],0)</f>
        <v>0</v>
      </c>
      <c r="BH109" s="7">
        <f ca="1">IF(Table2[[#This Row],[area]]="area4",Table2[[#This Row],[income]],0)</f>
        <v>32586</v>
      </c>
      <c r="BI109" s="7">
        <f ca="1">IF(Table2[[#This Row],[area]]="area5",Table2[[#This Row],[income]],0)</f>
        <v>0</v>
      </c>
      <c r="BJ109" s="7">
        <f ca="1">IF(Table2[[#This Row],[area]]="area6",Table2[[#This Row],[income]],0)</f>
        <v>0</v>
      </c>
      <c r="BK109" s="7">
        <f ca="1">IF(Table2[[#This Row],[area]]="area7",Table2[[#This Row],[income]],0)</f>
        <v>0</v>
      </c>
      <c r="BL109" s="7">
        <f ca="1">IF(Table2[[#This Row],[area]]="area8",Table2[[#This Row],[income]],0)</f>
        <v>0</v>
      </c>
      <c r="BM109" s="7">
        <f ca="1">IF(Table2[[#This Row],[area]]="area9",Table2[[#This Row],[income]],0)</f>
        <v>0</v>
      </c>
      <c r="BN109" s="7">
        <f ca="1">IF(Table2[[#This Row],[area]]="area10",Table2[[#This Row],[income]],0)</f>
        <v>0</v>
      </c>
      <c r="BO109" s="6">
        <f ca="1">IF(Table2[[#This Row],[field_of_work]]="health",Table2[[#This Row],[income]],0)</f>
        <v>32586</v>
      </c>
      <c r="BP109" s="7">
        <f ca="1">IF(Table2[[#This Row],[field_of_work]]="construction",Table2[[#This Row],[income]],0)</f>
        <v>0</v>
      </c>
      <c r="BQ109" s="7">
        <f ca="1">IF(Table2[[#This Row],[field_of_work]]="teaching",Table2[[#This Row],[income]],0)</f>
        <v>0</v>
      </c>
      <c r="BR109" s="7">
        <f ca="1">IF(Table2[[#This Row],[field_of_work]]="IT",Table2[[#This Row],[income]],0)</f>
        <v>0</v>
      </c>
      <c r="BS109" s="7">
        <f ca="1">IF(Table2[[#This Row],[field_of_work]]="general work",Table2[[#This Row],[income]],0)</f>
        <v>0</v>
      </c>
      <c r="BT109" s="8">
        <f ca="1">IF(Table2[[#This Row],[field_of_work]]="agriculture",Table2[[#This Row],[income]],0)</f>
        <v>0</v>
      </c>
      <c r="BU109" s="6">
        <f ca="1">IF(Table2[[#This Row],[value_of_debts]]&gt;Table2[[#This Row],[income]],1,0)</f>
        <v>1</v>
      </c>
      <c r="BV109" s="7"/>
      <c r="BW109" s="6">
        <f ca="1">IF(Table2[[#This Row],[net_worth_of_person($)]]&gt;$BX$14,Table2[[#This Row],[age]],0)</f>
        <v>30</v>
      </c>
      <c r="BX109" s="8"/>
    </row>
    <row r="110" spans="2:76" x14ac:dyDescent="0.3">
      <c r="B110">
        <f t="shared" ca="1" si="26"/>
        <v>2</v>
      </c>
      <c r="C110" t="str">
        <f t="shared" ca="1" si="27"/>
        <v>women</v>
      </c>
      <c r="D110">
        <f t="shared" ca="1" si="28"/>
        <v>31</v>
      </c>
      <c r="E110">
        <f t="shared" ca="1" si="29"/>
        <v>4</v>
      </c>
      <c r="F110" t="str">
        <f t="shared" ca="1" si="30"/>
        <v>IT</v>
      </c>
      <c r="G110">
        <f t="shared" ca="1" si="31"/>
        <v>1</v>
      </c>
      <c r="H110" t="str">
        <f t="shared" ca="1" si="32"/>
        <v>highschool</v>
      </c>
      <c r="I110">
        <f t="shared" ca="1" si="33"/>
        <v>1</v>
      </c>
      <c r="J110">
        <f t="shared" ca="1" si="34"/>
        <v>2</v>
      </c>
      <c r="K110">
        <f t="shared" ca="1" si="35"/>
        <v>82945</v>
      </c>
      <c r="L110">
        <f t="shared" ca="1" si="36"/>
        <v>9</v>
      </c>
      <c r="M110" t="str">
        <f t="shared" ca="1" si="24"/>
        <v>area9</v>
      </c>
      <c r="N110">
        <f t="shared" ca="1" si="37"/>
        <v>497670</v>
      </c>
      <c r="O110" s="2">
        <f t="shared" ca="1" si="38"/>
        <v>251366.79599482444</v>
      </c>
      <c r="P110" s="1">
        <f t="shared" ca="1" si="39"/>
        <v>123027.34396247817</v>
      </c>
      <c r="Q110">
        <f t="shared" ca="1" si="40"/>
        <v>24428</v>
      </c>
      <c r="R110">
        <f t="shared" ca="1" si="41"/>
        <v>135832.86878689573</v>
      </c>
      <c r="S110">
        <f t="shared" ca="1" si="42"/>
        <v>100484.28125264766</v>
      </c>
      <c r="T110" s="1">
        <f t="shared" ca="1" si="43"/>
        <v>721181.62521512585</v>
      </c>
      <c r="U110" s="2">
        <f t="shared" ca="1" si="44"/>
        <v>411627.66478172014</v>
      </c>
      <c r="V110" s="1">
        <f t="shared" ca="1" si="45"/>
        <v>309553.96043340571</v>
      </c>
      <c r="AD110" s="6">
        <f ca="1">IF(Table2[[#This Row],[gender]]="men",1,0)</f>
        <v>0</v>
      </c>
      <c r="AE110" s="7">
        <f ca="1">IF(Table2[[#This Row],[gender]]="women",1,0)</f>
        <v>1</v>
      </c>
      <c r="AF110" s="7"/>
      <c r="AG110" s="8"/>
      <c r="AI110" s="6">
        <f ca="1">IF(Table2[[#This Row],[field_of_work]]="health",1,0)</f>
        <v>0</v>
      </c>
      <c r="AJ110" s="7">
        <f ca="1">IF(Table2[[#This Row],[field_of_work]]="construction",1,0)</f>
        <v>0</v>
      </c>
      <c r="AK110" s="7">
        <f ca="1">IF(Table2[[#This Row],[field_of_work]]="teaching",1,0)</f>
        <v>0</v>
      </c>
      <c r="AL110" s="7">
        <f ca="1">IF(Table2[[#This Row],[field_of_work]]="IT",1,0)</f>
        <v>1</v>
      </c>
      <c r="AM110" s="7">
        <f ca="1">IF(Table2[[#This Row],[field_of_work]]="general work",1,0)</f>
        <v>0</v>
      </c>
      <c r="AN110" s="7">
        <f ca="1">IF(Table2[[#This Row],[field_of_work]]="agriculture",1,0)</f>
        <v>0</v>
      </c>
      <c r="AO110" s="7"/>
      <c r="AP110" s="7"/>
      <c r="AQ110" s="7"/>
      <c r="AR110" s="7"/>
      <c r="AS110" s="7"/>
      <c r="AT110" s="8"/>
      <c r="AV110" s="19">
        <f t="shared" ca="1" si="25"/>
        <v>43258.434683563006</v>
      </c>
      <c r="AW110" s="8"/>
      <c r="AX110" s="6">
        <f ca="1">IF(Table2[[#This Row],[debts]]&gt;$AY$14,1,0)</f>
        <v>1</v>
      </c>
      <c r="AY110" s="7"/>
      <c r="AZ110" s="8"/>
      <c r="BA110" s="26">
        <f ca="1">Table2[[#This Row],[mortage_left]]/Table2[[#This Row],[value_of_house]]</f>
        <v>0.50508729880206649</v>
      </c>
      <c r="BB110" s="7">
        <f t="shared" ca="1" si="46"/>
        <v>0</v>
      </c>
      <c r="BC110" s="7"/>
      <c r="BD110" s="7"/>
      <c r="BE110" s="6">
        <f ca="1">IF(Table2[[#This Row],[area]]="area1",Table2[[#This Row],[income]],0)</f>
        <v>0</v>
      </c>
      <c r="BF110" s="7">
        <f ca="1">IF(Table2[[#This Row],[area]]="area2",Table2[[#This Row],[income]],0)</f>
        <v>0</v>
      </c>
      <c r="BG110" s="7">
        <f ca="1">IF(Table2[[#This Row],[area]]="area3",Table2[[#This Row],[income]],0)</f>
        <v>0</v>
      </c>
      <c r="BH110" s="7">
        <f ca="1">IF(Table2[[#This Row],[area]]="area4",Table2[[#This Row],[income]],0)</f>
        <v>0</v>
      </c>
      <c r="BI110" s="7">
        <f ca="1">IF(Table2[[#This Row],[area]]="area5",Table2[[#This Row],[income]],0)</f>
        <v>0</v>
      </c>
      <c r="BJ110" s="7">
        <f ca="1">IF(Table2[[#This Row],[area]]="area6",Table2[[#This Row],[income]],0)</f>
        <v>0</v>
      </c>
      <c r="BK110" s="7">
        <f ca="1">IF(Table2[[#This Row],[area]]="area7",Table2[[#This Row],[income]],0)</f>
        <v>0</v>
      </c>
      <c r="BL110" s="7">
        <f ca="1">IF(Table2[[#This Row],[area]]="area8",Table2[[#This Row],[income]],0)</f>
        <v>0</v>
      </c>
      <c r="BM110" s="7">
        <f ca="1">IF(Table2[[#This Row],[area]]="area9",Table2[[#This Row],[income]],0)</f>
        <v>82945</v>
      </c>
      <c r="BN110" s="7">
        <f ca="1">IF(Table2[[#This Row],[area]]="area10",Table2[[#This Row],[income]],0)</f>
        <v>0</v>
      </c>
      <c r="BO110" s="6">
        <f ca="1">IF(Table2[[#This Row],[field_of_work]]="health",Table2[[#This Row],[income]],0)</f>
        <v>0</v>
      </c>
      <c r="BP110" s="7">
        <f ca="1">IF(Table2[[#This Row],[field_of_work]]="construction",Table2[[#This Row],[income]],0)</f>
        <v>0</v>
      </c>
      <c r="BQ110" s="7">
        <f ca="1">IF(Table2[[#This Row],[field_of_work]]="teaching",Table2[[#This Row],[income]],0)</f>
        <v>0</v>
      </c>
      <c r="BR110" s="7">
        <f ca="1">IF(Table2[[#This Row],[field_of_work]]="IT",Table2[[#This Row],[income]],0)</f>
        <v>82945</v>
      </c>
      <c r="BS110" s="7">
        <f ca="1">IF(Table2[[#This Row],[field_of_work]]="general work",Table2[[#This Row],[income]],0)</f>
        <v>0</v>
      </c>
      <c r="BT110" s="8">
        <f ca="1">IF(Table2[[#This Row],[field_of_work]]="agriculture",Table2[[#This Row],[income]],0)</f>
        <v>0</v>
      </c>
      <c r="BU110" s="6">
        <f ca="1">IF(Table2[[#This Row],[value_of_debts]]&gt;Table2[[#This Row],[income]],1,0)</f>
        <v>1</v>
      </c>
      <c r="BV110" s="7"/>
      <c r="BW110" s="6">
        <f ca="1">IF(Table2[[#This Row],[net_worth_of_person($)]]&gt;$BX$14,Table2[[#This Row],[age]],0)</f>
        <v>31</v>
      </c>
      <c r="BX110" s="8"/>
    </row>
    <row r="111" spans="2:76" x14ac:dyDescent="0.3">
      <c r="B111">
        <f t="shared" ca="1" si="26"/>
        <v>1</v>
      </c>
      <c r="C111" t="str">
        <f t="shared" ca="1" si="27"/>
        <v>men</v>
      </c>
      <c r="D111">
        <f t="shared" ca="1" si="28"/>
        <v>41</v>
      </c>
      <c r="E111">
        <f t="shared" ca="1" si="29"/>
        <v>4</v>
      </c>
      <c r="F111" t="str">
        <f t="shared" ca="1" si="30"/>
        <v>IT</v>
      </c>
      <c r="G111">
        <f t="shared" ca="1" si="31"/>
        <v>3</v>
      </c>
      <c r="H111" t="str">
        <f t="shared" ca="1" si="32"/>
        <v>university</v>
      </c>
      <c r="I111">
        <f t="shared" ca="1" si="33"/>
        <v>4</v>
      </c>
      <c r="J111">
        <f t="shared" ca="1" si="34"/>
        <v>1</v>
      </c>
      <c r="K111">
        <f t="shared" ca="1" si="35"/>
        <v>78787</v>
      </c>
      <c r="L111">
        <f t="shared" ca="1" si="36"/>
        <v>5</v>
      </c>
      <c r="M111" t="str">
        <f t="shared" ca="1" si="24"/>
        <v>area5</v>
      </c>
      <c r="N111">
        <f t="shared" ca="1" si="37"/>
        <v>393935</v>
      </c>
      <c r="O111" s="2">
        <f t="shared" ca="1" si="38"/>
        <v>96319.210862637759</v>
      </c>
      <c r="P111" s="1">
        <f t="shared" ca="1" si="39"/>
        <v>43258.434683563006</v>
      </c>
      <c r="Q111">
        <f t="shared" ca="1" si="40"/>
        <v>25138</v>
      </c>
      <c r="R111">
        <f t="shared" ca="1" si="41"/>
        <v>38984.48346748999</v>
      </c>
      <c r="S111">
        <f t="shared" ca="1" si="42"/>
        <v>98610.866484845974</v>
      </c>
      <c r="T111" s="1">
        <f t="shared" ca="1" si="43"/>
        <v>535804.30116840894</v>
      </c>
      <c r="U111" s="2">
        <f t="shared" ca="1" si="44"/>
        <v>160441.69433012774</v>
      </c>
      <c r="V111" s="1">
        <f t="shared" ca="1" si="45"/>
        <v>375362.60683828121</v>
      </c>
      <c r="AD111" s="6">
        <f ca="1">IF(Table2[[#This Row],[gender]]="men",1,0)</f>
        <v>1</v>
      </c>
      <c r="AE111" s="7">
        <f ca="1">IF(Table2[[#This Row],[gender]]="women",1,0)</f>
        <v>0</v>
      </c>
      <c r="AF111" s="7"/>
      <c r="AG111" s="8"/>
      <c r="AI111" s="6">
        <f ca="1">IF(Table2[[#This Row],[field_of_work]]="health",1,0)</f>
        <v>0</v>
      </c>
      <c r="AJ111" s="7">
        <f ca="1">IF(Table2[[#This Row],[field_of_work]]="construction",1,0)</f>
        <v>0</v>
      </c>
      <c r="AK111" s="7">
        <f ca="1">IF(Table2[[#This Row],[field_of_work]]="teaching",1,0)</f>
        <v>0</v>
      </c>
      <c r="AL111" s="7">
        <f ca="1">IF(Table2[[#This Row],[field_of_work]]="IT",1,0)</f>
        <v>1</v>
      </c>
      <c r="AM111" s="7">
        <f ca="1">IF(Table2[[#This Row],[field_of_work]]="general work",1,0)</f>
        <v>0</v>
      </c>
      <c r="AN111" s="7">
        <f ca="1">IF(Table2[[#This Row],[field_of_work]]="agriculture",1,0)</f>
        <v>0</v>
      </c>
      <c r="AO111" s="7"/>
      <c r="AP111" s="7"/>
      <c r="AQ111" s="7"/>
      <c r="AR111" s="7"/>
      <c r="AS111" s="7"/>
      <c r="AT111" s="8"/>
      <c r="AV111" s="19">
        <f t="shared" ca="1" si="25"/>
        <v>32457.944579495364</v>
      </c>
      <c r="AW111" s="8"/>
      <c r="AX111" s="6">
        <f ca="1">IF(Table2[[#This Row],[debts]]&gt;$AY$14,1,0)</f>
        <v>1</v>
      </c>
      <c r="AY111" s="7"/>
      <c r="AZ111" s="8"/>
      <c r="BA111" s="26">
        <f ca="1">Table2[[#This Row],[mortage_left]]/Table2[[#This Row],[value_of_house]]</f>
        <v>0.24450533936471183</v>
      </c>
      <c r="BB111" s="7">
        <f t="shared" ca="1" si="46"/>
        <v>1</v>
      </c>
      <c r="BC111" s="7"/>
      <c r="BD111" s="7"/>
      <c r="BE111" s="6">
        <f ca="1">IF(Table2[[#This Row],[area]]="area1",Table2[[#This Row],[income]],0)</f>
        <v>0</v>
      </c>
      <c r="BF111" s="7">
        <f ca="1">IF(Table2[[#This Row],[area]]="area2",Table2[[#This Row],[income]],0)</f>
        <v>0</v>
      </c>
      <c r="BG111" s="7">
        <f ca="1">IF(Table2[[#This Row],[area]]="area3",Table2[[#This Row],[income]],0)</f>
        <v>0</v>
      </c>
      <c r="BH111" s="7">
        <f ca="1">IF(Table2[[#This Row],[area]]="area4",Table2[[#This Row],[income]],0)</f>
        <v>0</v>
      </c>
      <c r="BI111" s="7">
        <f ca="1">IF(Table2[[#This Row],[area]]="area5",Table2[[#This Row],[income]],0)</f>
        <v>78787</v>
      </c>
      <c r="BJ111" s="7">
        <f ca="1">IF(Table2[[#This Row],[area]]="area6",Table2[[#This Row],[income]],0)</f>
        <v>0</v>
      </c>
      <c r="BK111" s="7">
        <f ca="1">IF(Table2[[#This Row],[area]]="area7",Table2[[#This Row],[income]],0)</f>
        <v>0</v>
      </c>
      <c r="BL111" s="7">
        <f ca="1">IF(Table2[[#This Row],[area]]="area8",Table2[[#This Row],[income]],0)</f>
        <v>0</v>
      </c>
      <c r="BM111" s="7">
        <f ca="1">IF(Table2[[#This Row],[area]]="area9",Table2[[#This Row],[income]],0)</f>
        <v>0</v>
      </c>
      <c r="BN111" s="7">
        <f ca="1">IF(Table2[[#This Row],[area]]="area10",Table2[[#This Row],[income]],0)</f>
        <v>0</v>
      </c>
      <c r="BO111" s="6">
        <f ca="1">IF(Table2[[#This Row],[field_of_work]]="health",Table2[[#This Row],[income]],0)</f>
        <v>0</v>
      </c>
      <c r="BP111" s="7">
        <f ca="1">IF(Table2[[#This Row],[field_of_work]]="construction",Table2[[#This Row],[income]],0)</f>
        <v>0</v>
      </c>
      <c r="BQ111" s="7">
        <f ca="1">IF(Table2[[#This Row],[field_of_work]]="teaching",Table2[[#This Row],[income]],0)</f>
        <v>0</v>
      </c>
      <c r="BR111" s="7">
        <f ca="1">IF(Table2[[#This Row],[field_of_work]]="IT",Table2[[#This Row],[income]],0)</f>
        <v>78787</v>
      </c>
      <c r="BS111" s="7">
        <f ca="1">IF(Table2[[#This Row],[field_of_work]]="general work",Table2[[#This Row],[income]],0)</f>
        <v>0</v>
      </c>
      <c r="BT111" s="8">
        <f ca="1">IF(Table2[[#This Row],[field_of_work]]="agriculture",Table2[[#This Row],[income]],0)</f>
        <v>0</v>
      </c>
      <c r="BU111" s="6">
        <f ca="1">IF(Table2[[#This Row],[value_of_debts]]&gt;Table2[[#This Row],[income]],1,0)</f>
        <v>1</v>
      </c>
      <c r="BV111" s="7"/>
      <c r="BW111" s="6">
        <f ca="1">IF(Table2[[#This Row],[net_worth_of_person($)]]&gt;$BX$14,Table2[[#This Row],[age]],0)</f>
        <v>41</v>
      </c>
      <c r="BX111" s="8"/>
    </row>
    <row r="112" spans="2:76" x14ac:dyDescent="0.3">
      <c r="B112">
        <f t="shared" ca="1" si="26"/>
        <v>2</v>
      </c>
      <c r="C112" t="str">
        <f t="shared" ca="1" si="27"/>
        <v>women</v>
      </c>
      <c r="D112">
        <f t="shared" ca="1" si="28"/>
        <v>31</v>
      </c>
      <c r="E112">
        <f t="shared" ca="1" si="29"/>
        <v>1</v>
      </c>
      <c r="F112" t="str">
        <f t="shared" ca="1" si="30"/>
        <v>health</v>
      </c>
      <c r="G112">
        <f t="shared" ca="1" si="31"/>
        <v>2</v>
      </c>
      <c r="H112" t="str">
        <f t="shared" ca="1" si="32"/>
        <v>college</v>
      </c>
      <c r="I112">
        <f t="shared" ca="1" si="33"/>
        <v>1</v>
      </c>
      <c r="J112">
        <f t="shared" ca="1" si="34"/>
        <v>1</v>
      </c>
      <c r="K112">
        <f t="shared" ca="1" si="35"/>
        <v>33375</v>
      </c>
      <c r="L112">
        <f t="shared" ca="1" si="36"/>
        <v>12</v>
      </c>
      <c r="M112" t="str">
        <f t="shared" ca="1" si="24"/>
        <v>area10</v>
      </c>
      <c r="N112">
        <f t="shared" ca="1" si="37"/>
        <v>200250</v>
      </c>
      <c r="O112" s="2">
        <f t="shared" ca="1" si="38"/>
        <v>183692.41425171526</v>
      </c>
      <c r="P112" s="1">
        <f t="shared" ca="1" si="39"/>
        <v>32457.944579495364</v>
      </c>
      <c r="Q112">
        <f t="shared" ca="1" si="40"/>
        <v>12850</v>
      </c>
      <c r="R112">
        <f t="shared" ca="1" si="41"/>
        <v>63517.527402942709</v>
      </c>
      <c r="S112">
        <f t="shared" ca="1" si="42"/>
        <v>32208.101460004989</v>
      </c>
      <c r="T112" s="1">
        <f t="shared" ca="1" si="43"/>
        <v>264916.04603950033</v>
      </c>
      <c r="U112" s="2">
        <f t="shared" ca="1" si="44"/>
        <v>260059.94165465797</v>
      </c>
      <c r="V112" s="1">
        <f t="shared" ca="1" si="45"/>
        <v>4856.1043848423578</v>
      </c>
      <c r="AD112" s="6">
        <f ca="1">IF(Table2[[#This Row],[gender]]="men",1,0)</f>
        <v>0</v>
      </c>
      <c r="AE112" s="7">
        <f ca="1">IF(Table2[[#This Row],[gender]]="women",1,0)</f>
        <v>1</v>
      </c>
      <c r="AF112" s="7"/>
      <c r="AG112" s="8"/>
      <c r="AI112" s="6">
        <f ca="1">IF(Table2[[#This Row],[field_of_work]]="health",1,0)</f>
        <v>1</v>
      </c>
      <c r="AJ112" s="7">
        <f ca="1">IF(Table2[[#This Row],[field_of_work]]="construction",1,0)</f>
        <v>0</v>
      </c>
      <c r="AK112" s="7">
        <f ca="1">IF(Table2[[#This Row],[field_of_work]]="teaching",1,0)</f>
        <v>0</v>
      </c>
      <c r="AL112" s="7">
        <f ca="1">IF(Table2[[#This Row],[field_of_work]]="IT",1,0)</f>
        <v>0</v>
      </c>
      <c r="AM112" s="7">
        <f ca="1">IF(Table2[[#This Row],[field_of_work]]="general work",1,0)</f>
        <v>0</v>
      </c>
      <c r="AN112" s="7">
        <f ca="1">IF(Table2[[#This Row],[field_of_work]]="agriculture",1,0)</f>
        <v>0</v>
      </c>
      <c r="AO112" s="7"/>
      <c r="AP112" s="7"/>
      <c r="AQ112" s="7"/>
      <c r="AR112" s="7"/>
      <c r="AS112" s="7"/>
      <c r="AT112" s="8"/>
      <c r="AV112" s="19">
        <f t="shared" ca="1" si="25"/>
        <v>40719.50351047927</v>
      </c>
      <c r="AW112" s="8"/>
      <c r="AX112" s="6">
        <f ca="1">IF(Table2[[#This Row],[debts]]&gt;$AY$14,1,0)</f>
        <v>1</v>
      </c>
      <c r="AY112" s="7"/>
      <c r="AZ112" s="8"/>
      <c r="BA112" s="26">
        <f ca="1">Table2[[#This Row],[mortage_left]]/Table2[[#This Row],[value_of_house]]</f>
        <v>0.91731542697485779</v>
      </c>
      <c r="BB112" s="7">
        <f t="shared" ca="1" si="46"/>
        <v>0</v>
      </c>
      <c r="BC112" s="7"/>
      <c r="BD112" s="7"/>
      <c r="BE112" s="6">
        <f ca="1">IF(Table2[[#This Row],[area]]="area1",Table2[[#This Row],[income]],0)</f>
        <v>0</v>
      </c>
      <c r="BF112" s="7">
        <f ca="1">IF(Table2[[#This Row],[area]]="area2",Table2[[#This Row],[income]],0)</f>
        <v>0</v>
      </c>
      <c r="BG112" s="7">
        <f ca="1">IF(Table2[[#This Row],[area]]="area3",Table2[[#This Row],[income]],0)</f>
        <v>0</v>
      </c>
      <c r="BH112" s="7">
        <f ca="1">IF(Table2[[#This Row],[area]]="area4",Table2[[#This Row],[income]],0)</f>
        <v>0</v>
      </c>
      <c r="BI112" s="7">
        <f ca="1">IF(Table2[[#This Row],[area]]="area5",Table2[[#This Row],[income]],0)</f>
        <v>0</v>
      </c>
      <c r="BJ112" s="7">
        <f ca="1">IF(Table2[[#This Row],[area]]="area6",Table2[[#This Row],[income]],0)</f>
        <v>0</v>
      </c>
      <c r="BK112" s="7">
        <f ca="1">IF(Table2[[#This Row],[area]]="area7",Table2[[#This Row],[income]],0)</f>
        <v>0</v>
      </c>
      <c r="BL112" s="7">
        <f ca="1">IF(Table2[[#This Row],[area]]="area8",Table2[[#This Row],[income]],0)</f>
        <v>0</v>
      </c>
      <c r="BM112" s="7">
        <f ca="1">IF(Table2[[#This Row],[area]]="area9",Table2[[#This Row],[income]],0)</f>
        <v>0</v>
      </c>
      <c r="BN112" s="7">
        <f ca="1">IF(Table2[[#This Row],[area]]="area10",Table2[[#This Row],[income]],0)</f>
        <v>33375</v>
      </c>
      <c r="BO112" s="6">
        <f ca="1">IF(Table2[[#This Row],[field_of_work]]="health",Table2[[#This Row],[income]],0)</f>
        <v>33375</v>
      </c>
      <c r="BP112" s="7">
        <f ca="1">IF(Table2[[#This Row],[field_of_work]]="construction",Table2[[#This Row],[income]],0)</f>
        <v>0</v>
      </c>
      <c r="BQ112" s="7">
        <f ca="1">IF(Table2[[#This Row],[field_of_work]]="teaching",Table2[[#This Row],[income]],0)</f>
        <v>0</v>
      </c>
      <c r="BR112" s="7">
        <f ca="1">IF(Table2[[#This Row],[field_of_work]]="IT",Table2[[#This Row],[income]],0)</f>
        <v>0</v>
      </c>
      <c r="BS112" s="7">
        <f ca="1">IF(Table2[[#This Row],[field_of_work]]="general work",Table2[[#This Row],[income]],0)</f>
        <v>0</v>
      </c>
      <c r="BT112" s="8">
        <f ca="1">IF(Table2[[#This Row],[field_of_work]]="agriculture",Table2[[#This Row],[income]],0)</f>
        <v>0</v>
      </c>
      <c r="BU112" s="6">
        <f ca="1">IF(Table2[[#This Row],[value_of_debts]]&gt;Table2[[#This Row],[income]],1,0)</f>
        <v>1</v>
      </c>
      <c r="BV112" s="7"/>
      <c r="BW112" s="6">
        <f ca="1">IF(Table2[[#This Row],[net_worth_of_person($)]]&gt;$BX$14,Table2[[#This Row],[age]],0)</f>
        <v>0</v>
      </c>
      <c r="BX112" s="8"/>
    </row>
    <row r="113" spans="2:76" x14ac:dyDescent="0.3">
      <c r="B113">
        <f t="shared" ca="1" si="26"/>
        <v>2</v>
      </c>
      <c r="C113" t="str">
        <f t="shared" ca="1" si="27"/>
        <v>women</v>
      </c>
      <c r="D113">
        <f t="shared" ca="1" si="28"/>
        <v>27</v>
      </c>
      <c r="E113">
        <f t="shared" ca="1" si="29"/>
        <v>3</v>
      </c>
      <c r="F113" t="str">
        <f t="shared" ca="1" si="30"/>
        <v>teaching</v>
      </c>
      <c r="G113">
        <f t="shared" ca="1" si="31"/>
        <v>1</v>
      </c>
      <c r="H113" t="str">
        <f t="shared" ca="1" si="32"/>
        <v>highschool</v>
      </c>
      <c r="I113">
        <f t="shared" ca="1" si="33"/>
        <v>0</v>
      </c>
      <c r="J113">
        <f t="shared" ca="1" si="34"/>
        <v>3</v>
      </c>
      <c r="K113">
        <f t="shared" ca="1" si="35"/>
        <v>50277</v>
      </c>
      <c r="L113">
        <f t="shared" ca="1" si="36"/>
        <v>10</v>
      </c>
      <c r="M113" t="str">
        <f t="shared" ca="1" si="24"/>
        <v>area10</v>
      </c>
      <c r="N113">
        <f t="shared" ca="1" si="37"/>
        <v>201108</v>
      </c>
      <c r="O113" s="2">
        <f t="shared" ca="1" si="38"/>
        <v>79088.396852101578</v>
      </c>
      <c r="P113" s="1">
        <f t="shared" ca="1" si="39"/>
        <v>122158.51053143782</v>
      </c>
      <c r="Q113">
        <f t="shared" ca="1" si="40"/>
        <v>12986</v>
      </c>
      <c r="R113">
        <f t="shared" ca="1" si="41"/>
        <v>53153.182261632181</v>
      </c>
      <c r="S113">
        <f t="shared" ca="1" si="42"/>
        <v>68786.330713176925</v>
      </c>
      <c r="T113" s="1">
        <f t="shared" ca="1" si="43"/>
        <v>392052.84124461474</v>
      </c>
      <c r="U113" s="2">
        <f t="shared" ca="1" si="44"/>
        <v>145227.57911373375</v>
      </c>
      <c r="V113" s="1">
        <f t="shared" ca="1" si="45"/>
        <v>246825.26213088099</v>
      </c>
      <c r="AD113" s="6">
        <f ca="1">IF(Table2[[#This Row],[gender]]="men",1,0)</f>
        <v>0</v>
      </c>
      <c r="AE113" s="7">
        <f ca="1">IF(Table2[[#This Row],[gender]]="women",1,0)</f>
        <v>1</v>
      </c>
      <c r="AF113" s="7"/>
      <c r="AG113" s="8"/>
      <c r="AI113" s="6">
        <f ca="1">IF(Table2[[#This Row],[field_of_work]]="health",1,0)</f>
        <v>0</v>
      </c>
      <c r="AJ113" s="7">
        <f ca="1">IF(Table2[[#This Row],[field_of_work]]="construction",1,0)</f>
        <v>0</v>
      </c>
      <c r="AK113" s="7">
        <f ca="1">IF(Table2[[#This Row],[field_of_work]]="teaching",1,0)</f>
        <v>1</v>
      </c>
      <c r="AL113" s="7">
        <f ca="1">IF(Table2[[#This Row],[field_of_work]]="IT",1,0)</f>
        <v>0</v>
      </c>
      <c r="AM113" s="7">
        <f ca="1">IF(Table2[[#This Row],[field_of_work]]="general work",1,0)</f>
        <v>0</v>
      </c>
      <c r="AN113" s="7">
        <f ca="1">IF(Table2[[#This Row],[field_of_work]]="agriculture",1,0)</f>
        <v>0</v>
      </c>
      <c r="AO113" s="7"/>
      <c r="AP113" s="7"/>
      <c r="AQ113" s="7"/>
      <c r="AR113" s="7"/>
      <c r="AS113" s="7"/>
      <c r="AT113" s="8"/>
      <c r="AV113" s="19">
        <f t="shared" ca="1" si="25"/>
        <v>4343.6455018552142</v>
      </c>
      <c r="AW113" s="8"/>
      <c r="AX113" s="6">
        <f ca="1">IF(Table2[[#This Row],[debts]]&gt;$AY$14,1,0)</f>
        <v>1</v>
      </c>
      <c r="AY113" s="7"/>
      <c r="AZ113" s="8"/>
      <c r="BA113" s="26">
        <f ca="1">Table2[[#This Row],[mortage_left]]/Table2[[#This Row],[value_of_house]]</f>
        <v>0.39326330554777322</v>
      </c>
      <c r="BB113" s="7">
        <f t="shared" ca="1" si="46"/>
        <v>0</v>
      </c>
      <c r="BC113" s="7"/>
      <c r="BD113" s="7"/>
      <c r="BE113" s="6">
        <f ca="1">IF(Table2[[#This Row],[area]]="area1",Table2[[#This Row],[income]],0)</f>
        <v>0</v>
      </c>
      <c r="BF113" s="7">
        <f ca="1">IF(Table2[[#This Row],[area]]="area2",Table2[[#This Row],[income]],0)</f>
        <v>0</v>
      </c>
      <c r="BG113" s="7">
        <f ca="1">IF(Table2[[#This Row],[area]]="area3",Table2[[#This Row],[income]],0)</f>
        <v>0</v>
      </c>
      <c r="BH113" s="7">
        <f ca="1">IF(Table2[[#This Row],[area]]="area4",Table2[[#This Row],[income]],0)</f>
        <v>0</v>
      </c>
      <c r="BI113" s="7">
        <f ca="1">IF(Table2[[#This Row],[area]]="area5",Table2[[#This Row],[income]],0)</f>
        <v>0</v>
      </c>
      <c r="BJ113" s="7">
        <f ca="1">IF(Table2[[#This Row],[area]]="area6",Table2[[#This Row],[income]],0)</f>
        <v>0</v>
      </c>
      <c r="BK113" s="7">
        <f ca="1">IF(Table2[[#This Row],[area]]="area7",Table2[[#This Row],[income]],0)</f>
        <v>0</v>
      </c>
      <c r="BL113" s="7">
        <f ca="1">IF(Table2[[#This Row],[area]]="area8",Table2[[#This Row],[income]],0)</f>
        <v>0</v>
      </c>
      <c r="BM113" s="7">
        <f ca="1">IF(Table2[[#This Row],[area]]="area9",Table2[[#This Row],[income]],0)</f>
        <v>0</v>
      </c>
      <c r="BN113" s="7">
        <f ca="1">IF(Table2[[#This Row],[area]]="area10",Table2[[#This Row],[income]],0)</f>
        <v>50277</v>
      </c>
      <c r="BO113" s="6">
        <f ca="1">IF(Table2[[#This Row],[field_of_work]]="health",Table2[[#This Row],[income]],0)</f>
        <v>0</v>
      </c>
      <c r="BP113" s="7">
        <f ca="1">IF(Table2[[#This Row],[field_of_work]]="construction",Table2[[#This Row],[income]],0)</f>
        <v>0</v>
      </c>
      <c r="BQ113" s="7">
        <f ca="1">IF(Table2[[#This Row],[field_of_work]]="teaching",Table2[[#This Row],[income]],0)</f>
        <v>50277</v>
      </c>
      <c r="BR113" s="7">
        <f ca="1">IF(Table2[[#This Row],[field_of_work]]="IT",Table2[[#This Row],[income]],0)</f>
        <v>0</v>
      </c>
      <c r="BS113" s="7">
        <f ca="1">IF(Table2[[#This Row],[field_of_work]]="general work",Table2[[#This Row],[income]],0)</f>
        <v>0</v>
      </c>
      <c r="BT113" s="8">
        <f ca="1">IF(Table2[[#This Row],[field_of_work]]="agriculture",Table2[[#This Row],[income]],0)</f>
        <v>0</v>
      </c>
      <c r="BU113" s="6">
        <f ca="1">IF(Table2[[#This Row],[value_of_debts]]&gt;Table2[[#This Row],[income]],1,0)</f>
        <v>1</v>
      </c>
      <c r="BV113" s="7"/>
      <c r="BW113" s="6">
        <f ca="1">IF(Table2[[#This Row],[net_worth_of_person($)]]&gt;$BX$14,Table2[[#This Row],[age]],0)</f>
        <v>27</v>
      </c>
      <c r="BX113" s="8"/>
    </row>
    <row r="114" spans="2:76" x14ac:dyDescent="0.3">
      <c r="B114">
        <f t="shared" ca="1" si="26"/>
        <v>1</v>
      </c>
      <c r="C114" t="str">
        <f t="shared" ca="1" si="27"/>
        <v>men</v>
      </c>
      <c r="D114">
        <f t="shared" ca="1" si="28"/>
        <v>43</v>
      </c>
      <c r="E114">
        <f t="shared" ca="1" si="29"/>
        <v>6</v>
      </c>
      <c r="F114" t="str">
        <f t="shared" ca="1" si="30"/>
        <v>agriculture</v>
      </c>
      <c r="G114">
        <f t="shared" ca="1" si="31"/>
        <v>4</v>
      </c>
      <c r="H114" t="str">
        <f t="shared" ca="1" si="32"/>
        <v>technical</v>
      </c>
      <c r="I114">
        <f t="shared" ca="1" si="33"/>
        <v>1</v>
      </c>
      <c r="J114">
        <f t="shared" ca="1" si="34"/>
        <v>1</v>
      </c>
      <c r="K114">
        <f t="shared" ca="1" si="35"/>
        <v>76846</v>
      </c>
      <c r="L114">
        <f t="shared" ca="1" si="36"/>
        <v>13</v>
      </c>
      <c r="M114" t="str">
        <f t="shared" ca="1" si="24"/>
        <v>area10</v>
      </c>
      <c r="N114">
        <f t="shared" ca="1" si="37"/>
        <v>384230</v>
      </c>
      <c r="O114" s="2">
        <f t="shared" ca="1" si="38"/>
        <v>131073.59963595177</v>
      </c>
      <c r="P114" s="1">
        <f t="shared" ca="1" si="39"/>
        <v>4343.6455018552142</v>
      </c>
      <c r="Q114">
        <f t="shared" ca="1" si="40"/>
        <v>1096</v>
      </c>
      <c r="R114">
        <f t="shared" ca="1" si="41"/>
        <v>939.55596798218016</v>
      </c>
      <c r="S114">
        <f t="shared" ca="1" si="42"/>
        <v>30043.000455406705</v>
      </c>
      <c r="T114" s="1">
        <f t="shared" ca="1" si="43"/>
        <v>418616.64595726196</v>
      </c>
      <c r="U114" s="2">
        <f t="shared" ca="1" si="44"/>
        <v>133109.15560393396</v>
      </c>
      <c r="V114" s="1">
        <f t="shared" ca="1" si="45"/>
        <v>285507.490353328</v>
      </c>
      <c r="AD114" s="6">
        <f ca="1">IF(Table2[[#This Row],[gender]]="men",1,0)</f>
        <v>1</v>
      </c>
      <c r="AE114" s="7">
        <f ca="1">IF(Table2[[#This Row],[gender]]="women",1,0)</f>
        <v>0</v>
      </c>
      <c r="AF114" s="7"/>
      <c r="AG114" s="8"/>
      <c r="AI114" s="6">
        <f ca="1">IF(Table2[[#This Row],[field_of_work]]="health",1,0)</f>
        <v>0</v>
      </c>
      <c r="AJ114" s="7">
        <f ca="1">IF(Table2[[#This Row],[field_of_work]]="construction",1,0)</f>
        <v>0</v>
      </c>
      <c r="AK114" s="7">
        <f ca="1">IF(Table2[[#This Row],[field_of_work]]="teaching",1,0)</f>
        <v>0</v>
      </c>
      <c r="AL114" s="7">
        <f ca="1">IF(Table2[[#This Row],[field_of_work]]="IT",1,0)</f>
        <v>0</v>
      </c>
      <c r="AM114" s="7">
        <f ca="1">IF(Table2[[#This Row],[field_of_work]]="general work",1,0)</f>
        <v>0</v>
      </c>
      <c r="AN114" s="7">
        <f ca="1">IF(Table2[[#This Row],[field_of_work]]="agriculture",1,0)</f>
        <v>1</v>
      </c>
      <c r="AO114" s="7"/>
      <c r="AP114" s="7"/>
      <c r="AQ114" s="7"/>
      <c r="AR114" s="7"/>
      <c r="AS114" s="7"/>
      <c r="AT114" s="8"/>
      <c r="AV114" s="19">
        <f t="shared" ca="1" si="25"/>
        <v>25561.451144836192</v>
      </c>
      <c r="AW114" s="8"/>
      <c r="AX114" s="6">
        <f ca="1">IF(Table2[[#This Row],[debts]]&gt;$AY$14,1,0)</f>
        <v>0</v>
      </c>
      <c r="AY114" s="7"/>
      <c r="AZ114" s="8"/>
      <c r="BA114" s="26">
        <f ca="1">Table2[[#This Row],[mortage_left]]/Table2[[#This Row],[value_of_house]]</f>
        <v>0.3411331744943179</v>
      </c>
      <c r="BB114" s="7">
        <f t="shared" ca="1" si="46"/>
        <v>0</v>
      </c>
      <c r="BC114" s="7"/>
      <c r="BD114" s="7"/>
      <c r="BE114" s="6">
        <f ca="1">IF(Table2[[#This Row],[area]]="area1",Table2[[#This Row],[income]],0)</f>
        <v>0</v>
      </c>
      <c r="BF114" s="7">
        <f ca="1">IF(Table2[[#This Row],[area]]="area2",Table2[[#This Row],[income]],0)</f>
        <v>0</v>
      </c>
      <c r="BG114" s="7">
        <f ca="1">IF(Table2[[#This Row],[area]]="area3",Table2[[#This Row],[income]],0)</f>
        <v>0</v>
      </c>
      <c r="BH114" s="7">
        <f ca="1">IF(Table2[[#This Row],[area]]="area4",Table2[[#This Row],[income]],0)</f>
        <v>0</v>
      </c>
      <c r="BI114" s="7">
        <f ca="1">IF(Table2[[#This Row],[area]]="area5",Table2[[#This Row],[income]],0)</f>
        <v>0</v>
      </c>
      <c r="BJ114" s="7">
        <f ca="1">IF(Table2[[#This Row],[area]]="area6",Table2[[#This Row],[income]],0)</f>
        <v>0</v>
      </c>
      <c r="BK114" s="7">
        <f ca="1">IF(Table2[[#This Row],[area]]="area7",Table2[[#This Row],[income]],0)</f>
        <v>0</v>
      </c>
      <c r="BL114" s="7">
        <f ca="1">IF(Table2[[#This Row],[area]]="area8",Table2[[#This Row],[income]],0)</f>
        <v>0</v>
      </c>
      <c r="BM114" s="7">
        <f ca="1">IF(Table2[[#This Row],[area]]="area9",Table2[[#This Row],[income]],0)</f>
        <v>0</v>
      </c>
      <c r="BN114" s="7">
        <f ca="1">IF(Table2[[#This Row],[area]]="area10",Table2[[#This Row],[income]],0)</f>
        <v>76846</v>
      </c>
      <c r="BO114" s="6">
        <f ca="1">IF(Table2[[#This Row],[field_of_work]]="health",Table2[[#This Row],[income]],0)</f>
        <v>0</v>
      </c>
      <c r="BP114" s="7">
        <f ca="1">IF(Table2[[#This Row],[field_of_work]]="construction",Table2[[#This Row],[income]],0)</f>
        <v>0</v>
      </c>
      <c r="BQ114" s="7">
        <f ca="1">IF(Table2[[#This Row],[field_of_work]]="teaching",Table2[[#This Row],[income]],0)</f>
        <v>0</v>
      </c>
      <c r="BR114" s="7">
        <f ca="1">IF(Table2[[#This Row],[field_of_work]]="IT",Table2[[#This Row],[income]],0)</f>
        <v>0</v>
      </c>
      <c r="BS114" s="7">
        <f ca="1">IF(Table2[[#This Row],[field_of_work]]="general work",Table2[[#This Row],[income]],0)</f>
        <v>0</v>
      </c>
      <c r="BT114" s="8">
        <f ca="1">IF(Table2[[#This Row],[field_of_work]]="agriculture",Table2[[#This Row],[income]],0)</f>
        <v>76846</v>
      </c>
      <c r="BU114" s="6">
        <f ca="1">IF(Table2[[#This Row],[value_of_debts]]&gt;Table2[[#This Row],[income]],1,0)</f>
        <v>1</v>
      </c>
      <c r="BV114" s="7"/>
      <c r="BW114" s="6">
        <f ca="1">IF(Table2[[#This Row],[net_worth_of_person($)]]&gt;$BX$14,Table2[[#This Row],[age]],0)</f>
        <v>43</v>
      </c>
      <c r="BX114" s="8"/>
    </row>
    <row r="115" spans="2:76" x14ac:dyDescent="0.3">
      <c r="B115">
        <f t="shared" ca="1" si="26"/>
        <v>2</v>
      </c>
      <c r="C115" t="str">
        <f t="shared" ca="1" si="27"/>
        <v>women</v>
      </c>
      <c r="D115">
        <f t="shared" ca="1" si="28"/>
        <v>35</v>
      </c>
      <c r="E115">
        <f t="shared" ca="1" si="29"/>
        <v>5</v>
      </c>
      <c r="F115" t="str">
        <f t="shared" ca="1" si="30"/>
        <v>general work</v>
      </c>
      <c r="G115">
        <f t="shared" ca="1" si="31"/>
        <v>2</v>
      </c>
      <c r="H115" t="str">
        <f t="shared" ca="1" si="32"/>
        <v>college</v>
      </c>
      <c r="I115">
        <f t="shared" ca="1" si="33"/>
        <v>0</v>
      </c>
      <c r="J115">
        <f t="shared" ca="1" si="34"/>
        <v>3</v>
      </c>
      <c r="K115">
        <f t="shared" ca="1" si="35"/>
        <v>30603</v>
      </c>
      <c r="L115">
        <f t="shared" ca="1" si="36"/>
        <v>1</v>
      </c>
      <c r="M115" t="str">
        <f t="shared" ca="1" si="24"/>
        <v>area1</v>
      </c>
      <c r="N115">
        <f t="shared" ca="1" si="37"/>
        <v>153015</v>
      </c>
      <c r="O115" s="2">
        <f t="shared" ca="1" si="38"/>
        <v>8060.3447226986582</v>
      </c>
      <c r="P115" s="1">
        <f t="shared" ca="1" si="39"/>
        <v>76684.353434508579</v>
      </c>
      <c r="Q115">
        <f t="shared" ca="1" si="40"/>
        <v>40953</v>
      </c>
      <c r="R115">
        <f t="shared" ca="1" si="41"/>
        <v>2800.986681164447</v>
      </c>
      <c r="S115">
        <f t="shared" ca="1" si="42"/>
        <v>20104.541363138942</v>
      </c>
      <c r="T115" s="1">
        <f t="shared" ca="1" si="43"/>
        <v>249803.89479764752</v>
      </c>
      <c r="U115" s="2">
        <f t="shared" ca="1" si="44"/>
        <v>51814.331403863107</v>
      </c>
      <c r="V115" s="1">
        <f t="shared" ca="1" si="45"/>
        <v>197989.5633937844</v>
      </c>
      <c r="AD115" s="6">
        <f ca="1">IF(Table2[[#This Row],[gender]]="men",1,0)</f>
        <v>0</v>
      </c>
      <c r="AE115" s="7">
        <f ca="1">IF(Table2[[#This Row],[gender]]="women",1,0)</f>
        <v>1</v>
      </c>
      <c r="AF115" s="7"/>
      <c r="AG115" s="8"/>
      <c r="AI115" s="6">
        <f ca="1">IF(Table2[[#This Row],[field_of_work]]="health",1,0)</f>
        <v>0</v>
      </c>
      <c r="AJ115" s="7">
        <f ca="1">IF(Table2[[#This Row],[field_of_work]]="construction",1,0)</f>
        <v>0</v>
      </c>
      <c r="AK115" s="7">
        <f ca="1">IF(Table2[[#This Row],[field_of_work]]="teaching",1,0)</f>
        <v>0</v>
      </c>
      <c r="AL115" s="7">
        <f ca="1">IF(Table2[[#This Row],[field_of_work]]="IT",1,0)</f>
        <v>0</v>
      </c>
      <c r="AM115" s="7">
        <f ca="1">IF(Table2[[#This Row],[field_of_work]]="general work",1,0)</f>
        <v>1</v>
      </c>
      <c r="AN115" s="7">
        <f ca="1">IF(Table2[[#This Row],[field_of_work]]="agriculture",1,0)</f>
        <v>0</v>
      </c>
      <c r="AO115" s="7"/>
      <c r="AP115" s="7"/>
      <c r="AQ115" s="7"/>
      <c r="AR115" s="7"/>
      <c r="AS115" s="7"/>
      <c r="AT115" s="8"/>
      <c r="AV115" s="19">
        <f t="shared" ca="1" si="25"/>
        <v>4479.3321383679449</v>
      </c>
      <c r="AW115" s="8"/>
      <c r="AX115" s="6">
        <f ca="1">IF(Table2[[#This Row],[debts]]&gt;$AY$14,1,0)</f>
        <v>1</v>
      </c>
      <c r="AY115" s="7"/>
      <c r="AZ115" s="8"/>
      <c r="BA115" s="26">
        <f ca="1">Table2[[#This Row],[mortage_left]]/Table2[[#This Row],[value_of_house]]</f>
        <v>5.2676827256796122E-2</v>
      </c>
      <c r="BB115" s="7">
        <f t="shared" ca="1" si="46"/>
        <v>1</v>
      </c>
      <c r="BC115" s="7"/>
      <c r="BD115" s="7"/>
      <c r="BE115" s="6">
        <f ca="1">IF(Table2[[#This Row],[area]]="area1",Table2[[#This Row],[income]],0)</f>
        <v>30603</v>
      </c>
      <c r="BF115" s="7">
        <f ca="1">IF(Table2[[#This Row],[area]]="area2",Table2[[#This Row],[income]],0)</f>
        <v>0</v>
      </c>
      <c r="BG115" s="7">
        <f ca="1">IF(Table2[[#This Row],[area]]="area3",Table2[[#This Row],[income]],0)</f>
        <v>0</v>
      </c>
      <c r="BH115" s="7">
        <f ca="1">IF(Table2[[#This Row],[area]]="area4",Table2[[#This Row],[income]],0)</f>
        <v>0</v>
      </c>
      <c r="BI115" s="7">
        <f ca="1">IF(Table2[[#This Row],[area]]="area5",Table2[[#This Row],[income]],0)</f>
        <v>0</v>
      </c>
      <c r="BJ115" s="7">
        <f ca="1">IF(Table2[[#This Row],[area]]="area6",Table2[[#This Row],[income]],0)</f>
        <v>0</v>
      </c>
      <c r="BK115" s="7">
        <f ca="1">IF(Table2[[#This Row],[area]]="area7",Table2[[#This Row],[income]],0)</f>
        <v>0</v>
      </c>
      <c r="BL115" s="7">
        <f ca="1">IF(Table2[[#This Row],[area]]="area8",Table2[[#This Row],[income]],0)</f>
        <v>0</v>
      </c>
      <c r="BM115" s="7">
        <f ca="1">IF(Table2[[#This Row],[area]]="area9",Table2[[#This Row],[income]],0)</f>
        <v>0</v>
      </c>
      <c r="BN115" s="7">
        <f ca="1">IF(Table2[[#This Row],[area]]="area10",Table2[[#This Row],[income]],0)</f>
        <v>0</v>
      </c>
      <c r="BO115" s="6">
        <f ca="1">IF(Table2[[#This Row],[field_of_work]]="health",Table2[[#This Row],[income]],0)</f>
        <v>0</v>
      </c>
      <c r="BP115" s="7">
        <f ca="1">IF(Table2[[#This Row],[field_of_work]]="construction",Table2[[#This Row],[income]],0)</f>
        <v>0</v>
      </c>
      <c r="BQ115" s="7">
        <f ca="1">IF(Table2[[#This Row],[field_of_work]]="teaching",Table2[[#This Row],[income]],0)</f>
        <v>0</v>
      </c>
      <c r="BR115" s="7">
        <f ca="1">IF(Table2[[#This Row],[field_of_work]]="IT",Table2[[#This Row],[income]],0)</f>
        <v>0</v>
      </c>
      <c r="BS115" s="7">
        <f ca="1">IF(Table2[[#This Row],[field_of_work]]="general work",Table2[[#This Row],[income]],0)</f>
        <v>30603</v>
      </c>
      <c r="BT115" s="8">
        <f ca="1">IF(Table2[[#This Row],[field_of_work]]="agriculture",Table2[[#This Row],[income]],0)</f>
        <v>0</v>
      </c>
      <c r="BU115" s="6">
        <f ca="1">IF(Table2[[#This Row],[value_of_debts]]&gt;Table2[[#This Row],[income]],1,0)</f>
        <v>1</v>
      </c>
      <c r="BV115" s="7"/>
      <c r="BW115" s="6">
        <f ca="1">IF(Table2[[#This Row],[net_worth_of_person($)]]&gt;$BX$14,Table2[[#This Row],[age]],0)</f>
        <v>35</v>
      </c>
      <c r="BX115" s="8"/>
    </row>
    <row r="116" spans="2:76" x14ac:dyDescent="0.3">
      <c r="B116">
        <f t="shared" ca="1" si="26"/>
        <v>2</v>
      </c>
      <c r="C116" t="str">
        <f t="shared" ca="1" si="27"/>
        <v>women</v>
      </c>
      <c r="D116">
        <f t="shared" ca="1" si="28"/>
        <v>45</v>
      </c>
      <c r="E116">
        <f t="shared" ca="1" si="29"/>
        <v>1</v>
      </c>
      <c r="F116" t="str">
        <f t="shared" ca="1" si="30"/>
        <v>health</v>
      </c>
      <c r="G116">
        <f t="shared" ca="1" si="31"/>
        <v>5</v>
      </c>
      <c r="H116" t="str">
        <f t="shared" ca="1" si="32"/>
        <v>other</v>
      </c>
      <c r="I116">
        <f t="shared" ca="1" si="33"/>
        <v>1</v>
      </c>
      <c r="J116">
        <f t="shared" ca="1" si="34"/>
        <v>3</v>
      </c>
      <c r="K116">
        <f t="shared" ca="1" si="35"/>
        <v>46582</v>
      </c>
      <c r="L116">
        <f t="shared" ca="1" si="36"/>
        <v>14</v>
      </c>
      <c r="M116" t="str">
        <f t="shared" ca="1" si="24"/>
        <v>area10</v>
      </c>
      <c r="N116">
        <f t="shared" ca="1" si="37"/>
        <v>186328</v>
      </c>
      <c r="O116" s="2">
        <f t="shared" ca="1" si="38"/>
        <v>45475.933004149301</v>
      </c>
      <c r="P116" s="1">
        <f t="shared" ca="1" si="39"/>
        <v>13437.996415103835</v>
      </c>
      <c r="Q116">
        <f t="shared" ca="1" si="40"/>
        <v>3867</v>
      </c>
      <c r="R116">
        <f t="shared" ca="1" si="41"/>
        <v>15859.402818845343</v>
      </c>
      <c r="S116">
        <f t="shared" ca="1" si="42"/>
        <v>725.62312780007937</v>
      </c>
      <c r="T116" s="1">
        <f t="shared" ca="1" si="43"/>
        <v>200491.61954290394</v>
      </c>
      <c r="U116" s="2">
        <f t="shared" ca="1" si="44"/>
        <v>65202.335822994646</v>
      </c>
      <c r="V116" s="1">
        <f t="shared" ca="1" si="45"/>
        <v>135289.28371990929</v>
      </c>
      <c r="AD116" s="6">
        <f ca="1">IF(Table2[[#This Row],[gender]]="men",1,0)</f>
        <v>0</v>
      </c>
      <c r="AE116" s="7">
        <f ca="1">IF(Table2[[#This Row],[gender]]="women",1,0)</f>
        <v>1</v>
      </c>
      <c r="AF116" s="7"/>
      <c r="AG116" s="8"/>
      <c r="AI116" s="6">
        <f ca="1">IF(Table2[[#This Row],[field_of_work]]="health",1,0)</f>
        <v>1</v>
      </c>
      <c r="AJ116" s="7">
        <f ca="1">IF(Table2[[#This Row],[field_of_work]]="construction",1,0)</f>
        <v>0</v>
      </c>
      <c r="AK116" s="7">
        <f ca="1">IF(Table2[[#This Row],[field_of_work]]="teaching",1,0)</f>
        <v>0</v>
      </c>
      <c r="AL116" s="7">
        <f ca="1">IF(Table2[[#This Row],[field_of_work]]="IT",1,0)</f>
        <v>0</v>
      </c>
      <c r="AM116" s="7">
        <f ca="1">IF(Table2[[#This Row],[field_of_work]]="general work",1,0)</f>
        <v>0</v>
      </c>
      <c r="AN116" s="7">
        <f ca="1">IF(Table2[[#This Row],[field_of_work]]="agriculture",1,0)</f>
        <v>0</v>
      </c>
      <c r="AO116" s="7"/>
      <c r="AP116" s="7"/>
      <c r="AQ116" s="7"/>
      <c r="AR116" s="7"/>
      <c r="AS116" s="7"/>
      <c r="AT116" s="8"/>
      <c r="AV116" s="19">
        <f t="shared" ca="1" si="25"/>
        <v>1847.3212787058171</v>
      </c>
      <c r="AW116" s="8"/>
      <c r="AX116" s="6">
        <f ca="1">IF(Table2[[#This Row],[debts]]&gt;$AY$14,1,0)</f>
        <v>1</v>
      </c>
      <c r="AY116" s="7"/>
      <c r="AZ116" s="8"/>
      <c r="BA116" s="26">
        <f ca="1">Table2[[#This Row],[mortage_left]]/Table2[[#This Row],[value_of_house]]</f>
        <v>0.244063871260086</v>
      </c>
      <c r="BB116" s="7">
        <f t="shared" ca="1" si="46"/>
        <v>1</v>
      </c>
      <c r="BC116" s="7"/>
      <c r="BD116" s="7"/>
      <c r="BE116" s="6">
        <f ca="1">IF(Table2[[#This Row],[area]]="area1",Table2[[#This Row],[income]],0)</f>
        <v>0</v>
      </c>
      <c r="BF116" s="7">
        <f ca="1">IF(Table2[[#This Row],[area]]="area2",Table2[[#This Row],[income]],0)</f>
        <v>0</v>
      </c>
      <c r="BG116" s="7">
        <f ca="1">IF(Table2[[#This Row],[area]]="area3",Table2[[#This Row],[income]],0)</f>
        <v>0</v>
      </c>
      <c r="BH116" s="7">
        <f ca="1">IF(Table2[[#This Row],[area]]="area4",Table2[[#This Row],[income]],0)</f>
        <v>0</v>
      </c>
      <c r="BI116" s="7">
        <f ca="1">IF(Table2[[#This Row],[area]]="area5",Table2[[#This Row],[income]],0)</f>
        <v>0</v>
      </c>
      <c r="BJ116" s="7">
        <f ca="1">IF(Table2[[#This Row],[area]]="area6",Table2[[#This Row],[income]],0)</f>
        <v>0</v>
      </c>
      <c r="BK116" s="7">
        <f ca="1">IF(Table2[[#This Row],[area]]="area7",Table2[[#This Row],[income]],0)</f>
        <v>0</v>
      </c>
      <c r="BL116" s="7">
        <f ca="1">IF(Table2[[#This Row],[area]]="area8",Table2[[#This Row],[income]],0)</f>
        <v>0</v>
      </c>
      <c r="BM116" s="7">
        <f ca="1">IF(Table2[[#This Row],[area]]="area9",Table2[[#This Row],[income]],0)</f>
        <v>0</v>
      </c>
      <c r="BN116" s="7">
        <f ca="1">IF(Table2[[#This Row],[area]]="area10",Table2[[#This Row],[income]],0)</f>
        <v>46582</v>
      </c>
      <c r="BO116" s="6">
        <f ca="1">IF(Table2[[#This Row],[field_of_work]]="health",Table2[[#This Row],[income]],0)</f>
        <v>46582</v>
      </c>
      <c r="BP116" s="7">
        <f ca="1">IF(Table2[[#This Row],[field_of_work]]="construction",Table2[[#This Row],[income]],0)</f>
        <v>0</v>
      </c>
      <c r="BQ116" s="7">
        <f ca="1">IF(Table2[[#This Row],[field_of_work]]="teaching",Table2[[#This Row],[income]],0)</f>
        <v>0</v>
      </c>
      <c r="BR116" s="7">
        <f ca="1">IF(Table2[[#This Row],[field_of_work]]="IT",Table2[[#This Row],[income]],0)</f>
        <v>0</v>
      </c>
      <c r="BS116" s="7">
        <f ca="1">IF(Table2[[#This Row],[field_of_work]]="general work",Table2[[#This Row],[income]],0)</f>
        <v>0</v>
      </c>
      <c r="BT116" s="8">
        <f ca="1">IF(Table2[[#This Row],[field_of_work]]="agriculture",Table2[[#This Row],[income]],0)</f>
        <v>0</v>
      </c>
      <c r="BU116" s="6">
        <f ca="1">IF(Table2[[#This Row],[value_of_debts]]&gt;Table2[[#This Row],[income]],1,0)</f>
        <v>1</v>
      </c>
      <c r="BV116" s="7"/>
      <c r="BW116" s="6">
        <f ca="1">IF(Table2[[#This Row],[net_worth_of_person($)]]&gt;$BX$14,Table2[[#This Row],[age]],0)</f>
        <v>45</v>
      </c>
      <c r="BX116" s="8"/>
    </row>
    <row r="117" spans="2:76" x14ac:dyDescent="0.3">
      <c r="B117">
        <f t="shared" ca="1" si="26"/>
        <v>2</v>
      </c>
      <c r="C117" t="str">
        <f t="shared" ca="1" si="27"/>
        <v>women</v>
      </c>
      <c r="D117">
        <f t="shared" ca="1" si="28"/>
        <v>41</v>
      </c>
      <c r="E117">
        <f t="shared" ca="1" si="29"/>
        <v>2</v>
      </c>
      <c r="F117" t="str">
        <f t="shared" ca="1" si="30"/>
        <v>construction</v>
      </c>
      <c r="G117">
        <f t="shared" ca="1" si="31"/>
        <v>1</v>
      </c>
      <c r="H117" t="str">
        <f t="shared" ca="1" si="32"/>
        <v>highschool</v>
      </c>
      <c r="I117">
        <f t="shared" ca="1" si="33"/>
        <v>0</v>
      </c>
      <c r="J117">
        <f t="shared" ca="1" si="34"/>
        <v>3</v>
      </c>
      <c r="K117">
        <f t="shared" ca="1" si="35"/>
        <v>35359</v>
      </c>
      <c r="L117">
        <f t="shared" ca="1" si="36"/>
        <v>4</v>
      </c>
      <c r="M117" t="str">
        <f t="shared" ca="1" si="24"/>
        <v>area4</v>
      </c>
      <c r="N117">
        <f t="shared" ca="1" si="37"/>
        <v>176795</v>
      </c>
      <c r="O117" s="2">
        <f t="shared" ca="1" si="38"/>
        <v>73543.340420496854</v>
      </c>
      <c r="P117" s="1">
        <f t="shared" ca="1" si="39"/>
        <v>5541.9638361174511</v>
      </c>
      <c r="Q117">
        <f t="shared" ca="1" si="40"/>
        <v>1197</v>
      </c>
      <c r="R117">
        <f t="shared" ca="1" si="41"/>
        <v>28580.357961282192</v>
      </c>
      <c r="S117">
        <f t="shared" ca="1" si="42"/>
        <v>37619.023361684718</v>
      </c>
      <c r="T117" s="1">
        <f t="shared" ca="1" si="43"/>
        <v>219955.98719780217</v>
      </c>
      <c r="U117" s="2">
        <f t="shared" ca="1" si="44"/>
        <v>103320.69838177905</v>
      </c>
      <c r="V117" s="1">
        <f t="shared" ca="1" si="45"/>
        <v>116635.28881602312</v>
      </c>
      <c r="AD117" s="6">
        <f ca="1">IF(Table2[[#This Row],[gender]]="men",1,0)</f>
        <v>0</v>
      </c>
      <c r="AE117" s="7">
        <f ca="1">IF(Table2[[#This Row],[gender]]="women",1,0)</f>
        <v>1</v>
      </c>
      <c r="AF117" s="7"/>
      <c r="AG117" s="8"/>
      <c r="AI117" s="6">
        <f ca="1">IF(Table2[[#This Row],[field_of_work]]="health",1,0)</f>
        <v>0</v>
      </c>
      <c r="AJ117" s="7">
        <f ca="1">IF(Table2[[#This Row],[field_of_work]]="construction",1,0)</f>
        <v>1</v>
      </c>
      <c r="AK117" s="7">
        <f ca="1">IF(Table2[[#This Row],[field_of_work]]="teaching",1,0)</f>
        <v>0</v>
      </c>
      <c r="AL117" s="7">
        <f ca="1">IF(Table2[[#This Row],[field_of_work]]="IT",1,0)</f>
        <v>0</v>
      </c>
      <c r="AM117" s="7">
        <f ca="1">IF(Table2[[#This Row],[field_of_work]]="general work",1,0)</f>
        <v>0</v>
      </c>
      <c r="AN117" s="7">
        <f ca="1">IF(Table2[[#This Row],[field_of_work]]="agriculture",1,0)</f>
        <v>0</v>
      </c>
      <c r="AO117" s="7"/>
      <c r="AP117" s="7"/>
      <c r="AQ117" s="7"/>
      <c r="AR117" s="7"/>
      <c r="AS117" s="7"/>
      <c r="AT117" s="8"/>
      <c r="AV117" s="19">
        <f t="shared" ca="1" si="25"/>
        <v>39234.427704631249</v>
      </c>
      <c r="AW117" s="8"/>
      <c r="AX117" s="6">
        <f ca="1">IF(Table2[[#This Row],[debts]]&gt;$AY$14,1,0)</f>
        <v>1</v>
      </c>
      <c r="AY117" s="7"/>
      <c r="AZ117" s="8"/>
      <c r="BA117" s="26">
        <f ca="1">Table2[[#This Row],[mortage_left]]/Table2[[#This Row],[value_of_house]]</f>
        <v>0.41598088419071155</v>
      </c>
      <c r="BB117" s="7">
        <f t="shared" ca="1" si="46"/>
        <v>0</v>
      </c>
      <c r="BC117" s="7"/>
      <c r="BD117" s="7"/>
      <c r="BE117" s="6">
        <f ca="1">IF(Table2[[#This Row],[area]]="area1",Table2[[#This Row],[income]],0)</f>
        <v>0</v>
      </c>
      <c r="BF117" s="7">
        <f ca="1">IF(Table2[[#This Row],[area]]="area2",Table2[[#This Row],[income]],0)</f>
        <v>0</v>
      </c>
      <c r="BG117" s="7">
        <f ca="1">IF(Table2[[#This Row],[area]]="area3",Table2[[#This Row],[income]],0)</f>
        <v>0</v>
      </c>
      <c r="BH117" s="7">
        <f ca="1">IF(Table2[[#This Row],[area]]="area4",Table2[[#This Row],[income]],0)</f>
        <v>35359</v>
      </c>
      <c r="BI117" s="7">
        <f ca="1">IF(Table2[[#This Row],[area]]="area5",Table2[[#This Row],[income]],0)</f>
        <v>0</v>
      </c>
      <c r="BJ117" s="7">
        <f ca="1">IF(Table2[[#This Row],[area]]="area6",Table2[[#This Row],[income]],0)</f>
        <v>0</v>
      </c>
      <c r="BK117" s="7">
        <f ca="1">IF(Table2[[#This Row],[area]]="area7",Table2[[#This Row],[income]],0)</f>
        <v>0</v>
      </c>
      <c r="BL117" s="7">
        <f ca="1">IF(Table2[[#This Row],[area]]="area8",Table2[[#This Row],[income]],0)</f>
        <v>0</v>
      </c>
      <c r="BM117" s="7">
        <f ca="1">IF(Table2[[#This Row],[area]]="area9",Table2[[#This Row],[income]],0)</f>
        <v>0</v>
      </c>
      <c r="BN117" s="7">
        <f ca="1">IF(Table2[[#This Row],[area]]="area10",Table2[[#This Row],[income]],0)</f>
        <v>0</v>
      </c>
      <c r="BO117" s="6">
        <f ca="1">IF(Table2[[#This Row],[field_of_work]]="health",Table2[[#This Row],[income]],0)</f>
        <v>0</v>
      </c>
      <c r="BP117" s="7">
        <f ca="1">IF(Table2[[#This Row],[field_of_work]]="construction",Table2[[#This Row],[income]],0)</f>
        <v>35359</v>
      </c>
      <c r="BQ117" s="7">
        <f ca="1">IF(Table2[[#This Row],[field_of_work]]="teaching",Table2[[#This Row],[income]],0)</f>
        <v>0</v>
      </c>
      <c r="BR117" s="7">
        <f ca="1">IF(Table2[[#This Row],[field_of_work]]="IT",Table2[[#This Row],[income]],0)</f>
        <v>0</v>
      </c>
      <c r="BS117" s="7">
        <f ca="1">IF(Table2[[#This Row],[field_of_work]]="general work",Table2[[#This Row],[income]],0)</f>
        <v>0</v>
      </c>
      <c r="BT117" s="8">
        <f ca="1">IF(Table2[[#This Row],[field_of_work]]="agriculture",Table2[[#This Row],[income]],0)</f>
        <v>0</v>
      </c>
      <c r="BU117" s="6">
        <f ca="1">IF(Table2[[#This Row],[value_of_debts]]&gt;Table2[[#This Row],[income]],1,0)</f>
        <v>1</v>
      </c>
      <c r="BV117" s="7"/>
      <c r="BW117" s="6">
        <f ca="1">IF(Table2[[#This Row],[net_worth_of_person($)]]&gt;$BX$14,Table2[[#This Row],[age]],0)</f>
        <v>41</v>
      </c>
      <c r="BX117" s="8"/>
    </row>
    <row r="118" spans="2:76" x14ac:dyDescent="0.3">
      <c r="B118">
        <f t="shared" ca="1" si="26"/>
        <v>2</v>
      </c>
      <c r="C118" t="str">
        <f t="shared" ca="1" si="27"/>
        <v>women</v>
      </c>
      <c r="D118">
        <f t="shared" ca="1" si="28"/>
        <v>29</v>
      </c>
      <c r="E118">
        <f t="shared" ca="1" si="29"/>
        <v>2</v>
      </c>
      <c r="F118" t="str">
        <f t="shared" ca="1" si="30"/>
        <v>construction</v>
      </c>
      <c r="G118">
        <f t="shared" ca="1" si="31"/>
        <v>2</v>
      </c>
      <c r="H118" t="str">
        <f t="shared" ca="1" si="32"/>
        <v>college</v>
      </c>
      <c r="I118">
        <f t="shared" ca="1" si="33"/>
        <v>0</v>
      </c>
      <c r="J118">
        <f t="shared" ca="1" si="34"/>
        <v>3</v>
      </c>
      <c r="K118">
        <f t="shared" ca="1" si="35"/>
        <v>47074</v>
      </c>
      <c r="L118">
        <f t="shared" ca="1" si="36"/>
        <v>2</v>
      </c>
      <c r="M118" t="str">
        <f t="shared" ca="1" si="24"/>
        <v>area2</v>
      </c>
      <c r="N118">
        <f t="shared" ca="1" si="37"/>
        <v>141222</v>
      </c>
      <c r="O118" s="2">
        <f t="shared" ca="1" si="38"/>
        <v>118388.64218538496</v>
      </c>
      <c r="P118" s="1">
        <f t="shared" ca="1" si="39"/>
        <v>117703.28311389375</v>
      </c>
      <c r="Q118">
        <f t="shared" ca="1" si="40"/>
        <v>84102</v>
      </c>
      <c r="R118">
        <f t="shared" ca="1" si="41"/>
        <v>73188.498209524725</v>
      </c>
      <c r="S118">
        <f t="shared" ca="1" si="42"/>
        <v>22313.3836067425</v>
      </c>
      <c r="T118" s="1">
        <f t="shared" ca="1" si="43"/>
        <v>281238.66672063625</v>
      </c>
      <c r="U118" s="2">
        <f t="shared" ca="1" si="44"/>
        <v>275679.14039490966</v>
      </c>
      <c r="V118" s="1">
        <f t="shared" ca="1" si="45"/>
        <v>5559.5263257265906</v>
      </c>
      <c r="AD118" s="6">
        <f ca="1">IF(Table2[[#This Row],[gender]]="men",1,0)</f>
        <v>0</v>
      </c>
      <c r="AE118" s="7">
        <f ca="1">IF(Table2[[#This Row],[gender]]="women",1,0)</f>
        <v>1</v>
      </c>
      <c r="AF118" s="7"/>
      <c r="AG118" s="8"/>
      <c r="AI118" s="6">
        <f ca="1">IF(Table2[[#This Row],[field_of_work]]="health",1,0)</f>
        <v>0</v>
      </c>
      <c r="AJ118" s="7">
        <f ca="1">IF(Table2[[#This Row],[field_of_work]]="construction",1,0)</f>
        <v>1</v>
      </c>
      <c r="AK118" s="7">
        <f ca="1">IF(Table2[[#This Row],[field_of_work]]="teaching",1,0)</f>
        <v>0</v>
      </c>
      <c r="AL118" s="7">
        <f ca="1">IF(Table2[[#This Row],[field_of_work]]="IT",1,0)</f>
        <v>0</v>
      </c>
      <c r="AM118" s="7">
        <f ca="1">IF(Table2[[#This Row],[field_of_work]]="general work",1,0)</f>
        <v>0</v>
      </c>
      <c r="AN118" s="7">
        <f ca="1">IF(Table2[[#This Row],[field_of_work]]="agriculture",1,0)</f>
        <v>0</v>
      </c>
      <c r="AO118" s="7"/>
      <c r="AP118" s="7"/>
      <c r="AQ118" s="7"/>
      <c r="AR118" s="7"/>
      <c r="AS118" s="7"/>
      <c r="AT118" s="8"/>
      <c r="AV118" s="19">
        <f t="shared" ca="1" si="25"/>
        <v>56146.55047860858</v>
      </c>
      <c r="AW118" s="8"/>
      <c r="AX118" s="6">
        <f ca="1">IF(Table2[[#This Row],[debts]]&gt;$AY$14,1,0)</f>
        <v>1</v>
      </c>
      <c r="AY118" s="7"/>
      <c r="AZ118" s="8"/>
      <c r="BA118" s="26">
        <f ca="1">Table2[[#This Row],[mortage_left]]/Table2[[#This Row],[value_of_house]]</f>
        <v>0.83831585861540669</v>
      </c>
      <c r="BB118" s="7">
        <f t="shared" ca="1" si="46"/>
        <v>0</v>
      </c>
      <c r="BC118" s="7"/>
      <c r="BD118" s="7"/>
      <c r="BE118" s="6">
        <f ca="1">IF(Table2[[#This Row],[area]]="area1",Table2[[#This Row],[income]],0)</f>
        <v>0</v>
      </c>
      <c r="BF118" s="7">
        <f ca="1">IF(Table2[[#This Row],[area]]="area2",Table2[[#This Row],[income]],0)</f>
        <v>47074</v>
      </c>
      <c r="BG118" s="7">
        <f ca="1">IF(Table2[[#This Row],[area]]="area3",Table2[[#This Row],[income]],0)</f>
        <v>0</v>
      </c>
      <c r="BH118" s="7">
        <f ca="1">IF(Table2[[#This Row],[area]]="area4",Table2[[#This Row],[income]],0)</f>
        <v>0</v>
      </c>
      <c r="BI118" s="7">
        <f ca="1">IF(Table2[[#This Row],[area]]="area5",Table2[[#This Row],[income]],0)</f>
        <v>0</v>
      </c>
      <c r="BJ118" s="7">
        <f ca="1">IF(Table2[[#This Row],[area]]="area6",Table2[[#This Row],[income]],0)</f>
        <v>0</v>
      </c>
      <c r="BK118" s="7">
        <f ca="1">IF(Table2[[#This Row],[area]]="area7",Table2[[#This Row],[income]],0)</f>
        <v>0</v>
      </c>
      <c r="BL118" s="7">
        <f ca="1">IF(Table2[[#This Row],[area]]="area8",Table2[[#This Row],[income]],0)</f>
        <v>0</v>
      </c>
      <c r="BM118" s="7">
        <f ca="1">IF(Table2[[#This Row],[area]]="area9",Table2[[#This Row],[income]],0)</f>
        <v>0</v>
      </c>
      <c r="BN118" s="7">
        <f ca="1">IF(Table2[[#This Row],[area]]="area10",Table2[[#This Row],[income]],0)</f>
        <v>0</v>
      </c>
      <c r="BO118" s="6">
        <f ca="1">IF(Table2[[#This Row],[field_of_work]]="health",Table2[[#This Row],[income]],0)</f>
        <v>0</v>
      </c>
      <c r="BP118" s="7">
        <f ca="1">IF(Table2[[#This Row],[field_of_work]]="construction",Table2[[#This Row],[income]],0)</f>
        <v>47074</v>
      </c>
      <c r="BQ118" s="7">
        <f ca="1">IF(Table2[[#This Row],[field_of_work]]="teaching",Table2[[#This Row],[income]],0)</f>
        <v>0</v>
      </c>
      <c r="BR118" s="7">
        <f ca="1">IF(Table2[[#This Row],[field_of_work]]="IT",Table2[[#This Row],[income]],0)</f>
        <v>0</v>
      </c>
      <c r="BS118" s="7">
        <f ca="1">IF(Table2[[#This Row],[field_of_work]]="general work",Table2[[#This Row],[income]],0)</f>
        <v>0</v>
      </c>
      <c r="BT118" s="8">
        <f ca="1">IF(Table2[[#This Row],[field_of_work]]="agriculture",Table2[[#This Row],[income]],0)</f>
        <v>0</v>
      </c>
      <c r="BU118" s="6">
        <f ca="1">IF(Table2[[#This Row],[value_of_debts]]&gt;Table2[[#This Row],[income]],1,0)</f>
        <v>1</v>
      </c>
      <c r="BV118" s="7"/>
      <c r="BW118" s="6">
        <f ca="1">IF(Table2[[#This Row],[net_worth_of_person($)]]&gt;$BX$14,Table2[[#This Row],[age]],0)</f>
        <v>0</v>
      </c>
      <c r="BX118" s="8"/>
    </row>
    <row r="119" spans="2:76" x14ac:dyDescent="0.3">
      <c r="B119">
        <f t="shared" ca="1" si="26"/>
        <v>2</v>
      </c>
      <c r="C119" t="str">
        <f t="shared" ca="1" si="27"/>
        <v>women</v>
      </c>
      <c r="D119">
        <f t="shared" ca="1" si="28"/>
        <v>40</v>
      </c>
      <c r="E119">
        <f t="shared" ca="1" si="29"/>
        <v>4</v>
      </c>
      <c r="F119" t="str">
        <f t="shared" ca="1" si="30"/>
        <v>IT</v>
      </c>
      <c r="G119">
        <f t="shared" ca="1" si="31"/>
        <v>1</v>
      </c>
      <c r="H119" t="str">
        <f t="shared" ca="1" si="32"/>
        <v>highschool</v>
      </c>
      <c r="I119">
        <f t="shared" ca="1" si="33"/>
        <v>0</v>
      </c>
      <c r="J119">
        <f t="shared" ca="1" si="34"/>
        <v>1</v>
      </c>
      <c r="K119">
        <f t="shared" ca="1" si="35"/>
        <v>69637</v>
      </c>
      <c r="L119">
        <f t="shared" ca="1" si="36"/>
        <v>7</v>
      </c>
      <c r="M119" t="str">
        <f t="shared" ca="1" si="24"/>
        <v>area7</v>
      </c>
      <c r="N119">
        <f t="shared" ca="1" si="37"/>
        <v>208911</v>
      </c>
      <c r="O119" s="2">
        <f t="shared" ca="1" si="38"/>
        <v>131094.0884556387</v>
      </c>
      <c r="P119" s="1">
        <f t="shared" ca="1" si="39"/>
        <v>56146.55047860858</v>
      </c>
      <c r="Q119">
        <f t="shared" ca="1" si="40"/>
        <v>47776</v>
      </c>
      <c r="R119">
        <f t="shared" ca="1" si="41"/>
        <v>119258.04111341421</v>
      </c>
      <c r="S119">
        <f t="shared" ca="1" si="42"/>
        <v>101370.06215356744</v>
      </c>
      <c r="T119" s="1">
        <f t="shared" ca="1" si="43"/>
        <v>366427.61263217602</v>
      </c>
      <c r="U119" s="2">
        <f t="shared" ca="1" si="44"/>
        <v>298128.12956905289</v>
      </c>
      <c r="V119" s="1">
        <f t="shared" ca="1" si="45"/>
        <v>68299.483063123131</v>
      </c>
      <c r="AD119" s="6">
        <f ca="1">IF(Table2[[#This Row],[gender]]="men",1,0)</f>
        <v>0</v>
      </c>
      <c r="AE119" s="7">
        <f ca="1">IF(Table2[[#This Row],[gender]]="women",1,0)</f>
        <v>1</v>
      </c>
      <c r="AF119" s="7"/>
      <c r="AG119" s="8"/>
      <c r="AI119" s="6">
        <f ca="1">IF(Table2[[#This Row],[field_of_work]]="health",1,0)</f>
        <v>0</v>
      </c>
      <c r="AJ119" s="7">
        <f ca="1">IF(Table2[[#This Row],[field_of_work]]="construction",1,0)</f>
        <v>0</v>
      </c>
      <c r="AK119" s="7">
        <f ca="1">IF(Table2[[#This Row],[field_of_work]]="teaching",1,0)</f>
        <v>0</v>
      </c>
      <c r="AL119" s="7">
        <f ca="1">IF(Table2[[#This Row],[field_of_work]]="IT",1,0)</f>
        <v>1</v>
      </c>
      <c r="AM119" s="7">
        <f ca="1">IF(Table2[[#This Row],[field_of_work]]="general work",1,0)</f>
        <v>0</v>
      </c>
      <c r="AN119" s="7">
        <f ca="1">IF(Table2[[#This Row],[field_of_work]]="agriculture",1,0)</f>
        <v>0</v>
      </c>
      <c r="AO119" s="7"/>
      <c r="AP119" s="7"/>
      <c r="AQ119" s="7"/>
      <c r="AR119" s="7"/>
      <c r="AS119" s="7"/>
      <c r="AT119" s="8"/>
      <c r="AV119" s="19">
        <f t="shared" ca="1" si="25"/>
        <v>1083.1106920267437</v>
      </c>
      <c r="AW119" s="8"/>
      <c r="AX119" s="6">
        <f ca="1">IF(Table2[[#This Row],[debts]]&gt;$AY$14,1,0)</f>
        <v>1</v>
      </c>
      <c r="AY119" s="7"/>
      <c r="AZ119" s="8"/>
      <c r="BA119" s="26">
        <f ca="1">Table2[[#This Row],[mortage_left]]/Table2[[#This Row],[value_of_house]]</f>
        <v>0.62751166025550931</v>
      </c>
      <c r="BB119" s="7">
        <f t="shared" ca="1" si="46"/>
        <v>0</v>
      </c>
      <c r="BC119" s="7"/>
      <c r="BD119" s="7"/>
      <c r="BE119" s="6">
        <f ca="1">IF(Table2[[#This Row],[area]]="area1",Table2[[#This Row],[income]],0)</f>
        <v>0</v>
      </c>
      <c r="BF119" s="7">
        <f ca="1">IF(Table2[[#This Row],[area]]="area2",Table2[[#This Row],[income]],0)</f>
        <v>0</v>
      </c>
      <c r="BG119" s="7">
        <f ca="1">IF(Table2[[#This Row],[area]]="area3",Table2[[#This Row],[income]],0)</f>
        <v>0</v>
      </c>
      <c r="BH119" s="7">
        <f ca="1">IF(Table2[[#This Row],[area]]="area4",Table2[[#This Row],[income]],0)</f>
        <v>0</v>
      </c>
      <c r="BI119" s="7">
        <f ca="1">IF(Table2[[#This Row],[area]]="area5",Table2[[#This Row],[income]],0)</f>
        <v>0</v>
      </c>
      <c r="BJ119" s="7">
        <f ca="1">IF(Table2[[#This Row],[area]]="area6",Table2[[#This Row],[income]],0)</f>
        <v>0</v>
      </c>
      <c r="BK119" s="7">
        <f ca="1">IF(Table2[[#This Row],[area]]="area7",Table2[[#This Row],[income]],0)</f>
        <v>69637</v>
      </c>
      <c r="BL119" s="7">
        <f ca="1">IF(Table2[[#This Row],[area]]="area8",Table2[[#This Row],[income]],0)</f>
        <v>0</v>
      </c>
      <c r="BM119" s="7">
        <f ca="1">IF(Table2[[#This Row],[area]]="area9",Table2[[#This Row],[income]],0)</f>
        <v>0</v>
      </c>
      <c r="BN119" s="7">
        <f ca="1">IF(Table2[[#This Row],[area]]="area10",Table2[[#This Row],[income]],0)</f>
        <v>0</v>
      </c>
      <c r="BO119" s="6">
        <f ca="1">IF(Table2[[#This Row],[field_of_work]]="health",Table2[[#This Row],[income]],0)</f>
        <v>0</v>
      </c>
      <c r="BP119" s="7">
        <f ca="1">IF(Table2[[#This Row],[field_of_work]]="construction",Table2[[#This Row],[income]],0)</f>
        <v>0</v>
      </c>
      <c r="BQ119" s="7">
        <f ca="1">IF(Table2[[#This Row],[field_of_work]]="teaching",Table2[[#This Row],[income]],0)</f>
        <v>0</v>
      </c>
      <c r="BR119" s="7">
        <f ca="1">IF(Table2[[#This Row],[field_of_work]]="IT",Table2[[#This Row],[income]],0)</f>
        <v>69637</v>
      </c>
      <c r="BS119" s="7">
        <f ca="1">IF(Table2[[#This Row],[field_of_work]]="general work",Table2[[#This Row],[income]],0)</f>
        <v>0</v>
      </c>
      <c r="BT119" s="8">
        <f ca="1">IF(Table2[[#This Row],[field_of_work]]="agriculture",Table2[[#This Row],[income]],0)</f>
        <v>0</v>
      </c>
      <c r="BU119" s="6">
        <f ca="1">IF(Table2[[#This Row],[value_of_debts]]&gt;Table2[[#This Row],[income]],1,0)</f>
        <v>1</v>
      </c>
      <c r="BV119" s="7"/>
      <c r="BW119" s="6">
        <f ca="1">IF(Table2[[#This Row],[net_worth_of_person($)]]&gt;$BX$14,Table2[[#This Row],[age]],0)</f>
        <v>40</v>
      </c>
      <c r="BX119" s="8"/>
    </row>
    <row r="120" spans="2:76" x14ac:dyDescent="0.3">
      <c r="B120">
        <f t="shared" ca="1" si="26"/>
        <v>2</v>
      </c>
      <c r="C120" t="str">
        <f t="shared" ca="1" si="27"/>
        <v>women</v>
      </c>
      <c r="D120">
        <f t="shared" ca="1" si="28"/>
        <v>33</v>
      </c>
      <c r="E120">
        <f t="shared" ca="1" si="29"/>
        <v>1</v>
      </c>
      <c r="F120" t="str">
        <f t="shared" ca="1" si="30"/>
        <v>health</v>
      </c>
      <c r="G120">
        <f t="shared" ca="1" si="31"/>
        <v>5</v>
      </c>
      <c r="H120" t="str">
        <f t="shared" ca="1" si="32"/>
        <v>other</v>
      </c>
      <c r="I120">
        <f t="shared" ca="1" si="33"/>
        <v>4</v>
      </c>
      <c r="J120">
        <f t="shared" ca="1" si="34"/>
        <v>1</v>
      </c>
      <c r="K120">
        <f t="shared" ca="1" si="35"/>
        <v>32717</v>
      </c>
      <c r="L120">
        <f t="shared" ca="1" si="36"/>
        <v>1</v>
      </c>
      <c r="M120" t="str">
        <f t="shared" ca="1" si="24"/>
        <v>area1</v>
      </c>
      <c r="N120">
        <f t="shared" ca="1" si="37"/>
        <v>196302</v>
      </c>
      <c r="O120" s="2">
        <f t="shared" ca="1" si="38"/>
        <v>136091.69718354972</v>
      </c>
      <c r="P120" s="1">
        <f t="shared" ca="1" si="39"/>
        <v>1083.1106920267437</v>
      </c>
      <c r="Q120">
        <f t="shared" ca="1" si="40"/>
        <v>887</v>
      </c>
      <c r="R120">
        <f t="shared" ca="1" si="41"/>
        <v>25895.890826405328</v>
      </c>
      <c r="S120">
        <f t="shared" ca="1" si="42"/>
        <v>11390.847856858631</v>
      </c>
      <c r="T120" s="1">
        <f t="shared" ca="1" si="43"/>
        <v>208775.95854888536</v>
      </c>
      <c r="U120" s="2">
        <f t="shared" ca="1" si="44"/>
        <v>162874.58800995504</v>
      </c>
      <c r="V120" s="1">
        <f t="shared" ca="1" si="45"/>
        <v>45901.370538930321</v>
      </c>
      <c r="AD120" s="6">
        <f ca="1">IF(Table2[[#This Row],[gender]]="men",1,0)</f>
        <v>0</v>
      </c>
      <c r="AE120" s="7">
        <f ca="1">IF(Table2[[#This Row],[gender]]="women",1,0)</f>
        <v>1</v>
      </c>
      <c r="AF120" s="7"/>
      <c r="AG120" s="8"/>
      <c r="AI120" s="6">
        <f ca="1">IF(Table2[[#This Row],[field_of_work]]="health",1,0)</f>
        <v>1</v>
      </c>
      <c r="AJ120" s="7">
        <f ca="1">IF(Table2[[#This Row],[field_of_work]]="construction",1,0)</f>
        <v>0</v>
      </c>
      <c r="AK120" s="7">
        <f ca="1">IF(Table2[[#This Row],[field_of_work]]="teaching",1,0)</f>
        <v>0</v>
      </c>
      <c r="AL120" s="7">
        <f ca="1">IF(Table2[[#This Row],[field_of_work]]="IT",1,0)</f>
        <v>0</v>
      </c>
      <c r="AM120" s="7">
        <f ca="1">IF(Table2[[#This Row],[field_of_work]]="general work",1,0)</f>
        <v>0</v>
      </c>
      <c r="AN120" s="7">
        <f ca="1">IF(Table2[[#This Row],[field_of_work]]="agriculture",1,0)</f>
        <v>0</v>
      </c>
      <c r="AO120" s="7"/>
      <c r="AP120" s="7"/>
      <c r="AQ120" s="7"/>
      <c r="AR120" s="7"/>
      <c r="AS120" s="7"/>
      <c r="AT120" s="8"/>
      <c r="AV120" s="19">
        <f t="shared" ca="1" si="25"/>
        <v>49915.245369477183</v>
      </c>
      <c r="AW120" s="8"/>
      <c r="AX120" s="6">
        <f ca="1">IF(Table2[[#This Row],[debts]]&gt;$AY$14,1,0)</f>
        <v>1</v>
      </c>
      <c r="AY120" s="7"/>
      <c r="AZ120" s="8"/>
      <c r="BA120" s="26">
        <f ca="1">Table2[[#This Row],[mortage_left]]/Table2[[#This Row],[value_of_house]]</f>
        <v>0.69327718099433389</v>
      </c>
      <c r="BB120" s="7">
        <f t="shared" ca="1" si="46"/>
        <v>0</v>
      </c>
      <c r="BC120" s="7"/>
      <c r="BD120" s="7"/>
      <c r="BE120" s="6">
        <f ca="1">IF(Table2[[#This Row],[area]]="area1",Table2[[#This Row],[income]],0)</f>
        <v>32717</v>
      </c>
      <c r="BF120" s="7">
        <f ca="1">IF(Table2[[#This Row],[area]]="area2",Table2[[#This Row],[income]],0)</f>
        <v>0</v>
      </c>
      <c r="BG120" s="7">
        <f ca="1">IF(Table2[[#This Row],[area]]="area3",Table2[[#This Row],[income]],0)</f>
        <v>0</v>
      </c>
      <c r="BH120" s="7">
        <f ca="1">IF(Table2[[#This Row],[area]]="area4",Table2[[#This Row],[income]],0)</f>
        <v>0</v>
      </c>
      <c r="BI120" s="7">
        <f ca="1">IF(Table2[[#This Row],[area]]="area5",Table2[[#This Row],[income]],0)</f>
        <v>0</v>
      </c>
      <c r="BJ120" s="7">
        <f ca="1">IF(Table2[[#This Row],[area]]="area6",Table2[[#This Row],[income]],0)</f>
        <v>0</v>
      </c>
      <c r="BK120" s="7">
        <f ca="1">IF(Table2[[#This Row],[area]]="area7",Table2[[#This Row],[income]],0)</f>
        <v>0</v>
      </c>
      <c r="BL120" s="7">
        <f ca="1">IF(Table2[[#This Row],[area]]="area8",Table2[[#This Row],[income]],0)</f>
        <v>0</v>
      </c>
      <c r="BM120" s="7">
        <f ca="1">IF(Table2[[#This Row],[area]]="area9",Table2[[#This Row],[income]],0)</f>
        <v>0</v>
      </c>
      <c r="BN120" s="7">
        <f ca="1">IF(Table2[[#This Row],[area]]="area10",Table2[[#This Row],[income]],0)</f>
        <v>0</v>
      </c>
      <c r="BO120" s="6">
        <f ca="1">IF(Table2[[#This Row],[field_of_work]]="health",Table2[[#This Row],[income]],0)</f>
        <v>32717</v>
      </c>
      <c r="BP120" s="7">
        <f ca="1">IF(Table2[[#This Row],[field_of_work]]="construction",Table2[[#This Row],[income]],0)</f>
        <v>0</v>
      </c>
      <c r="BQ120" s="7">
        <f ca="1">IF(Table2[[#This Row],[field_of_work]]="teaching",Table2[[#This Row],[income]],0)</f>
        <v>0</v>
      </c>
      <c r="BR120" s="7">
        <f ca="1">IF(Table2[[#This Row],[field_of_work]]="IT",Table2[[#This Row],[income]],0)</f>
        <v>0</v>
      </c>
      <c r="BS120" s="7">
        <f ca="1">IF(Table2[[#This Row],[field_of_work]]="general work",Table2[[#This Row],[income]],0)</f>
        <v>0</v>
      </c>
      <c r="BT120" s="8">
        <f ca="1">IF(Table2[[#This Row],[field_of_work]]="agriculture",Table2[[#This Row],[income]],0)</f>
        <v>0</v>
      </c>
      <c r="BU120" s="6">
        <f ca="1">IF(Table2[[#This Row],[value_of_debts]]&gt;Table2[[#This Row],[income]],1,0)</f>
        <v>1</v>
      </c>
      <c r="BV120" s="7"/>
      <c r="BW120" s="6">
        <f ca="1">IF(Table2[[#This Row],[net_worth_of_person($)]]&gt;$BX$14,Table2[[#This Row],[age]],0)</f>
        <v>33</v>
      </c>
      <c r="BX120" s="8"/>
    </row>
    <row r="121" spans="2:76" x14ac:dyDescent="0.3">
      <c r="B121">
        <f t="shared" ca="1" si="26"/>
        <v>2</v>
      </c>
      <c r="C121" t="str">
        <f t="shared" ca="1" si="27"/>
        <v>women</v>
      </c>
      <c r="D121">
        <f t="shared" ca="1" si="28"/>
        <v>36</v>
      </c>
      <c r="E121">
        <f t="shared" ca="1" si="29"/>
        <v>6</v>
      </c>
      <c r="F121" t="str">
        <f t="shared" ca="1" si="30"/>
        <v>agriculture</v>
      </c>
      <c r="G121">
        <f t="shared" ca="1" si="31"/>
        <v>3</v>
      </c>
      <c r="H121" t="str">
        <f t="shared" ca="1" si="32"/>
        <v>university</v>
      </c>
      <c r="I121">
        <f t="shared" ca="1" si="33"/>
        <v>1</v>
      </c>
      <c r="J121">
        <f t="shared" ca="1" si="34"/>
        <v>2</v>
      </c>
      <c r="K121">
        <f t="shared" ca="1" si="35"/>
        <v>70721</v>
      </c>
      <c r="L121">
        <f t="shared" ca="1" si="36"/>
        <v>7</v>
      </c>
      <c r="M121" t="str">
        <f t="shared" ca="1" si="24"/>
        <v>area7</v>
      </c>
      <c r="N121">
        <f t="shared" ca="1" si="37"/>
        <v>424326</v>
      </c>
      <c r="O121" s="2">
        <f t="shared" ca="1" si="38"/>
        <v>136087.79129732872</v>
      </c>
      <c r="P121" s="1">
        <f t="shared" ca="1" si="39"/>
        <v>99830.490738954366</v>
      </c>
      <c r="Q121">
        <f t="shared" ca="1" si="40"/>
        <v>40312</v>
      </c>
      <c r="R121">
        <f t="shared" ca="1" si="41"/>
        <v>28634.499024397111</v>
      </c>
      <c r="S121">
        <f t="shared" ca="1" si="42"/>
        <v>71619.098534745863</v>
      </c>
      <c r="T121" s="1">
        <f t="shared" ca="1" si="43"/>
        <v>595775.58927370026</v>
      </c>
      <c r="U121" s="2">
        <f t="shared" ca="1" si="44"/>
        <v>205034.29032172583</v>
      </c>
      <c r="V121" s="1">
        <f t="shared" ca="1" si="45"/>
        <v>390741.29895197443</v>
      </c>
      <c r="AD121" s="6">
        <f ca="1">IF(Table2[[#This Row],[gender]]="men",1,0)</f>
        <v>0</v>
      </c>
      <c r="AE121" s="7">
        <f ca="1">IF(Table2[[#This Row],[gender]]="women",1,0)</f>
        <v>1</v>
      </c>
      <c r="AF121" s="7"/>
      <c r="AG121" s="8"/>
      <c r="AI121" s="6">
        <f ca="1">IF(Table2[[#This Row],[field_of_work]]="health",1,0)</f>
        <v>0</v>
      </c>
      <c r="AJ121" s="7">
        <f ca="1">IF(Table2[[#This Row],[field_of_work]]="construction",1,0)</f>
        <v>0</v>
      </c>
      <c r="AK121" s="7">
        <f ca="1">IF(Table2[[#This Row],[field_of_work]]="teaching",1,0)</f>
        <v>0</v>
      </c>
      <c r="AL121" s="7">
        <f ca="1">IF(Table2[[#This Row],[field_of_work]]="IT",1,0)</f>
        <v>0</v>
      </c>
      <c r="AM121" s="7">
        <f ca="1">IF(Table2[[#This Row],[field_of_work]]="general work",1,0)</f>
        <v>0</v>
      </c>
      <c r="AN121" s="7">
        <f ca="1">IF(Table2[[#This Row],[field_of_work]]="agriculture",1,0)</f>
        <v>1</v>
      </c>
      <c r="AO121" s="7"/>
      <c r="AP121" s="7"/>
      <c r="AQ121" s="7"/>
      <c r="AR121" s="7"/>
      <c r="AS121" s="7"/>
      <c r="AT121" s="8"/>
      <c r="AV121" s="19">
        <f t="shared" ca="1" si="25"/>
        <v>3546.0486919908258</v>
      </c>
      <c r="AW121" s="8"/>
      <c r="AX121" s="6">
        <f ca="1">IF(Table2[[#This Row],[debts]]&gt;$AY$14,1,0)</f>
        <v>1</v>
      </c>
      <c r="AY121" s="7"/>
      <c r="AZ121" s="8"/>
      <c r="BA121" s="26">
        <f ca="1">Table2[[#This Row],[mortage_left]]/Table2[[#This Row],[value_of_house]]</f>
        <v>0.32071518430953727</v>
      </c>
      <c r="BB121" s="7">
        <f t="shared" ca="1" si="46"/>
        <v>0</v>
      </c>
      <c r="BC121" s="7"/>
      <c r="BD121" s="7"/>
      <c r="BE121" s="6">
        <f ca="1">IF(Table2[[#This Row],[area]]="area1",Table2[[#This Row],[income]],0)</f>
        <v>0</v>
      </c>
      <c r="BF121" s="7">
        <f ca="1">IF(Table2[[#This Row],[area]]="area2",Table2[[#This Row],[income]],0)</f>
        <v>0</v>
      </c>
      <c r="BG121" s="7">
        <f ca="1">IF(Table2[[#This Row],[area]]="area3",Table2[[#This Row],[income]],0)</f>
        <v>0</v>
      </c>
      <c r="BH121" s="7">
        <f ca="1">IF(Table2[[#This Row],[area]]="area4",Table2[[#This Row],[income]],0)</f>
        <v>0</v>
      </c>
      <c r="BI121" s="7">
        <f ca="1">IF(Table2[[#This Row],[area]]="area5",Table2[[#This Row],[income]],0)</f>
        <v>0</v>
      </c>
      <c r="BJ121" s="7">
        <f ca="1">IF(Table2[[#This Row],[area]]="area6",Table2[[#This Row],[income]],0)</f>
        <v>0</v>
      </c>
      <c r="BK121" s="7">
        <f ca="1">IF(Table2[[#This Row],[area]]="area7",Table2[[#This Row],[income]],0)</f>
        <v>70721</v>
      </c>
      <c r="BL121" s="7">
        <f ca="1">IF(Table2[[#This Row],[area]]="area8",Table2[[#This Row],[income]],0)</f>
        <v>0</v>
      </c>
      <c r="BM121" s="7">
        <f ca="1">IF(Table2[[#This Row],[area]]="area9",Table2[[#This Row],[income]],0)</f>
        <v>0</v>
      </c>
      <c r="BN121" s="7">
        <f ca="1">IF(Table2[[#This Row],[area]]="area10",Table2[[#This Row],[income]],0)</f>
        <v>0</v>
      </c>
      <c r="BO121" s="6">
        <f ca="1">IF(Table2[[#This Row],[field_of_work]]="health",Table2[[#This Row],[income]],0)</f>
        <v>0</v>
      </c>
      <c r="BP121" s="7">
        <f ca="1">IF(Table2[[#This Row],[field_of_work]]="construction",Table2[[#This Row],[income]],0)</f>
        <v>0</v>
      </c>
      <c r="BQ121" s="7">
        <f ca="1">IF(Table2[[#This Row],[field_of_work]]="teaching",Table2[[#This Row],[income]],0)</f>
        <v>0</v>
      </c>
      <c r="BR121" s="7">
        <f ca="1">IF(Table2[[#This Row],[field_of_work]]="IT",Table2[[#This Row],[income]],0)</f>
        <v>0</v>
      </c>
      <c r="BS121" s="7">
        <f ca="1">IF(Table2[[#This Row],[field_of_work]]="general work",Table2[[#This Row],[income]],0)</f>
        <v>0</v>
      </c>
      <c r="BT121" s="8">
        <f ca="1">IF(Table2[[#This Row],[field_of_work]]="agriculture",Table2[[#This Row],[income]],0)</f>
        <v>70721</v>
      </c>
      <c r="BU121" s="6">
        <f ca="1">IF(Table2[[#This Row],[value_of_debts]]&gt;Table2[[#This Row],[income]],1,0)</f>
        <v>1</v>
      </c>
      <c r="BV121" s="7"/>
      <c r="BW121" s="6">
        <f ca="1">IF(Table2[[#This Row],[net_worth_of_person($)]]&gt;$BX$14,Table2[[#This Row],[age]],0)</f>
        <v>36</v>
      </c>
      <c r="BX121" s="8"/>
    </row>
    <row r="122" spans="2:76" x14ac:dyDescent="0.3">
      <c r="B122">
        <f t="shared" ca="1" si="26"/>
        <v>2</v>
      </c>
      <c r="C122" t="str">
        <f t="shared" ca="1" si="27"/>
        <v>women</v>
      </c>
      <c r="D122">
        <f t="shared" ca="1" si="28"/>
        <v>34</v>
      </c>
      <c r="E122">
        <f t="shared" ca="1" si="29"/>
        <v>5</v>
      </c>
      <c r="F122" t="str">
        <f t="shared" ca="1" si="30"/>
        <v>general work</v>
      </c>
      <c r="G122">
        <f t="shared" ca="1" si="31"/>
        <v>4</v>
      </c>
      <c r="H122" t="str">
        <f t="shared" ca="1" si="32"/>
        <v>technical</v>
      </c>
      <c r="I122">
        <f t="shared" ca="1" si="33"/>
        <v>1</v>
      </c>
      <c r="J122">
        <f t="shared" ca="1" si="34"/>
        <v>2</v>
      </c>
      <c r="K122">
        <f t="shared" ca="1" si="35"/>
        <v>45495</v>
      </c>
      <c r="L122">
        <f t="shared" ca="1" si="36"/>
        <v>7</v>
      </c>
      <c r="M122" t="str">
        <f t="shared" ca="1" si="24"/>
        <v>area7</v>
      </c>
      <c r="N122">
        <f t="shared" ca="1" si="37"/>
        <v>227475</v>
      </c>
      <c r="O122" s="2">
        <f t="shared" ca="1" si="38"/>
        <v>173136.47886885892</v>
      </c>
      <c r="P122" s="1">
        <f t="shared" ca="1" si="39"/>
        <v>7092.0973839816515</v>
      </c>
      <c r="Q122">
        <f t="shared" ca="1" si="40"/>
        <v>1315</v>
      </c>
      <c r="R122">
        <f t="shared" ca="1" si="41"/>
        <v>55936.725434097636</v>
      </c>
      <c r="S122">
        <f t="shared" ca="1" si="42"/>
        <v>2449.331106331254</v>
      </c>
      <c r="T122" s="1">
        <f t="shared" ca="1" si="43"/>
        <v>237016.42849031292</v>
      </c>
      <c r="U122" s="2">
        <f t="shared" ca="1" si="44"/>
        <v>230388.20430295655</v>
      </c>
      <c r="V122" s="1">
        <f t="shared" ca="1" si="45"/>
        <v>6628.2241873563617</v>
      </c>
      <c r="AD122" s="6">
        <f ca="1">IF(Table2[[#This Row],[gender]]="men",1,0)</f>
        <v>0</v>
      </c>
      <c r="AE122" s="7">
        <f ca="1">IF(Table2[[#This Row],[gender]]="women",1,0)</f>
        <v>1</v>
      </c>
      <c r="AF122" s="7"/>
      <c r="AG122" s="8"/>
      <c r="AI122" s="6">
        <f ca="1">IF(Table2[[#This Row],[field_of_work]]="health",1,0)</f>
        <v>0</v>
      </c>
      <c r="AJ122" s="7">
        <f ca="1">IF(Table2[[#This Row],[field_of_work]]="construction",1,0)</f>
        <v>0</v>
      </c>
      <c r="AK122" s="7">
        <f ca="1">IF(Table2[[#This Row],[field_of_work]]="teaching",1,0)</f>
        <v>0</v>
      </c>
      <c r="AL122" s="7">
        <f ca="1">IF(Table2[[#This Row],[field_of_work]]="IT",1,0)</f>
        <v>0</v>
      </c>
      <c r="AM122" s="7">
        <f ca="1">IF(Table2[[#This Row],[field_of_work]]="general work",1,0)</f>
        <v>1</v>
      </c>
      <c r="AN122" s="7">
        <f ca="1">IF(Table2[[#This Row],[field_of_work]]="agriculture",1,0)</f>
        <v>0</v>
      </c>
      <c r="AO122" s="7"/>
      <c r="AP122" s="7"/>
      <c r="AQ122" s="7"/>
      <c r="AR122" s="7"/>
      <c r="AS122" s="7"/>
      <c r="AT122" s="8"/>
      <c r="AV122" s="19">
        <f t="shared" ca="1" si="25"/>
        <v>12098.965808487234</v>
      </c>
      <c r="AW122" s="8"/>
      <c r="AX122" s="6">
        <f ca="1">IF(Table2[[#This Row],[debts]]&gt;$AY$14,1,0)</f>
        <v>1</v>
      </c>
      <c r="AY122" s="7"/>
      <c r="AZ122" s="8"/>
      <c r="BA122" s="26">
        <f ca="1">Table2[[#This Row],[mortage_left]]/Table2[[#This Row],[value_of_house]]</f>
        <v>0.76112310745734224</v>
      </c>
      <c r="BB122" s="7">
        <f t="shared" ca="1" si="46"/>
        <v>0</v>
      </c>
      <c r="BC122" s="7"/>
      <c r="BD122" s="7"/>
      <c r="BE122" s="6">
        <f ca="1">IF(Table2[[#This Row],[area]]="area1",Table2[[#This Row],[income]],0)</f>
        <v>0</v>
      </c>
      <c r="BF122" s="7">
        <f ca="1">IF(Table2[[#This Row],[area]]="area2",Table2[[#This Row],[income]],0)</f>
        <v>0</v>
      </c>
      <c r="BG122" s="7">
        <f ca="1">IF(Table2[[#This Row],[area]]="area3",Table2[[#This Row],[income]],0)</f>
        <v>0</v>
      </c>
      <c r="BH122" s="7">
        <f ca="1">IF(Table2[[#This Row],[area]]="area4",Table2[[#This Row],[income]],0)</f>
        <v>0</v>
      </c>
      <c r="BI122" s="7">
        <f ca="1">IF(Table2[[#This Row],[area]]="area5",Table2[[#This Row],[income]],0)</f>
        <v>0</v>
      </c>
      <c r="BJ122" s="7">
        <f ca="1">IF(Table2[[#This Row],[area]]="area6",Table2[[#This Row],[income]],0)</f>
        <v>0</v>
      </c>
      <c r="BK122" s="7">
        <f ca="1">IF(Table2[[#This Row],[area]]="area7",Table2[[#This Row],[income]],0)</f>
        <v>45495</v>
      </c>
      <c r="BL122" s="7">
        <f ca="1">IF(Table2[[#This Row],[area]]="area8",Table2[[#This Row],[income]],0)</f>
        <v>0</v>
      </c>
      <c r="BM122" s="7">
        <f ca="1">IF(Table2[[#This Row],[area]]="area9",Table2[[#This Row],[income]],0)</f>
        <v>0</v>
      </c>
      <c r="BN122" s="7">
        <f ca="1">IF(Table2[[#This Row],[area]]="area10",Table2[[#This Row],[income]],0)</f>
        <v>0</v>
      </c>
      <c r="BO122" s="6">
        <f ca="1">IF(Table2[[#This Row],[field_of_work]]="health",Table2[[#This Row],[income]],0)</f>
        <v>0</v>
      </c>
      <c r="BP122" s="7">
        <f ca="1">IF(Table2[[#This Row],[field_of_work]]="construction",Table2[[#This Row],[income]],0)</f>
        <v>0</v>
      </c>
      <c r="BQ122" s="7">
        <f ca="1">IF(Table2[[#This Row],[field_of_work]]="teaching",Table2[[#This Row],[income]],0)</f>
        <v>0</v>
      </c>
      <c r="BR122" s="7">
        <f ca="1">IF(Table2[[#This Row],[field_of_work]]="IT",Table2[[#This Row],[income]],0)</f>
        <v>0</v>
      </c>
      <c r="BS122" s="7">
        <f ca="1">IF(Table2[[#This Row],[field_of_work]]="general work",Table2[[#This Row],[income]],0)</f>
        <v>45495</v>
      </c>
      <c r="BT122" s="8">
        <f ca="1">IF(Table2[[#This Row],[field_of_work]]="agriculture",Table2[[#This Row],[income]],0)</f>
        <v>0</v>
      </c>
      <c r="BU122" s="6">
        <f ca="1">IF(Table2[[#This Row],[value_of_debts]]&gt;Table2[[#This Row],[income]],1,0)</f>
        <v>1</v>
      </c>
      <c r="BV122" s="7"/>
      <c r="BW122" s="6">
        <f ca="1">IF(Table2[[#This Row],[net_worth_of_person($)]]&gt;$BX$14,Table2[[#This Row],[age]],0)</f>
        <v>0</v>
      </c>
      <c r="BX122" s="8"/>
    </row>
    <row r="123" spans="2:76" x14ac:dyDescent="0.3">
      <c r="B123">
        <f t="shared" ca="1" si="26"/>
        <v>2</v>
      </c>
      <c r="C123" t="str">
        <f t="shared" ca="1" si="27"/>
        <v>women</v>
      </c>
      <c r="D123">
        <f t="shared" ca="1" si="28"/>
        <v>37</v>
      </c>
      <c r="E123">
        <f t="shared" ca="1" si="29"/>
        <v>1</v>
      </c>
      <c r="F123" t="str">
        <f t="shared" ca="1" si="30"/>
        <v>health</v>
      </c>
      <c r="G123">
        <f t="shared" ca="1" si="31"/>
        <v>4</v>
      </c>
      <c r="H123" t="str">
        <f t="shared" ca="1" si="32"/>
        <v>technical</v>
      </c>
      <c r="I123">
        <f t="shared" ca="1" si="33"/>
        <v>4</v>
      </c>
      <c r="J123">
        <f t="shared" ca="1" si="34"/>
        <v>1</v>
      </c>
      <c r="K123">
        <f t="shared" ca="1" si="35"/>
        <v>81077</v>
      </c>
      <c r="L123">
        <f t="shared" ca="1" si="36"/>
        <v>13</v>
      </c>
      <c r="M123" t="str">
        <f t="shared" ca="1" si="24"/>
        <v>area10</v>
      </c>
      <c r="N123">
        <f t="shared" ca="1" si="37"/>
        <v>324308</v>
      </c>
      <c r="O123" s="2">
        <f t="shared" ca="1" si="38"/>
        <v>233785.2764615326</v>
      </c>
      <c r="P123" s="1">
        <f t="shared" ca="1" si="39"/>
        <v>12098.965808487234</v>
      </c>
      <c r="Q123">
        <f t="shared" ca="1" si="40"/>
        <v>2265</v>
      </c>
      <c r="R123">
        <f t="shared" ca="1" si="41"/>
        <v>114108.8214194938</v>
      </c>
      <c r="S123">
        <f t="shared" ca="1" si="42"/>
        <v>67791.13465648875</v>
      </c>
      <c r="T123" s="1">
        <f t="shared" ca="1" si="43"/>
        <v>404198.10046497593</v>
      </c>
      <c r="U123" s="2">
        <f t="shared" ca="1" si="44"/>
        <v>350159.09788102639</v>
      </c>
      <c r="V123" s="1">
        <f t="shared" ca="1" si="45"/>
        <v>54039.002583949536</v>
      </c>
      <c r="AD123" s="6">
        <f ca="1">IF(Table2[[#This Row],[gender]]="men",1,0)</f>
        <v>0</v>
      </c>
      <c r="AE123" s="7">
        <f ca="1">IF(Table2[[#This Row],[gender]]="women",1,0)</f>
        <v>1</v>
      </c>
      <c r="AF123" s="7"/>
      <c r="AG123" s="8"/>
      <c r="AI123" s="6">
        <f ca="1">IF(Table2[[#This Row],[field_of_work]]="health",1,0)</f>
        <v>1</v>
      </c>
      <c r="AJ123" s="7">
        <f ca="1">IF(Table2[[#This Row],[field_of_work]]="construction",1,0)</f>
        <v>0</v>
      </c>
      <c r="AK123" s="7">
        <f ca="1">IF(Table2[[#This Row],[field_of_work]]="teaching",1,0)</f>
        <v>0</v>
      </c>
      <c r="AL123" s="7">
        <f ca="1">IF(Table2[[#This Row],[field_of_work]]="IT",1,0)</f>
        <v>0</v>
      </c>
      <c r="AM123" s="7">
        <f ca="1">IF(Table2[[#This Row],[field_of_work]]="general work",1,0)</f>
        <v>0</v>
      </c>
      <c r="AN123" s="7">
        <f ca="1">IF(Table2[[#This Row],[field_of_work]]="agriculture",1,0)</f>
        <v>0</v>
      </c>
      <c r="AO123" s="7"/>
      <c r="AP123" s="7"/>
      <c r="AQ123" s="7"/>
      <c r="AR123" s="7"/>
      <c r="AS123" s="7"/>
      <c r="AT123" s="8"/>
      <c r="AV123" s="19">
        <f t="shared" ca="1" si="25"/>
        <v>52519.859227213608</v>
      </c>
      <c r="AW123" s="8"/>
      <c r="AX123" s="6">
        <f ca="1">IF(Table2[[#This Row],[debts]]&gt;$AY$14,1,0)</f>
        <v>1</v>
      </c>
      <c r="AY123" s="7"/>
      <c r="AZ123" s="8"/>
      <c r="BA123" s="26">
        <f ca="1">Table2[[#This Row],[mortage_left]]/Table2[[#This Row],[value_of_house]]</f>
        <v>0.72087421975878674</v>
      </c>
      <c r="BB123" s="7">
        <f t="shared" ca="1" si="46"/>
        <v>0</v>
      </c>
      <c r="BC123" s="7"/>
      <c r="BD123" s="7"/>
      <c r="BE123" s="6">
        <f ca="1">IF(Table2[[#This Row],[area]]="area1",Table2[[#This Row],[income]],0)</f>
        <v>0</v>
      </c>
      <c r="BF123" s="7">
        <f ca="1">IF(Table2[[#This Row],[area]]="area2",Table2[[#This Row],[income]],0)</f>
        <v>0</v>
      </c>
      <c r="BG123" s="7">
        <f ca="1">IF(Table2[[#This Row],[area]]="area3",Table2[[#This Row],[income]],0)</f>
        <v>0</v>
      </c>
      <c r="BH123" s="7">
        <f ca="1">IF(Table2[[#This Row],[area]]="area4",Table2[[#This Row],[income]],0)</f>
        <v>0</v>
      </c>
      <c r="BI123" s="7">
        <f ca="1">IF(Table2[[#This Row],[area]]="area5",Table2[[#This Row],[income]],0)</f>
        <v>0</v>
      </c>
      <c r="BJ123" s="7">
        <f ca="1">IF(Table2[[#This Row],[area]]="area6",Table2[[#This Row],[income]],0)</f>
        <v>0</v>
      </c>
      <c r="BK123" s="7">
        <f ca="1">IF(Table2[[#This Row],[area]]="area7",Table2[[#This Row],[income]],0)</f>
        <v>0</v>
      </c>
      <c r="BL123" s="7">
        <f ca="1">IF(Table2[[#This Row],[area]]="area8",Table2[[#This Row],[income]],0)</f>
        <v>0</v>
      </c>
      <c r="BM123" s="7">
        <f ca="1">IF(Table2[[#This Row],[area]]="area9",Table2[[#This Row],[income]],0)</f>
        <v>0</v>
      </c>
      <c r="BN123" s="7">
        <f ca="1">IF(Table2[[#This Row],[area]]="area10",Table2[[#This Row],[income]],0)</f>
        <v>81077</v>
      </c>
      <c r="BO123" s="6">
        <f ca="1">IF(Table2[[#This Row],[field_of_work]]="health",Table2[[#This Row],[income]],0)</f>
        <v>81077</v>
      </c>
      <c r="BP123" s="7">
        <f ca="1">IF(Table2[[#This Row],[field_of_work]]="construction",Table2[[#This Row],[income]],0)</f>
        <v>0</v>
      </c>
      <c r="BQ123" s="7">
        <f ca="1">IF(Table2[[#This Row],[field_of_work]]="teaching",Table2[[#This Row],[income]],0)</f>
        <v>0</v>
      </c>
      <c r="BR123" s="7">
        <f ca="1">IF(Table2[[#This Row],[field_of_work]]="IT",Table2[[#This Row],[income]],0)</f>
        <v>0</v>
      </c>
      <c r="BS123" s="7">
        <f ca="1">IF(Table2[[#This Row],[field_of_work]]="general work",Table2[[#This Row],[income]],0)</f>
        <v>0</v>
      </c>
      <c r="BT123" s="8">
        <f ca="1">IF(Table2[[#This Row],[field_of_work]]="agriculture",Table2[[#This Row],[income]],0)</f>
        <v>0</v>
      </c>
      <c r="BU123" s="6">
        <f ca="1">IF(Table2[[#This Row],[value_of_debts]]&gt;Table2[[#This Row],[income]],1,0)</f>
        <v>1</v>
      </c>
      <c r="BV123" s="7"/>
      <c r="BW123" s="6">
        <f ca="1">IF(Table2[[#This Row],[net_worth_of_person($)]]&gt;$BX$14,Table2[[#This Row],[age]],0)</f>
        <v>37</v>
      </c>
      <c r="BX123" s="8"/>
    </row>
    <row r="124" spans="2:76" x14ac:dyDescent="0.3">
      <c r="B124">
        <f t="shared" ca="1" si="26"/>
        <v>2</v>
      </c>
      <c r="C124" t="str">
        <f t="shared" ca="1" si="27"/>
        <v>women</v>
      </c>
      <c r="D124">
        <f t="shared" ca="1" si="28"/>
        <v>35</v>
      </c>
      <c r="E124">
        <f t="shared" ca="1" si="29"/>
        <v>5</v>
      </c>
      <c r="F124" t="str">
        <f t="shared" ca="1" si="30"/>
        <v>general work</v>
      </c>
      <c r="G124">
        <f t="shared" ca="1" si="31"/>
        <v>4</v>
      </c>
      <c r="H124" t="str">
        <f t="shared" ca="1" si="32"/>
        <v>technical</v>
      </c>
      <c r="I124">
        <f t="shared" ca="1" si="33"/>
        <v>0</v>
      </c>
      <c r="J124">
        <f t="shared" ca="1" si="34"/>
        <v>3</v>
      </c>
      <c r="K124">
        <f t="shared" ca="1" si="35"/>
        <v>79779</v>
      </c>
      <c r="L124">
        <f t="shared" ca="1" si="36"/>
        <v>1</v>
      </c>
      <c r="M124" t="str">
        <f t="shared" ca="1" si="24"/>
        <v>area1</v>
      </c>
      <c r="N124">
        <f t="shared" ca="1" si="37"/>
        <v>319116</v>
      </c>
      <c r="O124" s="2">
        <f t="shared" ca="1" si="38"/>
        <v>190672.48945808629</v>
      </c>
      <c r="P124" s="1">
        <f t="shared" ca="1" si="39"/>
        <v>157559.57768164083</v>
      </c>
      <c r="Q124">
        <f t="shared" ca="1" si="40"/>
        <v>52832</v>
      </c>
      <c r="R124">
        <f t="shared" ca="1" si="41"/>
        <v>97528.378145361203</v>
      </c>
      <c r="S124">
        <f t="shared" ca="1" si="42"/>
        <v>5063.4282802725447</v>
      </c>
      <c r="T124" s="1">
        <f t="shared" ca="1" si="43"/>
        <v>481739.00596191338</v>
      </c>
      <c r="U124" s="2">
        <f t="shared" ca="1" si="44"/>
        <v>341032.86760344752</v>
      </c>
      <c r="V124" s="1">
        <f t="shared" ca="1" si="45"/>
        <v>140706.13835846586</v>
      </c>
      <c r="AD124" s="6">
        <f ca="1">IF(Table2[[#This Row],[gender]]="men",1,0)</f>
        <v>0</v>
      </c>
      <c r="AE124" s="7">
        <f ca="1">IF(Table2[[#This Row],[gender]]="women",1,0)</f>
        <v>1</v>
      </c>
      <c r="AF124" s="7"/>
      <c r="AG124" s="8"/>
      <c r="AI124" s="6">
        <f ca="1">IF(Table2[[#This Row],[field_of_work]]="health",1,0)</f>
        <v>0</v>
      </c>
      <c r="AJ124" s="7">
        <f ca="1">IF(Table2[[#This Row],[field_of_work]]="construction",1,0)</f>
        <v>0</v>
      </c>
      <c r="AK124" s="7">
        <f ca="1">IF(Table2[[#This Row],[field_of_work]]="teaching",1,0)</f>
        <v>0</v>
      </c>
      <c r="AL124" s="7">
        <f ca="1">IF(Table2[[#This Row],[field_of_work]]="IT",1,0)</f>
        <v>0</v>
      </c>
      <c r="AM124" s="7">
        <f ca="1">IF(Table2[[#This Row],[field_of_work]]="general work",1,0)</f>
        <v>1</v>
      </c>
      <c r="AN124" s="7">
        <f ca="1">IF(Table2[[#This Row],[field_of_work]]="agriculture",1,0)</f>
        <v>0</v>
      </c>
      <c r="AO124" s="7"/>
      <c r="AP124" s="7"/>
      <c r="AQ124" s="7"/>
      <c r="AR124" s="7"/>
      <c r="AS124" s="7"/>
      <c r="AT124" s="8"/>
      <c r="AV124" s="19">
        <f t="shared" ca="1" si="25"/>
        <v>50819.381960122744</v>
      </c>
      <c r="AW124" s="8"/>
      <c r="AX124" s="6">
        <f ca="1">IF(Table2[[#This Row],[debts]]&gt;$AY$14,1,0)</f>
        <v>1</v>
      </c>
      <c r="AY124" s="7"/>
      <c r="AZ124" s="8"/>
      <c r="BA124" s="26">
        <f ca="1">Table2[[#This Row],[mortage_left]]/Table2[[#This Row],[value_of_house]]</f>
        <v>0.59750212918840262</v>
      </c>
      <c r="BB124" s="7">
        <f t="shared" ca="1" si="46"/>
        <v>0</v>
      </c>
      <c r="BC124" s="7"/>
      <c r="BD124" s="7"/>
      <c r="BE124" s="6">
        <f ca="1">IF(Table2[[#This Row],[area]]="area1",Table2[[#This Row],[income]],0)</f>
        <v>79779</v>
      </c>
      <c r="BF124" s="7">
        <f ca="1">IF(Table2[[#This Row],[area]]="area2",Table2[[#This Row],[income]],0)</f>
        <v>0</v>
      </c>
      <c r="BG124" s="7">
        <f ca="1">IF(Table2[[#This Row],[area]]="area3",Table2[[#This Row],[income]],0)</f>
        <v>0</v>
      </c>
      <c r="BH124" s="7">
        <f ca="1">IF(Table2[[#This Row],[area]]="area4",Table2[[#This Row],[income]],0)</f>
        <v>0</v>
      </c>
      <c r="BI124" s="7">
        <f ca="1">IF(Table2[[#This Row],[area]]="area5",Table2[[#This Row],[income]],0)</f>
        <v>0</v>
      </c>
      <c r="BJ124" s="7">
        <f ca="1">IF(Table2[[#This Row],[area]]="area6",Table2[[#This Row],[income]],0)</f>
        <v>0</v>
      </c>
      <c r="BK124" s="7">
        <f ca="1">IF(Table2[[#This Row],[area]]="area7",Table2[[#This Row],[income]],0)</f>
        <v>0</v>
      </c>
      <c r="BL124" s="7">
        <f ca="1">IF(Table2[[#This Row],[area]]="area8",Table2[[#This Row],[income]],0)</f>
        <v>0</v>
      </c>
      <c r="BM124" s="7">
        <f ca="1">IF(Table2[[#This Row],[area]]="area9",Table2[[#This Row],[income]],0)</f>
        <v>0</v>
      </c>
      <c r="BN124" s="7">
        <f ca="1">IF(Table2[[#This Row],[area]]="area10",Table2[[#This Row],[income]],0)</f>
        <v>0</v>
      </c>
      <c r="BO124" s="6">
        <f ca="1">IF(Table2[[#This Row],[field_of_work]]="health",Table2[[#This Row],[income]],0)</f>
        <v>0</v>
      </c>
      <c r="BP124" s="7">
        <f ca="1">IF(Table2[[#This Row],[field_of_work]]="construction",Table2[[#This Row],[income]],0)</f>
        <v>0</v>
      </c>
      <c r="BQ124" s="7">
        <f ca="1">IF(Table2[[#This Row],[field_of_work]]="teaching",Table2[[#This Row],[income]],0)</f>
        <v>0</v>
      </c>
      <c r="BR124" s="7">
        <f ca="1">IF(Table2[[#This Row],[field_of_work]]="IT",Table2[[#This Row],[income]],0)</f>
        <v>0</v>
      </c>
      <c r="BS124" s="7">
        <f ca="1">IF(Table2[[#This Row],[field_of_work]]="general work",Table2[[#This Row],[income]],0)</f>
        <v>79779</v>
      </c>
      <c r="BT124" s="8">
        <f ca="1">IF(Table2[[#This Row],[field_of_work]]="agriculture",Table2[[#This Row],[income]],0)</f>
        <v>0</v>
      </c>
      <c r="BU124" s="6">
        <f ca="1">IF(Table2[[#This Row],[value_of_debts]]&gt;Table2[[#This Row],[income]],1,0)</f>
        <v>1</v>
      </c>
      <c r="BV124" s="7"/>
      <c r="BW124" s="6">
        <f ca="1">IF(Table2[[#This Row],[net_worth_of_person($)]]&gt;$BX$14,Table2[[#This Row],[age]],0)</f>
        <v>35</v>
      </c>
      <c r="BX124" s="8"/>
    </row>
    <row r="125" spans="2:76" x14ac:dyDescent="0.3">
      <c r="B125">
        <f t="shared" ca="1" si="26"/>
        <v>2</v>
      </c>
      <c r="C125" t="str">
        <f t="shared" ca="1" si="27"/>
        <v>women</v>
      </c>
      <c r="D125">
        <f t="shared" ca="1" si="28"/>
        <v>29</v>
      </c>
      <c r="E125">
        <f t="shared" ca="1" si="29"/>
        <v>6</v>
      </c>
      <c r="F125" t="str">
        <f t="shared" ca="1" si="30"/>
        <v>agriculture</v>
      </c>
      <c r="G125">
        <f t="shared" ca="1" si="31"/>
        <v>3</v>
      </c>
      <c r="H125" t="str">
        <f t="shared" ca="1" si="32"/>
        <v>university</v>
      </c>
      <c r="I125">
        <f t="shared" ca="1" si="33"/>
        <v>3</v>
      </c>
      <c r="J125">
        <f t="shared" ca="1" si="34"/>
        <v>1</v>
      </c>
      <c r="K125">
        <f t="shared" ca="1" si="35"/>
        <v>56026</v>
      </c>
      <c r="L125">
        <f t="shared" ca="1" si="36"/>
        <v>2</v>
      </c>
      <c r="M125" t="str">
        <f t="shared" ca="1" si="24"/>
        <v>area2</v>
      </c>
      <c r="N125">
        <f t="shared" ca="1" si="37"/>
        <v>280130</v>
      </c>
      <c r="O125" s="2">
        <f t="shared" ca="1" si="38"/>
        <v>15956.153945735005</v>
      </c>
      <c r="P125" s="1">
        <f t="shared" ca="1" si="39"/>
        <v>50819.381960122744</v>
      </c>
      <c r="Q125">
        <f t="shared" ca="1" si="40"/>
        <v>361</v>
      </c>
      <c r="R125">
        <f t="shared" ca="1" si="41"/>
        <v>103481.52889058171</v>
      </c>
      <c r="S125">
        <f t="shared" ca="1" si="42"/>
        <v>51489.762943914073</v>
      </c>
      <c r="T125" s="1">
        <f t="shared" ca="1" si="43"/>
        <v>382439.14490403677</v>
      </c>
      <c r="U125" s="2">
        <f t="shared" ca="1" si="44"/>
        <v>119798.68283631672</v>
      </c>
      <c r="V125" s="1">
        <f t="shared" ca="1" si="45"/>
        <v>262640.46206772007</v>
      </c>
      <c r="AD125" s="6">
        <f ca="1">IF(Table2[[#This Row],[gender]]="men",1,0)</f>
        <v>0</v>
      </c>
      <c r="AE125" s="7">
        <f ca="1">IF(Table2[[#This Row],[gender]]="women",1,0)</f>
        <v>1</v>
      </c>
      <c r="AF125" s="7"/>
      <c r="AG125" s="8"/>
      <c r="AI125" s="6">
        <f ca="1">IF(Table2[[#This Row],[field_of_work]]="health",1,0)</f>
        <v>0</v>
      </c>
      <c r="AJ125" s="7">
        <f ca="1">IF(Table2[[#This Row],[field_of_work]]="construction",1,0)</f>
        <v>0</v>
      </c>
      <c r="AK125" s="7">
        <f ca="1">IF(Table2[[#This Row],[field_of_work]]="teaching",1,0)</f>
        <v>0</v>
      </c>
      <c r="AL125" s="7">
        <f ca="1">IF(Table2[[#This Row],[field_of_work]]="IT",1,0)</f>
        <v>0</v>
      </c>
      <c r="AM125" s="7">
        <f ca="1">IF(Table2[[#This Row],[field_of_work]]="general work",1,0)</f>
        <v>0</v>
      </c>
      <c r="AN125" s="7">
        <f ca="1">IF(Table2[[#This Row],[field_of_work]]="agriculture",1,0)</f>
        <v>1</v>
      </c>
      <c r="AO125" s="7"/>
      <c r="AP125" s="7"/>
      <c r="AQ125" s="7"/>
      <c r="AR125" s="7"/>
      <c r="AS125" s="7"/>
      <c r="AT125" s="8"/>
      <c r="AV125" s="19">
        <f t="shared" ca="1" si="25"/>
        <v>6933.3822365289188</v>
      </c>
      <c r="AW125" s="8"/>
      <c r="AX125" s="6">
        <f ca="1">IF(Table2[[#This Row],[debts]]&gt;$AY$14,1,0)</f>
        <v>1</v>
      </c>
      <c r="AY125" s="7"/>
      <c r="AZ125" s="8"/>
      <c r="BA125" s="26">
        <f ca="1">Table2[[#This Row],[mortage_left]]/Table2[[#This Row],[value_of_house]]</f>
        <v>5.6959818461910561E-2</v>
      </c>
      <c r="BB125" s="7">
        <f t="shared" ca="1" si="46"/>
        <v>1</v>
      </c>
      <c r="BC125" s="7"/>
      <c r="BD125" s="7"/>
      <c r="BE125" s="6">
        <f ca="1">IF(Table2[[#This Row],[area]]="area1",Table2[[#This Row],[income]],0)</f>
        <v>0</v>
      </c>
      <c r="BF125" s="7">
        <f ca="1">IF(Table2[[#This Row],[area]]="area2",Table2[[#This Row],[income]],0)</f>
        <v>56026</v>
      </c>
      <c r="BG125" s="7">
        <f ca="1">IF(Table2[[#This Row],[area]]="area3",Table2[[#This Row],[income]],0)</f>
        <v>0</v>
      </c>
      <c r="BH125" s="7">
        <f ca="1">IF(Table2[[#This Row],[area]]="area4",Table2[[#This Row],[income]],0)</f>
        <v>0</v>
      </c>
      <c r="BI125" s="7">
        <f ca="1">IF(Table2[[#This Row],[area]]="area5",Table2[[#This Row],[income]],0)</f>
        <v>0</v>
      </c>
      <c r="BJ125" s="7">
        <f ca="1">IF(Table2[[#This Row],[area]]="area6",Table2[[#This Row],[income]],0)</f>
        <v>0</v>
      </c>
      <c r="BK125" s="7">
        <f ca="1">IF(Table2[[#This Row],[area]]="area7",Table2[[#This Row],[income]],0)</f>
        <v>0</v>
      </c>
      <c r="BL125" s="7">
        <f ca="1">IF(Table2[[#This Row],[area]]="area8",Table2[[#This Row],[income]],0)</f>
        <v>0</v>
      </c>
      <c r="BM125" s="7">
        <f ca="1">IF(Table2[[#This Row],[area]]="area9",Table2[[#This Row],[income]],0)</f>
        <v>0</v>
      </c>
      <c r="BN125" s="7">
        <f ca="1">IF(Table2[[#This Row],[area]]="area10",Table2[[#This Row],[income]],0)</f>
        <v>0</v>
      </c>
      <c r="BO125" s="6">
        <f ca="1">IF(Table2[[#This Row],[field_of_work]]="health",Table2[[#This Row],[income]],0)</f>
        <v>0</v>
      </c>
      <c r="BP125" s="7">
        <f ca="1">IF(Table2[[#This Row],[field_of_work]]="construction",Table2[[#This Row],[income]],0)</f>
        <v>0</v>
      </c>
      <c r="BQ125" s="7">
        <f ca="1">IF(Table2[[#This Row],[field_of_work]]="teaching",Table2[[#This Row],[income]],0)</f>
        <v>0</v>
      </c>
      <c r="BR125" s="7">
        <f ca="1">IF(Table2[[#This Row],[field_of_work]]="IT",Table2[[#This Row],[income]],0)</f>
        <v>0</v>
      </c>
      <c r="BS125" s="7">
        <f ca="1">IF(Table2[[#This Row],[field_of_work]]="general work",Table2[[#This Row],[income]],0)</f>
        <v>0</v>
      </c>
      <c r="BT125" s="8">
        <f ca="1">IF(Table2[[#This Row],[field_of_work]]="agriculture",Table2[[#This Row],[income]],0)</f>
        <v>56026</v>
      </c>
      <c r="BU125" s="6">
        <f ca="1">IF(Table2[[#This Row],[value_of_debts]]&gt;Table2[[#This Row],[income]],1,0)</f>
        <v>1</v>
      </c>
      <c r="BV125" s="7"/>
      <c r="BW125" s="6">
        <f ca="1">IF(Table2[[#This Row],[net_worth_of_person($)]]&gt;$BX$14,Table2[[#This Row],[age]],0)</f>
        <v>29</v>
      </c>
      <c r="BX125" s="8"/>
    </row>
    <row r="126" spans="2:76" x14ac:dyDescent="0.3">
      <c r="B126">
        <f t="shared" ca="1" si="26"/>
        <v>1</v>
      </c>
      <c r="C126" t="str">
        <f t="shared" ca="1" si="27"/>
        <v>men</v>
      </c>
      <c r="D126">
        <f t="shared" ca="1" si="28"/>
        <v>38</v>
      </c>
      <c r="E126">
        <f t="shared" ca="1" si="29"/>
        <v>2</v>
      </c>
      <c r="F126" t="str">
        <f t="shared" ca="1" si="30"/>
        <v>construction</v>
      </c>
      <c r="G126">
        <f t="shared" ca="1" si="31"/>
        <v>4</v>
      </c>
      <c r="H126" t="str">
        <f t="shared" ca="1" si="32"/>
        <v>technical</v>
      </c>
      <c r="I126">
        <f t="shared" ca="1" si="33"/>
        <v>2</v>
      </c>
      <c r="J126">
        <f t="shared" ca="1" si="34"/>
        <v>3</v>
      </c>
      <c r="K126">
        <f t="shared" ca="1" si="35"/>
        <v>45825</v>
      </c>
      <c r="L126">
        <f t="shared" ca="1" si="36"/>
        <v>7</v>
      </c>
      <c r="M126" t="str">
        <f t="shared" ca="1" si="24"/>
        <v>area7</v>
      </c>
      <c r="N126">
        <f t="shared" ca="1" si="37"/>
        <v>137475</v>
      </c>
      <c r="O126" s="2">
        <f t="shared" ca="1" si="38"/>
        <v>501.52912345461101</v>
      </c>
      <c r="P126" s="1">
        <f t="shared" ca="1" si="39"/>
        <v>20800.146709586756</v>
      </c>
      <c r="Q126">
        <f t="shared" ca="1" si="40"/>
        <v>13661</v>
      </c>
      <c r="R126">
        <f t="shared" ca="1" si="41"/>
        <v>35943.661973693917</v>
      </c>
      <c r="S126">
        <f t="shared" ca="1" si="42"/>
        <v>24934.276257784939</v>
      </c>
      <c r="T126" s="1">
        <f t="shared" ca="1" si="43"/>
        <v>183209.42296737171</v>
      </c>
      <c r="U126" s="2">
        <f t="shared" ca="1" si="44"/>
        <v>50106.191097148527</v>
      </c>
      <c r="V126" s="1">
        <f t="shared" ca="1" si="45"/>
        <v>133103.23187022319</v>
      </c>
      <c r="AD126" s="6">
        <f ca="1">IF(Table2[[#This Row],[gender]]="men",1,0)</f>
        <v>1</v>
      </c>
      <c r="AE126" s="7">
        <f ca="1">IF(Table2[[#This Row],[gender]]="women",1,0)</f>
        <v>0</v>
      </c>
      <c r="AF126" s="7"/>
      <c r="AG126" s="8"/>
      <c r="AI126" s="6">
        <f ca="1">IF(Table2[[#This Row],[field_of_work]]="health",1,0)</f>
        <v>0</v>
      </c>
      <c r="AJ126" s="7">
        <f ca="1">IF(Table2[[#This Row],[field_of_work]]="construction",1,0)</f>
        <v>1</v>
      </c>
      <c r="AK126" s="7">
        <f ca="1">IF(Table2[[#This Row],[field_of_work]]="teaching",1,0)</f>
        <v>0</v>
      </c>
      <c r="AL126" s="7">
        <f ca="1">IF(Table2[[#This Row],[field_of_work]]="IT",1,0)</f>
        <v>0</v>
      </c>
      <c r="AM126" s="7">
        <f ca="1">IF(Table2[[#This Row],[field_of_work]]="general work",1,0)</f>
        <v>0</v>
      </c>
      <c r="AN126" s="7">
        <f ca="1">IF(Table2[[#This Row],[field_of_work]]="agriculture",1,0)</f>
        <v>0</v>
      </c>
      <c r="AO126" s="7"/>
      <c r="AP126" s="7"/>
      <c r="AQ126" s="7"/>
      <c r="AR126" s="7"/>
      <c r="AS126" s="7"/>
      <c r="AT126" s="8"/>
      <c r="AV126" s="19">
        <f t="shared" ca="1" si="25"/>
        <v>50226.451295225786</v>
      </c>
      <c r="AW126" s="8"/>
      <c r="AX126" s="6">
        <f ca="1">IF(Table2[[#This Row],[debts]]&gt;$AY$14,1,0)</f>
        <v>1</v>
      </c>
      <c r="AY126" s="7"/>
      <c r="AZ126" s="8"/>
      <c r="BA126" s="26">
        <f ca="1">Table2[[#This Row],[mortage_left]]/Table2[[#This Row],[value_of_house]]</f>
        <v>3.6481478338215023E-3</v>
      </c>
      <c r="BB126" s="7">
        <f t="shared" ca="1" si="46"/>
        <v>1</v>
      </c>
      <c r="BC126" s="7"/>
      <c r="BD126" s="7"/>
      <c r="BE126" s="6">
        <f ca="1">IF(Table2[[#This Row],[area]]="area1",Table2[[#This Row],[income]],0)</f>
        <v>0</v>
      </c>
      <c r="BF126" s="7">
        <f ca="1">IF(Table2[[#This Row],[area]]="area2",Table2[[#This Row],[income]],0)</f>
        <v>0</v>
      </c>
      <c r="BG126" s="7">
        <f ca="1">IF(Table2[[#This Row],[area]]="area3",Table2[[#This Row],[income]],0)</f>
        <v>0</v>
      </c>
      <c r="BH126" s="7">
        <f ca="1">IF(Table2[[#This Row],[area]]="area4",Table2[[#This Row],[income]],0)</f>
        <v>0</v>
      </c>
      <c r="BI126" s="7">
        <f ca="1">IF(Table2[[#This Row],[area]]="area5",Table2[[#This Row],[income]],0)</f>
        <v>0</v>
      </c>
      <c r="BJ126" s="7">
        <f ca="1">IF(Table2[[#This Row],[area]]="area6",Table2[[#This Row],[income]],0)</f>
        <v>0</v>
      </c>
      <c r="BK126" s="7">
        <f ca="1">IF(Table2[[#This Row],[area]]="area7",Table2[[#This Row],[income]],0)</f>
        <v>45825</v>
      </c>
      <c r="BL126" s="7">
        <f ca="1">IF(Table2[[#This Row],[area]]="area8",Table2[[#This Row],[income]],0)</f>
        <v>0</v>
      </c>
      <c r="BM126" s="7">
        <f ca="1">IF(Table2[[#This Row],[area]]="area9",Table2[[#This Row],[income]],0)</f>
        <v>0</v>
      </c>
      <c r="BN126" s="7">
        <f ca="1">IF(Table2[[#This Row],[area]]="area10",Table2[[#This Row],[income]],0)</f>
        <v>0</v>
      </c>
      <c r="BO126" s="6">
        <f ca="1">IF(Table2[[#This Row],[field_of_work]]="health",Table2[[#This Row],[income]],0)</f>
        <v>0</v>
      </c>
      <c r="BP126" s="7">
        <f ca="1">IF(Table2[[#This Row],[field_of_work]]="construction",Table2[[#This Row],[income]],0)</f>
        <v>45825</v>
      </c>
      <c r="BQ126" s="7">
        <f ca="1">IF(Table2[[#This Row],[field_of_work]]="teaching",Table2[[#This Row],[income]],0)</f>
        <v>0</v>
      </c>
      <c r="BR126" s="7">
        <f ca="1">IF(Table2[[#This Row],[field_of_work]]="IT",Table2[[#This Row],[income]],0)</f>
        <v>0</v>
      </c>
      <c r="BS126" s="7">
        <f ca="1">IF(Table2[[#This Row],[field_of_work]]="general work",Table2[[#This Row],[income]],0)</f>
        <v>0</v>
      </c>
      <c r="BT126" s="8">
        <f ca="1">IF(Table2[[#This Row],[field_of_work]]="agriculture",Table2[[#This Row],[income]],0)</f>
        <v>0</v>
      </c>
      <c r="BU126" s="6">
        <f ca="1">IF(Table2[[#This Row],[value_of_debts]]&gt;Table2[[#This Row],[income]],1,0)</f>
        <v>1</v>
      </c>
      <c r="BV126" s="7"/>
      <c r="BW126" s="6">
        <f ca="1">IF(Table2[[#This Row],[net_worth_of_person($)]]&gt;$BX$14,Table2[[#This Row],[age]],0)</f>
        <v>38</v>
      </c>
      <c r="BX126" s="8"/>
    </row>
    <row r="127" spans="2:76" x14ac:dyDescent="0.3">
      <c r="B127">
        <f t="shared" ca="1" si="26"/>
        <v>1</v>
      </c>
      <c r="C127" t="str">
        <f t="shared" ca="1" si="27"/>
        <v>men</v>
      </c>
      <c r="D127">
        <f t="shared" ca="1" si="28"/>
        <v>37</v>
      </c>
      <c r="E127">
        <f t="shared" ca="1" si="29"/>
        <v>5</v>
      </c>
      <c r="F127" t="str">
        <f t="shared" ca="1" si="30"/>
        <v>general work</v>
      </c>
      <c r="G127">
        <f t="shared" ca="1" si="31"/>
        <v>4</v>
      </c>
      <c r="H127" t="str">
        <f t="shared" ca="1" si="32"/>
        <v>technical</v>
      </c>
      <c r="I127">
        <f t="shared" ca="1" si="33"/>
        <v>4</v>
      </c>
      <c r="J127">
        <f t="shared" ca="1" si="34"/>
        <v>3</v>
      </c>
      <c r="K127">
        <f t="shared" ca="1" si="35"/>
        <v>79303</v>
      </c>
      <c r="L127">
        <f t="shared" ca="1" si="36"/>
        <v>7</v>
      </c>
      <c r="M127" t="str">
        <f t="shared" ca="1" si="24"/>
        <v>area7</v>
      </c>
      <c r="N127">
        <f t="shared" ca="1" si="37"/>
        <v>317212</v>
      </c>
      <c r="O127" s="2">
        <f t="shared" ca="1" si="38"/>
        <v>210115.42382545312</v>
      </c>
      <c r="P127" s="1">
        <f t="shared" ca="1" si="39"/>
        <v>150679.35388567735</v>
      </c>
      <c r="Q127">
        <f t="shared" ca="1" si="40"/>
        <v>5964</v>
      </c>
      <c r="R127">
        <f t="shared" ca="1" si="41"/>
        <v>41844.153787546085</v>
      </c>
      <c r="S127">
        <f t="shared" ca="1" si="42"/>
        <v>76155.170823573848</v>
      </c>
      <c r="T127" s="1">
        <f t="shared" ca="1" si="43"/>
        <v>544046.52470925124</v>
      </c>
      <c r="U127" s="2">
        <f t="shared" ca="1" si="44"/>
        <v>257923.57761299922</v>
      </c>
      <c r="V127" s="1">
        <f t="shared" ca="1" si="45"/>
        <v>286122.947096252</v>
      </c>
      <c r="AD127" s="6">
        <f ca="1">IF(Table2[[#This Row],[gender]]="men",1,0)</f>
        <v>1</v>
      </c>
      <c r="AE127" s="7">
        <f ca="1">IF(Table2[[#This Row],[gender]]="women",1,0)</f>
        <v>0</v>
      </c>
      <c r="AF127" s="7"/>
      <c r="AG127" s="8"/>
      <c r="AI127" s="6">
        <f ca="1">IF(Table2[[#This Row],[field_of_work]]="health",1,0)</f>
        <v>0</v>
      </c>
      <c r="AJ127" s="7">
        <f ca="1">IF(Table2[[#This Row],[field_of_work]]="construction",1,0)</f>
        <v>0</v>
      </c>
      <c r="AK127" s="7">
        <f ca="1">IF(Table2[[#This Row],[field_of_work]]="teaching",1,0)</f>
        <v>0</v>
      </c>
      <c r="AL127" s="7">
        <f ca="1">IF(Table2[[#This Row],[field_of_work]]="IT",1,0)</f>
        <v>0</v>
      </c>
      <c r="AM127" s="7">
        <f ca="1">IF(Table2[[#This Row],[field_of_work]]="general work",1,0)</f>
        <v>1</v>
      </c>
      <c r="AN127" s="7">
        <f ca="1">IF(Table2[[#This Row],[field_of_work]]="agriculture",1,0)</f>
        <v>0</v>
      </c>
      <c r="AO127" s="7"/>
      <c r="AP127" s="7"/>
      <c r="AQ127" s="7"/>
      <c r="AR127" s="7"/>
      <c r="AS127" s="7"/>
      <c r="AT127" s="8"/>
      <c r="AV127" s="19">
        <f t="shared" ca="1" si="25"/>
        <v>71605.433047958388</v>
      </c>
      <c r="AW127" s="8"/>
      <c r="AX127" s="6">
        <f ca="1">IF(Table2[[#This Row],[debts]]&gt;$AY$14,1,0)</f>
        <v>1</v>
      </c>
      <c r="AY127" s="7"/>
      <c r="AZ127" s="8"/>
      <c r="BA127" s="26">
        <f ca="1">Table2[[#This Row],[mortage_left]]/Table2[[#This Row],[value_of_house]]</f>
        <v>0.66238170001592978</v>
      </c>
      <c r="BB127" s="7">
        <f t="shared" ca="1" si="46"/>
        <v>0</v>
      </c>
      <c r="BC127" s="7"/>
      <c r="BD127" s="7"/>
      <c r="BE127" s="6">
        <f ca="1">IF(Table2[[#This Row],[area]]="area1",Table2[[#This Row],[income]],0)</f>
        <v>0</v>
      </c>
      <c r="BF127" s="7">
        <f ca="1">IF(Table2[[#This Row],[area]]="area2",Table2[[#This Row],[income]],0)</f>
        <v>0</v>
      </c>
      <c r="BG127" s="7">
        <f ca="1">IF(Table2[[#This Row],[area]]="area3",Table2[[#This Row],[income]],0)</f>
        <v>0</v>
      </c>
      <c r="BH127" s="7">
        <f ca="1">IF(Table2[[#This Row],[area]]="area4",Table2[[#This Row],[income]],0)</f>
        <v>0</v>
      </c>
      <c r="BI127" s="7">
        <f ca="1">IF(Table2[[#This Row],[area]]="area5",Table2[[#This Row],[income]],0)</f>
        <v>0</v>
      </c>
      <c r="BJ127" s="7">
        <f ca="1">IF(Table2[[#This Row],[area]]="area6",Table2[[#This Row],[income]],0)</f>
        <v>0</v>
      </c>
      <c r="BK127" s="7">
        <f ca="1">IF(Table2[[#This Row],[area]]="area7",Table2[[#This Row],[income]],0)</f>
        <v>79303</v>
      </c>
      <c r="BL127" s="7">
        <f ca="1">IF(Table2[[#This Row],[area]]="area8",Table2[[#This Row],[income]],0)</f>
        <v>0</v>
      </c>
      <c r="BM127" s="7">
        <f ca="1">IF(Table2[[#This Row],[area]]="area9",Table2[[#This Row],[income]],0)</f>
        <v>0</v>
      </c>
      <c r="BN127" s="7">
        <f ca="1">IF(Table2[[#This Row],[area]]="area10",Table2[[#This Row],[income]],0)</f>
        <v>0</v>
      </c>
      <c r="BO127" s="6">
        <f ca="1">IF(Table2[[#This Row],[field_of_work]]="health",Table2[[#This Row],[income]],0)</f>
        <v>0</v>
      </c>
      <c r="BP127" s="7">
        <f ca="1">IF(Table2[[#This Row],[field_of_work]]="construction",Table2[[#This Row],[income]],0)</f>
        <v>0</v>
      </c>
      <c r="BQ127" s="7">
        <f ca="1">IF(Table2[[#This Row],[field_of_work]]="teaching",Table2[[#This Row],[income]],0)</f>
        <v>0</v>
      </c>
      <c r="BR127" s="7">
        <f ca="1">IF(Table2[[#This Row],[field_of_work]]="IT",Table2[[#This Row],[income]],0)</f>
        <v>0</v>
      </c>
      <c r="BS127" s="7">
        <f ca="1">IF(Table2[[#This Row],[field_of_work]]="general work",Table2[[#This Row],[income]],0)</f>
        <v>79303</v>
      </c>
      <c r="BT127" s="8">
        <f ca="1">IF(Table2[[#This Row],[field_of_work]]="agriculture",Table2[[#This Row],[income]],0)</f>
        <v>0</v>
      </c>
      <c r="BU127" s="6">
        <f ca="1">IF(Table2[[#This Row],[value_of_debts]]&gt;Table2[[#This Row],[income]],1,0)</f>
        <v>1</v>
      </c>
      <c r="BV127" s="7"/>
      <c r="BW127" s="6">
        <f ca="1">IF(Table2[[#This Row],[net_worth_of_person($)]]&gt;$BX$14,Table2[[#This Row],[age]],0)</f>
        <v>37</v>
      </c>
      <c r="BX127" s="8"/>
    </row>
    <row r="128" spans="2:76" x14ac:dyDescent="0.3">
      <c r="B128">
        <f t="shared" ca="1" si="26"/>
        <v>2</v>
      </c>
      <c r="C128" t="str">
        <f t="shared" ca="1" si="27"/>
        <v>women</v>
      </c>
      <c r="D128">
        <f t="shared" ca="1" si="28"/>
        <v>30</v>
      </c>
      <c r="E128">
        <f t="shared" ca="1" si="29"/>
        <v>1</v>
      </c>
      <c r="F128" t="str">
        <f t="shared" ca="1" si="30"/>
        <v>health</v>
      </c>
      <c r="G128">
        <f t="shared" ca="1" si="31"/>
        <v>2</v>
      </c>
      <c r="H128" t="str">
        <f t="shared" ca="1" si="32"/>
        <v>college</v>
      </c>
      <c r="I128">
        <f t="shared" ca="1" si="33"/>
        <v>4</v>
      </c>
      <c r="J128">
        <f t="shared" ca="1" si="34"/>
        <v>3</v>
      </c>
      <c r="K128">
        <f t="shared" ca="1" si="35"/>
        <v>79232</v>
      </c>
      <c r="L128">
        <f t="shared" ca="1" si="36"/>
        <v>11</v>
      </c>
      <c r="M128" t="str">
        <f t="shared" ca="1" si="24"/>
        <v>area10</v>
      </c>
      <c r="N128">
        <f t="shared" ca="1" si="37"/>
        <v>396160</v>
      </c>
      <c r="O128" s="2">
        <f t="shared" ca="1" si="38"/>
        <v>341991.91683553171</v>
      </c>
      <c r="P128" s="1">
        <f t="shared" ca="1" si="39"/>
        <v>214816.29914387516</v>
      </c>
      <c r="Q128">
        <f t="shared" ca="1" si="40"/>
        <v>199706</v>
      </c>
      <c r="R128">
        <f t="shared" ca="1" si="41"/>
        <v>92086.775090313866</v>
      </c>
      <c r="S128">
        <f t="shared" ca="1" si="42"/>
        <v>58152.796700185732</v>
      </c>
      <c r="T128" s="1">
        <f t="shared" ca="1" si="43"/>
        <v>669129.09584406088</v>
      </c>
      <c r="U128" s="2">
        <f t="shared" ca="1" si="44"/>
        <v>633784.69192584557</v>
      </c>
      <c r="V128" s="1">
        <f t="shared" ca="1" si="45"/>
        <v>35344.403918215306</v>
      </c>
      <c r="AD128" s="6">
        <f ca="1">IF(Table2[[#This Row],[gender]]="men",1,0)</f>
        <v>0</v>
      </c>
      <c r="AE128" s="7">
        <f ca="1">IF(Table2[[#This Row],[gender]]="women",1,0)</f>
        <v>1</v>
      </c>
      <c r="AF128" s="7"/>
      <c r="AG128" s="8"/>
      <c r="AI128" s="6">
        <f ca="1">IF(Table2[[#This Row],[field_of_work]]="health",1,0)</f>
        <v>1</v>
      </c>
      <c r="AJ128" s="7">
        <f ca="1">IF(Table2[[#This Row],[field_of_work]]="construction",1,0)</f>
        <v>0</v>
      </c>
      <c r="AK128" s="7">
        <f ca="1">IF(Table2[[#This Row],[field_of_work]]="teaching",1,0)</f>
        <v>0</v>
      </c>
      <c r="AL128" s="7">
        <f ca="1">IF(Table2[[#This Row],[field_of_work]]="IT",1,0)</f>
        <v>0</v>
      </c>
      <c r="AM128" s="7">
        <f ca="1">IF(Table2[[#This Row],[field_of_work]]="general work",1,0)</f>
        <v>0</v>
      </c>
      <c r="AN128" s="7">
        <f ca="1">IF(Table2[[#This Row],[field_of_work]]="agriculture",1,0)</f>
        <v>0</v>
      </c>
      <c r="AO128" s="7"/>
      <c r="AP128" s="7"/>
      <c r="AQ128" s="7"/>
      <c r="AR128" s="7"/>
      <c r="AS128" s="7"/>
      <c r="AT128" s="8"/>
      <c r="AV128" s="19">
        <f t="shared" ca="1" si="25"/>
        <v>68777.440530222986</v>
      </c>
      <c r="AW128" s="8"/>
      <c r="AX128" s="6">
        <f ca="1">IF(Table2[[#This Row],[debts]]&gt;$AY$14,1,0)</f>
        <v>1</v>
      </c>
      <c r="AY128" s="7"/>
      <c r="AZ128" s="8"/>
      <c r="BA128" s="26">
        <f ca="1">Table2[[#This Row],[mortage_left]]/Table2[[#This Row],[value_of_house]]</f>
        <v>0.86326715679405219</v>
      </c>
      <c r="BB128" s="7">
        <f t="shared" ca="1" si="46"/>
        <v>0</v>
      </c>
      <c r="BC128" s="7"/>
      <c r="BD128" s="7"/>
      <c r="BE128" s="6">
        <f ca="1">IF(Table2[[#This Row],[area]]="area1",Table2[[#This Row],[income]],0)</f>
        <v>0</v>
      </c>
      <c r="BF128" s="7">
        <f ca="1">IF(Table2[[#This Row],[area]]="area2",Table2[[#This Row],[income]],0)</f>
        <v>0</v>
      </c>
      <c r="BG128" s="7">
        <f ca="1">IF(Table2[[#This Row],[area]]="area3",Table2[[#This Row],[income]],0)</f>
        <v>0</v>
      </c>
      <c r="BH128" s="7">
        <f ca="1">IF(Table2[[#This Row],[area]]="area4",Table2[[#This Row],[income]],0)</f>
        <v>0</v>
      </c>
      <c r="BI128" s="7">
        <f ca="1">IF(Table2[[#This Row],[area]]="area5",Table2[[#This Row],[income]],0)</f>
        <v>0</v>
      </c>
      <c r="BJ128" s="7">
        <f ca="1">IF(Table2[[#This Row],[area]]="area6",Table2[[#This Row],[income]],0)</f>
        <v>0</v>
      </c>
      <c r="BK128" s="7">
        <f ca="1">IF(Table2[[#This Row],[area]]="area7",Table2[[#This Row],[income]],0)</f>
        <v>0</v>
      </c>
      <c r="BL128" s="7">
        <f ca="1">IF(Table2[[#This Row],[area]]="area8",Table2[[#This Row],[income]],0)</f>
        <v>0</v>
      </c>
      <c r="BM128" s="7">
        <f ca="1">IF(Table2[[#This Row],[area]]="area9",Table2[[#This Row],[income]],0)</f>
        <v>0</v>
      </c>
      <c r="BN128" s="7">
        <f ca="1">IF(Table2[[#This Row],[area]]="area10",Table2[[#This Row],[income]],0)</f>
        <v>79232</v>
      </c>
      <c r="BO128" s="6">
        <f ca="1">IF(Table2[[#This Row],[field_of_work]]="health",Table2[[#This Row],[income]],0)</f>
        <v>79232</v>
      </c>
      <c r="BP128" s="7">
        <f ca="1">IF(Table2[[#This Row],[field_of_work]]="construction",Table2[[#This Row],[income]],0)</f>
        <v>0</v>
      </c>
      <c r="BQ128" s="7">
        <f ca="1">IF(Table2[[#This Row],[field_of_work]]="teaching",Table2[[#This Row],[income]],0)</f>
        <v>0</v>
      </c>
      <c r="BR128" s="7">
        <f ca="1">IF(Table2[[#This Row],[field_of_work]]="IT",Table2[[#This Row],[income]],0)</f>
        <v>0</v>
      </c>
      <c r="BS128" s="7">
        <f ca="1">IF(Table2[[#This Row],[field_of_work]]="general work",Table2[[#This Row],[income]],0)</f>
        <v>0</v>
      </c>
      <c r="BT128" s="8">
        <f ca="1">IF(Table2[[#This Row],[field_of_work]]="agriculture",Table2[[#This Row],[income]],0)</f>
        <v>0</v>
      </c>
      <c r="BU128" s="6">
        <f ca="1">IF(Table2[[#This Row],[value_of_debts]]&gt;Table2[[#This Row],[income]],1,0)</f>
        <v>1</v>
      </c>
      <c r="BV128" s="7"/>
      <c r="BW128" s="6">
        <f ca="1">IF(Table2[[#This Row],[net_worth_of_person($)]]&gt;$BX$14,Table2[[#This Row],[age]],0)</f>
        <v>30</v>
      </c>
      <c r="BX128" s="8"/>
    </row>
    <row r="129" spans="2:76" x14ac:dyDescent="0.3">
      <c r="B129">
        <f t="shared" ca="1" si="26"/>
        <v>1</v>
      </c>
      <c r="C129" t="str">
        <f t="shared" ca="1" si="27"/>
        <v>men</v>
      </c>
      <c r="D129">
        <f t="shared" ca="1" si="28"/>
        <v>28</v>
      </c>
      <c r="E129">
        <f t="shared" ca="1" si="29"/>
        <v>1</v>
      </c>
      <c r="F129" t="str">
        <f t="shared" ca="1" si="30"/>
        <v>health</v>
      </c>
      <c r="G129">
        <f t="shared" ca="1" si="31"/>
        <v>4</v>
      </c>
      <c r="H129" t="str">
        <f t="shared" ca="1" si="32"/>
        <v>technical</v>
      </c>
      <c r="I129">
        <f t="shared" ca="1" si="33"/>
        <v>4</v>
      </c>
      <c r="J129">
        <f t="shared" ca="1" si="34"/>
        <v>2</v>
      </c>
      <c r="K129">
        <f t="shared" ca="1" si="35"/>
        <v>85183</v>
      </c>
      <c r="L129">
        <f t="shared" ca="1" si="36"/>
        <v>11</v>
      </c>
      <c r="M129" t="str">
        <f t="shared" ca="1" si="24"/>
        <v>area10</v>
      </c>
      <c r="N129">
        <f t="shared" ca="1" si="37"/>
        <v>255549</v>
      </c>
      <c r="O129" s="2">
        <f t="shared" ca="1" si="38"/>
        <v>57631.723894418305</v>
      </c>
      <c r="P129" s="1">
        <f t="shared" ca="1" si="39"/>
        <v>137554.88106044597</v>
      </c>
      <c r="Q129">
        <f t="shared" ca="1" si="40"/>
        <v>123645</v>
      </c>
      <c r="R129">
        <f t="shared" ca="1" si="41"/>
        <v>164614.37565178392</v>
      </c>
      <c r="S129">
        <f t="shared" ca="1" si="42"/>
        <v>5557.8465060325261</v>
      </c>
      <c r="T129" s="1">
        <f t="shared" ca="1" si="43"/>
        <v>398661.72756647848</v>
      </c>
      <c r="U129" s="2">
        <f t="shared" ca="1" si="44"/>
        <v>345891.09954620223</v>
      </c>
      <c r="V129" s="1">
        <f t="shared" ca="1" si="45"/>
        <v>52770.628020276257</v>
      </c>
      <c r="AD129" s="6">
        <f ca="1">IF(Table2[[#This Row],[gender]]="men",1,0)</f>
        <v>1</v>
      </c>
      <c r="AE129" s="7">
        <f ca="1">IF(Table2[[#This Row],[gender]]="women",1,0)</f>
        <v>0</v>
      </c>
      <c r="AF129" s="7"/>
      <c r="AG129" s="8"/>
      <c r="AI129" s="6">
        <f ca="1">IF(Table2[[#This Row],[field_of_work]]="health",1,0)</f>
        <v>1</v>
      </c>
      <c r="AJ129" s="7">
        <f ca="1">IF(Table2[[#This Row],[field_of_work]]="construction",1,0)</f>
        <v>0</v>
      </c>
      <c r="AK129" s="7">
        <f ca="1">IF(Table2[[#This Row],[field_of_work]]="teaching",1,0)</f>
        <v>0</v>
      </c>
      <c r="AL129" s="7">
        <f ca="1">IF(Table2[[#This Row],[field_of_work]]="IT",1,0)</f>
        <v>0</v>
      </c>
      <c r="AM129" s="7">
        <f ca="1">IF(Table2[[#This Row],[field_of_work]]="general work",1,0)</f>
        <v>0</v>
      </c>
      <c r="AN129" s="7">
        <f ca="1">IF(Table2[[#This Row],[field_of_work]]="agriculture",1,0)</f>
        <v>0</v>
      </c>
      <c r="AO129" s="7"/>
      <c r="AP129" s="7"/>
      <c r="AQ129" s="7"/>
      <c r="AR129" s="7"/>
      <c r="AS129" s="7"/>
      <c r="AT129" s="8"/>
      <c r="AV129" s="19">
        <f t="shared" ca="1" si="25"/>
        <v>53996.909351843664</v>
      </c>
      <c r="AW129" s="8"/>
      <c r="AX129" s="6">
        <f ca="1">IF(Table2[[#This Row],[debts]]&gt;$AY$14,1,0)</f>
        <v>1</v>
      </c>
      <c r="AY129" s="7"/>
      <c r="AZ129" s="8"/>
      <c r="BA129" s="26">
        <f ca="1">Table2[[#This Row],[mortage_left]]/Table2[[#This Row],[value_of_house]]</f>
        <v>0.22552122643570627</v>
      </c>
      <c r="BB129" s="7">
        <f t="shared" ca="1" si="46"/>
        <v>1</v>
      </c>
      <c r="BC129" s="7"/>
      <c r="BD129" s="7"/>
      <c r="BE129" s="6">
        <f ca="1">IF(Table2[[#This Row],[area]]="area1",Table2[[#This Row],[income]],0)</f>
        <v>0</v>
      </c>
      <c r="BF129" s="7">
        <f ca="1">IF(Table2[[#This Row],[area]]="area2",Table2[[#This Row],[income]],0)</f>
        <v>0</v>
      </c>
      <c r="BG129" s="7">
        <f ca="1">IF(Table2[[#This Row],[area]]="area3",Table2[[#This Row],[income]],0)</f>
        <v>0</v>
      </c>
      <c r="BH129" s="7">
        <f ca="1">IF(Table2[[#This Row],[area]]="area4",Table2[[#This Row],[income]],0)</f>
        <v>0</v>
      </c>
      <c r="BI129" s="7">
        <f ca="1">IF(Table2[[#This Row],[area]]="area5",Table2[[#This Row],[income]],0)</f>
        <v>0</v>
      </c>
      <c r="BJ129" s="7">
        <f ca="1">IF(Table2[[#This Row],[area]]="area6",Table2[[#This Row],[income]],0)</f>
        <v>0</v>
      </c>
      <c r="BK129" s="7">
        <f ca="1">IF(Table2[[#This Row],[area]]="area7",Table2[[#This Row],[income]],0)</f>
        <v>0</v>
      </c>
      <c r="BL129" s="7">
        <f ca="1">IF(Table2[[#This Row],[area]]="area8",Table2[[#This Row],[income]],0)</f>
        <v>0</v>
      </c>
      <c r="BM129" s="7">
        <f ca="1">IF(Table2[[#This Row],[area]]="area9",Table2[[#This Row],[income]],0)</f>
        <v>0</v>
      </c>
      <c r="BN129" s="7">
        <f ca="1">IF(Table2[[#This Row],[area]]="area10",Table2[[#This Row],[income]],0)</f>
        <v>85183</v>
      </c>
      <c r="BO129" s="6">
        <f ca="1">IF(Table2[[#This Row],[field_of_work]]="health",Table2[[#This Row],[income]],0)</f>
        <v>85183</v>
      </c>
      <c r="BP129" s="7">
        <f ca="1">IF(Table2[[#This Row],[field_of_work]]="construction",Table2[[#This Row],[income]],0)</f>
        <v>0</v>
      </c>
      <c r="BQ129" s="7">
        <f ca="1">IF(Table2[[#This Row],[field_of_work]]="teaching",Table2[[#This Row],[income]],0)</f>
        <v>0</v>
      </c>
      <c r="BR129" s="7">
        <f ca="1">IF(Table2[[#This Row],[field_of_work]]="IT",Table2[[#This Row],[income]],0)</f>
        <v>0</v>
      </c>
      <c r="BS129" s="7">
        <f ca="1">IF(Table2[[#This Row],[field_of_work]]="general work",Table2[[#This Row],[income]],0)</f>
        <v>0</v>
      </c>
      <c r="BT129" s="8">
        <f ca="1">IF(Table2[[#This Row],[field_of_work]]="agriculture",Table2[[#This Row],[income]],0)</f>
        <v>0</v>
      </c>
      <c r="BU129" s="6">
        <f ca="1">IF(Table2[[#This Row],[value_of_debts]]&gt;Table2[[#This Row],[income]],1,0)</f>
        <v>1</v>
      </c>
      <c r="BV129" s="7"/>
      <c r="BW129" s="6">
        <f ca="1">IF(Table2[[#This Row],[net_worth_of_person($)]]&gt;$BX$14,Table2[[#This Row],[age]],0)</f>
        <v>28</v>
      </c>
      <c r="BX129" s="8"/>
    </row>
    <row r="130" spans="2:76" x14ac:dyDescent="0.3">
      <c r="B130">
        <f t="shared" ca="1" si="26"/>
        <v>1</v>
      </c>
      <c r="C130" t="str">
        <f t="shared" ca="1" si="27"/>
        <v>men</v>
      </c>
      <c r="D130">
        <f t="shared" ca="1" si="28"/>
        <v>42</v>
      </c>
      <c r="E130">
        <f t="shared" ca="1" si="29"/>
        <v>4</v>
      </c>
      <c r="F130" t="str">
        <f t="shared" ca="1" si="30"/>
        <v>IT</v>
      </c>
      <c r="G130">
        <f t="shared" ca="1" si="31"/>
        <v>4</v>
      </c>
      <c r="H130" t="str">
        <f t="shared" ca="1" si="32"/>
        <v>technical</v>
      </c>
      <c r="I130">
        <f t="shared" ca="1" si="33"/>
        <v>3</v>
      </c>
      <c r="J130">
        <f t="shared" ca="1" si="34"/>
        <v>3</v>
      </c>
      <c r="K130">
        <f t="shared" ca="1" si="35"/>
        <v>69687</v>
      </c>
      <c r="L130">
        <f t="shared" ca="1" si="36"/>
        <v>12</v>
      </c>
      <c r="M130" t="str">
        <f t="shared" ca="1" si="24"/>
        <v>area10</v>
      </c>
      <c r="N130">
        <f t="shared" ca="1" si="37"/>
        <v>278748</v>
      </c>
      <c r="O130" s="2">
        <f t="shared" ca="1" si="38"/>
        <v>66189.633287573</v>
      </c>
      <c r="P130" s="1">
        <f t="shared" ca="1" si="39"/>
        <v>161990.72805553098</v>
      </c>
      <c r="Q130">
        <f t="shared" ca="1" si="40"/>
        <v>90752</v>
      </c>
      <c r="R130">
        <f t="shared" ca="1" si="41"/>
        <v>20574.975009448484</v>
      </c>
      <c r="S130">
        <f t="shared" ca="1" si="42"/>
        <v>44066.328763887148</v>
      </c>
      <c r="T130" s="1">
        <f t="shared" ca="1" si="43"/>
        <v>484805.05681941815</v>
      </c>
      <c r="U130" s="2">
        <f t="shared" ca="1" si="44"/>
        <v>177516.60829702148</v>
      </c>
      <c r="V130" s="1">
        <f t="shared" ca="1" si="45"/>
        <v>307288.44852239668</v>
      </c>
      <c r="AD130" s="6">
        <f ca="1">IF(Table2[[#This Row],[gender]]="men",1,0)</f>
        <v>1</v>
      </c>
      <c r="AE130" s="7">
        <f ca="1">IF(Table2[[#This Row],[gender]]="women",1,0)</f>
        <v>0</v>
      </c>
      <c r="AF130" s="7"/>
      <c r="AG130" s="8"/>
      <c r="AI130" s="6">
        <f ca="1">IF(Table2[[#This Row],[field_of_work]]="health",1,0)</f>
        <v>0</v>
      </c>
      <c r="AJ130" s="7">
        <f ca="1">IF(Table2[[#This Row],[field_of_work]]="construction",1,0)</f>
        <v>0</v>
      </c>
      <c r="AK130" s="7">
        <f ca="1">IF(Table2[[#This Row],[field_of_work]]="teaching",1,0)</f>
        <v>0</v>
      </c>
      <c r="AL130" s="7">
        <f ca="1">IF(Table2[[#This Row],[field_of_work]]="IT",1,0)</f>
        <v>1</v>
      </c>
      <c r="AM130" s="7">
        <f ca="1">IF(Table2[[#This Row],[field_of_work]]="general work",1,0)</f>
        <v>0</v>
      </c>
      <c r="AN130" s="7">
        <f ca="1">IF(Table2[[#This Row],[field_of_work]]="agriculture",1,0)</f>
        <v>0</v>
      </c>
      <c r="AO130" s="7"/>
      <c r="AP130" s="7"/>
      <c r="AQ130" s="7"/>
      <c r="AR130" s="7"/>
      <c r="AS130" s="7"/>
      <c r="AT130" s="8"/>
      <c r="AV130" s="19">
        <f t="shared" ca="1" si="25"/>
        <v>10184.968703930284</v>
      </c>
      <c r="AW130" s="8"/>
      <c r="AX130" s="6">
        <f ca="1">IF(Table2[[#This Row],[debts]]&gt;$AY$14,1,0)</f>
        <v>1</v>
      </c>
      <c r="AY130" s="7"/>
      <c r="AZ130" s="8"/>
      <c r="BA130" s="26">
        <f ca="1">Table2[[#This Row],[mortage_left]]/Table2[[#This Row],[value_of_house]]</f>
        <v>0.2374533029387583</v>
      </c>
      <c r="BB130" s="7">
        <f t="shared" ca="1" si="46"/>
        <v>1</v>
      </c>
      <c r="BC130" s="7"/>
      <c r="BD130" s="7"/>
      <c r="BE130" s="6">
        <f ca="1">IF(Table2[[#This Row],[area]]="area1",Table2[[#This Row],[income]],0)</f>
        <v>0</v>
      </c>
      <c r="BF130" s="7">
        <f ca="1">IF(Table2[[#This Row],[area]]="area2",Table2[[#This Row],[income]],0)</f>
        <v>0</v>
      </c>
      <c r="BG130" s="7">
        <f ca="1">IF(Table2[[#This Row],[area]]="area3",Table2[[#This Row],[income]],0)</f>
        <v>0</v>
      </c>
      <c r="BH130" s="7">
        <f ca="1">IF(Table2[[#This Row],[area]]="area4",Table2[[#This Row],[income]],0)</f>
        <v>0</v>
      </c>
      <c r="BI130" s="7">
        <f ca="1">IF(Table2[[#This Row],[area]]="area5",Table2[[#This Row],[income]],0)</f>
        <v>0</v>
      </c>
      <c r="BJ130" s="7">
        <f ca="1">IF(Table2[[#This Row],[area]]="area6",Table2[[#This Row],[income]],0)</f>
        <v>0</v>
      </c>
      <c r="BK130" s="7">
        <f ca="1">IF(Table2[[#This Row],[area]]="area7",Table2[[#This Row],[income]],0)</f>
        <v>0</v>
      </c>
      <c r="BL130" s="7">
        <f ca="1">IF(Table2[[#This Row],[area]]="area8",Table2[[#This Row],[income]],0)</f>
        <v>0</v>
      </c>
      <c r="BM130" s="7">
        <f ca="1">IF(Table2[[#This Row],[area]]="area9",Table2[[#This Row],[income]],0)</f>
        <v>0</v>
      </c>
      <c r="BN130" s="7">
        <f ca="1">IF(Table2[[#This Row],[area]]="area10",Table2[[#This Row],[income]],0)</f>
        <v>69687</v>
      </c>
      <c r="BO130" s="6">
        <f ca="1">IF(Table2[[#This Row],[field_of_work]]="health",Table2[[#This Row],[income]],0)</f>
        <v>0</v>
      </c>
      <c r="BP130" s="7">
        <f ca="1">IF(Table2[[#This Row],[field_of_work]]="construction",Table2[[#This Row],[income]],0)</f>
        <v>0</v>
      </c>
      <c r="BQ130" s="7">
        <f ca="1">IF(Table2[[#This Row],[field_of_work]]="teaching",Table2[[#This Row],[income]],0)</f>
        <v>0</v>
      </c>
      <c r="BR130" s="7">
        <f ca="1">IF(Table2[[#This Row],[field_of_work]]="IT",Table2[[#This Row],[income]],0)</f>
        <v>69687</v>
      </c>
      <c r="BS130" s="7">
        <f ca="1">IF(Table2[[#This Row],[field_of_work]]="general work",Table2[[#This Row],[income]],0)</f>
        <v>0</v>
      </c>
      <c r="BT130" s="8">
        <f ca="1">IF(Table2[[#This Row],[field_of_work]]="agriculture",Table2[[#This Row],[income]],0)</f>
        <v>0</v>
      </c>
      <c r="BU130" s="6">
        <f ca="1">IF(Table2[[#This Row],[value_of_debts]]&gt;Table2[[#This Row],[income]],1,0)</f>
        <v>1</v>
      </c>
      <c r="BV130" s="7"/>
      <c r="BW130" s="6">
        <f ca="1">IF(Table2[[#This Row],[net_worth_of_person($)]]&gt;$BX$14,Table2[[#This Row],[age]],0)</f>
        <v>42</v>
      </c>
      <c r="BX130" s="8"/>
    </row>
    <row r="131" spans="2:76" x14ac:dyDescent="0.3">
      <c r="B131">
        <f t="shared" ca="1" si="26"/>
        <v>2</v>
      </c>
      <c r="C131" t="str">
        <f t="shared" ca="1" si="27"/>
        <v>women</v>
      </c>
      <c r="D131">
        <f t="shared" ca="1" si="28"/>
        <v>26</v>
      </c>
      <c r="E131">
        <f t="shared" ca="1" si="29"/>
        <v>1</v>
      </c>
      <c r="F131" t="str">
        <f t="shared" ca="1" si="30"/>
        <v>health</v>
      </c>
      <c r="G131">
        <f t="shared" ca="1" si="31"/>
        <v>2</v>
      </c>
      <c r="H131" t="str">
        <f t="shared" ca="1" si="32"/>
        <v>college</v>
      </c>
      <c r="I131">
        <f t="shared" ca="1" si="33"/>
        <v>1</v>
      </c>
      <c r="J131">
        <f t="shared" ca="1" si="34"/>
        <v>1</v>
      </c>
      <c r="K131">
        <f t="shared" ca="1" si="35"/>
        <v>29725</v>
      </c>
      <c r="L131">
        <f t="shared" ca="1" si="36"/>
        <v>10</v>
      </c>
      <c r="M131" t="str">
        <f t="shared" ca="1" si="24"/>
        <v>area10</v>
      </c>
      <c r="N131">
        <f t="shared" ca="1" si="37"/>
        <v>148625</v>
      </c>
      <c r="O131" s="2">
        <f t="shared" ca="1" si="38"/>
        <v>121997.39267206822</v>
      </c>
      <c r="P131" s="1">
        <f t="shared" ca="1" si="39"/>
        <v>10184.968703930284</v>
      </c>
      <c r="Q131">
        <f t="shared" ca="1" si="40"/>
        <v>9916</v>
      </c>
      <c r="R131">
        <f t="shared" ca="1" si="41"/>
        <v>51806.370057522385</v>
      </c>
      <c r="S131">
        <f t="shared" ca="1" si="42"/>
        <v>35467.783689005068</v>
      </c>
      <c r="T131" s="1">
        <f t="shared" ca="1" si="43"/>
        <v>194277.75239293536</v>
      </c>
      <c r="U131" s="2">
        <f t="shared" ca="1" si="44"/>
        <v>183719.76272959058</v>
      </c>
      <c r="V131" s="1">
        <f t="shared" ca="1" si="45"/>
        <v>10557.989663344779</v>
      </c>
      <c r="AD131" s="6">
        <f ca="1">IF(Table2[[#This Row],[gender]]="men",1,0)</f>
        <v>0</v>
      </c>
      <c r="AE131" s="7">
        <f ca="1">IF(Table2[[#This Row],[gender]]="women",1,0)</f>
        <v>1</v>
      </c>
      <c r="AF131" s="7"/>
      <c r="AG131" s="8"/>
      <c r="AI131" s="6">
        <f ca="1">IF(Table2[[#This Row],[field_of_work]]="health",1,0)</f>
        <v>1</v>
      </c>
      <c r="AJ131" s="7">
        <f ca="1">IF(Table2[[#This Row],[field_of_work]]="construction",1,0)</f>
        <v>0</v>
      </c>
      <c r="AK131" s="7">
        <f ca="1">IF(Table2[[#This Row],[field_of_work]]="teaching",1,0)</f>
        <v>0</v>
      </c>
      <c r="AL131" s="7">
        <f ca="1">IF(Table2[[#This Row],[field_of_work]]="IT",1,0)</f>
        <v>0</v>
      </c>
      <c r="AM131" s="7">
        <f ca="1">IF(Table2[[#This Row],[field_of_work]]="general work",1,0)</f>
        <v>0</v>
      </c>
      <c r="AN131" s="7">
        <f ca="1">IF(Table2[[#This Row],[field_of_work]]="agriculture",1,0)</f>
        <v>0</v>
      </c>
      <c r="AO131" s="7"/>
      <c r="AP131" s="7"/>
      <c r="AQ131" s="7"/>
      <c r="AR131" s="7"/>
      <c r="AS131" s="7"/>
      <c r="AT131" s="8"/>
      <c r="AV131" s="19">
        <f t="shared" ca="1" si="25"/>
        <v>23807.718840007863</v>
      </c>
      <c r="AW131" s="8"/>
      <c r="AX131" s="6">
        <f ca="1">IF(Table2[[#This Row],[debts]]&gt;$AY$14,1,0)</f>
        <v>1</v>
      </c>
      <c r="AY131" s="7"/>
      <c r="AZ131" s="8"/>
      <c r="BA131" s="26">
        <f ca="1">Table2[[#This Row],[mortage_left]]/Table2[[#This Row],[value_of_house]]</f>
        <v>0.82084032075403346</v>
      </c>
      <c r="BB131" s="7">
        <f t="shared" ca="1" si="46"/>
        <v>0</v>
      </c>
      <c r="BC131" s="7"/>
      <c r="BD131" s="7"/>
      <c r="BE131" s="6">
        <f ca="1">IF(Table2[[#This Row],[area]]="area1",Table2[[#This Row],[income]],0)</f>
        <v>0</v>
      </c>
      <c r="BF131" s="7">
        <f ca="1">IF(Table2[[#This Row],[area]]="area2",Table2[[#This Row],[income]],0)</f>
        <v>0</v>
      </c>
      <c r="BG131" s="7">
        <f ca="1">IF(Table2[[#This Row],[area]]="area3",Table2[[#This Row],[income]],0)</f>
        <v>0</v>
      </c>
      <c r="BH131" s="7">
        <f ca="1">IF(Table2[[#This Row],[area]]="area4",Table2[[#This Row],[income]],0)</f>
        <v>0</v>
      </c>
      <c r="BI131" s="7">
        <f ca="1">IF(Table2[[#This Row],[area]]="area5",Table2[[#This Row],[income]],0)</f>
        <v>0</v>
      </c>
      <c r="BJ131" s="7">
        <f ca="1">IF(Table2[[#This Row],[area]]="area6",Table2[[#This Row],[income]],0)</f>
        <v>0</v>
      </c>
      <c r="BK131" s="7">
        <f ca="1">IF(Table2[[#This Row],[area]]="area7",Table2[[#This Row],[income]],0)</f>
        <v>0</v>
      </c>
      <c r="BL131" s="7">
        <f ca="1">IF(Table2[[#This Row],[area]]="area8",Table2[[#This Row],[income]],0)</f>
        <v>0</v>
      </c>
      <c r="BM131" s="7">
        <f ca="1">IF(Table2[[#This Row],[area]]="area9",Table2[[#This Row],[income]],0)</f>
        <v>0</v>
      </c>
      <c r="BN131" s="7">
        <f ca="1">IF(Table2[[#This Row],[area]]="area10",Table2[[#This Row],[income]],0)</f>
        <v>29725</v>
      </c>
      <c r="BO131" s="6">
        <f ca="1">IF(Table2[[#This Row],[field_of_work]]="health",Table2[[#This Row],[income]],0)</f>
        <v>29725</v>
      </c>
      <c r="BP131" s="7">
        <f ca="1">IF(Table2[[#This Row],[field_of_work]]="construction",Table2[[#This Row],[income]],0)</f>
        <v>0</v>
      </c>
      <c r="BQ131" s="7">
        <f ca="1">IF(Table2[[#This Row],[field_of_work]]="teaching",Table2[[#This Row],[income]],0)</f>
        <v>0</v>
      </c>
      <c r="BR131" s="7">
        <f ca="1">IF(Table2[[#This Row],[field_of_work]]="IT",Table2[[#This Row],[income]],0)</f>
        <v>0</v>
      </c>
      <c r="BS131" s="7">
        <f ca="1">IF(Table2[[#This Row],[field_of_work]]="general work",Table2[[#This Row],[income]],0)</f>
        <v>0</v>
      </c>
      <c r="BT131" s="8">
        <f ca="1">IF(Table2[[#This Row],[field_of_work]]="agriculture",Table2[[#This Row],[income]],0)</f>
        <v>0</v>
      </c>
      <c r="BU131" s="6">
        <f ca="1">IF(Table2[[#This Row],[value_of_debts]]&gt;Table2[[#This Row],[income]],1,0)</f>
        <v>1</v>
      </c>
      <c r="BV131" s="7"/>
      <c r="BW131" s="6">
        <f ca="1">IF(Table2[[#This Row],[net_worth_of_person($)]]&gt;$BX$14,Table2[[#This Row],[age]],0)</f>
        <v>26</v>
      </c>
      <c r="BX131" s="8"/>
    </row>
    <row r="132" spans="2:76" x14ac:dyDescent="0.3">
      <c r="B132">
        <f t="shared" ca="1" si="26"/>
        <v>2</v>
      </c>
      <c r="C132" t="str">
        <f t="shared" ca="1" si="27"/>
        <v>women</v>
      </c>
      <c r="D132">
        <f t="shared" ca="1" si="28"/>
        <v>39</v>
      </c>
      <c r="E132">
        <f t="shared" ca="1" si="29"/>
        <v>5</v>
      </c>
      <c r="F132" t="str">
        <f t="shared" ca="1" si="30"/>
        <v>general work</v>
      </c>
      <c r="G132">
        <f t="shared" ca="1" si="31"/>
        <v>5</v>
      </c>
      <c r="H132" t="str">
        <f t="shared" ca="1" si="32"/>
        <v>other</v>
      </c>
      <c r="I132">
        <f t="shared" ca="1" si="33"/>
        <v>4</v>
      </c>
      <c r="J132">
        <f t="shared" ca="1" si="34"/>
        <v>3</v>
      </c>
      <c r="K132">
        <f t="shared" ca="1" si="35"/>
        <v>55596</v>
      </c>
      <c r="L132">
        <f t="shared" ca="1" si="36"/>
        <v>6</v>
      </c>
      <c r="M132" t="str">
        <f t="shared" ca="1" si="24"/>
        <v>area6</v>
      </c>
      <c r="N132">
        <f t="shared" ca="1" si="37"/>
        <v>333576</v>
      </c>
      <c r="O132" s="2">
        <f t="shared" ca="1" si="38"/>
        <v>247041.89622773774</v>
      </c>
      <c r="P132" s="1">
        <f t="shared" ca="1" si="39"/>
        <v>71423.156520023593</v>
      </c>
      <c r="Q132">
        <f t="shared" ca="1" si="40"/>
        <v>24580</v>
      </c>
      <c r="R132">
        <f t="shared" ca="1" si="41"/>
        <v>59412.112804915465</v>
      </c>
      <c r="S132">
        <f t="shared" ca="1" si="42"/>
        <v>77899.616544265547</v>
      </c>
      <c r="T132" s="1">
        <f t="shared" ca="1" si="43"/>
        <v>482898.77306428913</v>
      </c>
      <c r="U132" s="2">
        <f t="shared" ca="1" si="44"/>
        <v>331034.00903265324</v>
      </c>
      <c r="V132" s="1">
        <f t="shared" ca="1" si="45"/>
        <v>151864.76403163589</v>
      </c>
      <c r="AD132" s="6">
        <f ca="1">IF(Table2[[#This Row],[gender]]="men",1,0)</f>
        <v>0</v>
      </c>
      <c r="AE132" s="7">
        <f ca="1">IF(Table2[[#This Row],[gender]]="women",1,0)</f>
        <v>1</v>
      </c>
      <c r="AF132" s="7"/>
      <c r="AG132" s="8"/>
      <c r="AI132" s="6">
        <f ca="1">IF(Table2[[#This Row],[field_of_work]]="health",1,0)</f>
        <v>0</v>
      </c>
      <c r="AJ132" s="7">
        <f ca="1">IF(Table2[[#This Row],[field_of_work]]="construction",1,0)</f>
        <v>0</v>
      </c>
      <c r="AK132" s="7">
        <f ca="1">IF(Table2[[#This Row],[field_of_work]]="teaching",1,0)</f>
        <v>0</v>
      </c>
      <c r="AL132" s="7">
        <f ca="1">IF(Table2[[#This Row],[field_of_work]]="IT",1,0)</f>
        <v>0</v>
      </c>
      <c r="AM132" s="7">
        <f ca="1">IF(Table2[[#This Row],[field_of_work]]="general work",1,0)</f>
        <v>1</v>
      </c>
      <c r="AN132" s="7">
        <f ca="1">IF(Table2[[#This Row],[field_of_work]]="agriculture",1,0)</f>
        <v>0</v>
      </c>
      <c r="AO132" s="7"/>
      <c r="AP132" s="7"/>
      <c r="AQ132" s="7"/>
      <c r="AR132" s="7"/>
      <c r="AS132" s="7"/>
      <c r="AT132" s="8"/>
      <c r="AV132" s="19">
        <f t="shared" ca="1" si="25"/>
        <v>62281.324958366553</v>
      </c>
      <c r="AW132" s="8"/>
      <c r="AX132" s="6">
        <f ca="1">IF(Table2[[#This Row],[debts]]&gt;$AY$14,1,0)</f>
        <v>1</v>
      </c>
      <c r="AY132" s="7"/>
      <c r="AZ132" s="8"/>
      <c r="BA132" s="26">
        <f ca="1">Table2[[#This Row],[mortage_left]]/Table2[[#This Row],[value_of_house]]</f>
        <v>0.74058654168086957</v>
      </c>
      <c r="BB132" s="7">
        <f t="shared" ca="1" si="46"/>
        <v>0</v>
      </c>
      <c r="BC132" s="7"/>
      <c r="BD132" s="7"/>
      <c r="BE132" s="6">
        <f ca="1">IF(Table2[[#This Row],[area]]="area1",Table2[[#This Row],[income]],0)</f>
        <v>0</v>
      </c>
      <c r="BF132" s="7">
        <f ca="1">IF(Table2[[#This Row],[area]]="area2",Table2[[#This Row],[income]],0)</f>
        <v>0</v>
      </c>
      <c r="BG132" s="7">
        <f ca="1">IF(Table2[[#This Row],[area]]="area3",Table2[[#This Row],[income]],0)</f>
        <v>0</v>
      </c>
      <c r="BH132" s="7">
        <f ca="1">IF(Table2[[#This Row],[area]]="area4",Table2[[#This Row],[income]],0)</f>
        <v>0</v>
      </c>
      <c r="BI132" s="7">
        <f ca="1">IF(Table2[[#This Row],[area]]="area5",Table2[[#This Row],[income]],0)</f>
        <v>0</v>
      </c>
      <c r="BJ132" s="7">
        <f ca="1">IF(Table2[[#This Row],[area]]="area6",Table2[[#This Row],[income]],0)</f>
        <v>55596</v>
      </c>
      <c r="BK132" s="7">
        <f ca="1">IF(Table2[[#This Row],[area]]="area7",Table2[[#This Row],[income]],0)</f>
        <v>0</v>
      </c>
      <c r="BL132" s="7">
        <f ca="1">IF(Table2[[#This Row],[area]]="area8",Table2[[#This Row],[income]],0)</f>
        <v>0</v>
      </c>
      <c r="BM132" s="7">
        <f ca="1">IF(Table2[[#This Row],[area]]="area9",Table2[[#This Row],[income]],0)</f>
        <v>0</v>
      </c>
      <c r="BN132" s="7">
        <f ca="1">IF(Table2[[#This Row],[area]]="area10",Table2[[#This Row],[income]],0)</f>
        <v>0</v>
      </c>
      <c r="BO132" s="6">
        <f ca="1">IF(Table2[[#This Row],[field_of_work]]="health",Table2[[#This Row],[income]],0)</f>
        <v>0</v>
      </c>
      <c r="BP132" s="7">
        <f ca="1">IF(Table2[[#This Row],[field_of_work]]="construction",Table2[[#This Row],[income]],0)</f>
        <v>0</v>
      </c>
      <c r="BQ132" s="7">
        <f ca="1">IF(Table2[[#This Row],[field_of_work]]="teaching",Table2[[#This Row],[income]],0)</f>
        <v>0</v>
      </c>
      <c r="BR132" s="7">
        <f ca="1">IF(Table2[[#This Row],[field_of_work]]="IT",Table2[[#This Row],[income]],0)</f>
        <v>0</v>
      </c>
      <c r="BS132" s="7">
        <f ca="1">IF(Table2[[#This Row],[field_of_work]]="general work",Table2[[#This Row],[income]],0)</f>
        <v>55596</v>
      </c>
      <c r="BT132" s="8">
        <f ca="1">IF(Table2[[#This Row],[field_of_work]]="agriculture",Table2[[#This Row],[income]],0)</f>
        <v>0</v>
      </c>
      <c r="BU132" s="6">
        <f ca="1">IF(Table2[[#This Row],[value_of_debts]]&gt;Table2[[#This Row],[income]],1,0)</f>
        <v>1</v>
      </c>
      <c r="BV132" s="7"/>
      <c r="BW132" s="6">
        <f ca="1">IF(Table2[[#This Row],[net_worth_of_person($)]]&gt;$BX$14,Table2[[#This Row],[age]],0)</f>
        <v>39</v>
      </c>
      <c r="BX132" s="8"/>
    </row>
    <row r="133" spans="2:76" x14ac:dyDescent="0.3">
      <c r="B133">
        <f t="shared" ca="1" si="26"/>
        <v>1</v>
      </c>
      <c r="C133" t="str">
        <f t="shared" ca="1" si="27"/>
        <v>men</v>
      </c>
      <c r="D133">
        <f t="shared" ca="1" si="28"/>
        <v>32</v>
      </c>
      <c r="E133">
        <f t="shared" ca="1" si="29"/>
        <v>4</v>
      </c>
      <c r="F133" t="str">
        <f t="shared" ca="1" si="30"/>
        <v>IT</v>
      </c>
      <c r="G133">
        <f t="shared" ca="1" si="31"/>
        <v>5</v>
      </c>
      <c r="H133" t="str">
        <f t="shared" ca="1" si="32"/>
        <v>other</v>
      </c>
      <c r="I133">
        <f t="shared" ca="1" si="33"/>
        <v>4</v>
      </c>
      <c r="J133">
        <f t="shared" ca="1" si="34"/>
        <v>2</v>
      </c>
      <c r="K133">
        <f t="shared" ca="1" si="35"/>
        <v>84151</v>
      </c>
      <c r="L133">
        <f t="shared" ca="1" si="36"/>
        <v>8</v>
      </c>
      <c r="M133" t="str">
        <f t="shared" ca="1" si="24"/>
        <v>area8</v>
      </c>
      <c r="N133">
        <f t="shared" ca="1" si="37"/>
        <v>252453</v>
      </c>
      <c r="O133" s="2">
        <f t="shared" ca="1" si="38"/>
        <v>232222.72284410408</v>
      </c>
      <c r="P133" s="1">
        <f t="shared" ca="1" si="39"/>
        <v>124562.64991673311</v>
      </c>
      <c r="Q133">
        <f t="shared" ca="1" si="40"/>
        <v>101031</v>
      </c>
      <c r="R133">
        <f t="shared" ca="1" si="41"/>
        <v>137165.74442968841</v>
      </c>
      <c r="S133">
        <f t="shared" ca="1" si="42"/>
        <v>108685.94999639117</v>
      </c>
      <c r="T133" s="1">
        <f t="shared" ca="1" si="43"/>
        <v>485701.59991312423</v>
      </c>
      <c r="U133" s="2">
        <f t="shared" ca="1" si="44"/>
        <v>470419.46727379248</v>
      </c>
      <c r="V133" s="1">
        <f t="shared" ca="1" si="45"/>
        <v>15282.132639331743</v>
      </c>
      <c r="AD133" s="6">
        <f ca="1">IF(Table2[[#This Row],[gender]]="men",1,0)</f>
        <v>1</v>
      </c>
      <c r="AE133" s="7">
        <f ca="1">IF(Table2[[#This Row],[gender]]="women",1,0)</f>
        <v>0</v>
      </c>
      <c r="AF133" s="7"/>
      <c r="AG133" s="8"/>
      <c r="AI133" s="6">
        <f ca="1">IF(Table2[[#This Row],[field_of_work]]="health",1,0)</f>
        <v>0</v>
      </c>
      <c r="AJ133" s="7">
        <f ca="1">IF(Table2[[#This Row],[field_of_work]]="construction",1,0)</f>
        <v>0</v>
      </c>
      <c r="AK133" s="7">
        <f ca="1">IF(Table2[[#This Row],[field_of_work]]="teaching",1,0)</f>
        <v>0</v>
      </c>
      <c r="AL133" s="7">
        <f ca="1">IF(Table2[[#This Row],[field_of_work]]="IT",1,0)</f>
        <v>1</v>
      </c>
      <c r="AM133" s="7">
        <f ca="1">IF(Table2[[#This Row],[field_of_work]]="general work",1,0)</f>
        <v>0</v>
      </c>
      <c r="AN133" s="7">
        <f ca="1">IF(Table2[[#This Row],[field_of_work]]="agriculture",1,0)</f>
        <v>0</v>
      </c>
      <c r="AO133" s="7"/>
      <c r="AP133" s="7"/>
      <c r="AQ133" s="7"/>
      <c r="AR133" s="7"/>
      <c r="AS133" s="7"/>
      <c r="AT133" s="8"/>
      <c r="AV133" s="19">
        <f t="shared" ca="1" si="25"/>
        <v>14599.765836516583</v>
      </c>
      <c r="AW133" s="8"/>
      <c r="AX133" s="6">
        <f ca="1">IF(Table2[[#This Row],[debts]]&gt;$AY$14,1,0)</f>
        <v>1</v>
      </c>
      <c r="AY133" s="7"/>
      <c r="AZ133" s="8"/>
      <c r="BA133" s="26">
        <f ca="1">Table2[[#This Row],[mortage_left]]/Table2[[#This Row],[value_of_house]]</f>
        <v>0.91986517428631898</v>
      </c>
      <c r="BB133" s="7">
        <f t="shared" ca="1" si="46"/>
        <v>0</v>
      </c>
      <c r="BC133" s="7"/>
      <c r="BD133" s="7"/>
      <c r="BE133" s="6">
        <f ca="1">IF(Table2[[#This Row],[area]]="area1",Table2[[#This Row],[income]],0)</f>
        <v>0</v>
      </c>
      <c r="BF133" s="7">
        <f ca="1">IF(Table2[[#This Row],[area]]="area2",Table2[[#This Row],[income]],0)</f>
        <v>0</v>
      </c>
      <c r="BG133" s="7">
        <f ca="1">IF(Table2[[#This Row],[area]]="area3",Table2[[#This Row],[income]],0)</f>
        <v>0</v>
      </c>
      <c r="BH133" s="7">
        <f ca="1">IF(Table2[[#This Row],[area]]="area4",Table2[[#This Row],[income]],0)</f>
        <v>0</v>
      </c>
      <c r="BI133" s="7">
        <f ca="1">IF(Table2[[#This Row],[area]]="area5",Table2[[#This Row],[income]],0)</f>
        <v>0</v>
      </c>
      <c r="BJ133" s="7">
        <f ca="1">IF(Table2[[#This Row],[area]]="area6",Table2[[#This Row],[income]],0)</f>
        <v>0</v>
      </c>
      <c r="BK133" s="7">
        <f ca="1">IF(Table2[[#This Row],[area]]="area7",Table2[[#This Row],[income]],0)</f>
        <v>0</v>
      </c>
      <c r="BL133" s="7">
        <f ca="1">IF(Table2[[#This Row],[area]]="area8",Table2[[#This Row],[income]],0)</f>
        <v>84151</v>
      </c>
      <c r="BM133" s="7">
        <f ca="1">IF(Table2[[#This Row],[area]]="area9",Table2[[#This Row],[income]],0)</f>
        <v>0</v>
      </c>
      <c r="BN133" s="7">
        <f ca="1">IF(Table2[[#This Row],[area]]="area10",Table2[[#This Row],[income]],0)</f>
        <v>0</v>
      </c>
      <c r="BO133" s="6">
        <f ca="1">IF(Table2[[#This Row],[field_of_work]]="health",Table2[[#This Row],[income]],0)</f>
        <v>0</v>
      </c>
      <c r="BP133" s="7">
        <f ca="1">IF(Table2[[#This Row],[field_of_work]]="construction",Table2[[#This Row],[income]],0)</f>
        <v>0</v>
      </c>
      <c r="BQ133" s="7">
        <f ca="1">IF(Table2[[#This Row],[field_of_work]]="teaching",Table2[[#This Row],[income]],0)</f>
        <v>0</v>
      </c>
      <c r="BR133" s="7">
        <f ca="1">IF(Table2[[#This Row],[field_of_work]]="IT",Table2[[#This Row],[income]],0)</f>
        <v>84151</v>
      </c>
      <c r="BS133" s="7">
        <f ca="1">IF(Table2[[#This Row],[field_of_work]]="general work",Table2[[#This Row],[income]],0)</f>
        <v>0</v>
      </c>
      <c r="BT133" s="8">
        <f ca="1">IF(Table2[[#This Row],[field_of_work]]="agriculture",Table2[[#This Row],[income]],0)</f>
        <v>0</v>
      </c>
      <c r="BU133" s="6">
        <f ca="1">IF(Table2[[#This Row],[value_of_debts]]&gt;Table2[[#This Row],[income]],1,0)</f>
        <v>1</v>
      </c>
      <c r="BV133" s="7"/>
      <c r="BW133" s="6">
        <f ca="1">IF(Table2[[#This Row],[net_worth_of_person($)]]&gt;$BX$14,Table2[[#This Row],[age]],0)</f>
        <v>32</v>
      </c>
      <c r="BX133" s="8"/>
    </row>
    <row r="134" spans="2:76" x14ac:dyDescent="0.3">
      <c r="B134">
        <f t="shared" ca="1" si="26"/>
        <v>1</v>
      </c>
      <c r="C134" t="str">
        <f t="shared" ca="1" si="27"/>
        <v>men</v>
      </c>
      <c r="D134">
        <f t="shared" ca="1" si="28"/>
        <v>25</v>
      </c>
      <c r="E134">
        <f t="shared" ca="1" si="29"/>
        <v>2</v>
      </c>
      <c r="F134" t="str">
        <f t="shared" ca="1" si="30"/>
        <v>construction</v>
      </c>
      <c r="G134">
        <f t="shared" ca="1" si="31"/>
        <v>4</v>
      </c>
      <c r="H134" t="str">
        <f t="shared" ca="1" si="32"/>
        <v>technical</v>
      </c>
      <c r="I134">
        <f t="shared" ca="1" si="33"/>
        <v>3</v>
      </c>
      <c r="J134">
        <f t="shared" ca="1" si="34"/>
        <v>3</v>
      </c>
      <c r="K134">
        <f t="shared" ca="1" si="35"/>
        <v>58614</v>
      </c>
      <c r="L134">
        <f t="shared" ca="1" si="36"/>
        <v>1</v>
      </c>
      <c r="M134" t="str">
        <f t="shared" ca="1" si="24"/>
        <v>area1</v>
      </c>
      <c r="N134">
        <f t="shared" ca="1" si="37"/>
        <v>175842</v>
      </c>
      <c r="O134" s="2">
        <f t="shared" ca="1" si="38"/>
        <v>130866.02096189569</v>
      </c>
      <c r="P134" s="1">
        <f t="shared" ca="1" si="39"/>
        <v>43799.297509549746</v>
      </c>
      <c r="Q134">
        <f t="shared" ca="1" si="40"/>
        <v>27730</v>
      </c>
      <c r="R134">
        <f t="shared" ca="1" si="41"/>
        <v>13731.517043012585</v>
      </c>
      <c r="S134">
        <f t="shared" ca="1" si="42"/>
        <v>39161.254775349182</v>
      </c>
      <c r="T134" s="1">
        <f t="shared" ca="1" si="43"/>
        <v>258802.55228489893</v>
      </c>
      <c r="U134" s="2">
        <f t="shared" ca="1" si="44"/>
        <v>172327.53800490827</v>
      </c>
      <c r="V134" s="1">
        <f t="shared" ca="1" si="45"/>
        <v>86475.014279990661</v>
      </c>
      <c r="AD134" s="6">
        <f ca="1">IF(Table2[[#This Row],[gender]]="men",1,0)</f>
        <v>1</v>
      </c>
      <c r="AE134" s="7">
        <f ca="1">IF(Table2[[#This Row],[gender]]="women",1,0)</f>
        <v>0</v>
      </c>
      <c r="AF134" s="7"/>
      <c r="AG134" s="8"/>
      <c r="AI134" s="6">
        <f ca="1">IF(Table2[[#This Row],[field_of_work]]="health",1,0)</f>
        <v>0</v>
      </c>
      <c r="AJ134" s="7">
        <f ca="1">IF(Table2[[#This Row],[field_of_work]]="construction",1,0)</f>
        <v>1</v>
      </c>
      <c r="AK134" s="7">
        <f ca="1">IF(Table2[[#This Row],[field_of_work]]="teaching",1,0)</f>
        <v>0</v>
      </c>
      <c r="AL134" s="7">
        <f ca="1">IF(Table2[[#This Row],[field_of_work]]="IT",1,0)</f>
        <v>0</v>
      </c>
      <c r="AM134" s="7">
        <f ca="1">IF(Table2[[#This Row],[field_of_work]]="general work",1,0)</f>
        <v>0</v>
      </c>
      <c r="AN134" s="7">
        <f ca="1">IF(Table2[[#This Row],[field_of_work]]="agriculture",1,0)</f>
        <v>0</v>
      </c>
      <c r="AO134" s="7"/>
      <c r="AP134" s="7"/>
      <c r="AQ134" s="7"/>
      <c r="AR134" s="7"/>
      <c r="AS134" s="7"/>
      <c r="AT134" s="8"/>
      <c r="AV134" s="19">
        <f t="shared" ca="1" si="25"/>
        <v>27394.68928281801</v>
      </c>
      <c r="AW134" s="8"/>
      <c r="AX134" s="6">
        <f ca="1">IF(Table2[[#This Row],[debts]]&gt;$AY$14,1,0)</f>
        <v>1</v>
      </c>
      <c r="AY134" s="7"/>
      <c r="AZ134" s="8"/>
      <c r="BA134" s="26">
        <f ca="1">Table2[[#This Row],[mortage_left]]/Table2[[#This Row],[value_of_house]]</f>
        <v>0.7442250484064995</v>
      </c>
      <c r="BB134" s="7">
        <f t="shared" ca="1" si="46"/>
        <v>0</v>
      </c>
      <c r="BC134" s="7"/>
      <c r="BD134" s="7"/>
      <c r="BE134" s="6">
        <f ca="1">IF(Table2[[#This Row],[area]]="area1",Table2[[#This Row],[income]],0)</f>
        <v>58614</v>
      </c>
      <c r="BF134" s="7">
        <f ca="1">IF(Table2[[#This Row],[area]]="area2",Table2[[#This Row],[income]],0)</f>
        <v>0</v>
      </c>
      <c r="BG134" s="7">
        <f ca="1">IF(Table2[[#This Row],[area]]="area3",Table2[[#This Row],[income]],0)</f>
        <v>0</v>
      </c>
      <c r="BH134" s="7">
        <f ca="1">IF(Table2[[#This Row],[area]]="area4",Table2[[#This Row],[income]],0)</f>
        <v>0</v>
      </c>
      <c r="BI134" s="7">
        <f ca="1">IF(Table2[[#This Row],[area]]="area5",Table2[[#This Row],[income]],0)</f>
        <v>0</v>
      </c>
      <c r="BJ134" s="7">
        <f ca="1">IF(Table2[[#This Row],[area]]="area6",Table2[[#This Row],[income]],0)</f>
        <v>0</v>
      </c>
      <c r="BK134" s="7">
        <f ca="1">IF(Table2[[#This Row],[area]]="area7",Table2[[#This Row],[income]],0)</f>
        <v>0</v>
      </c>
      <c r="BL134" s="7">
        <f ca="1">IF(Table2[[#This Row],[area]]="area8",Table2[[#This Row],[income]],0)</f>
        <v>0</v>
      </c>
      <c r="BM134" s="7">
        <f ca="1">IF(Table2[[#This Row],[area]]="area9",Table2[[#This Row],[income]],0)</f>
        <v>0</v>
      </c>
      <c r="BN134" s="7">
        <f ca="1">IF(Table2[[#This Row],[area]]="area10",Table2[[#This Row],[income]],0)</f>
        <v>0</v>
      </c>
      <c r="BO134" s="6">
        <f ca="1">IF(Table2[[#This Row],[field_of_work]]="health",Table2[[#This Row],[income]],0)</f>
        <v>0</v>
      </c>
      <c r="BP134" s="7">
        <f ca="1">IF(Table2[[#This Row],[field_of_work]]="construction",Table2[[#This Row],[income]],0)</f>
        <v>58614</v>
      </c>
      <c r="BQ134" s="7">
        <f ca="1">IF(Table2[[#This Row],[field_of_work]]="teaching",Table2[[#This Row],[income]],0)</f>
        <v>0</v>
      </c>
      <c r="BR134" s="7">
        <f ca="1">IF(Table2[[#This Row],[field_of_work]]="IT",Table2[[#This Row],[income]],0)</f>
        <v>0</v>
      </c>
      <c r="BS134" s="7">
        <f ca="1">IF(Table2[[#This Row],[field_of_work]]="general work",Table2[[#This Row],[income]],0)</f>
        <v>0</v>
      </c>
      <c r="BT134" s="8">
        <f ca="1">IF(Table2[[#This Row],[field_of_work]]="agriculture",Table2[[#This Row],[income]],0)</f>
        <v>0</v>
      </c>
      <c r="BU134" s="6">
        <f ca="1">IF(Table2[[#This Row],[value_of_debts]]&gt;Table2[[#This Row],[income]],1,0)</f>
        <v>1</v>
      </c>
      <c r="BV134" s="7"/>
      <c r="BW134" s="6">
        <f ca="1">IF(Table2[[#This Row],[net_worth_of_person($)]]&gt;$BX$14,Table2[[#This Row],[age]],0)</f>
        <v>25</v>
      </c>
      <c r="BX134" s="8"/>
    </row>
    <row r="135" spans="2:76" x14ac:dyDescent="0.3">
      <c r="B135">
        <f t="shared" ca="1" si="26"/>
        <v>2</v>
      </c>
      <c r="C135" t="str">
        <f t="shared" ca="1" si="27"/>
        <v>women</v>
      </c>
      <c r="D135">
        <f t="shared" ca="1" si="28"/>
        <v>36</v>
      </c>
      <c r="E135">
        <f t="shared" ca="1" si="29"/>
        <v>5</v>
      </c>
      <c r="F135" t="str">
        <f t="shared" ca="1" si="30"/>
        <v>general work</v>
      </c>
      <c r="G135">
        <f t="shared" ca="1" si="31"/>
        <v>4</v>
      </c>
      <c r="H135" t="str">
        <f t="shared" ca="1" si="32"/>
        <v>technical</v>
      </c>
      <c r="I135">
        <f t="shared" ca="1" si="33"/>
        <v>1</v>
      </c>
      <c r="J135">
        <f t="shared" ca="1" si="34"/>
        <v>3</v>
      </c>
      <c r="K135">
        <f t="shared" ca="1" si="35"/>
        <v>86529</v>
      </c>
      <c r="L135">
        <f t="shared" ca="1" si="36"/>
        <v>12</v>
      </c>
      <c r="M135" t="str">
        <f t="shared" ca="1" si="24"/>
        <v>area10</v>
      </c>
      <c r="N135">
        <f t="shared" ca="1" si="37"/>
        <v>259587</v>
      </c>
      <c r="O135" s="2">
        <f t="shared" ca="1" si="38"/>
        <v>108177.91987859564</v>
      </c>
      <c r="P135" s="1">
        <f t="shared" ca="1" si="39"/>
        <v>82184.067848454026</v>
      </c>
      <c r="Q135">
        <f t="shared" ca="1" si="40"/>
        <v>29039</v>
      </c>
      <c r="R135">
        <f t="shared" ca="1" si="41"/>
        <v>61782.360738270268</v>
      </c>
      <c r="S135">
        <f t="shared" ca="1" si="42"/>
        <v>13685.50180914846</v>
      </c>
      <c r="T135" s="1">
        <f t="shared" ca="1" si="43"/>
        <v>355456.56965760246</v>
      </c>
      <c r="U135" s="2">
        <f t="shared" ca="1" si="44"/>
        <v>198999.2806168659</v>
      </c>
      <c r="V135" s="1">
        <f t="shared" ca="1" si="45"/>
        <v>156457.28904073656</v>
      </c>
      <c r="AD135" s="6">
        <f ca="1">IF(Table2[[#This Row],[gender]]="men",1,0)</f>
        <v>0</v>
      </c>
      <c r="AE135" s="7">
        <f ca="1">IF(Table2[[#This Row],[gender]]="women",1,0)</f>
        <v>1</v>
      </c>
      <c r="AF135" s="7"/>
      <c r="AG135" s="8"/>
      <c r="AI135" s="6">
        <f ca="1">IF(Table2[[#This Row],[field_of_work]]="health",1,0)</f>
        <v>0</v>
      </c>
      <c r="AJ135" s="7">
        <f ca="1">IF(Table2[[#This Row],[field_of_work]]="construction",1,0)</f>
        <v>0</v>
      </c>
      <c r="AK135" s="7">
        <f ca="1">IF(Table2[[#This Row],[field_of_work]]="teaching",1,0)</f>
        <v>0</v>
      </c>
      <c r="AL135" s="7">
        <f ca="1">IF(Table2[[#This Row],[field_of_work]]="IT",1,0)</f>
        <v>0</v>
      </c>
      <c r="AM135" s="7">
        <f ca="1">IF(Table2[[#This Row],[field_of_work]]="general work",1,0)</f>
        <v>1</v>
      </c>
      <c r="AN135" s="7">
        <f ca="1">IF(Table2[[#This Row],[field_of_work]]="agriculture",1,0)</f>
        <v>0</v>
      </c>
      <c r="AO135" s="7"/>
      <c r="AP135" s="7"/>
      <c r="AQ135" s="7"/>
      <c r="AR135" s="7"/>
      <c r="AS135" s="7"/>
      <c r="AT135" s="8"/>
      <c r="AV135" s="19">
        <f t="shared" ca="1" si="25"/>
        <v>30062.241905909195</v>
      </c>
      <c r="AW135" s="8"/>
      <c r="AX135" s="6">
        <f ca="1">IF(Table2[[#This Row],[debts]]&gt;$AY$14,1,0)</f>
        <v>1</v>
      </c>
      <c r="AY135" s="7"/>
      <c r="AZ135" s="8"/>
      <c r="BA135" s="26">
        <f ca="1">Table2[[#This Row],[mortage_left]]/Table2[[#This Row],[value_of_house]]</f>
        <v>0.41673088359045574</v>
      </c>
      <c r="BB135" s="7">
        <f t="shared" ca="1" si="46"/>
        <v>0</v>
      </c>
      <c r="BC135" s="7"/>
      <c r="BD135" s="7"/>
      <c r="BE135" s="6">
        <f ca="1">IF(Table2[[#This Row],[area]]="area1",Table2[[#This Row],[income]],0)</f>
        <v>0</v>
      </c>
      <c r="BF135" s="7">
        <f ca="1">IF(Table2[[#This Row],[area]]="area2",Table2[[#This Row],[income]],0)</f>
        <v>0</v>
      </c>
      <c r="BG135" s="7">
        <f ca="1">IF(Table2[[#This Row],[area]]="area3",Table2[[#This Row],[income]],0)</f>
        <v>0</v>
      </c>
      <c r="BH135" s="7">
        <f ca="1">IF(Table2[[#This Row],[area]]="area4",Table2[[#This Row],[income]],0)</f>
        <v>0</v>
      </c>
      <c r="BI135" s="7">
        <f ca="1">IF(Table2[[#This Row],[area]]="area5",Table2[[#This Row],[income]],0)</f>
        <v>0</v>
      </c>
      <c r="BJ135" s="7">
        <f ca="1">IF(Table2[[#This Row],[area]]="area6",Table2[[#This Row],[income]],0)</f>
        <v>0</v>
      </c>
      <c r="BK135" s="7">
        <f ca="1">IF(Table2[[#This Row],[area]]="area7",Table2[[#This Row],[income]],0)</f>
        <v>0</v>
      </c>
      <c r="BL135" s="7">
        <f ca="1">IF(Table2[[#This Row],[area]]="area8",Table2[[#This Row],[income]],0)</f>
        <v>0</v>
      </c>
      <c r="BM135" s="7">
        <f ca="1">IF(Table2[[#This Row],[area]]="area9",Table2[[#This Row],[income]],0)</f>
        <v>0</v>
      </c>
      <c r="BN135" s="7">
        <f ca="1">IF(Table2[[#This Row],[area]]="area10",Table2[[#This Row],[income]],0)</f>
        <v>86529</v>
      </c>
      <c r="BO135" s="6">
        <f ca="1">IF(Table2[[#This Row],[field_of_work]]="health",Table2[[#This Row],[income]],0)</f>
        <v>0</v>
      </c>
      <c r="BP135" s="7">
        <f ca="1">IF(Table2[[#This Row],[field_of_work]]="construction",Table2[[#This Row],[income]],0)</f>
        <v>0</v>
      </c>
      <c r="BQ135" s="7">
        <f ca="1">IF(Table2[[#This Row],[field_of_work]]="teaching",Table2[[#This Row],[income]],0)</f>
        <v>0</v>
      </c>
      <c r="BR135" s="7">
        <f ca="1">IF(Table2[[#This Row],[field_of_work]]="IT",Table2[[#This Row],[income]],0)</f>
        <v>0</v>
      </c>
      <c r="BS135" s="7">
        <f ca="1">IF(Table2[[#This Row],[field_of_work]]="general work",Table2[[#This Row],[income]],0)</f>
        <v>86529</v>
      </c>
      <c r="BT135" s="8">
        <f ca="1">IF(Table2[[#This Row],[field_of_work]]="agriculture",Table2[[#This Row],[income]],0)</f>
        <v>0</v>
      </c>
      <c r="BU135" s="6">
        <f ca="1">IF(Table2[[#This Row],[value_of_debts]]&gt;Table2[[#This Row],[income]],1,0)</f>
        <v>1</v>
      </c>
      <c r="BV135" s="7"/>
      <c r="BW135" s="6">
        <f ca="1">IF(Table2[[#This Row],[net_worth_of_person($)]]&gt;$BX$14,Table2[[#This Row],[age]],0)</f>
        <v>36</v>
      </c>
      <c r="BX135" s="8"/>
    </row>
    <row r="136" spans="2:76" x14ac:dyDescent="0.3">
      <c r="B136">
        <f t="shared" ca="1" si="26"/>
        <v>1</v>
      </c>
      <c r="C136" t="str">
        <f t="shared" ca="1" si="27"/>
        <v>men</v>
      </c>
      <c r="D136">
        <f t="shared" ca="1" si="28"/>
        <v>42</v>
      </c>
      <c r="E136">
        <f t="shared" ca="1" si="29"/>
        <v>3</v>
      </c>
      <c r="F136" t="str">
        <f t="shared" ca="1" si="30"/>
        <v>teaching</v>
      </c>
      <c r="G136">
        <f t="shared" ca="1" si="31"/>
        <v>1</v>
      </c>
      <c r="H136" t="str">
        <f t="shared" ca="1" si="32"/>
        <v>highschool</v>
      </c>
      <c r="I136">
        <f t="shared" ca="1" si="33"/>
        <v>2</v>
      </c>
      <c r="J136">
        <f t="shared" ca="1" si="34"/>
        <v>2</v>
      </c>
      <c r="K136">
        <f t="shared" ca="1" si="35"/>
        <v>31861</v>
      </c>
      <c r="L136">
        <f t="shared" ca="1" si="36"/>
        <v>9</v>
      </c>
      <c r="M136" t="str">
        <f t="shared" ca="1" si="24"/>
        <v>area9</v>
      </c>
      <c r="N136">
        <f t="shared" ca="1" si="37"/>
        <v>159305</v>
      </c>
      <c r="O136" s="2">
        <f t="shared" ca="1" si="38"/>
        <v>81472.194601286668</v>
      </c>
      <c r="P136" s="1">
        <f t="shared" ca="1" si="39"/>
        <v>60124.483811818391</v>
      </c>
      <c r="Q136">
        <f t="shared" ca="1" si="40"/>
        <v>23674</v>
      </c>
      <c r="R136">
        <f t="shared" ca="1" si="41"/>
        <v>30994.161092031751</v>
      </c>
      <c r="S136">
        <f t="shared" ca="1" si="42"/>
        <v>22875.164991416186</v>
      </c>
      <c r="T136" s="1">
        <f t="shared" ca="1" si="43"/>
        <v>242304.64880323457</v>
      </c>
      <c r="U136" s="2">
        <f t="shared" ca="1" si="44"/>
        <v>136140.35569331842</v>
      </c>
      <c r="V136" s="1">
        <f t="shared" ca="1" si="45"/>
        <v>106164.29310991615</v>
      </c>
      <c r="AD136" s="6">
        <f ca="1">IF(Table2[[#This Row],[gender]]="men",1,0)</f>
        <v>1</v>
      </c>
      <c r="AE136" s="7">
        <f ca="1">IF(Table2[[#This Row],[gender]]="women",1,0)</f>
        <v>0</v>
      </c>
      <c r="AF136" s="7"/>
      <c r="AG136" s="8"/>
      <c r="AI136" s="6">
        <f ca="1">IF(Table2[[#This Row],[field_of_work]]="health",1,0)</f>
        <v>0</v>
      </c>
      <c r="AJ136" s="7">
        <f ca="1">IF(Table2[[#This Row],[field_of_work]]="construction",1,0)</f>
        <v>0</v>
      </c>
      <c r="AK136" s="7">
        <f ca="1">IF(Table2[[#This Row],[field_of_work]]="teaching",1,0)</f>
        <v>1</v>
      </c>
      <c r="AL136" s="7">
        <f ca="1">IF(Table2[[#This Row],[field_of_work]]="IT",1,0)</f>
        <v>0</v>
      </c>
      <c r="AM136" s="7">
        <f ca="1">IF(Table2[[#This Row],[field_of_work]]="general work",1,0)</f>
        <v>0</v>
      </c>
      <c r="AN136" s="7">
        <f ca="1">IF(Table2[[#This Row],[field_of_work]]="agriculture",1,0)</f>
        <v>0</v>
      </c>
      <c r="AO136" s="7"/>
      <c r="AP136" s="7"/>
      <c r="AQ136" s="7"/>
      <c r="AR136" s="7"/>
      <c r="AS136" s="7"/>
      <c r="AT136" s="8"/>
      <c r="AV136" s="19">
        <f t="shared" ca="1" si="25"/>
        <v>31849.178849461296</v>
      </c>
      <c r="AW136" s="8"/>
      <c r="AX136" s="6">
        <f ca="1">IF(Table2[[#This Row],[debts]]&gt;$AY$14,1,0)</f>
        <v>1</v>
      </c>
      <c r="AY136" s="7"/>
      <c r="AZ136" s="8"/>
      <c r="BA136" s="26">
        <f ca="1">Table2[[#This Row],[mortage_left]]/Table2[[#This Row],[value_of_house]]</f>
        <v>0.51142270864873463</v>
      </c>
      <c r="BB136" s="7">
        <f t="shared" ca="1" si="46"/>
        <v>0</v>
      </c>
      <c r="BC136" s="7"/>
      <c r="BD136" s="7"/>
      <c r="BE136" s="6">
        <f ca="1">IF(Table2[[#This Row],[area]]="area1",Table2[[#This Row],[income]],0)</f>
        <v>0</v>
      </c>
      <c r="BF136" s="7">
        <f ca="1">IF(Table2[[#This Row],[area]]="area2",Table2[[#This Row],[income]],0)</f>
        <v>0</v>
      </c>
      <c r="BG136" s="7">
        <f ca="1">IF(Table2[[#This Row],[area]]="area3",Table2[[#This Row],[income]],0)</f>
        <v>0</v>
      </c>
      <c r="BH136" s="7">
        <f ca="1">IF(Table2[[#This Row],[area]]="area4",Table2[[#This Row],[income]],0)</f>
        <v>0</v>
      </c>
      <c r="BI136" s="7">
        <f ca="1">IF(Table2[[#This Row],[area]]="area5",Table2[[#This Row],[income]],0)</f>
        <v>0</v>
      </c>
      <c r="BJ136" s="7">
        <f ca="1">IF(Table2[[#This Row],[area]]="area6",Table2[[#This Row],[income]],0)</f>
        <v>0</v>
      </c>
      <c r="BK136" s="7">
        <f ca="1">IF(Table2[[#This Row],[area]]="area7",Table2[[#This Row],[income]],0)</f>
        <v>0</v>
      </c>
      <c r="BL136" s="7">
        <f ca="1">IF(Table2[[#This Row],[area]]="area8",Table2[[#This Row],[income]],0)</f>
        <v>0</v>
      </c>
      <c r="BM136" s="7">
        <f ca="1">IF(Table2[[#This Row],[area]]="area9",Table2[[#This Row],[income]],0)</f>
        <v>31861</v>
      </c>
      <c r="BN136" s="7">
        <f ca="1">IF(Table2[[#This Row],[area]]="area10",Table2[[#This Row],[income]],0)</f>
        <v>0</v>
      </c>
      <c r="BO136" s="6">
        <f ca="1">IF(Table2[[#This Row],[field_of_work]]="health",Table2[[#This Row],[income]],0)</f>
        <v>0</v>
      </c>
      <c r="BP136" s="7">
        <f ca="1">IF(Table2[[#This Row],[field_of_work]]="construction",Table2[[#This Row],[income]],0)</f>
        <v>0</v>
      </c>
      <c r="BQ136" s="7">
        <f ca="1">IF(Table2[[#This Row],[field_of_work]]="teaching",Table2[[#This Row],[income]],0)</f>
        <v>31861</v>
      </c>
      <c r="BR136" s="7">
        <f ca="1">IF(Table2[[#This Row],[field_of_work]]="IT",Table2[[#This Row],[income]],0)</f>
        <v>0</v>
      </c>
      <c r="BS136" s="7">
        <f ca="1">IF(Table2[[#This Row],[field_of_work]]="general work",Table2[[#This Row],[income]],0)</f>
        <v>0</v>
      </c>
      <c r="BT136" s="8">
        <f ca="1">IF(Table2[[#This Row],[field_of_work]]="agriculture",Table2[[#This Row],[income]],0)</f>
        <v>0</v>
      </c>
      <c r="BU136" s="6">
        <f ca="1">IF(Table2[[#This Row],[value_of_debts]]&gt;Table2[[#This Row],[income]],1,0)</f>
        <v>1</v>
      </c>
      <c r="BV136" s="7"/>
      <c r="BW136" s="6">
        <f ca="1">IF(Table2[[#This Row],[net_worth_of_person($)]]&gt;$BX$14,Table2[[#This Row],[age]],0)</f>
        <v>42</v>
      </c>
      <c r="BX136" s="8"/>
    </row>
    <row r="137" spans="2:76" x14ac:dyDescent="0.3">
      <c r="B137">
        <f t="shared" ca="1" si="26"/>
        <v>1</v>
      </c>
      <c r="C137" t="str">
        <f t="shared" ca="1" si="27"/>
        <v>men</v>
      </c>
      <c r="D137">
        <f t="shared" ca="1" si="28"/>
        <v>27</v>
      </c>
      <c r="E137">
        <f t="shared" ca="1" si="29"/>
        <v>6</v>
      </c>
      <c r="F137" t="str">
        <f t="shared" ca="1" si="30"/>
        <v>agriculture</v>
      </c>
      <c r="G137">
        <f t="shared" ca="1" si="31"/>
        <v>2</v>
      </c>
      <c r="H137" t="str">
        <f t="shared" ca="1" si="32"/>
        <v>college</v>
      </c>
      <c r="I137">
        <f t="shared" ca="1" si="33"/>
        <v>2</v>
      </c>
      <c r="J137">
        <f t="shared" ca="1" si="34"/>
        <v>2</v>
      </c>
      <c r="K137">
        <f t="shared" ca="1" si="35"/>
        <v>38114</v>
      </c>
      <c r="L137">
        <f t="shared" ca="1" si="36"/>
        <v>2</v>
      </c>
      <c r="M137" t="str">
        <f t="shared" ca="1" si="24"/>
        <v>area2</v>
      </c>
      <c r="N137">
        <f t="shared" ca="1" si="37"/>
        <v>190570</v>
      </c>
      <c r="O137" s="2">
        <f t="shared" ca="1" si="38"/>
        <v>111793.98815882226</v>
      </c>
      <c r="P137" s="1">
        <f t="shared" ca="1" si="39"/>
        <v>63698.357698922591</v>
      </c>
      <c r="Q137">
        <f t="shared" ca="1" si="40"/>
        <v>6217</v>
      </c>
      <c r="R137">
        <f t="shared" ca="1" si="41"/>
        <v>1813.1757542471264</v>
      </c>
      <c r="S137">
        <f t="shared" ca="1" si="42"/>
        <v>49111.300667477139</v>
      </c>
      <c r="T137" s="1">
        <f t="shared" ca="1" si="43"/>
        <v>303379.65836639976</v>
      </c>
      <c r="U137" s="2">
        <f t="shared" ca="1" si="44"/>
        <v>119824.16391306939</v>
      </c>
      <c r="V137" s="1">
        <f t="shared" ca="1" si="45"/>
        <v>183555.49445333035</v>
      </c>
      <c r="AD137" s="6">
        <f ca="1">IF(Table2[[#This Row],[gender]]="men",1,0)</f>
        <v>1</v>
      </c>
      <c r="AE137" s="7">
        <f ca="1">IF(Table2[[#This Row],[gender]]="women",1,0)</f>
        <v>0</v>
      </c>
      <c r="AF137" s="7"/>
      <c r="AG137" s="8"/>
      <c r="AI137" s="6">
        <f ca="1">IF(Table2[[#This Row],[field_of_work]]="health",1,0)</f>
        <v>0</v>
      </c>
      <c r="AJ137" s="7">
        <f ca="1">IF(Table2[[#This Row],[field_of_work]]="construction",1,0)</f>
        <v>0</v>
      </c>
      <c r="AK137" s="7">
        <f ca="1">IF(Table2[[#This Row],[field_of_work]]="teaching",1,0)</f>
        <v>0</v>
      </c>
      <c r="AL137" s="7">
        <f ca="1">IF(Table2[[#This Row],[field_of_work]]="IT",1,0)</f>
        <v>0</v>
      </c>
      <c r="AM137" s="7">
        <f ca="1">IF(Table2[[#This Row],[field_of_work]]="general work",1,0)</f>
        <v>0</v>
      </c>
      <c r="AN137" s="7">
        <f ca="1">IF(Table2[[#This Row],[field_of_work]]="agriculture",1,0)</f>
        <v>1</v>
      </c>
      <c r="AO137" s="7"/>
      <c r="AP137" s="7"/>
      <c r="AQ137" s="7"/>
      <c r="AR137" s="7"/>
      <c r="AS137" s="7"/>
      <c r="AT137" s="8"/>
      <c r="AV137" s="19">
        <f t="shared" ca="1" si="25"/>
        <v>59936.940973844408</v>
      </c>
      <c r="AW137" s="8"/>
      <c r="AX137" s="6">
        <f ca="1">IF(Table2[[#This Row],[debts]]&gt;$AY$14,1,0)</f>
        <v>1</v>
      </c>
      <c r="AY137" s="7"/>
      <c r="AZ137" s="8"/>
      <c r="BA137" s="26">
        <f ca="1">Table2[[#This Row],[mortage_left]]/Table2[[#This Row],[value_of_house]]</f>
        <v>0.58662952279384095</v>
      </c>
      <c r="BB137" s="7">
        <f t="shared" ca="1" si="46"/>
        <v>0</v>
      </c>
      <c r="BC137" s="7"/>
      <c r="BD137" s="7"/>
      <c r="BE137" s="6">
        <f ca="1">IF(Table2[[#This Row],[area]]="area1",Table2[[#This Row],[income]],0)</f>
        <v>0</v>
      </c>
      <c r="BF137" s="7">
        <f ca="1">IF(Table2[[#This Row],[area]]="area2",Table2[[#This Row],[income]],0)</f>
        <v>38114</v>
      </c>
      <c r="BG137" s="7">
        <f ca="1">IF(Table2[[#This Row],[area]]="area3",Table2[[#This Row],[income]],0)</f>
        <v>0</v>
      </c>
      <c r="BH137" s="7">
        <f ca="1">IF(Table2[[#This Row],[area]]="area4",Table2[[#This Row],[income]],0)</f>
        <v>0</v>
      </c>
      <c r="BI137" s="7">
        <f ca="1">IF(Table2[[#This Row],[area]]="area5",Table2[[#This Row],[income]],0)</f>
        <v>0</v>
      </c>
      <c r="BJ137" s="7">
        <f ca="1">IF(Table2[[#This Row],[area]]="area6",Table2[[#This Row],[income]],0)</f>
        <v>0</v>
      </c>
      <c r="BK137" s="7">
        <f ca="1">IF(Table2[[#This Row],[area]]="area7",Table2[[#This Row],[income]],0)</f>
        <v>0</v>
      </c>
      <c r="BL137" s="7">
        <f ca="1">IF(Table2[[#This Row],[area]]="area8",Table2[[#This Row],[income]],0)</f>
        <v>0</v>
      </c>
      <c r="BM137" s="7">
        <f ca="1">IF(Table2[[#This Row],[area]]="area9",Table2[[#This Row],[income]],0)</f>
        <v>0</v>
      </c>
      <c r="BN137" s="7">
        <f ca="1">IF(Table2[[#This Row],[area]]="area10",Table2[[#This Row],[income]],0)</f>
        <v>0</v>
      </c>
      <c r="BO137" s="6">
        <f ca="1">IF(Table2[[#This Row],[field_of_work]]="health",Table2[[#This Row],[income]],0)</f>
        <v>0</v>
      </c>
      <c r="BP137" s="7">
        <f ca="1">IF(Table2[[#This Row],[field_of_work]]="construction",Table2[[#This Row],[income]],0)</f>
        <v>0</v>
      </c>
      <c r="BQ137" s="7">
        <f ca="1">IF(Table2[[#This Row],[field_of_work]]="teaching",Table2[[#This Row],[income]],0)</f>
        <v>0</v>
      </c>
      <c r="BR137" s="7">
        <f ca="1">IF(Table2[[#This Row],[field_of_work]]="IT",Table2[[#This Row],[income]],0)</f>
        <v>0</v>
      </c>
      <c r="BS137" s="7">
        <f ca="1">IF(Table2[[#This Row],[field_of_work]]="general work",Table2[[#This Row],[income]],0)</f>
        <v>0</v>
      </c>
      <c r="BT137" s="8">
        <f ca="1">IF(Table2[[#This Row],[field_of_work]]="agriculture",Table2[[#This Row],[income]],0)</f>
        <v>38114</v>
      </c>
      <c r="BU137" s="6">
        <f ca="1">IF(Table2[[#This Row],[value_of_debts]]&gt;Table2[[#This Row],[income]],1,0)</f>
        <v>1</v>
      </c>
      <c r="BV137" s="7"/>
      <c r="BW137" s="6">
        <f ca="1">IF(Table2[[#This Row],[net_worth_of_person($)]]&gt;$BX$14,Table2[[#This Row],[age]],0)</f>
        <v>27</v>
      </c>
      <c r="BX137" s="8"/>
    </row>
    <row r="138" spans="2:76" x14ac:dyDescent="0.3">
      <c r="B138">
        <f t="shared" ca="1" si="26"/>
        <v>2</v>
      </c>
      <c r="C138" t="str">
        <f t="shared" ca="1" si="27"/>
        <v>women</v>
      </c>
      <c r="D138">
        <f t="shared" ca="1" si="28"/>
        <v>38</v>
      </c>
      <c r="E138">
        <f t="shared" ca="1" si="29"/>
        <v>6</v>
      </c>
      <c r="F138" t="str">
        <f t="shared" ca="1" si="30"/>
        <v>agriculture</v>
      </c>
      <c r="G138">
        <f t="shared" ca="1" si="31"/>
        <v>1</v>
      </c>
      <c r="H138" t="str">
        <f t="shared" ca="1" si="32"/>
        <v>highschool</v>
      </c>
      <c r="I138">
        <f t="shared" ca="1" si="33"/>
        <v>3</v>
      </c>
      <c r="J138">
        <f t="shared" ca="1" si="34"/>
        <v>2</v>
      </c>
      <c r="K138">
        <f t="shared" ca="1" si="35"/>
        <v>62353</v>
      </c>
      <c r="L138">
        <f t="shared" ca="1" si="36"/>
        <v>8</v>
      </c>
      <c r="M138" t="str">
        <f t="shared" ca="1" si="24"/>
        <v>area8</v>
      </c>
      <c r="N138">
        <f t="shared" ca="1" si="37"/>
        <v>311765</v>
      </c>
      <c r="O138" s="2">
        <f t="shared" ca="1" si="38"/>
        <v>301906.44097146031</v>
      </c>
      <c r="P138" s="1">
        <f t="shared" ca="1" si="39"/>
        <v>119873.88194768882</v>
      </c>
      <c r="Q138">
        <f t="shared" ca="1" si="40"/>
        <v>60186</v>
      </c>
      <c r="R138">
        <f t="shared" ca="1" si="41"/>
        <v>74461.582670911172</v>
      </c>
      <c r="S138">
        <f t="shared" ca="1" si="42"/>
        <v>45775.882710997685</v>
      </c>
      <c r="T138" s="1">
        <f t="shared" ca="1" si="43"/>
        <v>477414.76465868647</v>
      </c>
      <c r="U138" s="2">
        <f t="shared" ca="1" si="44"/>
        <v>436554.02364237147</v>
      </c>
      <c r="V138" s="1">
        <f t="shared" ca="1" si="45"/>
        <v>40860.741016315005</v>
      </c>
      <c r="AD138" s="6">
        <f ca="1">IF(Table2[[#This Row],[gender]]="men",1,0)</f>
        <v>0</v>
      </c>
      <c r="AE138" s="7">
        <f ca="1">IF(Table2[[#This Row],[gender]]="women",1,0)</f>
        <v>1</v>
      </c>
      <c r="AF138" s="7"/>
      <c r="AG138" s="8"/>
      <c r="AI138" s="6">
        <f ca="1">IF(Table2[[#This Row],[field_of_work]]="health",1,0)</f>
        <v>0</v>
      </c>
      <c r="AJ138" s="7">
        <f ca="1">IF(Table2[[#This Row],[field_of_work]]="construction",1,0)</f>
        <v>0</v>
      </c>
      <c r="AK138" s="7">
        <f ca="1">IF(Table2[[#This Row],[field_of_work]]="teaching",1,0)</f>
        <v>0</v>
      </c>
      <c r="AL138" s="7">
        <f ca="1">IF(Table2[[#This Row],[field_of_work]]="IT",1,0)</f>
        <v>0</v>
      </c>
      <c r="AM138" s="7">
        <f ca="1">IF(Table2[[#This Row],[field_of_work]]="general work",1,0)</f>
        <v>0</v>
      </c>
      <c r="AN138" s="7">
        <f ca="1">IF(Table2[[#This Row],[field_of_work]]="agriculture",1,0)</f>
        <v>1</v>
      </c>
      <c r="AO138" s="7"/>
      <c r="AP138" s="7"/>
      <c r="AQ138" s="7"/>
      <c r="AR138" s="7"/>
      <c r="AS138" s="7"/>
      <c r="AT138" s="8"/>
      <c r="AV138" s="19">
        <f t="shared" ca="1" si="25"/>
        <v>37750.598669460684</v>
      </c>
      <c r="AW138" s="8"/>
      <c r="AX138" s="6">
        <f ca="1">IF(Table2[[#This Row],[debts]]&gt;$AY$14,1,0)</f>
        <v>1</v>
      </c>
      <c r="AY138" s="7"/>
      <c r="AZ138" s="8"/>
      <c r="BA138" s="26">
        <f ca="1">Table2[[#This Row],[mortage_left]]/Table2[[#This Row],[value_of_house]]</f>
        <v>0.96837823672144185</v>
      </c>
      <c r="BB138" s="7">
        <f t="shared" ca="1" si="46"/>
        <v>0</v>
      </c>
      <c r="BC138" s="7"/>
      <c r="BD138" s="7"/>
      <c r="BE138" s="6">
        <f ca="1">IF(Table2[[#This Row],[area]]="area1",Table2[[#This Row],[income]],0)</f>
        <v>0</v>
      </c>
      <c r="BF138" s="7">
        <f ca="1">IF(Table2[[#This Row],[area]]="area2",Table2[[#This Row],[income]],0)</f>
        <v>0</v>
      </c>
      <c r="BG138" s="7">
        <f ca="1">IF(Table2[[#This Row],[area]]="area3",Table2[[#This Row],[income]],0)</f>
        <v>0</v>
      </c>
      <c r="BH138" s="7">
        <f ca="1">IF(Table2[[#This Row],[area]]="area4",Table2[[#This Row],[income]],0)</f>
        <v>0</v>
      </c>
      <c r="BI138" s="7">
        <f ca="1">IF(Table2[[#This Row],[area]]="area5",Table2[[#This Row],[income]],0)</f>
        <v>0</v>
      </c>
      <c r="BJ138" s="7">
        <f ca="1">IF(Table2[[#This Row],[area]]="area6",Table2[[#This Row],[income]],0)</f>
        <v>0</v>
      </c>
      <c r="BK138" s="7">
        <f ca="1">IF(Table2[[#This Row],[area]]="area7",Table2[[#This Row],[income]],0)</f>
        <v>0</v>
      </c>
      <c r="BL138" s="7">
        <f ca="1">IF(Table2[[#This Row],[area]]="area8",Table2[[#This Row],[income]],0)</f>
        <v>62353</v>
      </c>
      <c r="BM138" s="7">
        <f ca="1">IF(Table2[[#This Row],[area]]="area9",Table2[[#This Row],[income]],0)</f>
        <v>0</v>
      </c>
      <c r="BN138" s="7">
        <f ca="1">IF(Table2[[#This Row],[area]]="area10",Table2[[#This Row],[income]],0)</f>
        <v>0</v>
      </c>
      <c r="BO138" s="6">
        <f ca="1">IF(Table2[[#This Row],[field_of_work]]="health",Table2[[#This Row],[income]],0)</f>
        <v>0</v>
      </c>
      <c r="BP138" s="7">
        <f ca="1">IF(Table2[[#This Row],[field_of_work]]="construction",Table2[[#This Row],[income]],0)</f>
        <v>0</v>
      </c>
      <c r="BQ138" s="7">
        <f ca="1">IF(Table2[[#This Row],[field_of_work]]="teaching",Table2[[#This Row],[income]],0)</f>
        <v>0</v>
      </c>
      <c r="BR138" s="7">
        <f ca="1">IF(Table2[[#This Row],[field_of_work]]="IT",Table2[[#This Row],[income]],0)</f>
        <v>0</v>
      </c>
      <c r="BS138" s="7">
        <f ca="1">IF(Table2[[#This Row],[field_of_work]]="general work",Table2[[#This Row],[income]],0)</f>
        <v>0</v>
      </c>
      <c r="BT138" s="8">
        <f ca="1">IF(Table2[[#This Row],[field_of_work]]="agriculture",Table2[[#This Row],[income]],0)</f>
        <v>62353</v>
      </c>
      <c r="BU138" s="6">
        <f ca="1">IF(Table2[[#This Row],[value_of_debts]]&gt;Table2[[#This Row],[income]],1,0)</f>
        <v>1</v>
      </c>
      <c r="BV138" s="7"/>
      <c r="BW138" s="6">
        <f ca="1">IF(Table2[[#This Row],[net_worth_of_person($)]]&gt;$BX$14,Table2[[#This Row],[age]],0)</f>
        <v>38</v>
      </c>
      <c r="BX138" s="8"/>
    </row>
    <row r="139" spans="2:76" x14ac:dyDescent="0.3">
      <c r="B139">
        <f t="shared" ca="1" si="26"/>
        <v>2</v>
      </c>
      <c r="C139" t="str">
        <f t="shared" ca="1" si="27"/>
        <v>women</v>
      </c>
      <c r="D139">
        <f t="shared" ca="1" si="28"/>
        <v>35</v>
      </c>
      <c r="E139">
        <f t="shared" ca="1" si="29"/>
        <v>6</v>
      </c>
      <c r="F139" t="str">
        <f t="shared" ca="1" si="30"/>
        <v>agriculture</v>
      </c>
      <c r="G139">
        <f t="shared" ca="1" si="31"/>
        <v>3</v>
      </c>
      <c r="H139" t="str">
        <f t="shared" ca="1" si="32"/>
        <v>university</v>
      </c>
      <c r="I139">
        <f t="shared" ca="1" si="33"/>
        <v>3</v>
      </c>
      <c r="J139">
        <f t="shared" ca="1" si="34"/>
        <v>3</v>
      </c>
      <c r="K139">
        <f t="shared" ca="1" si="35"/>
        <v>69427</v>
      </c>
      <c r="L139">
        <f t="shared" ca="1" si="36"/>
        <v>9</v>
      </c>
      <c r="M139" t="str">
        <f t="shared" ca="1" si="24"/>
        <v>area9</v>
      </c>
      <c r="N139">
        <f t="shared" ca="1" si="37"/>
        <v>347135</v>
      </c>
      <c r="O139" s="2">
        <f t="shared" ca="1" si="38"/>
        <v>210241.79686434209</v>
      </c>
      <c r="P139" s="1">
        <f t="shared" ca="1" si="39"/>
        <v>113251.79600838205</v>
      </c>
      <c r="Q139">
        <f t="shared" ca="1" si="40"/>
        <v>74337</v>
      </c>
      <c r="R139">
        <f t="shared" ca="1" si="41"/>
        <v>133298.18684823054</v>
      </c>
      <c r="S139">
        <f t="shared" ca="1" si="42"/>
        <v>71667.374732890836</v>
      </c>
      <c r="T139" s="1">
        <f t="shared" ca="1" si="43"/>
        <v>532054.17074127286</v>
      </c>
      <c r="U139" s="2">
        <f t="shared" ca="1" si="44"/>
        <v>417876.9837125726</v>
      </c>
      <c r="V139" s="1">
        <f t="shared" ca="1" si="45"/>
        <v>114177.18702870025</v>
      </c>
      <c r="AD139" s="6">
        <f ca="1">IF(Table2[[#This Row],[gender]]="men",1,0)</f>
        <v>0</v>
      </c>
      <c r="AE139" s="7">
        <f ca="1">IF(Table2[[#This Row],[gender]]="women",1,0)</f>
        <v>1</v>
      </c>
      <c r="AF139" s="7"/>
      <c r="AG139" s="8"/>
      <c r="AI139" s="6">
        <f ca="1">IF(Table2[[#This Row],[field_of_work]]="health",1,0)</f>
        <v>0</v>
      </c>
      <c r="AJ139" s="7">
        <f ca="1">IF(Table2[[#This Row],[field_of_work]]="construction",1,0)</f>
        <v>0</v>
      </c>
      <c r="AK139" s="7">
        <f ca="1">IF(Table2[[#This Row],[field_of_work]]="teaching",1,0)</f>
        <v>0</v>
      </c>
      <c r="AL139" s="7">
        <f ca="1">IF(Table2[[#This Row],[field_of_work]]="IT",1,0)</f>
        <v>0</v>
      </c>
      <c r="AM139" s="7">
        <f ca="1">IF(Table2[[#This Row],[field_of_work]]="general work",1,0)</f>
        <v>0</v>
      </c>
      <c r="AN139" s="7">
        <f ca="1">IF(Table2[[#This Row],[field_of_work]]="agriculture",1,0)</f>
        <v>1</v>
      </c>
      <c r="AO139" s="7"/>
      <c r="AP139" s="7"/>
      <c r="AQ139" s="7"/>
      <c r="AR139" s="7"/>
      <c r="AS139" s="7"/>
      <c r="AT139" s="8"/>
      <c r="AV139" s="19">
        <f t="shared" ca="1" si="25"/>
        <v>65732.355884121469</v>
      </c>
      <c r="AW139" s="8"/>
      <c r="AX139" s="6">
        <f ca="1">IF(Table2[[#This Row],[debts]]&gt;$AY$14,1,0)</f>
        <v>1</v>
      </c>
      <c r="AY139" s="7"/>
      <c r="AZ139" s="8"/>
      <c r="BA139" s="26">
        <f ca="1">Table2[[#This Row],[mortage_left]]/Table2[[#This Row],[value_of_house]]</f>
        <v>0.60564851387599083</v>
      </c>
      <c r="BB139" s="7">
        <f t="shared" ca="1" si="46"/>
        <v>0</v>
      </c>
      <c r="BC139" s="7"/>
      <c r="BD139" s="7"/>
      <c r="BE139" s="6">
        <f ca="1">IF(Table2[[#This Row],[area]]="area1",Table2[[#This Row],[income]],0)</f>
        <v>0</v>
      </c>
      <c r="BF139" s="7">
        <f ca="1">IF(Table2[[#This Row],[area]]="area2",Table2[[#This Row],[income]],0)</f>
        <v>0</v>
      </c>
      <c r="BG139" s="7">
        <f ca="1">IF(Table2[[#This Row],[area]]="area3",Table2[[#This Row],[income]],0)</f>
        <v>0</v>
      </c>
      <c r="BH139" s="7">
        <f ca="1">IF(Table2[[#This Row],[area]]="area4",Table2[[#This Row],[income]],0)</f>
        <v>0</v>
      </c>
      <c r="BI139" s="7">
        <f ca="1">IF(Table2[[#This Row],[area]]="area5",Table2[[#This Row],[income]],0)</f>
        <v>0</v>
      </c>
      <c r="BJ139" s="7">
        <f ca="1">IF(Table2[[#This Row],[area]]="area6",Table2[[#This Row],[income]],0)</f>
        <v>0</v>
      </c>
      <c r="BK139" s="7">
        <f ca="1">IF(Table2[[#This Row],[area]]="area7",Table2[[#This Row],[income]],0)</f>
        <v>0</v>
      </c>
      <c r="BL139" s="7">
        <f ca="1">IF(Table2[[#This Row],[area]]="area8",Table2[[#This Row],[income]],0)</f>
        <v>0</v>
      </c>
      <c r="BM139" s="7">
        <f ca="1">IF(Table2[[#This Row],[area]]="area9",Table2[[#This Row],[income]],0)</f>
        <v>69427</v>
      </c>
      <c r="BN139" s="7">
        <f ca="1">IF(Table2[[#This Row],[area]]="area10",Table2[[#This Row],[income]],0)</f>
        <v>0</v>
      </c>
      <c r="BO139" s="6">
        <f ca="1">IF(Table2[[#This Row],[field_of_work]]="health",Table2[[#This Row],[income]],0)</f>
        <v>0</v>
      </c>
      <c r="BP139" s="7">
        <f ca="1">IF(Table2[[#This Row],[field_of_work]]="construction",Table2[[#This Row],[income]],0)</f>
        <v>0</v>
      </c>
      <c r="BQ139" s="7">
        <f ca="1">IF(Table2[[#This Row],[field_of_work]]="teaching",Table2[[#This Row],[income]],0)</f>
        <v>0</v>
      </c>
      <c r="BR139" s="7">
        <f ca="1">IF(Table2[[#This Row],[field_of_work]]="IT",Table2[[#This Row],[income]],0)</f>
        <v>0</v>
      </c>
      <c r="BS139" s="7">
        <f ca="1">IF(Table2[[#This Row],[field_of_work]]="general work",Table2[[#This Row],[income]],0)</f>
        <v>0</v>
      </c>
      <c r="BT139" s="8">
        <f ca="1">IF(Table2[[#This Row],[field_of_work]]="agriculture",Table2[[#This Row],[income]],0)</f>
        <v>69427</v>
      </c>
      <c r="BU139" s="6">
        <f ca="1">IF(Table2[[#This Row],[value_of_debts]]&gt;Table2[[#This Row],[income]],1,0)</f>
        <v>1</v>
      </c>
      <c r="BV139" s="7"/>
      <c r="BW139" s="6">
        <f ca="1">IF(Table2[[#This Row],[net_worth_of_person($)]]&gt;$BX$14,Table2[[#This Row],[age]],0)</f>
        <v>35</v>
      </c>
      <c r="BX139" s="8"/>
    </row>
    <row r="140" spans="2:76" x14ac:dyDescent="0.3">
      <c r="B140">
        <f t="shared" ca="1" si="26"/>
        <v>1</v>
      </c>
      <c r="C140" t="str">
        <f t="shared" ca="1" si="27"/>
        <v>men</v>
      </c>
      <c r="D140">
        <f t="shared" ca="1" si="28"/>
        <v>40</v>
      </c>
      <c r="E140">
        <f t="shared" ca="1" si="29"/>
        <v>2</v>
      </c>
      <c r="F140" t="str">
        <f t="shared" ca="1" si="30"/>
        <v>construction</v>
      </c>
      <c r="G140">
        <f t="shared" ca="1" si="31"/>
        <v>2</v>
      </c>
      <c r="H140" t="str">
        <f t="shared" ca="1" si="32"/>
        <v>college</v>
      </c>
      <c r="I140">
        <f t="shared" ca="1" si="33"/>
        <v>4</v>
      </c>
      <c r="J140">
        <f t="shared" ca="1" si="34"/>
        <v>1</v>
      </c>
      <c r="K140">
        <f t="shared" ca="1" si="35"/>
        <v>71108</v>
      </c>
      <c r="L140">
        <f t="shared" ca="1" si="36"/>
        <v>8</v>
      </c>
      <c r="M140" t="str">
        <f t="shared" ca="1" si="24"/>
        <v>area8</v>
      </c>
      <c r="N140">
        <f t="shared" ca="1" si="37"/>
        <v>213324</v>
      </c>
      <c r="O140" s="2">
        <f t="shared" ca="1" si="38"/>
        <v>433.35570123561388</v>
      </c>
      <c r="P140" s="1">
        <f t="shared" ca="1" si="39"/>
        <v>65732.355884121469</v>
      </c>
      <c r="Q140">
        <f t="shared" ca="1" si="40"/>
        <v>13451</v>
      </c>
      <c r="R140">
        <f t="shared" ca="1" si="41"/>
        <v>7160.1840453878594</v>
      </c>
      <c r="S140">
        <f t="shared" ca="1" si="42"/>
        <v>42350.202951842039</v>
      </c>
      <c r="T140" s="1">
        <f t="shared" ca="1" si="43"/>
        <v>321406.55883596354</v>
      </c>
      <c r="U140" s="2">
        <f t="shared" ca="1" si="44"/>
        <v>21044.539746623472</v>
      </c>
      <c r="V140" s="1">
        <f t="shared" ca="1" si="45"/>
        <v>300362.01908934006</v>
      </c>
      <c r="AD140" s="6">
        <f ca="1">IF(Table2[[#This Row],[gender]]="men",1,0)</f>
        <v>1</v>
      </c>
      <c r="AE140" s="7">
        <f ca="1">IF(Table2[[#This Row],[gender]]="women",1,0)</f>
        <v>0</v>
      </c>
      <c r="AF140" s="7"/>
      <c r="AG140" s="8"/>
      <c r="AI140" s="6">
        <f ca="1">IF(Table2[[#This Row],[field_of_work]]="health",1,0)</f>
        <v>0</v>
      </c>
      <c r="AJ140" s="7">
        <f ca="1">IF(Table2[[#This Row],[field_of_work]]="construction",1,0)</f>
        <v>1</v>
      </c>
      <c r="AK140" s="7">
        <f ca="1">IF(Table2[[#This Row],[field_of_work]]="teaching",1,0)</f>
        <v>0</v>
      </c>
      <c r="AL140" s="7">
        <f ca="1">IF(Table2[[#This Row],[field_of_work]]="IT",1,0)</f>
        <v>0</v>
      </c>
      <c r="AM140" s="7">
        <f ca="1">IF(Table2[[#This Row],[field_of_work]]="general work",1,0)</f>
        <v>0</v>
      </c>
      <c r="AN140" s="7">
        <f ca="1">IF(Table2[[#This Row],[field_of_work]]="agriculture",1,0)</f>
        <v>0</v>
      </c>
      <c r="AO140" s="7"/>
      <c r="AP140" s="7"/>
      <c r="AQ140" s="7"/>
      <c r="AR140" s="7"/>
      <c r="AS140" s="7"/>
      <c r="AT140" s="8"/>
      <c r="AV140" s="19">
        <f t="shared" ca="1" si="25"/>
        <v>15839.102544369203</v>
      </c>
      <c r="AW140" s="8"/>
      <c r="AX140" s="6">
        <f ca="1">IF(Table2[[#This Row],[debts]]&gt;$AY$14,1,0)</f>
        <v>1</v>
      </c>
      <c r="AY140" s="7"/>
      <c r="AZ140" s="8"/>
      <c r="BA140" s="26">
        <f ca="1">Table2[[#This Row],[mortage_left]]/Table2[[#This Row],[value_of_house]]</f>
        <v>2.0314437252049178E-3</v>
      </c>
      <c r="BB140" s="7">
        <f t="shared" ca="1" si="46"/>
        <v>1</v>
      </c>
      <c r="BC140" s="7"/>
      <c r="BD140" s="7"/>
      <c r="BE140" s="6">
        <f ca="1">IF(Table2[[#This Row],[area]]="area1",Table2[[#This Row],[income]],0)</f>
        <v>0</v>
      </c>
      <c r="BF140" s="7">
        <f ca="1">IF(Table2[[#This Row],[area]]="area2",Table2[[#This Row],[income]],0)</f>
        <v>0</v>
      </c>
      <c r="BG140" s="7">
        <f ca="1">IF(Table2[[#This Row],[area]]="area3",Table2[[#This Row],[income]],0)</f>
        <v>0</v>
      </c>
      <c r="BH140" s="7">
        <f ca="1">IF(Table2[[#This Row],[area]]="area4",Table2[[#This Row],[income]],0)</f>
        <v>0</v>
      </c>
      <c r="BI140" s="7">
        <f ca="1">IF(Table2[[#This Row],[area]]="area5",Table2[[#This Row],[income]],0)</f>
        <v>0</v>
      </c>
      <c r="BJ140" s="7">
        <f ca="1">IF(Table2[[#This Row],[area]]="area6",Table2[[#This Row],[income]],0)</f>
        <v>0</v>
      </c>
      <c r="BK140" s="7">
        <f ca="1">IF(Table2[[#This Row],[area]]="area7",Table2[[#This Row],[income]],0)</f>
        <v>0</v>
      </c>
      <c r="BL140" s="7">
        <f ca="1">IF(Table2[[#This Row],[area]]="area8",Table2[[#This Row],[income]],0)</f>
        <v>71108</v>
      </c>
      <c r="BM140" s="7">
        <f ca="1">IF(Table2[[#This Row],[area]]="area9",Table2[[#This Row],[income]],0)</f>
        <v>0</v>
      </c>
      <c r="BN140" s="7">
        <f ca="1">IF(Table2[[#This Row],[area]]="area10",Table2[[#This Row],[income]],0)</f>
        <v>0</v>
      </c>
      <c r="BO140" s="6">
        <f ca="1">IF(Table2[[#This Row],[field_of_work]]="health",Table2[[#This Row],[income]],0)</f>
        <v>0</v>
      </c>
      <c r="BP140" s="7">
        <f ca="1">IF(Table2[[#This Row],[field_of_work]]="construction",Table2[[#This Row],[income]],0)</f>
        <v>71108</v>
      </c>
      <c r="BQ140" s="7">
        <f ca="1">IF(Table2[[#This Row],[field_of_work]]="teaching",Table2[[#This Row],[income]],0)</f>
        <v>0</v>
      </c>
      <c r="BR140" s="7">
        <f ca="1">IF(Table2[[#This Row],[field_of_work]]="IT",Table2[[#This Row],[income]],0)</f>
        <v>0</v>
      </c>
      <c r="BS140" s="7">
        <f ca="1">IF(Table2[[#This Row],[field_of_work]]="general work",Table2[[#This Row],[income]],0)</f>
        <v>0</v>
      </c>
      <c r="BT140" s="8">
        <f ca="1">IF(Table2[[#This Row],[field_of_work]]="agriculture",Table2[[#This Row],[income]],0)</f>
        <v>0</v>
      </c>
      <c r="BU140" s="6">
        <f ca="1">IF(Table2[[#This Row],[value_of_debts]]&gt;Table2[[#This Row],[income]],1,0)</f>
        <v>0</v>
      </c>
      <c r="BV140" s="7"/>
      <c r="BW140" s="6">
        <f ca="1">IF(Table2[[#This Row],[net_worth_of_person($)]]&gt;$BX$14,Table2[[#This Row],[age]],0)</f>
        <v>40</v>
      </c>
      <c r="BX140" s="8"/>
    </row>
    <row r="141" spans="2:76" x14ac:dyDescent="0.3">
      <c r="B141">
        <f t="shared" ca="1" si="26"/>
        <v>2</v>
      </c>
      <c r="C141" t="str">
        <f t="shared" ca="1" si="27"/>
        <v>women</v>
      </c>
      <c r="D141">
        <f t="shared" ca="1" si="28"/>
        <v>27</v>
      </c>
      <c r="E141">
        <f t="shared" ca="1" si="29"/>
        <v>2</v>
      </c>
      <c r="F141" t="str">
        <f t="shared" ca="1" si="30"/>
        <v>construction</v>
      </c>
      <c r="G141">
        <f t="shared" ca="1" si="31"/>
        <v>5</v>
      </c>
      <c r="H141" t="str">
        <f t="shared" ca="1" si="32"/>
        <v>other</v>
      </c>
      <c r="I141">
        <f t="shared" ca="1" si="33"/>
        <v>4</v>
      </c>
      <c r="J141">
        <f t="shared" ca="1" si="34"/>
        <v>3</v>
      </c>
      <c r="K141">
        <f t="shared" ca="1" si="35"/>
        <v>26944</v>
      </c>
      <c r="L141">
        <f t="shared" ca="1" si="36"/>
        <v>14</v>
      </c>
      <c r="M141" t="str">
        <f t="shared" ca="1" si="24"/>
        <v>area10</v>
      </c>
      <c r="N141">
        <f t="shared" ca="1" si="37"/>
        <v>161664</v>
      </c>
      <c r="O141" s="2">
        <f t="shared" ca="1" si="38"/>
        <v>109523.54349087739</v>
      </c>
      <c r="P141" s="1">
        <f t="shared" ca="1" si="39"/>
        <v>47517.307633107608</v>
      </c>
      <c r="Q141">
        <f t="shared" ca="1" si="40"/>
        <v>10352</v>
      </c>
      <c r="R141">
        <f t="shared" ca="1" si="41"/>
        <v>38611.151727499739</v>
      </c>
      <c r="S141">
        <f t="shared" ca="1" si="42"/>
        <v>37457.909067999375</v>
      </c>
      <c r="T141" s="1">
        <f t="shared" ca="1" si="43"/>
        <v>246639.21670110698</v>
      </c>
      <c r="U141" s="2">
        <f t="shared" ca="1" si="44"/>
        <v>158486.69521837714</v>
      </c>
      <c r="V141" s="1">
        <f t="shared" ca="1" si="45"/>
        <v>88152.521482729848</v>
      </c>
      <c r="AD141" s="6">
        <f ca="1">IF(Table2[[#This Row],[gender]]="men",1,0)</f>
        <v>0</v>
      </c>
      <c r="AE141" s="7">
        <f ca="1">IF(Table2[[#This Row],[gender]]="women",1,0)</f>
        <v>1</v>
      </c>
      <c r="AF141" s="7"/>
      <c r="AG141" s="8"/>
      <c r="AI141" s="6">
        <f ca="1">IF(Table2[[#This Row],[field_of_work]]="health",1,0)</f>
        <v>0</v>
      </c>
      <c r="AJ141" s="7">
        <f ca="1">IF(Table2[[#This Row],[field_of_work]]="construction",1,0)</f>
        <v>1</v>
      </c>
      <c r="AK141" s="7">
        <f ca="1">IF(Table2[[#This Row],[field_of_work]]="teaching",1,0)</f>
        <v>0</v>
      </c>
      <c r="AL141" s="7">
        <f ca="1">IF(Table2[[#This Row],[field_of_work]]="IT",1,0)</f>
        <v>0</v>
      </c>
      <c r="AM141" s="7">
        <f ca="1">IF(Table2[[#This Row],[field_of_work]]="general work",1,0)</f>
        <v>0</v>
      </c>
      <c r="AN141" s="7">
        <f ca="1">IF(Table2[[#This Row],[field_of_work]]="agriculture",1,0)</f>
        <v>0</v>
      </c>
      <c r="AO141" s="7"/>
      <c r="AP141" s="7"/>
      <c r="AQ141" s="7"/>
      <c r="AR141" s="7"/>
      <c r="AS141" s="7"/>
      <c r="AT141" s="8"/>
      <c r="AV141" s="19">
        <f t="shared" ca="1" si="25"/>
        <v>6179.5606157200536</v>
      </c>
      <c r="AW141" s="8"/>
      <c r="AX141" s="6">
        <f ca="1">IF(Table2[[#This Row],[debts]]&gt;$AY$14,1,0)</f>
        <v>1</v>
      </c>
      <c r="AY141" s="7"/>
      <c r="AZ141" s="8"/>
      <c r="BA141" s="26">
        <f ca="1">Table2[[#This Row],[mortage_left]]/Table2[[#This Row],[value_of_house]]</f>
        <v>0.67747639233767187</v>
      </c>
      <c r="BB141" s="7">
        <f t="shared" ca="1" si="46"/>
        <v>0</v>
      </c>
      <c r="BC141" s="7"/>
      <c r="BD141" s="7"/>
      <c r="BE141" s="6">
        <f ca="1">IF(Table2[[#This Row],[area]]="area1",Table2[[#This Row],[income]],0)</f>
        <v>0</v>
      </c>
      <c r="BF141" s="7">
        <f ca="1">IF(Table2[[#This Row],[area]]="area2",Table2[[#This Row],[income]],0)</f>
        <v>0</v>
      </c>
      <c r="BG141" s="7">
        <f ca="1">IF(Table2[[#This Row],[area]]="area3",Table2[[#This Row],[income]],0)</f>
        <v>0</v>
      </c>
      <c r="BH141" s="7">
        <f ca="1">IF(Table2[[#This Row],[area]]="area4",Table2[[#This Row],[income]],0)</f>
        <v>0</v>
      </c>
      <c r="BI141" s="7">
        <f ca="1">IF(Table2[[#This Row],[area]]="area5",Table2[[#This Row],[income]],0)</f>
        <v>0</v>
      </c>
      <c r="BJ141" s="7">
        <f ca="1">IF(Table2[[#This Row],[area]]="area6",Table2[[#This Row],[income]],0)</f>
        <v>0</v>
      </c>
      <c r="BK141" s="7">
        <f ca="1">IF(Table2[[#This Row],[area]]="area7",Table2[[#This Row],[income]],0)</f>
        <v>0</v>
      </c>
      <c r="BL141" s="7">
        <f ca="1">IF(Table2[[#This Row],[area]]="area8",Table2[[#This Row],[income]],0)</f>
        <v>0</v>
      </c>
      <c r="BM141" s="7">
        <f ca="1">IF(Table2[[#This Row],[area]]="area9",Table2[[#This Row],[income]],0)</f>
        <v>0</v>
      </c>
      <c r="BN141" s="7">
        <f ca="1">IF(Table2[[#This Row],[area]]="area10",Table2[[#This Row],[income]],0)</f>
        <v>26944</v>
      </c>
      <c r="BO141" s="6">
        <f ca="1">IF(Table2[[#This Row],[field_of_work]]="health",Table2[[#This Row],[income]],0)</f>
        <v>0</v>
      </c>
      <c r="BP141" s="7">
        <f ca="1">IF(Table2[[#This Row],[field_of_work]]="construction",Table2[[#This Row],[income]],0)</f>
        <v>26944</v>
      </c>
      <c r="BQ141" s="7">
        <f ca="1">IF(Table2[[#This Row],[field_of_work]]="teaching",Table2[[#This Row],[income]],0)</f>
        <v>0</v>
      </c>
      <c r="BR141" s="7">
        <f ca="1">IF(Table2[[#This Row],[field_of_work]]="IT",Table2[[#This Row],[income]],0)</f>
        <v>0</v>
      </c>
      <c r="BS141" s="7">
        <f ca="1">IF(Table2[[#This Row],[field_of_work]]="general work",Table2[[#This Row],[income]],0)</f>
        <v>0</v>
      </c>
      <c r="BT141" s="8">
        <f ca="1">IF(Table2[[#This Row],[field_of_work]]="agriculture",Table2[[#This Row],[income]],0)</f>
        <v>0</v>
      </c>
      <c r="BU141" s="6">
        <f ca="1">IF(Table2[[#This Row],[value_of_debts]]&gt;Table2[[#This Row],[income]],1,0)</f>
        <v>1</v>
      </c>
      <c r="BV141" s="7"/>
      <c r="BW141" s="6">
        <f ca="1">IF(Table2[[#This Row],[net_worth_of_person($)]]&gt;$BX$14,Table2[[#This Row],[age]],0)</f>
        <v>27</v>
      </c>
      <c r="BX141" s="8"/>
    </row>
    <row r="142" spans="2:76" x14ac:dyDescent="0.3">
      <c r="B142">
        <f t="shared" ca="1" si="26"/>
        <v>2</v>
      </c>
      <c r="C142" t="str">
        <f t="shared" ca="1" si="27"/>
        <v>women</v>
      </c>
      <c r="D142">
        <f t="shared" ca="1" si="28"/>
        <v>41</v>
      </c>
      <c r="E142">
        <f t="shared" ca="1" si="29"/>
        <v>4</v>
      </c>
      <c r="F142" t="str">
        <f t="shared" ca="1" si="30"/>
        <v>IT</v>
      </c>
      <c r="G142">
        <f t="shared" ca="1" si="31"/>
        <v>1</v>
      </c>
      <c r="H142" t="str">
        <f t="shared" ca="1" si="32"/>
        <v>highschool</v>
      </c>
      <c r="I142">
        <f t="shared" ca="1" si="33"/>
        <v>0</v>
      </c>
      <c r="J142">
        <f t="shared" ca="1" si="34"/>
        <v>3</v>
      </c>
      <c r="K142">
        <f t="shared" ca="1" si="35"/>
        <v>33920</v>
      </c>
      <c r="L142">
        <f t="shared" ca="1" si="36"/>
        <v>10</v>
      </c>
      <c r="M142" t="str">
        <f t="shared" ca="1" si="24"/>
        <v>area10</v>
      </c>
      <c r="N142">
        <f t="shared" ca="1" si="37"/>
        <v>101760</v>
      </c>
      <c r="O142" s="2">
        <f t="shared" ca="1" si="38"/>
        <v>83283.553669531437</v>
      </c>
      <c r="P142" s="1">
        <f t="shared" ca="1" si="39"/>
        <v>18538.681847160162</v>
      </c>
      <c r="Q142">
        <f t="shared" ca="1" si="40"/>
        <v>12762</v>
      </c>
      <c r="R142">
        <f t="shared" ca="1" si="41"/>
        <v>2080.5931693318271</v>
      </c>
      <c r="S142">
        <f t="shared" ca="1" si="42"/>
        <v>42932.701538969341</v>
      </c>
      <c r="T142" s="1">
        <f t="shared" ca="1" si="43"/>
        <v>163231.38338612951</v>
      </c>
      <c r="U142" s="2">
        <f t="shared" ca="1" si="44"/>
        <v>98126.146838863264</v>
      </c>
      <c r="V142" s="1">
        <f t="shared" ca="1" si="45"/>
        <v>65105.23654726625</v>
      </c>
      <c r="AD142" s="6">
        <f ca="1">IF(Table2[[#This Row],[gender]]="men",1,0)</f>
        <v>0</v>
      </c>
      <c r="AE142" s="7">
        <f ca="1">IF(Table2[[#This Row],[gender]]="women",1,0)</f>
        <v>1</v>
      </c>
      <c r="AF142" s="7"/>
      <c r="AG142" s="8"/>
      <c r="AI142" s="6">
        <f ca="1">IF(Table2[[#This Row],[field_of_work]]="health",1,0)</f>
        <v>0</v>
      </c>
      <c r="AJ142" s="7">
        <f ca="1">IF(Table2[[#This Row],[field_of_work]]="construction",1,0)</f>
        <v>0</v>
      </c>
      <c r="AK142" s="7">
        <f ca="1">IF(Table2[[#This Row],[field_of_work]]="teaching",1,0)</f>
        <v>0</v>
      </c>
      <c r="AL142" s="7">
        <f ca="1">IF(Table2[[#This Row],[field_of_work]]="IT",1,0)</f>
        <v>1</v>
      </c>
      <c r="AM142" s="7">
        <f ca="1">IF(Table2[[#This Row],[field_of_work]]="general work",1,0)</f>
        <v>0</v>
      </c>
      <c r="AN142" s="7">
        <f ca="1">IF(Table2[[#This Row],[field_of_work]]="agriculture",1,0)</f>
        <v>0</v>
      </c>
      <c r="AO142" s="7"/>
      <c r="AP142" s="7"/>
      <c r="AQ142" s="7"/>
      <c r="AR142" s="7"/>
      <c r="AS142" s="7"/>
      <c r="AT142" s="8"/>
      <c r="AV142" s="19">
        <f t="shared" ca="1" si="25"/>
        <v>26197.122252978203</v>
      </c>
      <c r="AW142" s="8"/>
      <c r="AX142" s="6">
        <f ca="1">IF(Table2[[#This Row],[debts]]&gt;$AY$14,1,0)</f>
        <v>1</v>
      </c>
      <c r="AY142" s="7"/>
      <c r="AZ142" s="8"/>
      <c r="BA142" s="26">
        <f ca="1">Table2[[#This Row],[mortage_left]]/Table2[[#This Row],[value_of_house]]</f>
        <v>0.81843114848203058</v>
      </c>
      <c r="BB142" s="7">
        <f t="shared" ca="1" si="46"/>
        <v>0</v>
      </c>
      <c r="BC142" s="7"/>
      <c r="BD142" s="7"/>
      <c r="BE142" s="6">
        <f ca="1">IF(Table2[[#This Row],[area]]="area1",Table2[[#This Row],[income]],0)</f>
        <v>0</v>
      </c>
      <c r="BF142" s="7">
        <f ca="1">IF(Table2[[#This Row],[area]]="area2",Table2[[#This Row],[income]],0)</f>
        <v>0</v>
      </c>
      <c r="BG142" s="7">
        <f ca="1">IF(Table2[[#This Row],[area]]="area3",Table2[[#This Row],[income]],0)</f>
        <v>0</v>
      </c>
      <c r="BH142" s="7">
        <f ca="1">IF(Table2[[#This Row],[area]]="area4",Table2[[#This Row],[income]],0)</f>
        <v>0</v>
      </c>
      <c r="BI142" s="7">
        <f ca="1">IF(Table2[[#This Row],[area]]="area5",Table2[[#This Row],[income]],0)</f>
        <v>0</v>
      </c>
      <c r="BJ142" s="7">
        <f ca="1">IF(Table2[[#This Row],[area]]="area6",Table2[[#This Row],[income]],0)</f>
        <v>0</v>
      </c>
      <c r="BK142" s="7">
        <f ca="1">IF(Table2[[#This Row],[area]]="area7",Table2[[#This Row],[income]],0)</f>
        <v>0</v>
      </c>
      <c r="BL142" s="7">
        <f ca="1">IF(Table2[[#This Row],[area]]="area8",Table2[[#This Row],[income]],0)</f>
        <v>0</v>
      </c>
      <c r="BM142" s="7">
        <f ca="1">IF(Table2[[#This Row],[area]]="area9",Table2[[#This Row],[income]],0)</f>
        <v>0</v>
      </c>
      <c r="BN142" s="7">
        <f ca="1">IF(Table2[[#This Row],[area]]="area10",Table2[[#This Row],[income]],0)</f>
        <v>33920</v>
      </c>
      <c r="BO142" s="6">
        <f ca="1">IF(Table2[[#This Row],[field_of_work]]="health",Table2[[#This Row],[income]],0)</f>
        <v>0</v>
      </c>
      <c r="BP142" s="7">
        <f ca="1">IF(Table2[[#This Row],[field_of_work]]="construction",Table2[[#This Row],[income]],0)</f>
        <v>0</v>
      </c>
      <c r="BQ142" s="7">
        <f ca="1">IF(Table2[[#This Row],[field_of_work]]="teaching",Table2[[#This Row],[income]],0)</f>
        <v>0</v>
      </c>
      <c r="BR142" s="7">
        <f ca="1">IF(Table2[[#This Row],[field_of_work]]="IT",Table2[[#This Row],[income]],0)</f>
        <v>33920</v>
      </c>
      <c r="BS142" s="7">
        <f ca="1">IF(Table2[[#This Row],[field_of_work]]="general work",Table2[[#This Row],[income]],0)</f>
        <v>0</v>
      </c>
      <c r="BT142" s="8">
        <f ca="1">IF(Table2[[#This Row],[field_of_work]]="agriculture",Table2[[#This Row],[income]],0)</f>
        <v>0</v>
      </c>
      <c r="BU142" s="6">
        <f ca="1">IF(Table2[[#This Row],[value_of_debts]]&gt;Table2[[#This Row],[income]],1,0)</f>
        <v>1</v>
      </c>
      <c r="BV142" s="7"/>
      <c r="BW142" s="6">
        <f ca="1">IF(Table2[[#This Row],[net_worth_of_person($)]]&gt;$BX$14,Table2[[#This Row],[age]],0)</f>
        <v>41</v>
      </c>
      <c r="BX142" s="8"/>
    </row>
    <row r="143" spans="2:76" x14ac:dyDescent="0.3">
      <c r="B143">
        <f t="shared" ca="1" si="26"/>
        <v>1</v>
      </c>
      <c r="C143" t="str">
        <f t="shared" ca="1" si="27"/>
        <v>men</v>
      </c>
      <c r="D143">
        <f t="shared" ca="1" si="28"/>
        <v>38</v>
      </c>
      <c r="E143">
        <f t="shared" ca="1" si="29"/>
        <v>4</v>
      </c>
      <c r="F143" t="str">
        <f t="shared" ca="1" si="30"/>
        <v>IT</v>
      </c>
      <c r="G143">
        <f t="shared" ca="1" si="31"/>
        <v>1</v>
      </c>
      <c r="H143" t="str">
        <f t="shared" ca="1" si="32"/>
        <v>highschool</v>
      </c>
      <c r="I143">
        <f t="shared" ca="1" si="33"/>
        <v>2</v>
      </c>
      <c r="J143">
        <f t="shared" ca="1" si="34"/>
        <v>1</v>
      </c>
      <c r="K143">
        <f t="shared" ca="1" si="35"/>
        <v>62773</v>
      </c>
      <c r="L143">
        <f t="shared" ca="1" si="36"/>
        <v>12</v>
      </c>
      <c r="M143" t="str">
        <f t="shared" ref="M143:M206" ca="1" si="47">VLOOKUP(L143,$AB$14:$AC$23,2)</f>
        <v>area10</v>
      </c>
      <c r="N143">
        <f t="shared" ca="1" si="37"/>
        <v>376638</v>
      </c>
      <c r="O143" s="2">
        <f t="shared" ca="1" si="38"/>
        <v>100766.90061556509</v>
      </c>
      <c r="P143" s="1">
        <f t="shared" ca="1" si="39"/>
        <v>26197.122252978203</v>
      </c>
      <c r="Q143">
        <f t="shared" ca="1" si="40"/>
        <v>1928</v>
      </c>
      <c r="R143">
        <f t="shared" ca="1" si="41"/>
        <v>29579.441992218864</v>
      </c>
      <c r="S143">
        <f t="shared" ca="1" si="42"/>
        <v>17074.071205547596</v>
      </c>
      <c r="T143" s="1">
        <f t="shared" ca="1" si="43"/>
        <v>419909.19345852581</v>
      </c>
      <c r="U143" s="2">
        <f t="shared" ca="1" si="44"/>
        <v>132274.34260778394</v>
      </c>
      <c r="V143" s="1">
        <f t="shared" ca="1" si="45"/>
        <v>287634.85085074184</v>
      </c>
      <c r="AD143" s="6">
        <f ca="1">IF(Table2[[#This Row],[gender]]="men",1,0)</f>
        <v>1</v>
      </c>
      <c r="AE143" s="7">
        <f ca="1">IF(Table2[[#This Row],[gender]]="women",1,0)</f>
        <v>0</v>
      </c>
      <c r="AF143" s="7"/>
      <c r="AG143" s="8"/>
      <c r="AI143" s="6">
        <f ca="1">IF(Table2[[#This Row],[field_of_work]]="health",1,0)</f>
        <v>0</v>
      </c>
      <c r="AJ143" s="7">
        <f ca="1">IF(Table2[[#This Row],[field_of_work]]="construction",1,0)</f>
        <v>0</v>
      </c>
      <c r="AK143" s="7">
        <f ca="1">IF(Table2[[#This Row],[field_of_work]]="teaching",1,0)</f>
        <v>0</v>
      </c>
      <c r="AL143" s="7">
        <f ca="1">IF(Table2[[#This Row],[field_of_work]]="IT",1,0)</f>
        <v>1</v>
      </c>
      <c r="AM143" s="7">
        <f ca="1">IF(Table2[[#This Row],[field_of_work]]="general work",1,0)</f>
        <v>0</v>
      </c>
      <c r="AN143" s="7">
        <f ca="1">IF(Table2[[#This Row],[field_of_work]]="agriculture",1,0)</f>
        <v>0</v>
      </c>
      <c r="AO143" s="7"/>
      <c r="AP143" s="7"/>
      <c r="AQ143" s="7"/>
      <c r="AR143" s="7"/>
      <c r="AS143" s="7"/>
      <c r="AT143" s="8"/>
      <c r="AV143" s="19">
        <f t="shared" ref="AV143:AV206" ca="1" si="48">P144/J144</f>
        <v>62686.610393473937</v>
      </c>
      <c r="AW143" s="8"/>
      <c r="AX143" s="6">
        <f ca="1">IF(Table2[[#This Row],[debts]]&gt;$AY$14,1,0)</f>
        <v>1</v>
      </c>
      <c r="AY143" s="7"/>
      <c r="AZ143" s="8"/>
      <c r="BA143" s="26">
        <f ca="1">Table2[[#This Row],[mortage_left]]/Table2[[#This Row],[value_of_house]]</f>
        <v>0.26754310668484083</v>
      </c>
      <c r="BB143" s="7">
        <f t="shared" ca="1" si="46"/>
        <v>1</v>
      </c>
      <c r="BC143" s="7"/>
      <c r="BD143" s="7"/>
      <c r="BE143" s="6">
        <f ca="1">IF(Table2[[#This Row],[area]]="area1",Table2[[#This Row],[income]],0)</f>
        <v>0</v>
      </c>
      <c r="BF143" s="7">
        <f ca="1">IF(Table2[[#This Row],[area]]="area2",Table2[[#This Row],[income]],0)</f>
        <v>0</v>
      </c>
      <c r="BG143" s="7">
        <f ca="1">IF(Table2[[#This Row],[area]]="area3",Table2[[#This Row],[income]],0)</f>
        <v>0</v>
      </c>
      <c r="BH143" s="7">
        <f ca="1">IF(Table2[[#This Row],[area]]="area4",Table2[[#This Row],[income]],0)</f>
        <v>0</v>
      </c>
      <c r="BI143" s="7">
        <f ca="1">IF(Table2[[#This Row],[area]]="area5",Table2[[#This Row],[income]],0)</f>
        <v>0</v>
      </c>
      <c r="BJ143" s="7">
        <f ca="1">IF(Table2[[#This Row],[area]]="area6",Table2[[#This Row],[income]],0)</f>
        <v>0</v>
      </c>
      <c r="BK143" s="7">
        <f ca="1">IF(Table2[[#This Row],[area]]="area7",Table2[[#This Row],[income]],0)</f>
        <v>0</v>
      </c>
      <c r="BL143" s="7">
        <f ca="1">IF(Table2[[#This Row],[area]]="area8",Table2[[#This Row],[income]],0)</f>
        <v>0</v>
      </c>
      <c r="BM143" s="7">
        <f ca="1">IF(Table2[[#This Row],[area]]="area9",Table2[[#This Row],[income]],0)</f>
        <v>0</v>
      </c>
      <c r="BN143" s="7">
        <f ca="1">IF(Table2[[#This Row],[area]]="area10",Table2[[#This Row],[income]],0)</f>
        <v>62773</v>
      </c>
      <c r="BO143" s="6">
        <f ca="1">IF(Table2[[#This Row],[field_of_work]]="health",Table2[[#This Row],[income]],0)</f>
        <v>0</v>
      </c>
      <c r="BP143" s="7">
        <f ca="1">IF(Table2[[#This Row],[field_of_work]]="construction",Table2[[#This Row],[income]],0)</f>
        <v>0</v>
      </c>
      <c r="BQ143" s="7">
        <f ca="1">IF(Table2[[#This Row],[field_of_work]]="teaching",Table2[[#This Row],[income]],0)</f>
        <v>0</v>
      </c>
      <c r="BR143" s="7">
        <f ca="1">IF(Table2[[#This Row],[field_of_work]]="IT",Table2[[#This Row],[income]],0)</f>
        <v>62773</v>
      </c>
      <c r="BS143" s="7">
        <f ca="1">IF(Table2[[#This Row],[field_of_work]]="general work",Table2[[#This Row],[income]],0)</f>
        <v>0</v>
      </c>
      <c r="BT143" s="8">
        <f ca="1">IF(Table2[[#This Row],[field_of_work]]="agriculture",Table2[[#This Row],[income]],0)</f>
        <v>0</v>
      </c>
      <c r="BU143" s="6">
        <f ca="1">IF(Table2[[#This Row],[value_of_debts]]&gt;Table2[[#This Row],[income]],1,0)</f>
        <v>1</v>
      </c>
      <c r="BV143" s="7"/>
      <c r="BW143" s="6">
        <f ca="1">IF(Table2[[#This Row],[net_worth_of_person($)]]&gt;$BX$14,Table2[[#This Row],[age]],0)</f>
        <v>38</v>
      </c>
      <c r="BX143" s="8"/>
    </row>
    <row r="144" spans="2:76" x14ac:dyDescent="0.3">
      <c r="B144">
        <f t="shared" ref="B144:B207" ca="1" si="49">RANDBETWEEN(1,2)</f>
        <v>2</v>
      </c>
      <c r="C144" t="str">
        <f t="shared" ref="C144:C207" ca="1" si="50">IF(B144=1,"men","women")</f>
        <v>women</v>
      </c>
      <c r="D144">
        <f t="shared" ref="D144:D207" ca="1" si="51">RANDBETWEEN(25,45)</f>
        <v>44</v>
      </c>
      <c r="E144">
        <f t="shared" ref="E144:E207" ca="1" si="52">RANDBETWEEN(1,6)</f>
        <v>3</v>
      </c>
      <c r="F144" t="str">
        <f t="shared" ref="F144:F207" ca="1" si="53">VLOOKUP(E144,$X$14:$Y$19,2)</f>
        <v>teaching</v>
      </c>
      <c r="G144">
        <f t="shared" ref="G144:G207" ca="1" si="54">RANDBETWEEN(1,5)</f>
        <v>4</v>
      </c>
      <c r="H144" t="str">
        <f t="shared" ref="H144:H207" ca="1" si="55">VLOOKUP(G144,$Z$14:$AA$18,2)</f>
        <v>technical</v>
      </c>
      <c r="I144">
        <f t="shared" ref="I144:I207" ca="1" si="56">RANDBETWEEN(0,4)</f>
        <v>4</v>
      </c>
      <c r="J144">
        <f t="shared" ref="J144:J207" ca="1" si="57">RANDBETWEEN(1,3)</f>
        <v>2</v>
      </c>
      <c r="K144">
        <f t="shared" ref="K144:K207" ca="1" si="58">RANDBETWEEN(25000,90000)</f>
        <v>65532</v>
      </c>
      <c r="L144">
        <f t="shared" ref="L144:L207" ca="1" si="59">RANDBETWEEN(1,14)</f>
        <v>7</v>
      </c>
      <c r="M144" t="str">
        <f t="shared" ca="1" si="47"/>
        <v>area7</v>
      </c>
      <c r="N144">
        <f t="shared" ref="N144:N207" ca="1" si="60">K144*RANDBETWEEN(3,6)</f>
        <v>196596</v>
      </c>
      <c r="O144" s="2">
        <f t="shared" ref="O144:O207" ca="1" si="61">RAND()*N144</f>
        <v>149919.59954914474</v>
      </c>
      <c r="P144" s="1">
        <f t="shared" ref="P144:P207" ca="1" si="62">J144*RAND()*K144</f>
        <v>125373.22078694787</v>
      </c>
      <c r="Q144">
        <f t="shared" ref="Q144:Q207" ca="1" si="63">RANDBETWEEN(0,P144)</f>
        <v>32780</v>
      </c>
      <c r="R144">
        <f t="shared" ref="R144:R207" ca="1" si="64">RAND()*K144*2</f>
        <v>123977.02845341267</v>
      </c>
      <c r="S144">
        <f t="shared" ref="S144:S207" ca="1" si="65">RAND()*K144*1.5</f>
        <v>25436.003744784695</v>
      </c>
      <c r="T144" s="1">
        <f t="shared" ref="T144:T207" ca="1" si="66">N144+P144+S144</f>
        <v>347405.22453173256</v>
      </c>
      <c r="U144" s="2">
        <f t="shared" ref="U144:U207" ca="1" si="67">O144+Q144+R144</f>
        <v>306676.62800255744</v>
      </c>
      <c r="V144" s="1">
        <f t="shared" ref="V144:V207" ca="1" si="68">T144-U144</f>
        <v>40728.59652917512</v>
      </c>
      <c r="AD144" s="6">
        <f ca="1">IF(Table2[[#This Row],[gender]]="men",1,0)</f>
        <v>0</v>
      </c>
      <c r="AE144" s="7">
        <f ca="1">IF(Table2[[#This Row],[gender]]="women",1,0)</f>
        <v>1</v>
      </c>
      <c r="AF144" s="7"/>
      <c r="AG144" s="8"/>
      <c r="AI144" s="6">
        <f ca="1">IF(Table2[[#This Row],[field_of_work]]="health",1,0)</f>
        <v>0</v>
      </c>
      <c r="AJ144" s="7">
        <f ca="1">IF(Table2[[#This Row],[field_of_work]]="construction",1,0)</f>
        <v>0</v>
      </c>
      <c r="AK144" s="7">
        <f ca="1">IF(Table2[[#This Row],[field_of_work]]="teaching",1,0)</f>
        <v>1</v>
      </c>
      <c r="AL144" s="7">
        <f ca="1">IF(Table2[[#This Row],[field_of_work]]="IT",1,0)</f>
        <v>0</v>
      </c>
      <c r="AM144" s="7">
        <f ca="1">IF(Table2[[#This Row],[field_of_work]]="general work",1,0)</f>
        <v>0</v>
      </c>
      <c r="AN144" s="7">
        <f ca="1">IF(Table2[[#This Row],[field_of_work]]="agriculture",1,0)</f>
        <v>0</v>
      </c>
      <c r="AO144" s="7"/>
      <c r="AP144" s="7"/>
      <c r="AQ144" s="7"/>
      <c r="AR144" s="7"/>
      <c r="AS144" s="7"/>
      <c r="AT144" s="8"/>
      <c r="AV144" s="19">
        <f t="shared" ca="1" si="48"/>
        <v>12380.462643058328</v>
      </c>
      <c r="AW144" s="8"/>
      <c r="AX144" s="6">
        <f ca="1">IF(Table2[[#This Row],[debts]]&gt;$AY$14,1,0)</f>
        <v>1</v>
      </c>
      <c r="AY144" s="7"/>
      <c r="AZ144" s="8"/>
      <c r="BA144" s="26">
        <f ca="1">Table2[[#This Row],[mortage_left]]/Table2[[#This Row],[value_of_house]]</f>
        <v>0.76257705929492325</v>
      </c>
      <c r="BB144" s="7">
        <f t="shared" ref="BB144:BB207" ca="1" si="69">IF(BA144&lt;$BC$14,1,0)</f>
        <v>0</v>
      </c>
      <c r="BC144" s="7"/>
      <c r="BD144" s="7"/>
      <c r="BE144" s="6">
        <f ca="1">IF(Table2[[#This Row],[area]]="area1",Table2[[#This Row],[income]],0)</f>
        <v>0</v>
      </c>
      <c r="BF144" s="7">
        <f ca="1">IF(Table2[[#This Row],[area]]="area2",Table2[[#This Row],[income]],0)</f>
        <v>0</v>
      </c>
      <c r="BG144" s="7">
        <f ca="1">IF(Table2[[#This Row],[area]]="area3",Table2[[#This Row],[income]],0)</f>
        <v>0</v>
      </c>
      <c r="BH144" s="7">
        <f ca="1">IF(Table2[[#This Row],[area]]="area4",Table2[[#This Row],[income]],0)</f>
        <v>0</v>
      </c>
      <c r="BI144" s="7">
        <f ca="1">IF(Table2[[#This Row],[area]]="area5",Table2[[#This Row],[income]],0)</f>
        <v>0</v>
      </c>
      <c r="BJ144" s="7">
        <f ca="1">IF(Table2[[#This Row],[area]]="area6",Table2[[#This Row],[income]],0)</f>
        <v>0</v>
      </c>
      <c r="BK144" s="7">
        <f ca="1">IF(Table2[[#This Row],[area]]="area7",Table2[[#This Row],[income]],0)</f>
        <v>65532</v>
      </c>
      <c r="BL144" s="7">
        <f ca="1">IF(Table2[[#This Row],[area]]="area8",Table2[[#This Row],[income]],0)</f>
        <v>0</v>
      </c>
      <c r="BM144" s="7">
        <f ca="1">IF(Table2[[#This Row],[area]]="area9",Table2[[#This Row],[income]],0)</f>
        <v>0</v>
      </c>
      <c r="BN144" s="7">
        <f ca="1">IF(Table2[[#This Row],[area]]="area10",Table2[[#This Row],[income]],0)</f>
        <v>0</v>
      </c>
      <c r="BO144" s="6">
        <f ca="1">IF(Table2[[#This Row],[field_of_work]]="health",Table2[[#This Row],[income]],0)</f>
        <v>0</v>
      </c>
      <c r="BP144" s="7">
        <f ca="1">IF(Table2[[#This Row],[field_of_work]]="construction",Table2[[#This Row],[income]],0)</f>
        <v>0</v>
      </c>
      <c r="BQ144" s="7">
        <f ca="1">IF(Table2[[#This Row],[field_of_work]]="teaching",Table2[[#This Row],[income]],0)</f>
        <v>65532</v>
      </c>
      <c r="BR144" s="7">
        <f ca="1">IF(Table2[[#This Row],[field_of_work]]="IT",Table2[[#This Row],[income]],0)</f>
        <v>0</v>
      </c>
      <c r="BS144" s="7">
        <f ca="1">IF(Table2[[#This Row],[field_of_work]]="general work",Table2[[#This Row],[income]],0)</f>
        <v>0</v>
      </c>
      <c r="BT144" s="8">
        <f ca="1">IF(Table2[[#This Row],[field_of_work]]="agriculture",Table2[[#This Row],[income]],0)</f>
        <v>0</v>
      </c>
      <c r="BU144" s="6">
        <f ca="1">IF(Table2[[#This Row],[value_of_debts]]&gt;Table2[[#This Row],[income]],1,0)</f>
        <v>1</v>
      </c>
      <c r="BV144" s="7"/>
      <c r="BW144" s="6">
        <f ca="1">IF(Table2[[#This Row],[net_worth_of_person($)]]&gt;$BX$14,Table2[[#This Row],[age]],0)</f>
        <v>44</v>
      </c>
      <c r="BX144" s="8"/>
    </row>
    <row r="145" spans="2:76" x14ac:dyDescent="0.3">
      <c r="B145">
        <f t="shared" ca="1" si="49"/>
        <v>2</v>
      </c>
      <c r="C145" t="str">
        <f t="shared" ca="1" si="50"/>
        <v>women</v>
      </c>
      <c r="D145">
        <f t="shared" ca="1" si="51"/>
        <v>43</v>
      </c>
      <c r="E145">
        <f t="shared" ca="1" si="52"/>
        <v>2</v>
      </c>
      <c r="F145" t="str">
        <f t="shared" ca="1" si="53"/>
        <v>construction</v>
      </c>
      <c r="G145">
        <f t="shared" ca="1" si="54"/>
        <v>5</v>
      </c>
      <c r="H145" t="str">
        <f t="shared" ca="1" si="55"/>
        <v>other</v>
      </c>
      <c r="I145">
        <f t="shared" ca="1" si="56"/>
        <v>0</v>
      </c>
      <c r="J145">
        <f t="shared" ca="1" si="57"/>
        <v>3</v>
      </c>
      <c r="K145">
        <f t="shared" ca="1" si="58"/>
        <v>59924</v>
      </c>
      <c r="L145">
        <f t="shared" ca="1" si="59"/>
        <v>7</v>
      </c>
      <c r="M145" t="str">
        <f t="shared" ca="1" si="47"/>
        <v>area7</v>
      </c>
      <c r="N145">
        <f t="shared" ca="1" si="60"/>
        <v>239696</v>
      </c>
      <c r="O145" s="2">
        <f t="shared" ca="1" si="61"/>
        <v>95417.433359588016</v>
      </c>
      <c r="P145" s="1">
        <f t="shared" ca="1" si="62"/>
        <v>37141.387929174984</v>
      </c>
      <c r="Q145">
        <f t="shared" ca="1" si="63"/>
        <v>20</v>
      </c>
      <c r="R145">
        <f t="shared" ca="1" si="64"/>
        <v>32520.617256089045</v>
      </c>
      <c r="S145">
        <f t="shared" ca="1" si="65"/>
        <v>47443.255340806681</v>
      </c>
      <c r="T145" s="1">
        <f t="shared" ca="1" si="66"/>
        <v>324280.64326998167</v>
      </c>
      <c r="U145" s="2">
        <f t="shared" ca="1" si="67"/>
        <v>127958.05061567706</v>
      </c>
      <c r="V145" s="1">
        <f t="shared" ca="1" si="68"/>
        <v>196322.59265430461</v>
      </c>
      <c r="AD145" s="6">
        <f ca="1">IF(Table2[[#This Row],[gender]]="men",1,0)</f>
        <v>0</v>
      </c>
      <c r="AE145" s="7">
        <f ca="1">IF(Table2[[#This Row],[gender]]="women",1,0)</f>
        <v>1</v>
      </c>
      <c r="AF145" s="7"/>
      <c r="AG145" s="8"/>
      <c r="AI145" s="6">
        <f ca="1">IF(Table2[[#This Row],[field_of_work]]="health",1,0)</f>
        <v>0</v>
      </c>
      <c r="AJ145" s="7">
        <f ca="1">IF(Table2[[#This Row],[field_of_work]]="construction",1,0)</f>
        <v>1</v>
      </c>
      <c r="AK145" s="7">
        <f ca="1">IF(Table2[[#This Row],[field_of_work]]="teaching",1,0)</f>
        <v>0</v>
      </c>
      <c r="AL145" s="7">
        <f ca="1">IF(Table2[[#This Row],[field_of_work]]="IT",1,0)</f>
        <v>0</v>
      </c>
      <c r="AM145" s="7">
        <f ca="1">IF(Table2[[#This Row],[field_of_work]]="general work",1,0)</f>
        <v>0</v>
      </c>
      <c r="AN145" s="7">
        <f ca="1">IF(Table2[[#This Row],[field_of_work]]="agriculture",1,0)</f>
        <v>0</v>
      </c>
      <c r="AO145" s="7"/>
      <c r="AP145" s="7"/>
      <c r="AQ145" s="7"/>
      <c r="AR145" s="7"/>
      <c r="AS145" s="7"/>
      <c r="AT145" s="8"/>
      <c r="AV145" s="19">
        <f t="shared" ca="1" si="48"/>
        <v>23489.448455199297</v>
      </c>
      <c r="AW145" s="8"/>
      <c r="AX145" s="6">
        <f ca="1">IF(Table2[[#This Row],[debts]]&gt;$AY$14,1,0)</f>
        <v>1</v>
      </c>
      <c r="AY145" s="7"/>
      <c r="AZ145" s="8"/>
      <c r="BA145" s="26">
        <f ca="1">Table2[[#This Row],[mortage_left]]/Table2[[#This Row],[value_of_house]]</f>
        <v>0.3980768696999033</v>
      </c>
      <c r="BB145" s="7">
        <f t="shared" ca="1" si="69"/>
        <v>0</v>
      </c>
      <c r="BC145" s="7"/>
      <c r="BD145" s="7"/>
      <c r="BE145" s="6">
        <f ca="1">IF(Table2[[#This Row],[area]]="area1",Table2[[#This Row],[income]],0)</f>
        <v>0</v>
      </c>
      <c r="BF145" s="7">
        <f ca="1">IF(Table2[[#This Row],[area]]="area2",Table2[[#This Row],[income]],0)</f>
        <v>0</v>
      </c>
      <c r="BG145" s="7">
        <f ca="1">IF(Table2[[#This Row],[area]]="area3",Table2[[#This Row],[income]],0)</f>
        <v>0</v>
      </c>
      <c r="BH145" s="7">
        <f ca="1">IF(Table2[[#This Row],[area]]="area4",Table2[[#This Row],[income]],0)</f>
        <v>0</v>
      </c>
      <c r="BI145" s="7">
        <f ca="1">IF(Table2[[#This Row],[area]]="area5",Table2[[#This Row],[income]],0)</f>
        <v>0</v>
      </c>
      <c r="BJ145" s="7">
        <f ca="1">IF(Table2[[#This Row],[area]]="area6",Table2[[#This Row],[income]],0)</f>
        <v>0</v>
      </c>
      <c r="BK145" s="7">
        <f ca="1">IF(Table2[[#This Row],[area]]="area7",Table2[[#This Row],[income]],0)</f>
        <v>59924</v>
      </c>
      <c r="BL145" s="7">
        <f ca="1">IF(Table2[[#This Row],[area]]="area8",Table2[[#This Row],[income]],0)</f>
        <v>0</v>
      </c>
      <c r="BM145" s="7">
        <f ca="1">IF(Table2[[#This Row],[area]]="area9",Table2[[#This Row],[income]],0)</f>
        <v>0</v>
      </c>
      <c r="BN145" s="7">
        <f ca="1">IF(Table2[[#This Row],[area]]="area10",Table2[[#This Row],[income]],0)</f>
        <v>0</v>
      </c>
      <c r="BO145" s="6">
        <f ca="1">IF(Table2[[#This Row],[field_of_work]]="health",Table2[[#This Row],[income]],0)</f>
        <v>0</v>
      </c>
      <c r="BP145" s="7">
        <f ca="1">IF(Table2[[#This Row],[field_of_work]]="construction",Table2[[#This Row],[income]],0)</f>
        <v>59924</v>
      </c>
      <c r="BQ145" s="7">
        <f ca="1">IF(Table2[[#This Row],[field_of_work]]="teaching",Table2[[#This Row],[income]],0)</f>
        <v>0</v>
      </c>
      <c r="BR145" s="7">
        <f ca="1">IF(Table2[[#This Row],[field_of_work]]="IT",Table2[[#This Row],[income]],0)</f>
        <v>0</v>
      </c>
      <c r="BS145" s="7">
        <f ca="1">IF(Table2[[#This Row],[field_of_work]]="general work",Table2[[#This Row],[income]],0)</f>
        <v>0</v>
      </c>
      <c r="BT145" s="8">
        <f ca="1">IF(Table2[[#This Row],[field_of_work]]="agriculture",Table2[[#This Row],[income]],0)</f>
        <v>0</v>
      </c>
      <c r="BU145" s="6">
        <f ca="1">IF(Table2[[#This Row],[value_of_debts]]&gt;Table2[[#This Row],[income]],1,0)</f>
        <v>1</v>
      </c>
      <c r="BV145" s="7"/>
      <c r="BW145" s="6">
        <f ca="1">IF(Table2[[#This Row],[net_worth_of_person($)]]&gt;$BX$14,Table2[[#This Row],[age]],0)</f>
        <v>43</v>
      </c>
      <c r="BX145" s="8"/>
    </row>
    <row r="146" spans="2:76" x14ac:dyDescent="0.3">
      <c r="B146">
        <f t="shared" ca="1" si="49"/>
        <v>1</v>
      </c>
      <c r="C146" t="str">
        <f t="shared" ca="1" si="50"/>
        <v>men</v>
      </c>
      <c r="D146">
        <f t="shared" ca="1" si="51"/>
        <v>42</v>
      </c>
      <c r="E146">
        <f t="shared" ca="1" si="52"/>
        <v>4</v>
      </c>
      <c r="F146" t="str">
        <f t="shared" ca="1" si="53"/>
        <v>IT</v>
      </c>
      <c r="G146">
        <f t="shared" ca="1" si="54"/>
        <v>3</v>
      </c>
      <c r="H146" t="str">
        <f t="shared" ca="1" si="55"/>
        <v>university</v>
      </c>
      <c r="I146">
        <f t="shared" ca="1" si="56"/>
        <v>3</v>
      </c>
      <c r="J146">
        <f t="shared" ca="1" si="57"/>
        <v>3</v>
      </c>
      <c r="K146">
        <f t="shared" ca="1" si="58"/>
        <v>29792</v>
      </c>
      <c r="L146">
        <f t="shared" ca="1" si="59"/>
        <v>10</v>
      </c>
      <c r="M146" t="str">
        <f t="shared" ca="1" si="47"/>
        <v>area10</v>
      </c>
      <c r="N146">
        <f t="shared" ca="1" si="60"/>
        <v>148960</v>
      </c>
      <c r="O146" s="2">
        <f t="shared" ca="1" si="61"/>
        <v>58456.298111444004</v>
      </c>
      <c r="P146" s="1">
        <f t="shared" ca="1" si="62"/>
        <v>70468.345365597896</v>
      </c>
      <c r="Q146">
        <f t="shared" ca="1" si="63"/>
        <v>42353</v>
      </c>
      <c r="R146">
        <f t="shared" ca="1" si="64"/>
        <v>42224.49671542774</v>
      </c>
      <c r="S146">
        <f t="shared" ca="1" si="65"/>
        <v>16389.614729824531</v>
      </c>
      <c r="T146" s="1">
        <f t="shared" ca="1" si="66"/>
        <v>235817.96009542243</v>
      </c>
      <c r="U146" s="2">
        <f t="shared" ca="1" si="67"/>
        <v>143033.79482687174</v>
      </c>
      <c r="V146" s="1">
        <f t="shared" ca="1" si="68"/>
        <v>92784.165268550685</v>
      </c>
      <c r="AD146" s="6">
        <f ca="1">IF(Table2[[#This Row],[gender]]="men",1,0)</f>
        <v>1</v>
      </c>
      <c r="AE146" s="7">
        <f ca="1">IF(Table2[[#This Row],[gender]]="women",1,0)</f>
        <v>0</v>
      </c>
      <c r="AF146" s="7"/>
      <c r="AG146" s="8"/>
      <c r="AI146" s="6">
        <f ca="1">IF(Table2[[#This Row],[field_of_work]]="health",1,0)</f>
        <v>0</v>
      </c>
      <c r="AJ146" s="7">
        <f ca="1">IF(Table2[[#This Row],[field_of_work]]="construction",1,0)</f>
        <v>0</v>
      </c>
      <c r="AK146" s="7">
        <f ca="1">IF(Table2[[#This Row],[field_of_work]]="teaching",1,0)</f>
        <v>0</v>
      </c>
      <c r="AL146" s="7">
        <f ca="1">IF(Table2[[#This Row],[field_of_work]]="IT",1,0)</f>
        <v>1</v>
      </c>
      <c r="AM146" s="7">
        <f ca="1">IF(Table2[[#This Row],[field_of_work]]="general work",1,0)</f>
        <v>0</v>
      </c>
      <c r="AN146" s="7">
        <f ca="1">IF(Table2[[#This Row],[field_of_work]]="agriculture",1,0)</f>
        <v>0</v>
      </c>
      <c r="AO146" s="7"/>
      <c r="AP146" s="7"/>
      <c r="AQ146" s="7"/>
      <c r="AR146" s="7"/>
      <c r="AS146" s="7"/>
      <c r="AT146" s="8"/>
      <c r="AV146" s="19">
        <f t="shared" ca="1" si="48"/>
        <v>2828.945380254087</v>
      </c>
      <c r="AW146" s="8"/>
      <c r="AX146" s="6">
        <f ca="1">IF(Table2[[#This Row],[debts]]&gt;$AY$14,1,0)</f>
        <v>1</v>
      </c>
      <c r="AY146" s="7"/>
      <c r="AZ146" s="8"/>
      <c r="BA146" s="26">
        <f ca="1">Table2[[#This Row],[mortage_left]]/Table2[[#This Row],[value_of_house]]</f>
        <v>0.39242949859991949</v>
      </c>
      <c r="BB146" s="7">
        <f t="shared" ca="1" si="69"/>
        <v>0</v>
      </c>
      <c r="BC146" s="7"/>
      <c r="BD146" s="7"/>
      <c r="BE146" s="6">
        <f ca="1">IF(Table2[[#This Row],[area]]="area1",Table2[[#This Row],[income]],0)</f>
        <v>0</v>
      </c>
      <c r="BF146" s="7">
        <f ca="1">IF(Table2[[#This Row],[area]]="area2",Table2[[#This Row],[income]],0)</f>
        <v>0</v>
      </c>
      <c r="BG146" s="7">
        <f ca="1">IF(Table2[[#This Row],[area]]="area3",Table2[[#This Row],[income]],0)</f>
        <v>0</v>
      </c>
      <c r="BH146" s="7">
        <f ca="1">IF(Table2[[#This Row],[area]]="area4",Table2[[#This Row],[income]],0)</f>
        <v>0</v>
      </c>
      <c r="BI146" s="7">
        <f ca="1">IF(Table2[[#This Row],[area]]="area5",Table2[[#This Row],[income]],0)</f>
        <v>0</v>
      </c>
      <c r="BJ146" s="7">
        <f ca="1">IF(Table2[[#This Row],[area]]="area6",Table2[[#This Row],[income]],0)</f>
        <v>0</v>
      </c>
      <c r="BK146" s="7">
        <f ca="1">IF(Table2[[#This Row],[area]]="area7",Table2[[#This Row],[income]],0)</f>
        <v>0</v>
      </c>
      <c r="BL146" s="7">
        <f ca="1">IF(Table2[[#This Row],[area]]="area8",Table2[[#This Row],[income]],0)</f>
        <v>0</v>
      </c>
      <c r="BM146" s="7">
        <f ca="1">IF(Table2[[#This Row],[area]]="area9",Table2[[#This Row],[income]],0)</f>
        <v>0</v>
      </c>
      <c r="BN146" s="7">
        <f ca="1">IF(Table2[[#This Row],[area]]="area10",Table2[[#This Row],[income]],0)</f>
        <v>29792</v>
      </c>
      <c r="BO146" s="6">
        <f ca="1">IF(Table2[[#This Row],[field_of_work]]="health",Table2[[#This Row],[income]],0)</f>
        <v>0</v>
      </c>
      <c r="BP146" s="7">
        <f ca="1">IF(Table2[[#This Row],[field_of_work]]="construction",Table2[[#This Row],[income]],0)</f>
        <v>0</v>
      </c>
      <c r="BQ146" s="7">
        <f ca="1">IF(Table2[[#This Row],[field_of_work]]="teaching",Table2[[#This Row],[income]],0)</f>
        <v>0</v>
      </c>
      <c r="BR146" s="7">
        <f ca="1">IF(Table2[[#This Row],[field_of_work]]="IT",Table2[[#This Row],[income]],0)</f>
        <v>29792</v>
      </c>
      <c r="BS146" s="7">
        <f ca="1">IF(Table2[[#This Row],[field_of_work]]="general work",Table2[[#This Row],[income]],0)</f>
        <v>0</v>
      </c>
      <c r="BT146" s="8">
        <f ca="1">IF(Table2[[#This Row],[field_of_work]]="agriculture",Table2[[#This Row],[income]],0)</f>
        <v>0</v>
      </c>
      <c r="BU146" s="6">
        <f ca="1">IF(Table2[[#This Row],[value_of_debts]]&gt;Table2[[#This Row],[income]],1,0)</f>
        <v>1</v>
      </c>
      <c r="BV146" s="7"/>
      <c r="BW146" s="6">
        <f ca="1">IF(Table2[[#This Row],[net_worth_of_person($)]]&gt;$BX$14,Table2[[#This Row],[age]],0)</f>
        <v>42</v>
      </c>
      <c r="BX146" s="8"/>
    </row>
    <row r="147" spans="2:76" x14ac:dyDescent="0.3">
      <c r="B147">
        <f t="shared" ca="1" si="49"/>
        <v>2</v>
      </c>
      <c r="C147" t="str">
        <f t="shared" ca="1" si="50"/>
        <v>women</v>
      </c>
      <c r="D147">
        <f t="shared" ca="1" si="51"/>
        <v>40</v>
      </c>
      <c r="E147">
        <f t="shared" ca="1" si="52"/>
        <v>4</v>
      </c>
      <c r="F147" t="str">
        <f t="shared" ca="1" si="53"/>
        <v>IT</v>
      </c>
      <c r="G147">
        <f t="shared" ca="1" si="54"/>
        <v>5</v>
      </c>
      <c r="H147" t="str">
        <f t="shared" ca="1" si="55"/>
        <v>other</v>
      </c>
      <c r="I147">
        <f t="shared" ca="1" si="56"/>
        <v>2</v>
      </c>
      <c r="J147">
        <f t="shared" ca="1" si="57"/>
        <v>2</v>
      </c>
      <c r="K147">
        <f t="shared" ca="1" si="58"/>
        <v>49824</v>
      </c>
      <c r="L147">
        <f t="shared" ca="1" si="59"/>
        <v>9</v>
      </c>
      <c r="M147" t="str">
        <f t="shared" ca="1" si="47"/>
        <v>area9</v>
      </c>
      <c r="N147">
        <f t="shared" ca="1" si="60"/>
        <v>149472</v>
      </c>
      <c r="O147" s="2">
        <f t="shared" ca="1" si="61"/>
        <v>91518.247419255349</v>
      </c>
      <c r="P147" s="1">
        <f t="shared" ca="1" si="62"/>
        <v>5657.890760508174</v>
      </c>
      <c r="Q147">
        <f t="shared" ca="1" si="63"/>
        <v>3425</v>
      </c>
      <c r="R147">
        <f t="shared" ca="1" si="64"/>
        <v>43870.126492922776</v>
      </c>
      <c r="S147">
        <f t="shared" ca="1" si="65"/>
        <v>43607.8182603069</v>
      </c>
      <c r="T147" s="1">
        <f t="shared" ca="1" si="66"/>
        <v>198737.70902081506</v>
      </c>
      <c r="U147" s="2">
        <f t="shared" ca="1" si="67"/>
        <v>138813.37391217813</v>
      </c>
      <c r="V147" s="1">
        <f t="shared" ca="1" si="68"/>
        <v>59924.335108636937</v>
      </c>
      <c r="AD147" s="6">
        <f ca="1">IF(Table2[[#This Row],[gender]]="men",1,0)</f>
        <v>0</v>
      </c>
      <c r="AE147" s="7">
        <f ca="1">IF(Table2[[#This Row],[gender]]="women",1,0)</f>
        <v>1</v>
      </c>
      <c r="AF147" s="7"/>
      <c r="AG147" s="8"/>
      <c r="AI147" s="6">
        <f ca="1">IF(Table2[[#This Row],[field_of_work]]="health",1,0)</f>
        <v>0</v>
      </c>
      <c r="AJ147" s="7">
        <f ca="1">IF(Table2[[#This Row],[field_of_work]]="construction",1,0)</f>
        <v>0</v>
      </c>
      <c r="AK147" s="7">
        <f ca="1">IF(Table2[[#This Row],[field_of_work]]="teaching",1,0)</f>
        <v>0</v>
      </c>
      <c r="AL147" s="7">
        <f ca="1">IF(Table2[[#This Row],[field_of_work]]="IT",1,0)</f>
        <v>1</v>
      </c>
      <c r="AM147" s="7">
        <f ca="1">IF(Table2[[#This Row],[field_of_work]]="general work",1,0)</f>
        <v>0</v>
      </c>
      <c r="AN147" s="7">
        <f ca="1">IF(Table2[[#This Row],[field_of_work]]="agriculture",1,0)</f>
        <v>0</v>
      </c>
      <c r="AO147" s="7"/>
      <c r="AP147" s="7"/>
      <c r="AQ147" s="7"/>
      <c r="AR147" s="7"/>
      <c r="AS147" s="7"/>
      <c r="AT147" s="8"/>
      <c r="AV147" s="19">
        <f t="shared" ca="1" si="48"/>
        <v>26432.01688344069</v>
      </c>
      <c r="AW147" s="8"/>
      <c r="AX147" s="6">
        <f ca="1">IF(Table2[[#This Row],[debts]]&gt;$AY$14,1,0)</f>
        <v>1</v>
      </c>
      <c r="AY147" s="7"/>
      <c r="AZ147" s="8"/>
      <c r="BA147" s="26">
        <f ca="1">Table2[[#This Row],[mortage_left]]/Table2[[#This Row],[value_of_house]]</f>
        <v>0.61227686402306347</v>
      </c>
      <c r="BB147" s="7">
        <f t="shared" ca="1" si="69"/>
        <v>0</v>
      </c>
      <c r="BC147" s="7"/>
      <c r="BD147" s="7"/>
      <c r="BE147" s="6">
        <f ca="1">IF(Table2[[#This Row],[area]]="area1",Table2[[#This Row],[income]],0)</f>
        <v>0</v>
      </c>
      <c r="BF147" s="7">
        <f ca="1">IF(Table2[[#This Row],[area]]="area2",Table2[[#This Row],[income]],0)</f>
        <v>0</v>
      </c>
      <c r="BG147" s="7">
        <f ca="1">IF(Table2[[#This Row],[area]]="area3",Table2[[#This Row],[income]],0)</f>
        <v>0</v>
      </c>
      <c r="BH147" s="7">
        <f ca="1">IF(Table2[[#This Row],[area]]="area4",Table2[[#This Row],[income]],0)</f>
        <v>0</v>
      </c>
      <c r="BI147" s="7">
        <f ca="1">IF(Table2[[#This Row],[area]]="area5",Table2[[#This Row],[income]],0)</f>
        <v>0</v>
      </c>
      <c r="BJ147" s="7">
        <f ca="1">IF(Table2[[#This Row],[area]]="area6",Table2[[#This Row],[income]],0)</f>
        <v>0</v>
      </c>
      <c r="BK147" s="7">
        <f ca="1">IF(Table2[[#This Row],[area]]="area7",Table2[[#This Row],[income]],0)</f>
        <v>0</v>
      </c>
      <c r="BL147" s="7">
        <f ca="1">IF(Table2[[#This Row],[area]]="area8",Table2[[#This Row],[income]],0)</f>
        <v>0</v>
      </c>
      <c r="BM147" s="7">
        <f ca="1">IF(Table2[[#This Row],[area]]="area9",Table2[[#This Row],[income]],0)</f>
        <v>49824</v>
      </c>
      <c r="BN147" s="7">
        <f ca="1">IF(Table2[[#This Row],[area]]="area10",Table2[[#This Row],[income]],0)</f>
        <v>0</v>
      </c>
      <c r="BO147" s="6">
        <f ca="1">IF(Table2[[#This Row],[field_of_work]]="health",Table2[[#This Row],[income]],0)</f>
        <v>0</v>
      </c>
      <c r="BP147" s="7">
        <f ca="1">IF(Table2[[#This Row],[field_of_work]]="construction",Table2[[#This Row],[income]],0)</f>
        <v>0</v>
      </c>
      <c r="BQ147" s="7">
        <f ca="1">IF(Table2[[#This Row],[field_of_work]]="teaching",Table2[[#This Row],[income]],0)</f>
        <v>0</v>
      </c>
      <c r="BR147" s="7">
        <f ca="1">IF(Table2[[#This Row],[field_of_work]]="IT",Table2[[#This Row],[income]],0)</f>
        <v>49824</v>
      </c>
      <c r="BS147" s="7">
        <f ca="1">IF(Table2[[#This Row],[field_of_work]]="general work",Table2[[#This Row],[income]],0)</f>
        <v>0</v>
      </c>
      <c r="BT147" s="8">
        <f ca="1">IF(Table2[[#This Row],[field_of_work]]="agriculture",Table2[[#This Row],[income]],0)</f>
        <v>0</v>
      </c>
      <c r="BU147" s="6">
        <f ca="1">IF(Table2[[#This Row],[value_of_debts]]&gt;Table2[[#This Row],[income]],1,0)</f>
        <v>1</v>
      </c>
      <c r="BV147" s="7"/>
      <c r="BW147" s="6">
        <f ca="1">IF(Table2[[#This Row],[net_worth_of_person($)]]&gt;$BX$14,Table2[[#This Row],[age]],0)</f>
        <v>40</v>
      </c>
      <c r="BX147" s="8"/>
    </row>
    <row r="148" spans="2:76" x14ac:dyDescent="0.3">
      <c r="B148">
        <f t="shared" ca="1" si="49"/>
        <v>2</v>
      </c>
      <c r="C148" t="str">
        <f t="shared" ca="1" si="50"/>
        <v>women</v>
      </c>
      <c r="D148">
        <f t="shared" ca="1" si="51"/>
        <v>25</v>
      </c>
      <c r="E148">
        <f t="shared" ca="1" si="52"/>
        <v>1</v>
      </c>
      <c r="F148" t="str">
        <f t="shared" ca="1" si="53"/>
        <v>health</v>
      </c>
      <c r="G148">
        <f t="shared" ca="1" si="54"/>
        <v>2</v>
      </c>
      <c r="H148" t="str">
        <f t="shared" ca="1" si="55"/>
        <v>college</v>
      </c>
      <c r="I148">
        <f t="shared" ca="1" si="56"/>
        <v>2</v>
      </c>
      <c r="J148">
        <f t="shared" ca="1" si="57"/>
        <v>2</v>
      </c>
      <c r="K148">
        <f t="shared" ca="1" si="58"/>
        <v>82049</v>
      </c>
      <c r="L148">
        <f t="shared" ca="1" si="59"/>
        <v>4</v>
      </c>
      <c r="M148" t="str">
        <f t="shared" ca="1" si="47"/>
        <v>area4</v>
      </c>
      <c r="N148">
        <f t="shared" ca="1" si="60"/>
        <v>246147</v>
      </c>
      <c r="O148" s="2">
        <f t="shared" ca="1" si="61"/>
        <v>97197.181742401037</v>
      </c>
      <c r="P148" s="1">
        <f t="shared" ca="1" si="62"/>
        <v>52864.033766881381</v>
      </c>
      <c r="Q148">
        <f t="shared" ca="1" si="63"/>
        <v>17339</v>
      </c>
      <c r="R148">
        <f t="shared" ca="1" si="64"/>
        <v>159979.90356603349</v>
      </c>
      <c r="S148">
        <f t="shared" ca="1" si="65"/>
        <v>43374.713033617874</v>
      </c>
      <c r="T148" s="1">
        <f t="shared" ca="1" si="66"/>
        <v>342385.74680049927</v>
      </c>
      <c r="U148" s="2">
        <f t="shared" ca="1" si="67"/>
        <v>274516.08530843456</v>
      </c>
      <c r="V148" s="1">
        <f t="shared" ca="1" si="68"/>
        <v>67869.661492064712</v>
      </c>
      <c r="AD148" s="6">
        <f ca="1">IF(Table2[[#This Row],[gender]]="men",1,0)</f>
        <v>0</v>
      </c>
      <c r="AE148" s="7">
        <f ca="1">IF(Table2[[#This Row],[gender]]="women",1,0)</f>
        <v>1</v>
      </c>
      <c r="AF148" s="7"/>
      <c r="AG148" s="8"/>
      <c r="AI148" s="6">
        <f ca="1">IF(Table2[[#This Row],[field_of_work]]="health",1,0)</f>
        <v>1</v>
      </c>
      <c r="AJ148" s="7">
        <f ca="1">IF(Table2[[#This Row],[field_of_work]]="construction",1,0)</f>
        <v>0</v>
      </c>
      <c r="AK148" s="7">
        <f ca="1">IF(Table2[[#This Row],[field_of_work]]="teaching",1,0)</f>
        <v>0</v>
      </c>
      <c r="AL148" s="7">
        <f ca="1">IF(Table2[[#This Row],[field_of_work]]="IT",1,0)</f>
        <v>0</v>
      </c>
      <c r="AM148" s="7">
        <f ca="1">IF(Table2[[#This Row],[field_of_work]]="general work",1,0)</f>
        <v>0</v>
      </c>
      <c r="AN148" s="7">
        <f ca="1">IF(Table2[[#This Row],[field_of_work]]="agriculture",1,0)</f>
        <v>0</v>
      </c>
      <c r="AO148" s="7"/>
      <c r="AP148" s="7"/>
      <c r="AQ148" s="7"/>
      <c r="AR148" s="7"/>
      <c r="AS148" s="7"/>
      <c r="AT148" s="8"/>
      <c r="AV148" s="19">
        <f t="shared" ca="1" si="48"/>
        <v>25032.148289553676</v>
      </c>
      <c r="AW148" s="8"/>
      <c r="AX148" s="6">
        <f ca="1">IF(Table2[[#This Row],[debts]]&gt;$AY$14,1,0)</f>
        <v>1</v>
      </c>
      <c r="AY148" s="7"/>
      <c r="AZ148" s="8"/>
      <c r="BA148" s="26">
        <f ca="1">Table2[[#This Row],[mortage_left]]/Table2[[#This Row],[value_of_house]]</f>
        <v>0.39487453327646094</v>
      </c>
      <c r="BB148" s="7">
        <f t="shared" ca="1" si="69"/>
        <v>0</v>
      </c>
      <c r="BC148" s="7"/>
      <c r="BD148" s="7"/>
      <c r="BE148" s="6">
        <f ca="1">IF(Table2[[#This Row],[area]]="area1",Table2[[#This Row],[income]],0)</f>
        <v>0</v>
      </c>
      <c r="BF148" s="7">
        <f ca="1">IF(Table2[[#This Row],[area]]="area2",Table2[[#This Row],[income]],0)</f>
        <v>0</v>
      </c>
      <c r="BG148" s="7">
        <f ca="1">IF(Table2[[#This Row],[area]]="area3",Table2[[#This Row],[income]],0)</f>
        <v>0</v>
      </c>
      <c r="BH148" s="7">
        <f ca="1">IF(Table2[[#This Row],[area]]="area4",Table2[[#This Row],[income]],0)</f>
        <v>82049</v>
      </c>
      <c r="BI148" s="7">
        <f ca="1">IF(Table2[[#This Row],[area]]="area5",Table2[[#This Row],[income]],0)</f>
        <v>0</v>
      </c>
      <c r="BJ148" s="7">
        <f ca="1">IF(Table2[[#This Row],[area]]="area6",Table2[[#This Row],[income]],0)</f>
        <v>0</v>
      </c>
      <c r="BK148" s="7">
        <f ca="1">IF(Table2[[#This Row],[area]]="area7",Table2[[#This Row],[income]],0)</f>
        <v>0</v>
      </c>
      <c r="BL148" s="7">
        <f ca="1">IF(Table2[[#This Row],[area]]="area8",Table2[[#This Row],[income]],0)</f>
        <v>0</v>
      </c>
      <c r="BM148" s="7">
        <f ca="1">IF(Table2[[#This Row],[area]]="area9",Table2[[#This Row],[income]],0)</f>
        <v>0</v>
      </c>
      <c r="BN148" s="7">
        <f ca="1">IF(Table2[[#This Row],[area]]="area10",Table2[[#This Row],[income]],0)</f>
        <v>0</v>
      </c>
      <c r="BO148" s="6">
        <f ca="1">IF(Table2[[#This Row],[field_of_work]]="health",Table2[[#This Row],[income]],0)</f>
        <v>82049</v>
      </c>
      <c r="BP148" s="7">
        <f ca="1">IF(Table2[[#This Row],[field_of_work]]="construction",Table2[[#This Row],[income]],0)</f>
        <v>0</v>
      </c>
      <c r="BQ148" s="7">
        <f ca="1">IF(Table2[[#This Row],[field_of_work]]="teaching",Table2[[#This Row],[income]],0)</f>
        <v>0</v>
      </c>
      <c r="BR148" s="7">
        <f ca="1">IF(Table2[[#This Row],[field_of_work]]="IT",Table2[[#This Row],[income]],0)</f>
        <v>0</v>
      </c>
      <c r="BS148" s="7">
        <f ca="1">IF(Table2[[#This Row],[field_of_work]]="general work",Table2[[#This Row],[income]],0)</f>
        <v>0</v>
      </c>
      <c r="BT148" s="8">
        <f ca="1">IF(Table2[[#This Row],[field_of_work]]="agriculture",Table2[[#This Row],[income]],0)</f>
        <v>0</v>
      </c>
      <c r="BU148" s="6">
        <f ca="1">IF(Table2[[#This Row],[value_of_debts]]&gt;Table2[[#This Row],[income]],1,0)</f>
        <v>1</v>
      </c>
      <c r="BV148" s="7"/>
      <c r="BW148" s="6">
        <f ca="1">IF(Table2[[#This Row],[net_worth_of_person($)]]&gt;$BX$14,Table2[[#This Row],[age]],0)</f>
        <v>25</v>
      </c>
      <c r="BX148" s="8"/>
    </row>
    <row r="149" spans="2:76" x14ac:dyDescent="0.3">
      <c r="B149">
        <f t="shared" ca="1" si="49"/>
        <v>2</v>
      </c>
      <c r="C149" t="str">
        <f t="shared" ca="1" si="50"/>
        <v>women</v>
      </c>
      <c r="D149">
        <f t="shared" ca="1" si="51"/>
        <v>29</v>
      </c>
      <c r="E149">
        <f t="shared" ca="1" si="52"/>
        <v>1</v>
      </c>
      <c r="F149" t="str">
        <f t="shared" ca="1" si="53"/>
        <v>health</v>
      </c>
      <c r="G149">
        <f t="shared" ca="1" si="54"/>
        <v>5</v>
      </c>
      <c r="H149" t="str">
        <f t="shared" ca="1" si="55"/>
        <v>other</v>
      </c>
      <c r="I149">
        <f t="shared" ca="1" si="56"/>
        <v>2</v>
      </c>
      <c r="J149">
        <f t="shared" ca="1" si="57"/>
        <v>2</v>
      </c>
      <c r="K149">
        <f t="shared" ca="1" si="58"/>
        <v>73712</v>
      </c>
      <c r="L149">
        <f t="shared" ca="1" si="59"/>
        <v>3</v>
      </c>
      <c r="M149" t="str">
        <f t="shared" ca="1" si="47"/>
        <v>area3</v>
      </c>
      <c r="N149">
        <f t="shared" ca="1" si="60"/>
        <v>368560</v>
      </c>
      <c r="O149" s="2">
        <f t="shared" ca="1" si="61"/>
        <v>263714.06069734623</v>
      </c>
      <c r="P149" s="1">
        <f t="shared" ca="1" si="62"/>
        <v>50064.296579107351</v>
      </c>
      <c r="Q149">
        <f t="shared" ca="1" si="63"/>
        <v>13271</v>
      </c>
      <c r="R149">
        <f t="shared" ca="1" si="64"/>
        <v>58404.298672730794</v>
      </c>
      <c r="S149">
        <f t="shared" ca="1" si="65"/>
        <v>20710.555619127907</v>
      </c>
      <c r="T149" s="1">
        <f t="shared" ca="1" si="66"/>
        <v>439334.85219823528</v>
      </c>
      <c r="U149" s="2">
        <f t="shared" ca="1" si="67"/>
        <v>335389.35937007703</v>
      </c>
      <c r="V149" s="1">
        <f t="shared" ca="1" si="68"/>
        <v>103945.49282815825</v>
      </c>
      <c r="AD149" s="6">
        <f ca="1">IF(Table2[[#This Row],[gender]]="men",1,0)</f>
        <v>0</v>
      </c>
      <c r="AE149" s="7">
        <f ca="1">IF(Table2[[#This Row],[gender]]="women",1,0)</f>
        <v>1</v>
      </c>
      <c r="AF149" s="7"/>
      <c r="AG149" s="8"/>
      <c r="AI149" s="6">
        <f ca="1">IF(Table2[[#This Row],[field_of_work]]="health",1,0)</f>
        <v>1</v>
      </c>
      <c r="AJ149" s="7">
        <f ca="1">IF(Table2[[#This Row],[field_of_work]]="construction",1,0)</f>
        <v>0</v>
      </c>
      <c r="AK149" s="7">
        <f ca="1">IF(Table2[[#This Row],[field_of_work]]="teaching",1,0)</f>
        <v>0</v>
      </c>
      <c r="AL149" s="7">
        <f ca="1">IF(Table2[[#This Row],[field_of_work]]="IT",1,0)</f>
        <v>0</v>
      </c>
      <c r="AM149" s="7">
        <f ca="1">IF(Table2[[#This Row],[field_of_work]]="general work",1,0)</f>
        <v>0</v>
      </c>
      <c r="AN149" s="7">
        <f ca="1">IF(Table2[[#This Row],[field_of_work]]="agriculture",1,0)</f>
        <v>0</v>
      </c>
      <c r="AO149" s="7"/>
      <c r="AP149" s="7"/>
      <c r="AQ149" s="7"/>
      <c r="AR149" s="7"/>
      <c r="AS149" s="7"/>
      <c r="AT149" s="8"/>
      <c r="AV149" s="19">
        <f t="shared" ca="1" si="48"/>
        <v>67963.897235394383</v>
      </c>
      <c r="AW149" s="8"/>
      <c r="AX149" s="6">
        <f ca="1">IF(Table2[[#This Row],[debts]]&gt;$AY$14,1,0)</f>
        <v>1</v>
      </c>
      <c r="AY149" s="7"/>
      <c r="AZ149" s="8"/>
      <c r="BA149" s="26">
        <f ca="1">Table2[[#This Row],[mortage_left]]/Table2[[#This Row],[value_of_house]]</f>
        <v>0.71552545229364617</v>
      </c>
      <c r="BB149" s="7">
        <f t="shared" ca="1" si="69"/>
        <v>0</v>
      </c>
      <c r="BC149" s="7"/>
      <c r="BD149" s="7"/>
      <c r="BE149" s="6">
        <f ca="1">IF(Table2[[#This Row],[area]]="area1",Table2[[#This Row],[income]],0)</f>
        <v>0</v>
      </c>
      <c r="BF149" s="7">
        <f ca="1">IF(Table2[[#This Row],[area]]="area2",Table2[[#This Row],[income]],0)</f>
        <v>0</v>
      </c>
      <c r="BG149" s="7">
        <f ca="1">IF(Table2[[#This Row],[area]]="area3",Table2[[#This Row],[income]],0)</f>
        <v>73712</v>
      </c>
      <c r="BH149" s="7">
        <f ca="1">IF(Table2[[#This Row],[area]]="area4",Table2[[#This Row],[income]],0)</f>
        <v>0</v>
      </c>
      <c r="BI149" s="7">
        <f ca="1">IF(Table2[[#This Row],[area]]="area5",Table2[[#This Row],[income]],0)</f>
        <v>0</v>
      </c>
      <c r="BJ149" s="7">
        <f ca="1">IF(Table2[[#This Row],[area]]="area6",Table2[[#This Row],[income]],0)</f>
        <v>0</v>
      </c>
      <c r="BK149" s="7">
        <f ca="1">IF(Table2[[#This Row],[area]]="area7",Table2[[#This Row],[income]],0)</f>
        <v>0</v>
      </c>
      <c r="BL149" s="7">
        <f ca="1">IF(Table2[[#This Row],[area]]="area8",Table2[[#This Row],[income]],0)</f>
        <v>0</v>
      </c>
      <c r="BM149" s="7">
        <f ca="1">IF(Table2[[#This Row],[area]]="area9",Table2[[#This Row],[income]],0)</f>
        <v>0</v>
      </c>
      <c r="BN149" s="7">
        <f ca="1">IF(Table2[[#This Row],[area]]="area10",Table2[[#This Row],[income]],0)</f>
        <v>0</v>
      </c>
      <c r="BO149" s="6">
        <f ca="1">IF(Table2[[#This Row],[field_of_work]]="health",Table2[[#This Row],[income]],0)</f>
        <v>73712</v>
      </c>
      <c r="BP149" s="7">
        <f ca="1">IF(Table2[[#This Row],[field_of_work]]="construction",Table2[[#This Row],[income]],0)</f>
        <v>0</v>
      </c>
      <c r="BQ149" s="7">
        <f ca="1">IF(Table2[[#This Row],[field_of_work]]="teaching",Table2[[#This Row],[income]],0)</f>
        <v>0</v>
      </c>
      <c r="BR149" s="7">
        <f ca="1">IF(Table2[[#This Row],[field_of_work]]="IT",Table2[[#This Row],[income]],0)</f>
        <v>0</v>
      </c>
      <c r="BS149" s="7">
        <f ca="1">IF(Table2[[#This Row],[field_of_work]]="general work",Table2[[#This Row],[income]],0)</f>
        <v>0</v>
      </c>
      <c r="BT149" s="8">
        <f ca="1">IF(Table2[[#This Row],[field_of_work]]="agriculture",Table2[[#This Row],[income]],0)</f>
        <v>0</v>
      </c>
      <c r="BU149" s="6">
        <f ca="1">IF(Table2[[#This Row],[value_of_debts]]&gt;Table2[[#This Row],[income]],1,0)</f>
        <v>1</v>
      </c>
      <c r="BV149" s="7"/>
      <c r="BW149" s="6">
        <f ca="1">IF(Table2[[#This Row],[net_worth_of_person($)]]&gt;$BX$14,Table2[[#This Row],[age]],0)</f>
        <v>29</v>
      </c>
      <c r="BX149" s="8"/>
    </row>
    <row r="150" spans="2:76" x14ac:dyDescent="0.3">
      <c r="B150">
        <f t="shared" ca="1" si="49"/>
        <v>1</v>
      </c>
      <c r="C150" t="str">
        <f t="shared" ca="1" si="50"/>
        <v>men</v>
      </c>
      <c r="D150">
        <f t="shared" ca="1" si="51"/>
        <v>34</v>
      </c>
      <c r="E150">
        <f t="shared" ca="1" si="52"/>
        <v>4</v>
      </c>
      <c r="F150" t="str">
        <f t="shared" ca="1" si="53"/>
        <v>IT</v>
      </c>
      <c r="G150">
        <f t="shared" ca="1" si="54"/>
        <v>3</v>
      </c>
      <c r="H150" t="str">
        <f t="shared" ca="1" si="55"/>
        <v>university</v>
      </c>
      <c r="I150">
        <f t="shared" ca="1" si="56"/>
        <v>3</v>
      </c>
      <c r="J150">
        <f t="shared" ca="1" si="57"/>
        <v>2</v>
      </c>
      <c r="K150">
        <f t="shared" ca="1" si="58"/>
        <v>73519</v>
      </c>
      <c r="L150">
        <f t="shared" ca="1" si="59"/>
        <v>3</v>
      </c>
      <c r="M150" t="str">
        <f t="shared" ca="1" si="47"/>
        <v>area3</v>
      </c>
      <c r="N150">
        <f t="shared" ca="1" si="60"/>
        <v>441114</v>
      </c>
      <c r="O150" s="2">
        <f t="shared" ca="1" si="61"/>
        <v>162250.7803229352</v>
      </c>
      <c r="P150" s="1">
        <f t="shared" ca="1" si="62"/>
        <v>135927.79447078877</v>
      </c>
      <c r="Q150">
        <f t="shared" ca="1" si="63"/>
        <v>49914</v>
      </c>
      <c r="R150">
        <f t="shared" ca="1" si="64"/>
        <v>101760.25070737762</v>
      </c>
      <c r="S150">
        <f t="shared" ca="1" si="65"/>
        <v>53529.873970203567</v>
      </c>
      <c r="T150" s="1">
        <f t="shared" ca="1" si="66"/>
        <v>630571.66844099236</v>
      </c>
      <c r="U150" s="2">
        <f t="shared" ca="1" si="67"/>
        <v>313925.03103031282</v>
      </c>
      <c r="V150" s="1">
        <f t="shared" ca="1" si="68"/>
        <v>316646.63741067954</v>
      </c>
      <c r="AD150" s="6">
        <f ca="1">IF(Table2[[#This Row],[gender]]="men",1,0)</f>
        <v>1</v>
      </c>
      <c r="AE150" s="7">
        <f ca="1">IF(Table2[[#This Row],[gender]]="women",1,0)</f>
        <v>0</v>
      </c>
      <c r="AF150" s="7"/>
      <c r="AG150" s="8"/>
      <c r="AI150" s="6">
        <f ca="1">IF(Table2[[#This Row],[field_of_work]]="health",1,0)</f>
        <v>0</v>
      </c>
      <c r="AJ150" s="7">
        <f ca="1">IF(Table2[[#This Row],[field_of_work]]="construction",1,0)</f>
        <v>0</v>
      </c>
      <c r="AK150" s="7">
        <f ca="1">IF(Table2[[#This Row],[field_of_work]]="teaching",1,0)</f>
        <v>0</v>
      </c>
      <c r="AL150" s="7">
        <f ca="1">IF(Table2[[#This Row],[field_of_work]]="IT",1,0)</f>
        <v>1</v>
      </c>
      <c r="AM150" s="7">
        <f ca="1">IF(Table2[[#This Row],[field_of_work]]="general work",1,0)</f>
        <v>0</v>
      </c>
      <c r="AN150" s="7">
        <f ca="1">IF(Table2[[#This Row],[field_of_work]]="agriculture",1,0)</f>
        <v>0</v>
      </c>
      <c r="AO150" s="7"/>
      <c r="AP150" s="7"/>
      <c r="AQ150" s="7"/>
      <c r="AR150" s="7"/>
      <c r="AS150" s="7"/>
      <c r="AT150" s="8"/>
      <c r="AV150" s="19">
        <f t="shared" ca="1" si="48"/>
        <v>40543.436049707016</v>
      </c>
      <c r="AW150" s="8"/>
      <c r="AX150" s="6">
        <f ca="1">IF(Table2[[#This Row],[debts]]&gt;$AY$14,1,0)</f>
        <v>1</v>
      </c>
      <c r="AY150" s="7"/>
      <c r="AZ150" s="8"/>
      <c r="BA150" s="26">
        <f ca="1">Table2[[#This Row],[mortage_left]]/Table2[[#This Row],[value_of_house]]</f>
        <v>0.36782051878411293</v>
      </c>
      <c r="BB150" s="7">
        <f t="shared" ca="1" si="69"/>
        <v>0</v>
      </c>
      <c r="BC150" s="7"/>
      <c r="BD150" s="7"/>
      <c r="BE150" s="6">
        <f ca="1">IF(Table2[[#This Row],[area]]="area1",Table2[[#This Row],[income]],0)</f>
        <v>0</v>
      </c>
      <c r="BF150" s="7">
        <f ca="1">IF(Table2[[#This Row],[area]]="area2",Table2[[#This Row],[income]],0)</f>
        <v>0</v>
      </c>
      <c r="BG150" s="7">
        <f ca="1">IF(Table2[[#This Row],[area]]="area3",Table2[[#This Row],[income]],0)</f>
        <v>73519</v>
      </c>
      <c r="BH150" s="7">
        <f ca="1">IF(Table2[[#This Row],[area]]="area4",Table2[[#This Row],[income]],0)</f>
        <v>0</v>
      </c>
      <c r="BI150" s="7">
        <f ca="1">IF(Table2[[#This Row],[area]]="area5",Table2[[#This Row],[income]],0)</f>
        <v>0</v>
      </c>
      <c r="BJ150" s="7">
        <f ca="1">IF(Table2[[#This Row],[area]]="area6",Table2[[#This Row],[income]],0)</f>
        <v>0</v>
      </c>
      <c r="BK150" s="7">
        <f ca="1">IF(Table2[[#This Row],[area]]="area7",Table2[[#This Row],[income]],0)</f>
        <v>0</v>
      </c>
      <c r="BL150" s="7">
        <f ca="1">IF(Table2[[#This Row],[area]]="area8",Table2[[#This Row],[income]],0)</f>
        <v>0</v>
      </c>
      <c r="BM150" s="7">
        <f ca="1">IF(Table2[[#This Row],[area]]="area9",Table2[[#This Row],[income]],0)</f>
        <v>0</v>
      </c>
      <c r="BN150" s="7">
        <f ca="1">IF(Table2[[#This Row],[area]]="area10",Table2[[#This Row],[income]],0)</f>
        <v>0</v>
      </c>
      <c r="BO150" s="6">
        <f ca="1">IF(Table2[[#This Row],[field_of_work]]="health",Table2[[#This Row],[income]],0)</f>
        <v>0</v>
      </c>
      <c r="BP150" s="7">
        <f ca="1">IF(Table2[[#This Row],[field_of_work]]="construction",Table2[[#This Row],[income]],0)</f>
        <v>0</v>
      </c>
      <c r="BQ150" s="7">
        <f ca="1">IF(Table2[[#This Row],[field_of_work]]="teaching",Table2[[#This Row],[income]],0)</f>
        <v>0</v>
      </c>
      <c r="BR150" s="7">
        <f ca="1">IF(Table2[[#This Row],[field_of_work]]="IT",Table2[[#This Row],[income]],0)</f>
        <v>73519</v>
      </c>
      <c r="BS150" s="7">
        <f ca="1">IF(Table2[[#This Row],[field_of_work]]="general work",Table2[[#This Row],[income]],0)</f>
        <v>0</v>
      </c>
      <c r="BT150" s="8">
        <f ca="1">IF(Table2[[#This Row],[field_of_work]]="agriculture",Table2[[#This Row],[income]],0)</f>
        <v>0</v>
      </c>
      <c r="BU150" s="6">
        <f ca="1">IF(Table2[[#This Row],[value_of_debts]]&gt;Table2[[#This Row],[income]],1,0)</f>
        <v>1</v>
      </c>
      <c r="BV150" s="7"/>
      <c r="BW150" s="6">
        <f ca="1">IF(Table2[[#This Row],[net_worth_of_person($)]]&gt;$BX$14,Table2[[#This Row],[age]],0)</f>
        <v>34</v>
      </c>
      <c r="BX150" s="8"/>
    </row>
    <row r="151" spans="2:76" x14ac:dyDescent="0.3">
      <c r="B151">
        <f t="shared" ca="1" si="49"/>
        <v>2</v>
      </c>
      <c r="C151" t="str">
        <f t="shared" ca="1" si="50"/>
        <v>women</v>
      </c>
      <c r="D151">
        <f t="shared" ca="1" si="51"/>
        <v>38</v>
      </c>
      <c r="E151">
        <f t="shared" ca="1" si="52"/>
        <v>6</v>
      </c>
      <c r="F151" t="str">
        <f t="shared" ca="1" si="53"/>
        <v>agriculture</v>
      </c>
      <c r="G151">
        <f t="shared" ca="1" si="54"/>
        <v>1</v>
      </c>
      <c r="H151" t="str">
        <f t="shared" ca="1" si="55"/>
        <v>highschool</v>
      </c>
      <c r="I151">
        <f t="shared" ca="1" si="56"/>
        <v>0</v>
      </c>
      <c r="J151">
        <f t="shared" ca="1" si="57"/>
        <v>1</v>
      </c>
      <c r="K151">
        <f t="shared" ca="1" si="58"/>
        <v>82015</v>
      </c>
      <c r="L151">
        <f t="shared" ca="1" si="59"/>
        <v>8</v>
      </c>
      <c r="M151" t="str">
        <f t="shared" ca="1" si="47"/>
        <v>area8</v>
      </c>
      <c r="N151">
        <f t="shared" ca="1" si="60"/>
        <v>328060</v>
      </c>
      <c r="O151" s="2">
        <f t="shared" ca="1" si="61"/>
        <v>234533.55967585431</v>
      </c>
      <c r="P151" s="1">
        <f t="shared" ca="1" si="62"/>
        <v>40543.436049707016</v>
      </c>
      <c r="Q151">
        <f t="shared" ca="1" si="63"/>
        <v>2182</v>
      </c>
      <c r="R151">
        <f t="shared" ca="1" si="64"/>
        <v>86339.853054994834</v>
      </c>
      <c r="S151">
        <f t="shared" ca="1" si="65"/>
        <v>40107.769350266797</v>
      </c>
      <c r="T151" s="1">
        <f t="shared" ca="1" si="66"/>
        <v>408711.20539997378</v>
      </c>
      <c r="U151" s="2">
        <f t="shared" ca="1" si="67"/>
        <v>323055.41273084912</v>
      </c>
      <c r="V151" s="1">
        <f t="shared" ca="1" si="68"/>
        <v>85655.792669124668</v>
      </c>
      <c r="AD151" s="6">
        <f ca="1">IF(Table2[[#This Row],[gender]]="men",1,0)</f>
        <v>0</v>
      </c>
      <c r="AE151" s="7">
        <f ca="1">IF(Table2[[#This Row],[gender]]="women",1,0)</f>
        <v>1</v>
      </c>
      <c r="AF151" s="7"/>
      <c r="AG151" s="8"/>
      <c r="AI151" s="6">
        <f ca="1">IF(Table2[[#This Row],[field_of_work]]="health",1,0)</f>
        <v>0</v>
      </c>
      <c r="AJ151" s="7">
        <f ca="1">IF(Table2[[#This Row],[field_of_work]]="construction",1,0)</f>
        <v>0</v>
      </c>
      <c r="AK151" s="7">
        <f ca="1">IF(Table2[[#This Row],[field_of_work]]="teaching",1,0)</f>
        <v>0</v>
      </c>
      <c r="AL151" s="7">
        <f ca="1">IF(Table2[[#This Row],[field_of_work]]="IT",1,0)</f>
        <v>0</v>
      </c>
      <c r="AM151" s="7">
        <f ca="1">IF(Table2[[#This Row],[field_of_work]]="general work",1,0)</f>
        <v>0</v>
      </c>
      <c r="AN151" s="7">
        <f ca="1">IF(Table2[[#This Row],[field_of_work]]="agriculture",1,0)</f>
        <v>1</v>
      </c>
      <c r="AO151" s="7"/>
      <c r="AP151" s="7"/>
      <c r="AQ151" s="7"/>
      <c r="AR151" s="7"/>
      <c r="AS151" s="7"/>
      <c r="AT151" s="8"/>
      <c r="AV151" s="19">
        <f t="shared" ca="1" si="48"/>
        <v>20337.881362729135</v>
      </c>
      <c r="AW151" s="8"/>
      <c r="AX151" s="6">
        <f ca="1">IF(Table2[[#This Row],[debts]]&gt;$AY$14,1,0)</f>
        <v>1</v>
      </c>
      <c r="AY151" s="7"/>
      <c r="AZ151" s="8"/>
      <c r="BA151" s="26">
        <f ca="1">Table2[[#This Row],[mortage_left]]/Table2[[#This Row],[value_of_house]]</f>
        <v>0.7149105641524548</v>
      </c>
      <c r="BB151" s="7">
        <f t="shared" ca="1" si="69"/>
        <v>0</v>
      </c>
      <c r="BC151" s="7"/>
      <c r="BD151" s="7"/>
      <c r="BE151" s="6">
        <f ca="1">IF(Table2[[#This Row],[area]]="area1",Table2[[#This Row],[income]],0)</f>
        <v>0</v>
      </c>
      <c r="BF151" s="7">
        <f ca="1">IF(Table2[[#This Row],[area]]="area2",Table2[[#This Row],[income]],0)</f>
        <v>0</v>
      </c>
      <c r="BG151" s="7">
        <f ca="1">IF(Table2[[#This Row],[area]]="area3",Table2[[#This Row],[income]],0)</f>
        <v>0</v>
      </c>
      <c r="BH151" s="7">
        <f ca="1">IF(Table2[[#This Row],[area]]="area4",Table2[[#This Row],[income]],0)</f>
        <v>0</v>
      </c>
      <c r="BI151" s="7">
        <f ca="1">IF(Table2[[#This Row],[area]]="area5",Table2[[#This Row],[income]],0)</f>
        <v>0</v>
      </c>
      <c r="BJ151" s="7">
        <f ca="1">IF(Table2[[#This Row],[area]]="area6",Table2[[#This Row],[income]],0)</f>
        <v>0</v>
      </c>
      <c r="BK151" s="7">
        <f ca="1">IF(Table2[[#This Row],[area]]="area7",Table2[[#This Row],[income]],0)</f>
        <v>0</v>
      </c>
      <c r="BL151" s="7">
        <f ca="1">IF(Table2[[#This Row],[area]]="area8",Table2[[#This Row],[income]],0)</f>
        <v>82015</v>
      </c>
      <c r="BM151" s="7">
        <f ca="1">IF(Table2[[#This Row],[area]]="area9",Table2[[#This Row],[income]],0)</f>
        <v>0</v>
      </c>
      <c r="BN151" s="7">
        <f ca="1">IF(Table2[[#This Row],[area]]="area10",Table2[[#This Row],[income]],0)</f>
        <v>0</v>
      </c>
      <c r="BO151" s="6">
        <f ca="1">IF(Table2[[#This Row],[field_of_work]]="health",Table2[[#This Row],[income]],0)</f>
        <v>0</v>
      </c>
      <c r="BP151" s="7">
        <f ca="1">IF(Table2[[#This Row],[field_of_work]]="construction",Table2[[#This Row],[income]],0)</f>
        <v>0</v>
      </c>
      <c r="BQ151" s="7">
        <f ca="1">IF(Table2[[#This Row],[field_of_work]]="teaching",Table2[[#This Row],[income]],0)</f>
        <v>0</v>
      </c>
      <c r="BR151" s="7">
        <f ca="1">IF(Table2[[#This Row],[field_of_work]]="IT",Table2[[#This Row],[income]],0)</f>
        <v>0</v>
      </c>
      <c r="BS151" s="7">
        <f ca="1">IF(Table2[[#This Row],[field_of_work]]="general work",Table2[[#This Row],[income]],0)</f>
        <v>0</v>
      </c>
      <c r="BT151" s="8">
        <f ca="1">IF(Table2[[#This Row],[field_of_work]]="agriculture",Table2[[#This Row],[income]],0)</f>
        <v>82015</v>
      </c>
      <c r="BU151" s="6">
        <f ca="1">IF(Table2[[#This Row],[value_of_debts]]&gt;Table2[[#This Row],[income]],1,0)</f>
        <v>1</v>
      </c>
      <c r="BV151" s="7"/>
      <c r="BW151" s="6">
        <f ca="1">IF(Table2[[#This Row],[net_worth_of_person($)]]&gt;$BX$14,Table2[[#This Row],[age]],0)</f>
        <v>38</v>
      </c>
      <c r="BX151" s="8"/>
    </row>
    <row r="152" spans="2:76" x14ac:dyDescent="0.3">
      <c r="B152">
        <f t="shared" ca="1" si="49"/>
        <v>2</v>
      </c>
      <c r="C152" t="str">
        <f t="shared" ca="1" si="50"/>
        <v>women</v>
      </c>
      <c r="D152">
        <f t="shared" ca="1" si="51"/>
        <v>26</v>
      </c>
      <c r="E152">
        <f t="shared" ca="1" si="52"/>
        <v>6</v>
      </c>
      <c r="F152" t="str">
        <f t="shared" ca="1" si="53"/>
        <v>agriculture</v>
      </c>
      <c r="G152">
        <f t="shared" ca="1" si="54"/>
        <v>2</v>
      </c>
      <c r="H152" t="str">
        <f t="shared" ca="1" si="55"/>
        <v>college</v>
      </c>
      <c r="I152">
        <f t="shared" ca="1" si="56"/>
        <v>2</v>
      </c>
      <c r="J152">
        <f t="shared" ca="1" si="57"/>
        <v>2</v>
      </c>
      <c r="K152">
        <f t="shared" ca="1" si="58"/>
        <v>49716</v>
      </c>
      <c r="L152">
        <f t="shared" ca="1" si="59"/>
        <v>1</v>
      </c>
      <c r="M152" t="str">
        <f t="shared" ca="1" si="47"/>
        <v>area1</v>
      </c>
      <c r="N152">
        <f t="shared" ca="1" si="60"/>
        <v>298296</v>
      </c>
      <c r="O152" s="2">
        <f t="shared" ca="1" si="61"/>
        <v>106773.14797171112</v>
      </c>
      <c r="P152" s="1">
        <f t="shared" ca="1" si="62"/>
        <v>40675.762725458269</v>
      </c>
      <c r="Q152">
        <f t="shared" ca="1" si="63"/>
        <v>35084</v>
      </c>
      <c r="R152">
        <f t="shared" ca="1" si="64"/>
        <v>79440.942355270017</v>
      </c>
      <c r="S152">
        <f t="shared" ca="1" si="65"/>
        <v>74217.632109144135</v>
      </c>
      <c r="T152" s="1">
        <f t="shared" ca="1" si="66"/>
        <v>413189.39483460237</v>
      </c>
      <c r="U152" s="2">
        <f t="shared" ca="1" si="67"/>
        <v>221298.09032698115</v>
      </c>
      <c r="V152" s="1">
        <f t="shared" ca="1" si="68"/>
        <v>191891.30450762121</v>
      </c>
      <c r="AD152" s="6">
        <f ca="1">IF(Table2[[#This Row],[gender]]="men",1,0)</f>
        <v>0</v>
      </c>
      <c r="AE152" s="7">
        <f ca="1">IF(Table2[[#This Row],[gender]]="women",1,0)</f>
        <v>1</v>
      </c>
      <c r="AF152" s="7"/>
      <c r="AG152" s="8"/>
      <c r="AI152" s="6">
        <f ca="1">IF(Table2[[#This Row],[field_of_work]]="health",1,0)</f>
        <v>0</v>
      </c>
      <c r="AJ152" s="7">
        <f ca="1">IF(Table2[[#This Row],[field_of_work]]="construction",1,0)</f>
        <v>0</v>
      </c>
      <c r="AK152" s="7">
        <f ca="1">IF(Table2[[#This Row],[field_of_work]]="teaching",1,0)</f>
        <v>0</v>
      </c>
      <c r="AL152" s="7">
        <f ca="1">IF(Table2[[#This Row],[field_of_work]]="IT",1,0)</f>
        <v>0</v>
      </c>
      <c r="AM152" s="7">
        <f ca="1">IF(Table2[[#This Row],[field_of_work]]="general work",1,0)</f>
        <v>0</v>
      </c>
      <c r="AN152" s="7">
        <f ca="1">IF(Table2[[#This Row],[field_of_work]]="agriculture",1,0)</f>
        <v>1</v>
      </c>
      <c r="AO152" s="7"/>
      <c r="AP152" s="7"/>
      <c r="AQ152" s="7"/>
      <c r="AR152" s="7"/>
      <c r="AS152" s="7"/>
      <c r="AT152" s="8"/>
      <c r="AV152" s="19">
        <f t="shared" ca="1" si="48"/>
        <v>71001.45744735164</v>
      </c>
      <c r="AW152" s="8"/>
      <c r="AX152" s="6">
        <f ca="1">IF(Table2[[#This Row],[debts]]&gt;$AY$14,1,0)</f>
        <v>1</v>
      </c>
      <c r="AY152" s="7"/>
      <c r="AZ152" s="8"/>
      <c r="BA152" s="26">
        <f ca="1">Table2[[#This Row],[mortage_left]]/Table2[[#This Row],[value_of_house]]</f>
        <v>0.35794361296065358</v>
      </c>
      <c r="BB152" s="7">
        <f t="shared" ca="1" si="69"/>
        <v>0</v>
      </c>
      <c r="BC152" s="7"/>
      <c r="BD152" s="7"/>
      <c r="BE152" s="6">
        <f ca="1">IF(Table2[[#This Row],[area]]="area1",Table2[[#This Row],[income]],0)</f>
        <v>49716</v>
      </c>
      <c r="BF152" s="7">
        <f ca="1">IF(Table2[[#This Row],[area]]="area2",Table2[[#This Row],[income]],0)</f>
        <v>0</v>
      </c>
      <c r="BG152" s="7">
        <f ca="1">IF(Table2[[#This Row],[area]]="area3",Table2[[#This Row],[income]],0)</f>
        <v>0</v>
      </c>
      <c r="BH152" s="7">
        <f ca="1">IF(Table2[[#This Row],[area]]="area4",Table2[[#This Row],[income]],0)</f>
        <v>0</v>
      </c>
      <c r="BI152" s="7">
        <f ca="1">IF(Table2[[#This Row],[area]]="area5",Table2[[#This Row],[income]],0)</f>
        <v>0</v>
      </c>
      <c r="BJ152" s="7">
        <f ca="1">IF(Table2[[#This Row],[area]]="area6",Table2[[#This Row],[income]],0)</f>
        <v>0</v>
      </c>
      <c r="BK152" s="7">
        <f ca="1">IF(Table2[[#This Row],[area]]="area7",Table2[[#This Row],[income]],0)</f>
        <v>0</v>
      </c>
      <c r="BL152" s="7">
        <f ca="1">IF(Table2[[#This Row],[area]]="area8",Table2[[#This Row],[income]],0)</f>
        <v>0</v>
      </c>
      <c r="BM152" s="7">
        <f ca="1">IF(Table2[[#This Row],[area]]="area9",Table2[[#This Row],[income]],0)</f>
        <v>0</v>
      </c>
      <c r="BN152" s="7">
        <f ca="1">IF(Table2[[#This Row],[area]]="area10",Table2[[#This Row],[income]],0)</f>
        <v>0</v>
      </c>
      <c r="BO152" s="6">
        <f ca="1">IF(Table2[[#This Row],[field_of_work]]="health",Table2[[#This Row],[income]],0)</f>
        <v>0</v>
      </c>
      <c r="BP152" s="7">
        <f ca="1">IF(Table2[[#This Row],[field_of_work]]="construction",Table2[[#This Row],[income]],0)</f>
        <v>0</v>
      </c>
      <c r="BQ152" s="7">
        <f ca="1">IF(Table2[[#This Row],[field_of_work]]="teaching",Table2[[#This Row],[income]],0)</f>
        <v>0</v>
      </c>
      <c r="BR152" s="7">
        <f ca="1">IF(Table2[[#This Row],[field_of_work]]="IT",Table2[[#This Row],[income]],0)</f>
        <v>0</v>
      </c>
      <c r="BS152" s="7">
        <f ca="1">IF(Table2[[#This Row],[field_of_work]]="general work",Table2[[#This Row],[income]],0)</f>
        <v>0</v>
      </c>
      <c r="BT152" s="8">
        <f ca="1">IF(Table2[[#This Row],[field_of_work]]="agriculture",Table2[[#This Row],[income]],0)</f>
        <v>49716</v>
      </c>
      <c r="BU152" s="6">
        <f ca="1">IF(Table2[[#This Row],[value_of_debts]]&gt;Table2[[#This Row],[income]],1,0)</f>
        <v>1</v>
      </c>
      <c r="BV152" s="7"/>
      <c r="BW152" s="6">
        <f ca="1">IF(Table2[[#This Row],[net_worth_of_person($)]]&gt;$BX$14,Table2[[#This Row],[age]],0)</f>
        <v>26</v>
      </c>
      <c r="BX152" s="8"/>
    </row>
    <row r="153" spans="2:76" x14ac:dyDescent="0.3">
      <c r="B153">
        <f t="shared" ca="1" si="49"/>
        <v>2</v>
      </c>
      <c r="C153" t="str">
        <f t="shared" ca="1" si="50"/>
        <v>women</v>
      </c>
      <c r="D153">
        <f t="shared" ca="1" si="51"/>
        <v>34</v>
      </c>
      <c r="E153">
        <f t="shared" ca="1" si="52"/>
        <v>4</v>
      </c>
      <c r="F153" t="str">
        <f t="shared" ca="1" si="53"/>
        <v>IT</v>
      </c>
      <c r="G153">
        <f t="shared" ca="1" si="54"/>
        <v>4</v>
      </c>
      <c r="H153" t="str">
        <f t="shared" ca="1" si="55"/>
        <v>technical</v>
      </c>
      <c r="I153">
        <f t="shared" ca="1" si="56"/>
        <v>0</v>
      </c>
      <c r="J153">
        <f t="shared" ca="1" si="57"/>
        <v>3</v>
      </c>
      <c r="K153">
        <f t="shared" ca="1" si="58"/>
        <v>75059</v>
      </c>
      <c r="L153">
        <f t="shared" ca="1" si="59"/>
        <v>14</v>
      </c>
      <c r="M153" t="str">
        <f t="shared" ca="1" si="47"/>
        <v>area10</v>
      </c>
      <c r="N153">
        <f t="shared" ca="1" si="60"/>
        <v>225177</v>
      </c>
      <c r="O153" s="2">
        <f t="shared" ca="1" si="61"/>
        <v>70190.88207857938</v>
      </c>
      <c r="P153" s="1">
        <f t="shared" ca="1" si="62"/>
        <v>213004.37234205491</v>
      </c>
      <c r="Q153">
        <f t="shared" ca="1" si="63"/>
        <v>6255</v>
      </c>
      <c r="R153">
        <f t="shared" ca="1" si="64"/>
        <v>31316.202344689566</v>
      </c>
      <c r="S153">
        <f t="shared" ca="1" si="65"/>
        <v>35070.858977163829</v>
      </c>
      <c r="T153" s="1">
        <f t="shared" ca="1" si="66"/>
        <v>473252.23131921876</v>
      </c>
      <c r="U153" s="2">
        <f t="shared" ca="1" si="67"/>
        <v>107762.08442326894</v>
      </c>
      <c r="V153" s="1">
        <f t="shared" ca="1" si="68"/>
        <v>365490.14689594985</v>
      </c>
      <c r="AD153" s="6">
        <f ca="1">IF(Table2[[#This Row],[gender]]="men",1,0)</f>
        <v>0</v>
      </c>
      <c r="AE153" s="7">
        <f ca="1">IF(Table2[[#This Row],[gender]]="women",1,0)</f>
        <v>1</v>
      </c>
      <c r="AF153" s="7"/>
      <c r="AG153" s="8"/>
      <c r="AI153" s="6">
        <f ca="1">IF(Table2[[#This Row],[field_of_work]]="health",1,0)</f>
        <v>0</v>
      </c>
      <c r="AJ153" s="7">
        <f ca="1">IF(Table2[[#This Row],[field_of_work]]="construction",1,0)</f>
        <v>0</v>
      </c>
      <c r="AK153" s="7">
        <f ca="1">IF(Table2[[#This Row],[field_of_work]]="teaching",1,0)</f>
        <v>0</v>
      </c>
      <c r="AL153" s="7">
        <f ca="1">IF(Table2[[#This Row],[field_of_work]]="IT",1,0)</f>
        <v>1</v>
      </c>
      <c r="AM153" s="7">
        <f ca="1">IF(Table2[[#This Row],[field_of_work]]="general work",1,0)</f>
        <v>0</v>
      </c>
      <c r="AN153" s="7">
        <f ca="1">IF(Table2[[#This Row],[field_of_work]]="agriculture",1,0)</f>
        <v>0</v>
      </c>
      <c r="AO153" s="7"/>
      <c r="AP153" s="7"/>
      <c r="AQ153" s="7"/>
      <c r="AR153" s="7"/>
      <c r="AS153" s="7"/>
      <c r="AT153" s="8"/>
      <c r="AV153" s="19">
        <f t="shared" ca="1" si="48"/>
        <v>16172.818875622765</v>
      </c>
      <c r="AW153" s="8"/>
      <c r="AX153" s="6">
        <f ca="1">IF(Table2[[#This Row],[debts]]&gt;$AY$14,1,0)</f>
        <v>1</v>
      </c>
      <c r="AY153" s="7"/>
      <c r="AZ153" s="8"/>
      <c r="BA153" s="26">
        <f ca="1">Table2[[#This Row],[mortage_left]]/Table2[[#This Row],[value_of_house]]</f>
        <v>0.31171426068639063</v>
      </c>
      <c r="BB153" s="7">
        <f t="shared" ca="1" si="69"/>
        <v>0</v>
      </c>
      <c r="BC153" s="7"/>
      <c r="BD153" s="7"/>
      <c r="BE153" s="6">
        <f ca="1">IF(Table2[[#This Row],[area]]="area1",Table2[[#This Row],[income]],0)</f>
        <v>0</v>
      </c>
      <c r="BF153" s="7">
        <f ca="1">IF(Table2[[#This Row],[area]]="area2",Table2[[#This Row],[income]],0)</f>
        <v>0</v>
      </c>
      <c r="BG153" s="7">
        <f ca="1">IF(Table2[[#This Row],[area]]="area3",Table2[[#This Row],[income]],0)</f>
        <v>0</v>
      </c>
      <c r="BH153" s="7">
        <f ca="1">IF(Table2[[#This Row],[area]]="area4",Table2[[#This Row],[income]],0)</f>
        <v>0</v>
      </c>
      <c r="BI153" s="7">
        <f ca="1">IF(Table2[[#This Row],[area]]="area5",Table2[[#This Row],[income]],0)</f>
        <v>0</v>
      </c>
      <c r="BJ153" s="7">
        <f ca="1">IF(Table2[[#This Row],[area]]="area6",Table2[[#This Row],[income]],0)</f>
        <v>0</v>
      </c>
      <c r="BK153" s="7">
        <f ca="1">IF(Table2[[#This Row],[area]]="area7",Table2[[#This Row],[income]],0)</f>
        <v>0</v>
      </c>
      <c r="BL153" s="7">
        <f ca="1">IF(Table2[[#This Row],[area]]="area8",Table2[[#This Row],[income]],0)</f>
        <v>0</v>
      </c>
      <c r="BM153" s="7">
        <f ca="1">IF(Table2[[#This Row],[area]]="area9",Table2[[#This Row],[income]],0)</f>
        <v>0</v>
      </c>
      <c r="BN153" s="7">
        <f ca="1">IF(Table2[[#This Row],[area]]="area10",Table2[[#This Row],[income]],0)</f>
        <v>75059</v>
      </c>
      <c r="BO153" s="6">
        <f ca="1">IF(Table2[[#This Row],[field_of_work]]="health",Table2[[#This Row],[income]],0)</f>
        <v>0</v>
      </c>
      <c r="BP153" s="7">
        <f ca="1">IF(Table2[[#This Row],[field_of_work]]="construction",Table2[[#This Row],[income]],0)</f>
        <v>0</v>
      </c>
      <c r="BQ153" s="7">
        <f ca="1">IF(Table2[[#This Row],[field_of_work]]="teaching",Table2[[#This Row],[income]],0)</f>
        <v>0</v>
      </c>
      <c r="BR153" s="7">
        <f ca="1">IF(Table2[[#This Row],[field_of_work]]="IT",Table2[[#This Row],[income]],0)</f>
        <v>75059</v>
      </c>
      <c r="BS153" s="7">
        <f ca="1">IF(Table2[[#This Row],[field_of_work]]="general work",Table2[[#This Row],[income]],0)</f>
        <v>0</v>
      </c>
      <c r="BT153" s="8">
        <f ca="1">IF(Table2[[#This Row],[field_of_work]]="agriculture",Table2[[#This Row],[income]],0)</f>
        <v>0</v>
      </c>
      <c r="BU153" s="6">
        <f ca="1">IF(Table2[[#This Row],[value_of_debts]]&gt;Table2[[#This Row],[income]],1,0)</f>
        <v>1</v>
      </c>
      <c r="BV153" s="7"/>
      <c r="BW153" s="6">
        <f ca="1">IF(Table2[[#This Row],[net_worth_of_person($)]]&gt;$BX$14,Table2[[#This Row],[age]],0)</f>
        <v>34</v>
      </c>
      <c r="BX153" s="8"/>
    </row>
    <row r="154" spans="2:76" x14ac:dyDescent="0.3">
      <c r="B154">
        <f t="shared" ca="1" si="49"/>
        <v>2</v>
      </c>
      <c r="C154" t="str">
        <f t="shared" ca="1" si="50"/>
        <v>women</v>
      </c>
      <c r="D154">
        <f t="shared" ca="1" si="51"/>
        <v>32</v>
      </c>
      <c r="E154">
        <f t="shared" ca="1" si="52"/>
        <v>2</v>
      </c>
      <c r="F154" t="str">
        <f t="shared" ca="1" si="53"/>
        <v>construction</v>
      </c>
      <c r="G154">
        <f t="shared" ca="1" si="54"/>
        <v>5</v>
      </c>
      <c r="H154" t="str">
        <f t="shared" ca="1" si="55"/>
        <v>other</v>
      </c>
      <c r="I154">
        <f t="shared" ca="1" si="56"/>
        <v>4</v>
      </c>
      <c r="J154">
        <f t="shared" ca="1" si="57"/>
        <v>1</v>
      </c>
      <c r="K154">
        <f t="shared" ca="1" si="58"/>
        <v>63129</v>
      </c>
      <c r="L154">
        <f t="shared" ca="1" si="59"/>
        <v>10</v>
      </c>
      <c r="M154" t="str">
        <f t="shared" ca="1" si="47"/>
        <v>area10</v>
      </c>
      <c r="N154">
        <f t="shared" ca="1" si="60"/>
        <v>378774</v>
      </c>
      <c r="O154" s="2">
        <f t="shared" ca="1" si="61"/>
        <v>52963.002149435619</v>
      </c>
      <c r="P154" s="1">
        <f t="shared" ca="1" si="62"/>
        <v>16172.818875622765</v>
      </c>
      <c r="Q154">
        <f t="shared" ca="1" si="63"/>
        <v>4284</v>
      </c>
      <c r="R154">
        <f t="shared" ca="1" si="64"/>
        <v>58991.116032671809</v>
      </c>
      <c r="S154">
        <f t="shared" ca="1" si="65"/>
        <v>31486.287816589433</v>
      </c>
      <c r="T154" s="1">
        <f t="shared" ca="1" si="66"/>
        <v>426433.10669221217</v>
      </c>
      <c r="U154" s="2">
        <f t="shared" ca="1" si="67"/>
        <v>116238.11818210743</v>
      </c>
      <c r="V154" s="1">
        <f t="shared" ca="1" si="68"/>
        <v>310194.98851010471</v>
      </c>
      <c r="AD154" s="6">
        <f ca="1">IF(Table2[[#This Row],[gender]]="men",1,0)</f>
        <v>0</v>
      </c>
      <c r="AE154" s="7">
        <f ca="1">IF(Table2[[#This Row],[gender]]="women",1,0)</f>
        <v>1</v>
      </c>
      <c r="AF154" s="7"/>
      <c r="AG154" s="8"/>
      <c r="AI154" s="6">
        <f ca="1">IF(Table2[[#This Row],[field_of_work]]="health",1,0)</f>
        <v>0</v>
      </c>
      <c r="AJ154" s="7">
        <f ca="1">IF(Table2[[#This Row],[field_of_work]]="construction",1,0)</f>
        <v>1</v>
      </c>
      <c r="AK154" s="7">
        <f ca="1">IF(Table2[[#This Row],[field_of_work]]="teaching",1,0)</f>
        <v>0</v>
      </c>
      <c r="AL154" s="7">
        <f ca="1">IF(Table2[[#This Row],[field_of_work]]="IT",1,0)</f>
        <v>0</v>
      </c>
      <c r="AM154" s="7">
        <f ca="1">IF(Table2[[#This Row],[field_of_work]]="general work",1,0)</f>
        <v>0</v>
      </c>
      <c r="AN154" s="7">
        <f ca="1">IF(Table2[[#This Row],[field_of_work]]="agriculture",1,0)</f>
        <v>0</v>
      </c>
      <c r="AO154" s="7"/>
      <c r="AP154" s="7"/>
      <c r="AQ154" s="7"/>
      <c r="AR154" s="7"/>
      <c r="AS154" s="7"/>
      <c r="AT154" s="8"/>
      <c r="AV154" s="19">
        <f t="shared" ca="1" si="48"/>
        <v>42690.3176284621</v>
      </c>
      <c r="AW154" s="8"/>
      <c r="AX154" s="6">
        <f ca="1">IF(Table2[[#This Row],[debts]]&gt;$AY$14,1,0)</f>
        <v>1</v>
      </c>
      <c r="AY154" s="7"/>
      <c r="AZ154" s="8"/>
      <c r="BA154" s="26">
        <f ca="1">Table2[[#This Row],[mortage_left]]/Table2[[#This Row],[value_of_house]]</f>
        <v>0.13982744895223964</v>
      </c>
      <c r="BB154" s="7">
        <f t="shared" ca="1" si="69"/>
        <v>1</v>
      </c>
      <c r="BC154" s="7"/>
      <c r="BD154" s="7"/>
      <c r="BE154" s="6">
        <f ca="1">IF(Table2[[#This Row],[area]]="area1",Table2[[#This Row],[income]],0)</f>
        <v>0</v>
      </c>
      <c r="BF154" s="7">
        <f ca="1">IF(Table2[[#This Row],[area]]="area2",Table2[[#This Row],[income]],0)</f>
        <v>0</v>
      </c>
      <c r="BG154" s="7">
        <f ca="1">IF(Table2[[#This Row],[area]]="area3",Table2[[#This Row],[income]],0)</f>
        <v>0</v>
      </c>
      <c r="BH154" s="7">
        <f ca="1">IF(Table2[[#This Row],[area]]="area4",Table2[[#This Row],[income]],0)</f>
        <v>0</v>
      </c>
      <c r="BI154" s="7">
        <f ca="1">IF(Table2[[#This Row],[area]]="area5",Table2[[#This Row],[income]],0)</f>
        <v>0</v>
      </c>
      <c r="BJ154" s="7">
        <f ca="1">IF(Table2[[#This Row],[area]]="area6",Table2[[#This Row],[income]],0)</f>
        <v>0</v>
      </c>
      <c r="BK154" s="7">
        <f ca="1">IF(Table2[[#This Row],[area]]="area7",Table2[[#This Row],[income]],0)</f>
        <v>0</v>
      </c>
      <c r="BL154" s="7">
        <f ca="1">IF(Table2[[#This Row],[area]]="area8",Table2[[#This Row],[income]],0)</f>
        <v>0</v>
      </c>
      <c r="BM154" s="7">
        <f ca="1">IF(Table2[[#This Row],[area]]="area9",Table2[[#This Row],[income]],0)</f>
        <v>0</v>
      </c>
      <c r="BN154" s="7">
        <f ca="1">IF(Table2[[#This Row],[area]]="area10",Table2[[#This Row],[income]],0)</f>
        <v>63129</v>
      </c>
      <c r="BO154" s="6">
        <f ca="1">IF(Table2[[#This Row],[field_of_work]]="health",Table2[[#This Row],[income]],0)</f>
        <v>0</v>
      </c>
      <c r="BP154" s="7">
        <f ca="1">IF(Table2[[#This Row],[field_of_work]]="construction",Table2[[#This Row],[income]],0)</f>
        <v>63129</v>
      </c>
      <c r="BQ154" s="7">
        <f ca="1">IF(Table2[[#This Row],[field_of_work]]="teaching",Table2[[#This Row],[income]],0)</f>
        <v>0</v>
      </c>
      <c r="BR154" s="7">
        <f ca="1">IF(Table2[[#This Row],[field_of_work]]="IT",Table2[[#This Row],[income]],0)</f>
        <v>0</v>
      </c>
      <c r="BS154" s="7">
        <f ca="1">IF(Table2[[#This Row],[field_of_work]]="general work",Table2[[#This Row],[income]],0)</f>
        <v>0</v>
      </c>
      <c r="BT154" s="8">
        <f ca="1">IF(Table2[[#This Row],[field_of_work]]="agriculture",Table2[[#This Row],[income]],0)</f>
        <v>0</v>
      </c>
      <c r="BU154" s="6">
        <f ca="1">IF(Table2[[#This Row],[value_of_debts]]&gt;Table2[[#This Row],[income]],1,0)</f>
        <v>1</v>
      </c>
      <c r="BV154" s="7"/>
      <c r="BW154" s="6">
        <f ca="1">IF(Table2[[#This Row],[net_worth_of_person($)]]&gt;$BX$14,Table2[[#This Row],[age]],0)</f>
        <v>32</v>
      </c>
      <c r="BX154" s="8"/>
    </row>
    <row r="155" spans="2:76" x14ac:dyDescent="0.3">
      <c r="B155">
        <f t="shared" ca="1" si="49"/>
        <v>1</v>
      </c>
      <c r="C155" t="str">
        <f t="shared" ca="1" si="50"/>
        <v>men</v>
      </c>
      <c r="D155">
        <f t="shared" ca="1" si="51"/>
        <v>25</v>
      </c>
      <c r="E155">
        <f t="shared" ca="1" si="52"/>
        <v>2</v>
      </c>
      <c r="F155" t="str">
        <f t="shared" ca="1" si="53"/>
        <v>construction</v>
      </c>
      <c r="G155">
        <f t="shared" ca="1" si="54"/>
        <v>1</v>
      </c>
      <c r="H155" t="str">
        <f t="shared" ca="1" si="55"/>
        <v>highschool</v>
      </c>
      <c r="I155">
        <f t="shared" ca="1" si="56"/>
        <v>4</v>
      </c>
      <c r="J155">
        <f t="shared" ca="1" si="57"/>
        <v>3</v>
      </c>
      <c r="K155">
        <f t="shared" ca="1" si="58"/>
        <v>49196</v>
      </c>
      <c r="L155">
        <f t="shared" ca="1" si="59"/>
        <v>6</v>
      </c>
      <c r="M155" t="str">
        <f t="shared" ca="1" si="47"/>
        <v>area6</v>
      </c>
      <c r="N155">
        <f t="shared" ca="1" si="60"/>
        <v>295176</v>
      </c>
      <c r="O155" s="2">
        <f t="shared" ca="1" si="61"/>
        <v>152694.40488263391</v>
      </c>
      <c r="P155" s="1">
        <f t="shared" ca="1" si="62"/>
        <v>128070.9528853863</v>
      </c>
      <c r="Q155">
        <f t="shared" ca="1" si="63"/>
        <v>74525</v>
      </c>
      <c r="R155">
        <f t="shared" ca="1" si="64"/>
        <v>56073.854803065493</v>
      </c>
      <c r="S155">
        <f t="shared" ca="1" si="65"/>
        <v>27582.975675559472</v>
      </c>
      <c r="T155" s="1">
        <f t="shared" ca="1" si="66"/>
        <v>450829.92856094579</v>
      </c>
      <c r="U155" s="2">
        <f t="shared" ca="1" si="67"/>
        <v>283293.25968569942</v>
      </c>
      <c r="V155" s="1">
        <f t="shared" ca="1" si="68"/>
        <v>167536.66887524637</v>
      </c>
      <c r="AD155" s="6">
        <f ca="1">IF(Table2[[#This Row],[gender]]="men",1,0)</f>
        <v>1</v>
      </c>
      <c r="AE155" s="7">
        <f ca="1">IF(Table2[[#This Row],[gender]]="women",1,0)</f>
        <v>0</v>
      </c>
      <c r="AF155" s="7"/>
      <c r="AG155" s="8"/>
      <c r="AI155" s="6">
        <f ca="1">IF(Table2[[#This Row],[field_of_work]]="health",1,0)</f>
        <v>0</v>
      </c>
      <c r="AJ155" s="7">
        <f ca="1">IF(Table2[[#This Row],[field_of_work]]="construction",1,0)</f>
        <v>1</v>
      </c>
      <c r="AK155" s="7">
        <f ca="1">IF(Table2[[#This Row],[field_of_work]]="teaching",1,0)</f>
        <v>0</v>
      </c>
      <c r="AL155" s="7">
        <f ca="1">IF(Table2[[#This Row],[field_of_work]]="IT",1,0)</f>
        <v>0</v>
      </c>
      <c r="AM155" s="7">
        <f ca="1">IF(Table2[[#This Row],[field_of_work]]="general work",1,0)</f>
        <v>0</v>
      </c>
      <c r="AN155" s="7">
        <f ca="1">IF(Table2[[#This Row],[field_of_work]]="agriculture",1,0)</f>
        <v>0</v>
      </c>
      <c r="AO155" s="7"/>
      <c r="AP155" s="7"/>
      <c r="AQ155" s="7"/>
      <c r="AR155" s="7"/>
      <c r="AS155" s="7"/>
      <c r="AT155" s="8"/>
      <c r="AV155" s="19">
        <f t="shared" ca="1" si="48"/>
        <v>29670.444897272551</v>
      </c>
      <c r="AW155" s="8"/>
      <c r="AX155" s="6">
        <f ca="1">IF(Table2[[#This Row],[debts]]&gt;$AY$14,1,0)</f>
        <v>1</v>
      </c>
      <c r="AY155" s="7"/>
      <c r="AZ155" s="8"/>
      <c r="BA155" s="26">
        <f ca="1">Table2[[#This Row],[mortage_left]]/Table2[[#This Row],[value_of_house]]</f>
        <v>0.51729952598664497</v>
      </c>
      <c r="BB155" s="7">
        <f t="shared" ca="1" si="69"/>
        <v>0</v>
      </c>
      <c r="BC155" s="7"/>
      <c r="BD155" s="7"/>
      <c r="BE155" s="6">
        <f ca="1">IF(Table2[[#This Row],[area]]="area1",Table2[[#This Row],[income]],0)</f>
        <v>0</v>
      </c>
      <c r="BF155" s="7">
        <f ca="1">IF(Table2[[#This Row],[area]]="area2",Table2[[#This Row],[income]],0)</f>
        <v>0</v>
      </c>
      <c r="BG155" s="7">
        <f ca="1">IF(Table2[[#This Row],[area]]="area3",Table2[[#This Row],[income]],0)</f>
        <v>0</v>
      </c>
      <c r="BH155" s="7">
        <f ca="1">IF(Table2[[#This Row],[area]]="area4",Table2[[#This Row],[income]],0)</f>
        <v>0</v>
      </c>
      <c r="BI155" s="7">
        <f ca="1">IF(Table2[[#This Row],[area]]="area5",Table2[[#This Row],[income]],0)</f>
        <v>0</v>
      </c>
      <c r="BJ155" s="7">
        <f ca="1">IF(Table2[[#This Row],[area]]="area6",Table2[[#This Row],[income]],0)</f>
        <v>49196</v>
      </c>
      <c r="BK155" s="7">
        <f ca="1">IF(Table2[[#This Row],[area]]="area7",Table2[[#This Row],[income]],0)</f>
        <v>0</v>
      </c>
      <c r="BL155" s="7">
        <f ca="1">IF(Table2[[#This Row],[area]]="area8",Table2[[#This Row],[income]],0)</f>
        <v>0</v>
      </c>
      <c r="BM155" s="7">
        <f ca="1">IF(Table2[[#This Row],[area]]="area9",Table2[[#This Row],[income]],0)</f>
        <v>0</v>
      </c>
      <c r="BN155" s="7">
        <f ca="1">IF(Table2[[#This Row],[area]]="area10",Table2[[#This Row],[income]],0)</f>
        <v>0</v>
      </c>
      <c r="BO155" s="6">
        <f ca="1">IF(Table2[[#This Row],[field_of_work]]="health",Table2[[#This Row],[income]],0)</f>
        <v>0</v>
      </c>
      <c r="BP155" s="7">
        <f ca="1">IF(Table2[[#This Row],[field_of_work]]="construction",Table2[[#This Row],[income]],0)</f>
        <v>49196</v>
      </c>
      <c r="BQ155" s="7">
        <f ca="1">IF(Table2[[#This Row],[field_of_work]]="teaching",Table2[[#This Row],[income]],0)</f>
        <v>0</v>
      </c>
      <c r="BR155" s="7">
        <f ca="1">IF(Table2[[#This Row],[field_of_work]]="IT",Table2[[#This Row],[income]],0)</f>
        <v>0</v>
      </c>
      <c r="BS155" s="7">
        <f ca="1">IF(Table2[[#This Row],[field_of_work]]="general work",Table2[[#This Row],[income]],0)</f>
        <v>0</v>
      </c>
      <c r="BT155" s="8">
        <f ca="1">IF(Table2[[#This Row],[field_of_work]]="agriculture",Table2[[#This Row],[income]],0)</f>
        <v>0</v>
      </c>
      <c r="BU155" s="6">
        <f ca="1">IF(Table2[[#This Row],[value_of_debts]]&gt;Table2[[#This Row],[income]],1,0)</f>
        <v>1</v>
      </c>
      <c r="BV155" s="7"/>
      <c r="BW155" s="6">
        <f ca="1">IF(Table2[[#This Row],[net_worth_of_person($)]]&gt;$BX$14,Table2[[#This Row],[age]],0)</f>
        <v>25</v>
      </c>
      <c r="BX155" s="8"/>
    </row>
    <row r="156" spans="2:76" x14ac:dyDescent="0.3">
      <c r="B156">
        <f t="shared" ca="1" si="49"/>
        <v>1</v>
      </c>
      <c r="C156" t="str">
        <f t="shared" ca="1" si="50"/>
        <v>men</v>
      </c>
      <c r="D156">
        <f t="shared" ca="1" si="51"/>
        <v>35</v>
      </c>
      <c r="E156">
        <f t="shared" ca="1" si="52"/>
        <v>1</v>
      </c>
      <c r="F156" t="str">
        <f t="shared" ca="1" si="53"/>
        <v>health</v>
      </c>
      <c r="G156">
        <f t="shared" ca="1" si="54"/>
        <v>4</v>
      </c>
      <c r="H156" t="str">
        <f t="shared" ca="1" si="55"/>
        <v>technical</v>
      </c>
      <c r="I156">
        <f t="shared" ca="1" si="56"/>
        <v>4</v>
      </c>
      <c r="J156">
        <f t="shared" ca="1" si="57"/>
        <v>1</v>
      </c>
      <c r="K156">
        <f t="shared" ca="1" si="58"/>
        <v>85654</v>
      </c>
      <c r="L156">
        <f t="shared" ca="1" si="59"/>
        <v>5</v>
      </c>
      <c r="M156" t="str">
        <f t="shared" ca="1" si="47"/>
        <v>area5</v>
      </c>
      <c r="N156">
        <f t="shared" ca="1" si="60"/>
        <v>428270</v>
      </c>
      <c r="O156" s="2">
        <f t="shared" ca="1" si="61"/>
        <v>93873.332888951292</v>
      </c>
      <c r="P156" s="1">
        <f t="shared" ca="1" si="62"/>
        <v>29670.444897272551</v>
      </c>
      <c r="Q156">
        <f t="shared" ca="1" si="63"/>
        <v>677</v>
      </c>
      <c r="R156">
        <f t="shared" ca="1" si="64"/>
        <v>153661.28301724666</v>
      </c>
      <c r="S156">
        <f t="shared" ca="1" si="65"/>
        <v>44413.600287874084</v>
      </c>
      <c r="T156" s="1">
        <f t="shared" ca="1" si="66"/>
        <v>502354.04518514662</v>
      </c>
      <c r="U156" s="2">
        <f t="shared" ca="1" si="67"/>
        <v>248211.61590619796</v>
      </c>
      <c r="V156" s="1">
        <f t="shared" ca="1" si="68"/>
        <v>254142.42927894866</v>
      </c>
      <c r="AD156" s="6">
        <f ca="1">IF(Table2[[#This Row],[gender]]="men",1,0)</f>
        <v>1</v>
      </c>
      <c r="AE156" s="7">
        <f ca="1">IF(Table2[[#This Row],[gender]]="women",1,0)</f>
        <v>0</v>
      </c>
      <c r="AF156" s="7"/>
      <c r="AG156" s="8"/>
      <c r="AI156" s="6">
        <f ca="1">IF(Table2[[#This Row],[field_of_work]]="health",1,0)</f>
        <v>1</v>
      </c>
      <c r="AJ156" s="7">
        <f ca="1">IF(Table2[[#This Row],[field_of_work]]="construction",1,0)</f>
        <v>0</v>
      </c>
      <c r="AK156" s="7">
        <f ca="1">IF(Table2[[#This Row],[field_of_work]]="teaching",1,0)</f>
        <v>0</v>
      </c>
      <c r="AL156" s="7">
        <f ca="1">IF(Table2[[#This Row],[field_of_work]]="IT",1,0)</f>
        <v>0</v>
      </c>
      <c r="AM156" s="7">
        <f ca="1">IF(Table2[[#This Row],[field_of_work]]="general work",1,0)</f>
        <v>0</v>
      </c>
      <c r="AN156" s="7">
        <f ca="1">IF(Table2[[#This Row],[field_of_work]]="agriculture",1,0)</f>
        <v>0</v>
      </c>
      <c r="AO156" s="7"/>
      <c r="AP156" s="7"/>
      <c r="AQ156" s="7"/>
      <c r="AR156" s="7"/>
      <c r="AS156" s="7"/>
      <c r="AT156" s="8"/>
      <c r="AV156" s="19">
        <f t="shared" ca="1" si="48"/>
        <v>32119.769794315856</v>
      </c>
      <c r="AW156" s="8"/>
      <c r="AX156" s="6">
        <f ca="1">IF(Table2[[#This Row],[debts]]&gt;$AY$14,1,0)</f>
        <v>1</v>
      </c>
      <c r="AY156" s="7"/>
      <c r="AZ156" s="8"/>
      <c r="BA156" s="26">
        <f ca="1">Table2[[#This Row],[mortage_left]]/Table2[[#This Row],[value_of_house]]</f>
        <v>0.21919194173991008</v>
      </c>
      <c r="BB156" s="7">
        <f t="shared" ca="1" si="69"/>
        <v>1</v>
      </c>
      <c r="BC156" s="7"/>
      <c r="BD156" s="7"/>
      <c r="BE156" s="6">
        <f ca="1">IF(Table2[[#This Row],[area]]="area1",Table2[[#This Row],[income]],0)</f>
        <v>0</v>
      </c>
      <c r="BF156" s="7">
        <f ca="1">IF(Table2[[#This Row],[area]]="area2",Table2[[#This Row],[income]],0)</f>
        <v>0</v>
      </c>
      <c r="BG156" s="7">
        <f ca="1">IF(Table2[[#This Row],[area]]="area3",Table2[[#This Row],[income]],0)</f>
        <v>0</v>
      </c>
      <c r="BH156" s="7">
        <f ca="1">IF(Table2[[#This Row],[area]]="area4",Table2[[#This Row],[income]],0)</f>
        <v>0</v>
      </c>
      <c r="BI156" s="7">
        <f ca="1">IF(Table2[[#This Row],[area]]="area5",Table2[[#This Row],[income]],0)</f>
        <v>85654</v>
      </c>
      <c r="BJ156" s="7">
        <f ca="1">IF(Table2[[#This Row],[area]]="area6",Table2[[#This Row],[income]],0)</f>
        <v>0</v>
      </c>
      <c r="BK156" s="7">
        <f ca="1">IF(Table2[[#This Row],[area]]="area7",Table2[[#This Row],[income]],0)</f>
        <v>0</v>
      </c>
      <c r="BL156" s="7">
        <f ca="1">IF(Table2[[#This Row],[area]]="area8",Table2[[#This Row],[income]],0)</f>
        <v>0</v>
      </c>
      <c r="BM156" s="7">
        <f ca="1">IF(Table2[[#This Row],[area]]="area9",Table2[[#This Row],[income]],0)</f>
        <v>0</v>
      </c>
      <c r="BN156" s="7">
        <f ca="1">IF(Table2[[#This Row],[area]]="area10",Table2[[#This Row],[income]],0)</f>
        <v>0</v>
      </c>
      <c r="BO156" s="6">
        <f ca="1">IF(Table2[[#This Row],[field_of_work]]="health",Table2[[#This Row],[income]],0)</f>
        <v>85654</v>
      </c>
      <c r="BP156" s="7">
        <f ca="1">IF(Table2[[#This Row],[field_of_work]]="construction",Table2[[#This Row],[income]],0)</f>
        <v>0</v>
      </c>
      <c r="BQ156" s="7">
        <f ca="1">IF(Table2[[#This Row],[field_of_work]]="teaching",Table2[[#This Row],[income]],0)</f>
        <v>0</v>
      </c>
      <c r="BR156" s="7">
        <f ca="1">IF(Table2[[#This Row],[field_of_work]]="IT",Table2[[#This Row],[income]],0)</f>
        <v>0</v>
      </c>
      <c r="BS156" s="7">
        <f ca="1">IF(Table2[[#This Row],[field_of_work]]="general work",Table2[[#This Row],[income]],0)</f>
        <v>0</v>
      </c>
      <c r="BT156" s="8">
        <f ca="1">IF(Table2[[#This Row],[field_of_work]]="agriculture",Table2[[#This Row],[income]],0)</f>
        <v>0</v>
      </c>
      <c r="BU156" s="6">
        <f ca="1">IF(Table2[[#This Row],[value_of_debts]]&gt;Table2[[#This Row],[income]],1,0)</f>
        <v>1</v>
      </c>
      <c r="BV156" s="7"/>
      <c r="BW156" s="6">
        <f ca="1">IF(Table2[[#This Row],[net_worth_of_person($)]]&gt;$BX$14,Table2[[#This Row],[age]],0)</f>
        <v>35</v>
      </c>
      <c r="BX156" s="8"/>
    </row>
    <row r="157" spans="2:76" x14ac:dyDescent="0.3">
      <c r="B157">
        <f t="shared" ca="1" si="49"/>
        <v>1</v>
      </c>
      <c r="C157" t="str">
        <f t="shared" ca="1" si="50"/>
        <v>men</v>
      </c>
      <c r="D157">
        <f t="shared" ca="1" si="51"/>
        <v>26</v>
      </c>
      <c r="E157">
        <f t="shared" ca="1" si="52"/>
        <v>3</v>
      </c>
      <c r="F157" t="str">
        <f t="shared" ca="1" si="53"/>
        <v>teaching</v>
      </c>
      <c r="G157">
        <f t="shared" ca="1" si="54"/>
        <v>5</v>
      </c>
      <c r="H157" t="str">
        <f t="shared" ca="1" si="55"/>
        <v>other</v>
      </c>
      <c r="I157">
        <f t="shared" ca="1" si="56"/>
        <v>0</v>
      </c>
      <c r="J157">
        <f t="shared" ca="1" si="57"/>
        <v>3</v>
      </c>
      <c r="K157">
        <f t="shared" ca="1" si="58"/>
        <v>46530</v>
      </c>
      <c r="L157">
        <f t="shared" ca="1" si="59"/>
        <v>8</v>
      </c>
      <c r="M157" t="str">
        <f t="shared" ca="1" si="47"/>
        <v>area8</v>
      </c>
      <c r="N157">
        <f t="shared" ca="1" si="60"/>
        <v>139590</v>
      </c>
      <c r="O157" s="2">
        <f t="shared" ca="1" si="61"/>
        <v>97364.388909463145</v>
      </c>
      <c r="P157" s="1">
        <f t="shared" ca="1" si="62"/>
        <v>96359.309382947569</v>
      </c>
      <c r="Q157">
        <f t="shared" ca="1" si="63"/>
        <v>23088</v>
      </c>
      <c r="R157">
        <f t="shared" ca="1" si="64"/>
        <v>23578.7075712109</v>
      </c>
      <c r="S157">
        <f t="shared" ca="1" si="65"/>
        <v>56714.285942974864</v>
      </c>
      <c r="T157" s="1">
        <f t="shared" ca="1" si="66"/>
        <v>292663.59532592242</v>
      </c>
      <c r="U157" s="2">
        <f t="shared" ca="1" si="67"/>
        <v>144031.09648067405</v>
      </c>
      <c r="V157" s="1">
        <f t="shared" ca="1" si="68"/>
        <v>148632.49884524837</v>
      </c>
      <c r="AD157" s="6">
        <f ca="1">IF(Table2[[#This Row],[gender]]="men",1,0)</f>
        <v>1</v>
      </c>
      <c r="AE157" s="7">
        <f ca="1">IF(Table2[[#This Row],[gender]]="women",1,0)</f>
        <v>0</v>
      </c>
      <c r="AF157" s="7"/>
      <c r="AG157" s="8"/>
      <c r="AI157" s="6">
        <f ca="1">IF(Table2[[#This Row],[field_of_work]]="health",1,0)</f>
        <v>0</v>
      </c>
      <c r="AJ157" s="7">
        <f ca="1">IF(Table2[[#This Row],[field_of_work]]="construction",1,0)</f>
        <v>0</v>
      </c>
      <c r="AK157" s="7">
        <f ca="1">IF(Table2[[#This Row],[field_of_work]]="teaching",1,0)</f>
        <v>1</v>
      </c>
      <c r="AL157" s="7">
        <f ca="1">IF(Table2[[#This Row],[field_of_work]]="IT",1,0)</f>
        <v>0</v>
      </c>
      <c r="AM157" s="7">
        <f ca="1">IF(Table2[[#This Row],[field_of_work]]="general work",1,0)</f>
        <v>0</v>
      </c>
      <c r="AN157" s="7">
        <f ca="1">IF(Table2[[#This Row],[field_of_work]]="agriculture",1,0)</f>
        <v>0</v>
      </c>
      <c r="AO157" s="7"/>
      <c r="AP157" s="7"/>
      <c r="AQ157" s="7"/>
      <c r="AR157" s="7"/>
      <c r="AS157" s="7"/>
      <c r="AT157" s="8"/>
      <c r="AV157" s="19">
        <f t="shared" ca="1" si="48"/>
        <v>24537.31682701076</v>
      </c>
      <c r="AW157" s="8"/>
      <c r="AX157" s="6">
        <f ca="1">IF(Table2[[#This Row],[debts]]&gt;$AY$14,1,0)</f>
        <v>1</v>
      </c>
      <c r="AY157" s="7"/>
      <c r="AZ157" s="8"/>
      <c r="BA157" s="26">
        <f ca="1">Table2[[#This Row],[mortage_left]]/Table2[[#This Row],[value_of_house]]</f>
        <v>0.69750260698805888</v>
      </c>
      <c r="BB157" s="7">
        <f t="shared" ca="1" si="69"/>
        <v>0</v>
      </c>
      <c r="BC157" s="7"/>
      <c r="BD157" s="7"/>
      <c r="BE157" s="6">
        <f ca="1">IF(Table2[[#This Row],[area]]="area1",Table2[[#This Row],[income]],0)</f>
        <v>0</v>
      </c>
      <c r="BF157" s="7">
        <f ca="1">IF(Table2[[#This Row],[area]]="area2",Table2[[#This Row],[income]],0)</f>
        <v>0</v>
      </c>
      <c r="BG157" s="7">
        <f ca="1">IF(Table2[[#This Row],[area]]="area3",Table2[[#This Row],[income]],0)</f>
        <v>0</v>
      </c>
      <c r="BH157" s="7">
        <f ca="1">IF(Table2[[#This Row],[area]]="area4",Table2[[#This Row],[income]],0)</f>
        <v>0</v>
      </c>
      <c r="BI157" s="7">
        <f ca="1">IF(Table2[[#This Row],[area]]="area5",Table2[[#This Row],[income]],0)</f>
        <v>0</v>
      </c>
      <c r="BJ157" s="7">
        <f ca="1">IF(Table2[[#This Row],[area]]="area6",Table2[[#This Row],[income]],0)</f>
        <v>0</v>
      </c>
      <c r="BK157" s="7">
        <f ca="1">IF(Table2[[#This Row],[area]]="area7",Table2[[#This Row],[income]],0)</f>
        <v>0</v>
      </c>
      <c r="BL157" s="7">
        <f ca="1">IF(Table2[[#This Row],[area]]="area8",Table2[[#This Row],[income]],0)</f>
        <v>46530</v>
      </c>
      <c r="BM157" s="7">
        <f ca="1">IF(Table2[[#This Row],[area]]="area9",Table2[[#This Row],[income]],0)</f>
        <v>0</v>
      </c>
      <c r="BN157" s="7">
        <f ca="1">IF(Table2[[#This Row],[area]]="area10",Table2[[#This Row],[income]],0)</f>
        <v>0</v>
      </c>
      <c r="BO157" s="6">
        <f ca="1">IF(Table2[[#This Row],[field_of_work]]="health",Table2[[#This Row],[income]],0)</f>
        <v>0</v>
      </c>
      <c r="BP157" s="7">
        <f ca="1">IF(Table2[[#This Row],[field_of_work]]="construction",Table2[[#This Row],[income]],0)</f>
        <v>0</v>
      </c>
      <c r="BQ157" s="7">
        <f ca="1">IF(Table2[[#This Row],[field_of_work]]="teaching",Table2[[#This Row],[income]],0)</f>
        <v>46530</v>
      </c>
      <c r="BR157" s="7">
        <f ca="1">IF(Table2[[#This Row],[field_of_work]]="IT",Table2[[#This Row],[income]],0)</f>
        <v>0</v>
      </c>
      <c r="BS157" s="7">
        <f ca="1">IF(Table2[[#This Row],[field_of_work]]="general work",Table2[[#This Row],[income]],0)</f>
        <v>0</v>
      </c>
      <c r="BT157" s="8">
        <f ca="1">IF(Table2[[#This Row],[field_of_work]]="agriculture",Table2[[#This Row],[income]],0)</f>
        <v>0</v>
      </c>
      <c r="BU157" s="6">
        <f ca="1">IF(Table2[[#This Row],[value_of_debts]]&gt;Table2[[#This Row],[income]],1,0)</f>
        <v>1</v>
      </c>
      <c r="BV157" s="7"/>
      <c r="BW157" s="6">
        <f ca="1">IF(Table2[[#This Row],[net_worth_of_person($)]]&gt;$BX$14,Table2[[#This Row],[age]],0)</f>
        <v>26</v>
      </c>
      <c r="BX157" s="8"/>
    </row>
    <row r="158" spans="2:76" x14ac:dyDescent="0.3">
      <c r="B158">
        <f t="shared" ca="1" si="49"/>
        <v>2</v>
      </c>
      <c r="C158" t="str">
        <f t="shared" ca="1" si="50"/>
        <v>women</v>
      </c>
      <c r="D158">
        <f t="shared" ca="1" si="51"/>
        <v>36</v>
      </c>
      <c r="E158">
        <f t="shared" ca="1" si="52"/>
        <v>4</v>
      </c>
      <c r="F158" t="str">
        <f t="shared" ca="1" si="53"/>
        <v>IT</v>
      </c>
      <c r="G158">
        <f t="shared" ca="1" si="54"/>
        <v>1</v>
      </c>
      <c r="H158" t="str">
        <f t="shared" ca="1" si="55"/>
        <v>highschool</v>
      </c>
      <c r="I158">
        <f t="shared" ca="1" si="56"/>
        <v>3</v>
      </c>
      <c r="J158">
        <f t="shared" ca="1" si="57"/>
        <v>1</v>
      </c>
      <c r="K158">
        <f t="shared" ca="1" si="58"/>
        <v>37664</v>
      </c>
      <c r="L158">
        <f t="shared" ca="1" si="59"/>
        <v>5</v>
      </c>
      <c r="M158" t="str">
        <f t="shared" ca="1" si="47"/>
        <v>area5</v>
      </c>
      <c r="N158">
        <f t="shared" ca="1" si="60"/>
        <v>225984</v>
      </c>
      <c r="O158" s="2">
        <f t="shared" ca="1" si="61"/>
        <v>169172.49555296928</v>
      </c>
      <c r="P158" s="1">
        <f t="shared" ca="1" si="62"/>
        <v>24537.31682701076</v>
      </c>
      <c r="Q158">
        <f t="shared" ca="1" si="63"/>
        <v>17458</v>
      </c>
      <c r="R158">
        <f t="shared" ca="1" si="64"/>
        <v>68304.294515140675</v>
      </c>
      <c r="S158">
        <f t="shared" ca="1" si="65"/>
        <v>12962.451505133728</v>
      </c>
      <c r="T158" s="1">
        <f t="shared" ca="1" si="66"/>
        <v>263483.76833214448</v>
      </c>
      <c r="U158" s="2">
        <f t="shared" ca="1" si="67"/>
        <v>254934.79006810996</v>
      </c>
      <c r="V158" s="1">
        <f t="shared" ca="1" si="68"/>
        <v>8548.978264034522</v>
      </c>
      <c r="AD158" s="6">
        <f ca="1">IF(Table2[[#This Row],[gender]]="men",1,0)</f>
        <v>0</v>
      </c>
      <c r="AE158" s="7">
        <f ca="1">IF(Table2[[#This Row],[gender]]="women",1,0)</f>
        <v>1</v>
      </c>
      <c r="AF158" s="7"/>
      <c r="AG158" s="8"/>
      <c r="AI158" s="6">
        <f ca="1">IF(Table2[[#This Row],[field_of_work]]="health",1,0)</f>
        <v>0</v>
      </c>
      <c r="AJ158" s="7">
        <f ca="1">IF(Table2[[#This Row],[field_of_work]]="construction",1,0)</f>
        <v>0</v>
      </c>
      <c r="AK158" s="7">
        <f ca="1">IF(Table2[[#This Row],[field_of_work]]="teaching",1,0)</f>
        <v>0</v>
      </c>
      <c r="AL158" s="7">
        <f ca="1">IF(Table2[[#This Row],[field_of_work]]="IT",1,0)</f>
        <v>1</v>
      </c>
      <c r="AM158" s="7">
        <f ca="1">IF(Table2[[#This Row],[field_of_work]]="general work",1,0)</f>
        <v>0</v>
      </c>
      <c r="AN158" s="7">
        <f ca="1">IF(Table2[[#This Row],[field_of_work]]="agriculture",1,0)</f>
        <v>0</v>
      </c>
      <c r="AO158" s="7"/>
      <c r="AP158" s="7"/>
      <c r="AQ158" s="7"/>
      <c r="AR158" s="7"/>
      <c r="AS158" s="7"/>
      <c r="AT158" s="8"/>
      <c r="AV158" s="19">
        <f t="shared" ca="1" si="48"/>
        <v>31533.667478861807</v>
      </c>
      <c r="AW158" s="8"/>
      <c r="AX158" s="6">
        <f ca="1">IF(Table2[[#This Row],[debts]]&gt;$AY$14,1,0)</f>
        <v>1</v>
      </c>
      <c r="AY158" s="7"/>
      <c r="AZ158" s="8"/>
      <c r="BA158" s="26">
        <f ca="1">Table2[[#This Row],[mortage_left]]/Table2[[#This Row],[value_of_house]]</f>
        <v>0.74860386378225574</v>
      </c>
      <c r="BB158" s="7">
        <f t="shared" ca="1" si="69"/>
        <v>0</v>
      </c>
      <c r="BC158" s="7"/>
      <c r="BD158" s="7"/>
      <c r="BE158" s="6">
        <f ca="1">IF(Table2[[#This Row],[area]]="area1",Table2[[#This Row],[income]],0)</f>
        <v>0</v>
      </c>
      <c r="BF158" s="7">
        <f ca="1">IF(Table2[[#This Row],[area]]="area2",Table2[[#This Row],[income]],0)</f>
        <v>0</v>
      </c>
      <c r="BG158" s="7">
        <f ca="1">IF(Table2[[#This Row],[area]]="area3",Table2[[#This Row],[income]],0)</f>
        <v>0</v>
      </c>
      <c r="BH158" s="7">
        <f ca="1">IF(Table2[[#This Row],[area]]="area4",Table2[[#This Row],[income]],0)</f>
        <v>0</v>
      </c>
      <c r="BI158" s="7">
        <f ca="1">IF(Table2[[#This Row],[area]]="area5",Table2[[#This Row],[income]],0)</f>
        <v>37664</v>
      </c>
      <c r="BJ158" s="7">
        <f ca="1">IF(Table2[[#This Row],[area]]="area6",Table2[[#This Row],[income]],0)</f>
        <v>0</v>
      </c>
      <c r="BK158" s="7">
        <f ca="1">IF(Table2[[#This Row],[area]]="area7",Table2[[#This Row],[income]],0)</f>
        <v>0</v>
      </c>
      <c r="BL158" s="7">
        <f ca="1">IF(Table2[[#This Row],[area]]="area8",Table2[[#This Row],[income]],0)</f>
        <v>0</v>
      </c>
      <c r="BM158" s="7">
        <f ca="1">IF(Table2[[#This Row],[area]]="area9",Table2[[#This Row],[income]],0)</f>
        <v>0</v>
      </c>
      <c r="BN158" s="7">
        <f ca="1">IF(Table2[[#This Row],[area]]="area10",Table2[[#This Row],[income]],0)</f>
        <v>0</v>
      </c>
      <c r="BO158" s="6">
        <f ca="1">IF(Table2[[#This Row],[field_of_work]]="health",Table2[[#This Row],[income]],0)</f>
        <v>0</v>
      </c>
      <c r="BP158" s="7">
        <f ca="1">IF(Table2[[#This Row],[field_of_work]]="construction",Table2[[#This Row],[income]],0)</f>
        <v>0</v>
      </c>
      <c r="BQ158" s="7">
        <f ca="1">IF(Table2[[#This Row],[field_of_work]]="teaching",Table2[[#This Row],[income]],0)</f>
        <v>0</v>
      </c>
      <c r="BR158" s="7">
        <f ca="1">IF(Table2[[#This Row],[field_of_work]]="IT",Table2[[#This Row],[income]],0)</f>
        <v>37664</v>
      </c>
      <c r="BS158" s="7">
        <f ca="1">IF(Table2[[#This Row],[field_of_work]]="general work",Table2[[#This Row],[income]],0)</f>
        <v>0</v>
      </c>
      <c r="BT158" s="8">
        <f ca="1">IF(Table2[[#This Row],[field_of_work]]="agriculture",Table2[[#This Row],[income]],0)</f>
        <v>0</v>
      </c>
      <c r="BU158" s="6">
        <f ca="1">IF(Table2[[#This Row],[value_of_debts]]&gt;Table2[[#This Row],[income]],1,0)</f>
        <v>1</v>
      </c>
      <c r="BV158" s="7"/>
      <c r="BW158" s="6">
        <f ca="1">IF(Table2[[#This Row],[net_worth_of_person($)]]&gt;$BX$14,Table2[[#This Row],[age]],0)</f>
        <v>0</v>
      </c>
      <c r="BX158" s="8"/>
    </row>
    <row r="159" spans="2:76" x14ac:dyDescent="0.3">
      <c r="B159">
        <f t="shared" ca="1" si="49"/>
        <v>1</v>
      </c>
      <c r="C159" t="str">
        <f t="shared" ca="1" si="50"/>
        <v>men</v>
      </c>
      <c r="D159">
        <f t="shared" ca="1" si="51"/>
        <v>34</v>
      </c>
      <c r="E159">
        <f t="shared" ca="1" si="52"/>
        <v>2</v>
      </c>
      <c r="F159" t="str">
        <f t="shared" ca="1" si="53"/>
        <v>construction</v>
      </c>
      <c r="G159">
        <f t="shared" ca="1" si="54"/>
        <v>5</v>
      </c>
      <c r="H159" t="str">
        <f t="shared" ca="1" si="55"/>
        <v>other</v>
      </c>
      <c r="I159">
        <f t="shared" ca="1" si="56"/>
        <v>2</v>
      </c>
      <c r="J159">
        <f t="shared" ca="1" si="57"/>
        <v>1</v>
      </c>
      <c r="K159">
        <f t="shared" ca="1" si="58"/>
        <v>62149</v>
      </c>
      <c r="L159">
        <f t="shared" ca="1" si="59"/>
        <v>6</v>
      </c>
      <c r="M159" t="str">
        <f t="shared" ca="1" si="47"/>
        <v>area6</v>
      </c>
      <c r="N159">
        <f t="shared" ca="1" si="60"/>
        <v>372894</v>
      </c>
      <c r="O159" s="2">
        <f t="shared" ca="1" si="61"/>
        <v>175277.85393798494</v>
      </c>
      <c r="P159" s="1">
        <f t="shared" ca="1" si="62"/>
        <v>31533.667478861807</v>
      </c>
      <c r="Q159">
        <f t="shared" ca="1" si="63"/>
        <v>12478</v>
      </c>
      <c r="R159">
        <f t="shared" ca="1" si="64"/>
        <v>22085.63282003492</v>
      </c>
      <c r="S159">
        <f t="shared" ca="1" si="65"/>
        <v>62723.046642329624</v>
      </c>
      <c r="T159" s="1">
        <f t="shared" ca="1" si="66"/>
        <v>467150.71412119141</v>
      </c>
      <c r="U159" s="2">
        <f t="shared" ca="1" si="67"/>
        <v>209841.48675801986</v>
      </c>
      <c r="V159" s="1">
        <f t="shared" ca="1" si="68"/>
        <v>257309.22736317155</v>
      </c>
      <c r="AD159" s="6">
        <f ca="1">IF(Table2[[#This Row],[gender]]="men",1,0)</f>
        <v>1</v>
      </c>
      <c r="AE159" s="7">
        <f ca="1">IF(Table2[[#This Row],[gender]]="women",1,0)</f>
        <v>0</v>
      </c>
      <c r="AF159" s="7"/>
      <c r="AG159" s="8"/>
      <c r="AI159" s="6">
        <f ca="1">IF(Table2[[#This Row],[field_of_work]]="health",1,0)</f>
        <v>0</v>
      </c>
      <c r="AJ159" s="7">
        <f ca="1">IF(Table2[[#This Row],[field_of_work]]="construction",1,0)</f>
        <v>1</v>
      </c>
      <c r="AK159" s="7">
        <f ca="1">IF(Table2[[#This Row],[field_of_work]]="teaching",1,0)</f>
        <v>0</v>
      </c>
      <c r="AL159" s="7">
        <f ca="1">IF(Table2[[#This Row],[field_of_work]]="IT",1,0)</f>
        <v>0</v>
      </c>
      <c r="AM159" s="7">
        <f ca="1">IF(Table2[[#This Row],[field_of_work]]="general work",1,0)</f>
        <v>0</v>
      </c>
      <c r="AN159" s="7">
        <f ca="1">IF(Table2[[#This Row],[field_of_work]]="agriculture",1,0)</f>
        <v>0</v>
      </c>
      <c r="AO159" s="7"/>
      <c r="AP159" s="7"/>
      <c r="AQ159" s="7"/>
      <c r="AR159" s="7"/>
      <c r="AS159" s="7"/>
      <c r="AT159" s="8"/>
      <c r="AV159" s="19">
        <f t="shared" ca="1" si="48"/>
        <v>13992.061565301512</v>
      </c>
      <c r="AW159" s="8"/>
      <c r="AX159" s="6">
        <f ca="1">IF(Table2[[#This Row],[debts]]&gt;$AY$14,1,0)</f>
        <v>1</v>
      </c>
      <c r="AY159" s="7"/>
      <c r="AZ159" s="8"/>
      <c r="BA159" s="26">
        <f ca="1">Table2[[#This Row],[mortage_left]]/Table2[[#This Row],[value_of_house]]</f>
        <v>0.470047396681054</v>
      </c>
      <c r="BB159" s="7">
        <f t="shared" ca="1" si="69"/>
        <v>0</v>
      </c>
      <c r="BC159" s="7"/>
      <c r="BD159" s="7"/>
      <c r="BE159" s="6">
        <f ca="1">IF(Table2[[#This Row],[area]]="area1",Table2[[#This Row],[income]],0)</f>
        <v>0</v>
      </c>
      <c r="BF159" s="7">
        <f ca="1">IF(Table2[[#This Row],[area]]="area2",Table2[[#This Row],[income]],0)</f>
        <v>0</v>
      </c>
      <c r="BG159" s="7">
        <f ca="1">IF(Table2[[#This Row],[area]]="area3",Table2[[#This Row],[income]],0)</f>
        <v>0</v>
      </c>
      <c r="BH159" s="7">
        <f ca="1">IF(Table2[[#This Row],[area]]="area4",Table2[[#This Row],[income]],0)</f>
        <v>0</v>
      </c>
      <c r="BI159" s="7">
        <f ca="1">IF(Table2[[#This Row],[area]]="area5",Table2[[#This Row],[income]],0)</f>
        <v>0</v>
      </c>
      <c r="BJ159" s="7">
        <f ca="1">IF(Table2[[#This Row],[area]]="area6",Table2[[#This Row],[income]],0)</f>
        <v>62149</v>
      </c>
      <c r="BK159" s="7">
        <f ca="1">IF(Table2[[#This Row],[area]]="area7",Table2[[#This Row],[income]],0)</f>
        <v>0</v>
      </c>
      <c r="BL159" s="7">
        <f ca="1">IF(Table2[[#This Row],[area]]="area8",Table2[[#This Row],[income]],0)</f>
        <v>0</v>
      </c>
      <c r="BM159" s="7">
        <f ca="1">IF(Table2[[#This Row],[area]]="area9",Table2[[#This Row],[income]],0)</f>
        <v>0</v>
      </c>
      <c r="BN159" s="7">
        <f ca="1">IF(Table2[[#This Row],[area]]="area10",Table2[[#This Row],[income]],0)</f>
        <v>0</v>
      </c>
      <c r="BO159" s="6">
        <f ca="1">IF(Table2[[#This Row],[field_of_work]]="health",Table2[[#This Row],[income]],0)</f>
        <v>0</v>
      </c>
      <c r="BP159" s="7">
        <f ca="1">IF(Table2[[#This Row],[field_of_work]]="construction",Table2[[#This Row],[income]],0)</f>
        <v>62149</v>
      </c>
      <c r="BQ159" s="7">
        <f ca="1">IF(Table2[[#This Row],[field_of_work]]="teaching",Table2[[#This Row],[income]],0)</f>
        <v>0</v>
      </c>
      <c r="BR159" s="7">
        <f ca="1">IF(Table2[[#This Row],[field_of_work]]="IT",Table2[[#This Row],[income]],0)</f>
        <v>0</v>
      </c>
      <c r="BS159" s="7">
        <f ca="1">IF(Table2[[#This Row],[field_of_work]]="general work",Table2[[#This Row],[income]],0)</f>
        <v>0</v>
      </c>
      <c r="BT159" s="8">
        <f ca="1">IF(Table2[[#This Row],[field_of_work]]="agriculture",Table2[[#This Row],[income]],0)</f>
        <v>0</v>
      </c>
      <c r="BU159" s="6">
        <f ca="1">IF(Table2[[#This Row],[value_of_debts]]&gt;Table2[[#This Row],[income]],1,0)</f>
        <v>1</v>
      </c>
      <c r="BV159" s="7"/>
      <c r="BW159" s="6">
        <f ca="1">IF(Table2[[#This Row],[net_worth_of_person($)]]&gt;$BX$14,Table2[[#This Row],[age]],0)</f>
        <v>34</v>
      </c>
      <c r="BX159" s="8"/>
    </row>
    <row r="160" spans="2:76" x14ac:dyDescent="0.3">
      <c r="B160">
        <f t="shared" ca="1" si="49"/>
        <v>1</v>
      </c>
      <c r="C160" t="str">
        <f t="shared" ca="1" si="50"/>
        <v>men</v>
      </c>
      <c r="D160">
        <f t="shared" ca="1" si="51"/>
        <v>40</v>
      </c>
      <c r="E160">
        <f t="shared" ca="1" si="52"/>
        <v>1</v>
      </c>
      <c r="F160" t="str">
        <f t="shared" ca="1" si="53"/>
        <v>health</v>
      </c>
      <c r="G160">
        <f t="shared" ca="1" si="54"/>
        <v>4</v>
      </c>
      <c r="H160" t="str">
        <f t="shared" ca="1" si="55"/>
        <v>technical</v>
      </c>
      <c r="I160">
        <f t="shared" ca="1" si="56"/>
        <v>0</v>
      </c>
      <c r="J160">
        <f t="shared" ca="1" si="57"/>
        <v>2</v>
      </c>
      <c r="K160">
        <f t="shared" ca="1" si="58"/>
        <v>28742</v>
      </c>
      <c r="L160">
        <f t="shared" ca="1" si="59"/>
        <v>4</v>
      </c>
      <c r="M160" t="str">
        <f t="shared" ca="1" si="47"/>
        <v>area4</v>
      </c>
      <c r="N160">
        <f t="shared" ca="1" si="60"/>
        <v>143710</v>
      </c>
      <c r="O160" s="2">
        <f t="shared" ca="1" si="61"/>
        <v>993.88567951226378</v>
      </c>
      <c r="P160" s="1">
        <f t="shared" ca="1" si="62"/>
        <v>27984.123130603024</v>
      </c>
      <c r="Q160">
        <f t="shared" ca="1" si="63"/>
        <v>18986</v>
      </c>
      <c r="R160">
        <f t="shared" ca="1" si="64"/>
        <v>19858.178642190953</v>
      </c>
      <c r="S160">
        <f t="shared" ca="1" si="65"/>
        <v>31235.189645438593</v>
      </c>
      <c r="T160" s="1">
        <f t="shared" ca="1" si="66"/>
        <v>202929.31277604162</v>
      </c>
      <c r="U160" s="2">
        <f t="shared" ca="1" si="67"/>
        <v>39838.064321703219</v>
      </c>
      <c r="V160" s="1">
        <f t="shared" ca="1" si="68"/>
        <v>163091.24845433841</v>
      </c>
      <c r="AD160" s="6">
        <f ca="1">IF(Table2[[#This Row],[gender]]="men",1,0)</f>
        <v>1</v>
      </c>
      <c r="AE160" s="7">
        <f ca="1">IF(Table2[[#This Row],[gender]]="women",1,0)</f>
        <v>0</v>
      </c>
      <c r="AF160" s="7"/>
      <c r="AG160" s="8"/>
      <c r="AI160" s="6">
        <f ca="1">IF(Table2[[#This Row],[field_of_work]]="health",1,0)</f>
        <v>1</v>
      </c>
      <c r="AJ160" s="7">
        <f ca="1">IF(Table2[[#This Row],[field_of_work]]="construction",1,0)</f>
        <v>0</v>
      </c>
      <c r="AK160" s="7">
        <f ca="1">IF(Table2[[#This Row],[field_of_work]]="teaching",1,0)</f>
        <v>0</v>
      </c>
      <c r="AL160" s="7">
        <f ca="1">IF(Table2[[#This Row],[field_of_work]]="IT",1,0)</f>
        <v>0</v>
      </c>
      <c r="AM160" s="7">
        <f ca="1">IF(Table2[[#This Row],[field_of_work]]="general work",1,0)</f>
        <v>0</v>
      </c>
      <c r="AN160" s="7">
        <f ca="1">IF(Table2[[#This Row],[field_of_work]]="agriculture",1,0)</f>
        <v>0</v>
      </c>
      <c r="AO160" s="7"/>
      <c r="AP160" s="7"/>
      <c r="AQ160" s="7"/>
      <c r="AR160" s="7"/>
      <c r="AS160" s="7"/>
      <c r="AT160" s="8"/>
      <c r="AV160" s="19">
        <f t="shared" ca="1" si="48"/>
        <v>67604.436289365127</v>
      </c>
      <c r="AW160" s="8"/>
      <c r="AX160" s="6">
        <f ca="1">IF(Table2[[#This Row],[debts]]&gt;$AY$14,1,0)</f>
        <v>1</v>
      </c>
      <c r="AY160" s="7"/>
      <c r="AZ160" s="8"/>
      <c r="BA160" s="26">
        <f ca="1">Table2[[#This Row],[mortage_left]]/Table2[[#This Row],[value_of_house]]</f>
        <v>6.9159117633585954E-3</v>
      </c>
      <c r="BB160" s="7">
        <f t="shared" ca="1" si="69"/>
        <v>1</v>
      </c>
      <c r="BC160" s="7"/>
      <c r="BD160" s="7"/>
      <c r="BE160" s="6">
        <f ca="1">IF(Table2[[#This Row],[area]]="area1",Table2[[#This Row],[income]],0)</f>
        <v>0</v>
      </c>
      <c r="BF160" s="7">
        <f ca="1">IF(Table2[[#This Row],[area]]="area2",Table2[[#This Row],[income]],0)</f>
        <v>0</v>
      </c>
      <c r="BG160" s="7">
        <f ca="1">IF(Table2[[#This Row],[area]]="area3",Table2[[#This Row],[income]],0)</f>
        <v>0</v>
      </c>
      <c r="BH160" s="7">
        <f ca="1">IF(Table2[[#This Row],[area]]="area4",Table2[[#This Row],[income]],0)</f>
        <v>28742</v>
      </c>
      <c r="BI160" s="7">
        <f ca="1">IF(Table2[[#This Row],[area]]="area5",Table2[[#This Row],[income]],0)</f>
        <v>0</v>
      </c>
      <c r="BJ160" s="7">
        <f ca="1">IF(Table2[[#This Row],[area]]="area6",Table2[[#This Row],[income]],0)</f>
        <v>0</v>
      </c>
      <c r="BK160" s="7">
        <f ca="1">IF(Table2[[#This Row],[area]]="area7",Table2[[#This Row],[income]],0)</f>
        <v>0</v>
      </c>
      <c r="BL160" s="7">
        <f ca="1">IF(Table2[[#This Row],[area]]="area8",Table2[[#This Row],[income]],0)</f>
        <v>0</v>
      </c>
      <c r="BM160" s="7">
        <f ca="1">IF(Table2[[#This Row],[area]]="area9",Table2[[#This Row],[income]],0)</f>
        <v>0</v>
      </c>
      <c r="BN160" s="7">
        <f ca="1">IF(Table2[[#This Row],[area]]="area10",Table2[[#This Row],[income]],0)</f>
        <v>0</v>
      </c>
      <c r="BO160" s="6">
        <f ca="1">IF(Table2[[#This Row],[field_of_work]]="health",Table2[[#This Row],[income]],0)</f>
        <v>28742</v>
      </c>
      <c r="BP160" s="7">
        <f ca="1">IF(Table2[[#This Row],[field_of_work]]="construction",Table2[[#This Row],[income]],0)</f>
        <v>0</v>
      </c>
      <c r="BQ160" s="7">
        <f ca="1">IF(Table2[[#This Row],[field_of_work]]="teaching",Table2[[#This Row],[income]],0)</f>
        <v>0</v>
      </c>
      <c r="BR160" s="7">
        <f ca="1">IF(Table2[[#This Row],[field_of_work]]="IT",Table2[[#This Row],[income]],0)</f>
        <v>0</v>
      </c>
      <c r="BS160" s="7">
        <f ca="1">IF(Table2[[#This Row],[field_of_work]]="general work",Table2[[#This Row],[income]],0)</f>
        <v>0</v>
      </c>
      <c r="BT160" s="8">
        <f ca="1">IF(Table2[[#This Row],[field_of_work]]="agriculture",Table2[[#This Row],[income]],0)</f>
        <v>0</v>
      </c>
      <c r="BU160" s="6">
        <f ca="1">IF(Table2[[#This Row],[value_of_debts]]&gt;Table2[[#This Row],[income]],1,0)</f>
        <v>1</v>
      </c>
      <c r="BV160" s="7"/>
      <c r="BW160" s="6">
        <f ca="1">IF(Table2[[#This Row],[net_worth_of_person($)]]&gt;$BX$14,Table2[[#This Row],[age]],0)</f>
        <v>40</v>
      </c>
      <c r="BX160" s="8"/>
    </row>
    <row r="161" spans="2:76" x14ac:dyDescent="0.3">
      <c r="B161">
        <f t="shared" ca="1" si="49"/>
        <v>2</v>
      </c>
      <c r="C161" t="str">
        <f t="shared" ca="1" si="50"/>
        <v>women</v>
      </c>
      <c r="D161">
        <f t="shared" ca="1" si="51"/>
        <v>31</v>
      </c>
      <c r="E161">
        <f t="shared" ca="1" si="52"/>
        <v>6</v>
      </c>
      <c r="F161" t="str">
        <f t="shared" ca="1" si="53"/>
        <v>agriculture</v>
      </c>
      <c r="G161">
        <f t="shared" ca="1" si="54"/>
        <v>2</v>
      </c>
      <c r="H161" t="str">
        <f t="shared" ca="1" si="55"/>
        <v>college</v>
      </c>
      <c r="I161">
        <f t="shared" ca="1" si="56"/>
        <v>3</v>
      </c>
      <c r="J161">
        <f t="shared" ca="1" si="57"/>
        <v>3</v>
      </c>
      <c r="K161">
        <f t="shared" ca="1" si="58"/>
        <v>78796</v>
      </c>
      <c r="L161">
        <f t="shared" ca="1" si="59"/>
        <v>5</v>
      </c>
      <c r="M161" t="str">
        <f t="shared" ca="1" si="47"/>
        <v>area5</v>
      </c>
      <c r="N161">
        <f t="shared" ca="1" si="60"/>
        <v>236388</v>
      </c>
      <c r="O161" s="2">
        <f t="shared" ca="1" si="61"/>
        <v>31840.475260811625</v>
      </c>
      <c r="P161" s="1">
        <f t="shared" ca="1" si="62"/>
        <v>202813.3088680954</v>
      </c>
      <c r="Q161">
        <f t="shared" ca="1" si="63"/>
        <v>136294</v>
      </c>
      <c r="R161">
        <f t="shared" ca="1" si="64"/>
        <v>34602.333906551226</v>
      </c>
      <c r="S161">
        <f t="shared" ca="1" si="65"/>
        <v>12805.136883495026</v>
      </c>
      <c r="T161" s="1">
        <f t="shared" ca="1" si="66"/>
        <v>452006.44575159042</v>
      </c>
      <c r="U161" s="2">
        <f t="shared" ca="1" si="67"/>
        <v>202736.80916736287</v>
      </c>
      <c r="V161" s="1">
        <f t="shared" ca="1" si="68"/>
        <v>249269.63658422756</v>
      </c>
      <c r="AD161" s="6">
        <f ca="1">IF(Table2[[#This Row],[gender]]="men",1,0)</f>
        <v>0</v>
      </c>
      <c r="AE161" s="7">
        <f ca="1">IF(Table2[[#This Row],[gender]]="women",1,0)</f>
        <v>1</v>
      </c>
      <c r="AF161" s="7"/>
      <c r="AG161" s="8"/>
      <c r="AI161" s="6">
        <f ca="1">IF(Table2[[#This Row],[field_of_work]]="health",1,0)</f>
        <v>0</v>
      </c>
      <c r="AJ161" s="7">
        <f ca="1">IF(Table2[[#This Row],[field_of_work]]="construction",1,0)</f>
        <v>0</v>
      </c>
      <c r="AK161" s="7">
        <f ca="1">IF(Table2[[#This Row],[field_of_work]]="teaching",1,0)</f>
        <v>0</v>
      </c>
      <c r="AL161" s="7">
        <f ca="1">IF(Table2[[#This Row],[field_of_work]]="IT",1,0)</f>
        <v>0</v>
      </c>
      <c r="AM161" s="7">
        <f ca="1">IF(Table2[[#This Row],[field_of_work]]="general work",1,0)</f>
        <v>0</v>
      </c>
      <c r="AN161" s="7">
        <f ca="1">IF(Table2[[#This Row],[field_of_work]]="agriculture",1,0)</f>
        <v>1</v>
      </c>
      <c r="AO161" s="7"/>
      <c r="AP161" s="7"/>
      <c r="AQ161" s="7"/>
      <c r="AR161" s="7"/>
      <c r="AS161" s="7"/>
      <c r="AT161" s="8"/>
      <c r="AV161" s="19">
        <f t="shared" ca="1" si="48"/>
        <v>48511.797005001143</v>
      </c>
      <c r="AW161" s="8"/>
      <c r="AX161" s="6">
        <f ca="1">IF(Table2[[#This Row],[debts]]&gt;$AY$14,1,0)</f>
        <v>1</v>
      </c>
      <c r="AY161" s="7"/>
      <c r="AZ161" s="8"/>
      <c r="BA161" s="26">
        <f ca="1">Table2[[#This Row],[mortage_left]]/Table2[[#This Row],[value_of_house]]</f>
        <v>0.1346958189959373</v>
      </c>
      <c r="BB161" s="7">
        <f t="shared" ca="1" si="69"/>
        <v>1</v>
      </c>
      <c r="BC161" s="7"/>
      <c r="BD161" s="7"/>
      <c r="BE161" s="6">
        <f ca="1">IF(Table2[[#This Row],[area]]="area1",Table2[[#This Row],[income]],0)</f>
        <v>0</v>
      </c>
      <c r="BF161" s="7">
        <f ca="1">IF(Table2[[#This Row],[area]]="area2",Table2[[#This Row],[income]],0)</f>
        <v>0</v>
      </c>
      <c r="BG161" s="7">
        <f ca="1">IF(Table2[[#This Row],[area]]="area3",Table2[[#This Row],[income]],0)</f>
        <v>0</v>
      </c>
      <c r="BH161" s="7">
        <f ca="1">IF(Table2[[#This Row],[area]]="area4",Table2[[#This Row],[income]],0)</f>
        <v>0</v>
      </c>
      <c r="BI161" s="7">
        <f ca="1">IF(Table2[[#This Row],[area]]="area5",Table2[[#This Row],[income]],0)</f>
        <v>78796</v>
      </c>
      <c r="BJ161" s="7">
        <f ca="1">IF(Table2[[#This Row],[area]]="area6",Table2[[#This Row],[income]],0)</f>
        <v>0</v>
      </c>
      <c r="BK161" s="7">
        <f ca="1">IF(Table2[[#This Row],[area]]="area7",Table2[[#This Row],[income]],0)</f>
        <v>0</v>
      </c>
      <c r="BL161" s="7">
        <f ca="1">IF(Table2[[#This Row],[area]]="area8",Table2[[#This Row],[income]],0)</f>
        <v>0</v>
      </c>
      <c r="BM161" s="7">
        <f ca="1">IF(Table2[[#This Row],[area]]="area9",Table2[[#This Row],[income]],0)</f>
        <v>0</v>
      </c>
      <c r="BN161" s="7">
        <f ca="1">IF(Table2[[#This Row],[area]]="area10",Table2[[#This Row],[income]],0)</f>
        <v>0</v>
      </c>
      <c r="BO161" s="6">
        <f ca="1">IF(Table2[[#This Row],[field_of_work]]="health",Table2[[#This Row],[income]],0)</f>
        <v>0</v>
      </c>
      <c r="BP161" s="7">
        <f ca="1">IF(Table2[[#This Row],[field_of_work]]="construction",Table2[[#This Row],[income]],0)</f>
        <v>0</v>
      </c>
      <c r="BQ161" s="7">
        <f ca="1">IF(Table2[[#This Row],[field_of_work]]="teaching",Table2[[#This Row],[income]],0)</f>
        <v>0</v>
      </c>
      <c r="BR161" s="7">
        <f ca="1">IF(Table2[[#This Row],[field_of_work]]="IT",Table2[[#This Row],[income]],0)</f>
        <v>0</v>
      </c>
      <c r="BS161" s="7">
        <f ca="1">IF(Table2[[#This Row],[field_of_work]]="general work",Table2[[#This Row],[income]],0)</f>
        <v>0</v>
      </c>
      <c r="BT161" s="8">
        <f ca="1">IF(Table2[[#This Row],[field_of_work]]="agriculture",Table2[[#This Row],[income]],0)</f>
        <v>78796</v>
      </c>
      <c r="BU161" s="6">
        <f ca="1">IF(Table2[[#This Row],[value_of_debts]]&gt;Table2[[#This Row],[income]],1,0)</f>
        <v>1</v>
      </c>
      <c r="BV161" s="7"/>
      <c r="BW161" s="6">
        <f ca="1">IF(Table2[[#This Row],[net_worth_of_person($)]]&gt;$BX$14,Table2[[#This Row],[age]],0)</f>
        <v>31</v>
      </c>
      <c r="BX161" s="8"/>
    </row>
    <row r="162" spans="2:76" x14ac:dyDescent="0.3">
      <c r="B162">
        <f t="shared" ca="1" si="49"/>
        <v>1</v>
      </c>
      <c r="C162" t="str">
        <f t="shared" ca="1" si="50"/>
        <v>men</v>
      </c>
      <c r="D162">
        <f t="shared" ca="1" si="51"/>
        <v>33</v>
      </c>
      <c r="E162">
        <f t="shared" ca="1" si="52"/>
        <v>3</v>
      </c>
      <c r="F162" t="str">
        <f t="shared" ca="1" si="53"/>
        <v>teaching</v>
      </c>
      <c r="G162">
        <f t="shared" ca="1" si="54"/>
        <v>3</v>
      </c>
      <c r="H162" t="str">
        <f t="shared" ca="1" si="55"/>
        <v>university</v>
      </c>
      <c r="I162">
        <f t="shared" ca="1" si="56"/>
        <v>1</v>
      </c>
      <c r="J162">
        <f t="shared" ca="1" si="57"/>
        <v>3</v>
      </c>
      <c r="K162">
        <f t="shared" ca="1" si="58"/>
        <v>70231</v>
      </c>
      <c r="L162">
        <f t="shared" ca="1" si="59"/>
        <v>3</v>
      </c>
      <c r="M162" t="str">
        <f t="shared" ca="1" si="47"/>
        <v>area3</v>
      </c>
      <c r="N162">
        <f t="shared" ca="1" si="60"/>
        <v>421386</v>
      </c>
      <c r="O162" s="2">
        <f t="shared" ca="1" si="61"/>
        <v>129626.32354872317</v>
      </c>
      <c r="P162" s="1">
        <f t="shared" ca="1" si="62"/>
        <v>145535.39101500344</v>
      </c>
      <c r="Q162">
        <f t="shared" ca="1" si="63"/>
        <v>46079</v>
      </c>
      <c r="R162">
        <f t="shared" ca="1" si="64"/>
        <v>132025.03112044191</v>
      </c>
      <c r="S162">
        <f t="shared" ca="1" si="65"/>
        <v>20151.621877137924</v>
      </c>
      <c r="T162" s="1">
        <f t="shared" ca="1" si="66"/>
        <v>587073.01289214136</v>
      </c>
      <c r="U162" s="2">
        <f t="shared" ca="1" si="67"/>
        <v>307730.3546691651</v>
      </c>
      <c r="V162" s="1">
        <f t="shared" ca="1" si="68"/>
        <v>279342.65822297626</v>
      </c>
      <c r="AD162" s="6">
        <f ca="1">IF(Table2[[#This Row],[gender]]="men",1,0)</f>
        <v>1</v>
      </c>
      <c r="AE162" s="7">
        <f ca="1">IF(Table2[[#This Row],[gender]]="women",1,0)</f>
        <v>0</v>
      </c>
      <c r="AF162" s="7"/>
      <c r="AG162" s="8"/>
      <c r="AI162" s="6">
        <f ca="1">IF(Table2[[#This Row],[field_of_work]]="health",1,0)</f>
        <v>0</v>
      </c>
      <c r="AJ162" s="7">
        <f ca="1">IF(Table2[[#This Row],[field_of_work]]="construction",1,0)</f>
        <v>0</v>
      </c>
      <c r="AK162" s="7">
        <f ca="1">IF(Table2[[#This Row],[field_of_work]]="teaching",1,0)</f>
        <v>1</v>
      </c>
      <c r="AL162" s="7">
        <f ca="1">IF(Table2[[#This Row],[field_of_work]]="IT",1,0)</f>
        <v>0</v>
      </c>
      <c r="AM162" s="7">
        <f ca="1">IF(Table2[[#This Row],[field_of_work]]="general work",1,0)</f>
        <v>0</v>
      </c>
      <c r="AN162" s="7">
        <f ca="1">IF(Table2[[#This Row],[field_of_work]]="agriculture",1,0)</f>
        <v>0</v>
      </c>
      <c r="AO162" s="7"/>
      <c r="AP162" s="7"/>
      <c r="AQ162" s="7"/>
      <c r="AR162" s="7"/>
      <c r="AS162" s="7"/>
      <c r="AT162" s="8"/>
      <c r="AV162" s="19">
        <f t="shared" ca="1" si="48"/>
        <v>17887.415197848117</v>
      </c>
      <c r="AW162" s="8"/>
      <c r="AX162" s="6">
        <f ca="1">IF(Table2[[#This Row],[debts]]&gt;$AY$14,1,0)</f>
        <v>1</v>
      </c>
      <c r="AY162" s="7"/>
      <c r="AZ162" s="8"/>
      <c r="BA162" s="26">
        <f ca="1">Table2[[#This Row],[mortage_left]]/Table2[[#This Row],[value_of_house]]</f>
        <v>0.30761896111575415</v>
      </c>
      <c r="BB162" s="7">
        <f t="shared" ca="1" si="69"/>
        <v>0</v>
      </c>
      <c r="BC162" s="7"/>
      <c r="BD162" s="7"/>
      <c r="BE162" s="6">
        <f ca="1">IF(Table2[[#This Row],[area]]="area1",Table2[[#This Row],[income]],0)</f>
        <v>0</v>
      </c>
      <c r="BF162" s="7">
        <f ca="1">IF(Table2[[#This Row],[area]]="area2",Table2[[#This Row],[income]],0)</f>
        <v>0</v>
      </c>
      <c r="BG162" s="7">
        <f ca="1">IF(Table2[[#This Row],[area]]="area3",Table2[[#This Row],[income]],0)</f>
        <v>70231</v>
      </c>
      <c r="BH162" s="7">
        <f ca="1">IF(Table2[[#This Row],[area]]="area4",Table2[[#This Row],[income]],0)</f>
        <v>0</v>
      </c>
      <c r="BI162" s="7">
        <f ca="1">IF(Table2[[#This Row],[area]]="area5",Table2[[#This Row],[income]],0)</f>
        <v>0</v>
      </c>
      <c r="BJ162" s="7">
        <f ca="1">IF(Table2[[#This Row],[area]]="area6",Table2[[#This Row],[income]],0)</f>
        <v>0</v>
      </c>
      <c r="BK162" s="7">
        <f ca="1">IF(Table2[[#This Row],[area]]="area7",Table2[[#This Row],[income]],0)</f>
        <v>0</v>
      </c>
      <c r="BL162" s="7">
        <f ca="1">IF(Table2[[#This Row],[area]]="area8",Table2[[#This Row],[income]],0)</f>
        <v>0</v>
      </c>
      <c r="BM162" s="7">
        <f ca="1">IF(Table2[[#This Row],[area]]="area9",Table2[[#This Row],[income]],0)</f>
        <v>0</v>
      </c>
      <c r="BN162" s="7">
        <f ca="1">IF(Table2[[#This Row],[area]]="area10",Table2[[#This Row],[income]],0)</f>
        <v>0</v>
      </c>
      <c r="BO162" s="6">
        <f ca="1">IF(Table2[[#This Row],[field_of_work]]="health",Table2[[#This Row],[income]],0)</f>
        <v>0</v>
      </c>
      <c r="BP162" s="7">
        <f ca="1">IF(Table2[[#This Row],[field_of_work]]="construction",Table2[[#This Row],[income]],0)</f>
        <v>0</v>
      </c>
      <c r="BQ162" s="7">
        <f ca="1">IF(Table2[[#This Row],[field_of_work]]="teaching",Table2[[#This Row],[income]],0)</f>
        <v>70231</v>
      </c>
      <c r="BR162" s="7">
        <f ca="1">IF(Table2[[#This Row],[field_of_work]]="IT",Table2[[#This Row],[income]],0)</f>
        <v>0</v>
      </c>
      <c r="BS162" s="7">
        <f ca="1">IF(Table2[[#This Row],[field_of_work]]="general work",Table2[[#This Row],[income]],0)</f>
        <v>0</v>
      </c>
      <c r="BT162" s="8">
        <f ca="1">IF(Table2[[#This Row],[field_of_work]]="agriculture",Table2[[#This Row],[income]],0)</f>
        <v>0</v>
      </c>
      <c r="BU162" s="6">
        <f ca="1">IF(Table2[[#This Row],[value_of_debts]]&gt;Table2[[#This Row],[income]],1,0)</f>
        <v>1</v>
      </c>
      <c r="BV162" s="7"/>
      <c r="BW162" s="6">
        <f ca="1">IF(Table2[[#This Row],[net_worth_of_person($)]]&gt;$BX$14,Table2[[#This Row],[age]],0)</f>
        <v>33</v>
      </c>
      <c r="BX162" s="8"/>
    </row>
    <row r="163" spans="2:76" x14ac:dyDescent="0.3">
      <c r="B163">
        <f t="shared" ca="1" si="49"/>
        <v>1</v>
      </c>
      <c r="C163" t="str">
        <f t="shared" ca="1" si="50"/>
        <v>men</v>
      </c>
      <c r="D163">
        <f t="shared" ca="1" si="51"/>
        <v>26</v>
      </c>
      <c r="E163">
        <f t="shared" ca="1" si="52"/>
        <v>3</v>
      </c>
      <c r="F163" t="str">
        <f t="shared" ca="1" si="53"/>
        <v>teaching</v>
      </c>
      <c r="G163">
        <f t="shared" ca="1" si="54"/>
        <v>2</v>
      </c>
      <c r="H163" t="str">
        <f t="shared" ca="1" si="55"/>
        <v>college</v>
      </c>
      <c r="I163">
        <f t="shared" ca="1" si="56"/>
        <v>2</v>
      </c>
      <c r="J163">
        <f t="shared" ca="1" si="57"/>
        <v>2</v>
      </c>
      <c r="K163">
        <f t="shared" ca="1" si="58"/>
        <v>70229</v>
      </c>
      <c r="L163">
        <f t="shared" ca="1" si="59"/>
        <v>4</v>
      </c>
      <c r="M163" t="str">
        <f t="shared" ca="1" si="47"/>
        <v>area4</v>
      </c>
      <c r="N163">
        <f t="shared" ca="1" si="60"/>
        <v>280916</v>
      </c>
      <c r="O163" s="2">
        <f t="shared" ca="1" si="61"/>
        <v>106424.01097905706</v>
      </c>
      <c r="P163" s="1">
        <f t="shared" ca="1" si="62"/>
        <v>35774.830395696234</v>
      </c>
      <c r="Q163">
        <f t="shared" ca="1" si="63"/>
        <v>13766</v>
      </c>
      <c r="R163">
        <f t="shared" ca="1" si="64"/>
        <v>75191.402826504287</v>
      </c>
      <c r="S163">
        <f t="shared" ca="1" si="65"/>
        <v>71702.706454465078</v>
      </c>
      <c r="T163" s="1">
        <f t="shared" ca="1" si="66"/>
        <v>388393.53685016127</v>
      </c>
      <c r="U163" s="2">
        <f t="shared" ca="1" si="67"/>
        <v>195381.41380556134</v>
      </c>
      <c r="V163" s="1">
        <f t="shared" ca="1" si="68"/>
        <v>193012.12304459992</v>
      </c>
      <c r="AD163" s="6">
        <f ca="1">IF(Table2[[#This Row],[gender]]="men",1,0)</f>
        <v>1</v>
      </c>
      <c r="AE163" s="7">
        <f ca="1">IF(Table2[[#This Row],[gender]]="women",1,0)</f>
        <v>0</v>
      </c>
      <c r="AF163" s="7"/>
      <c r="AG163" s="8"/>
      <c r="AI163" s="6">
        <f ca="1">IF(Table2[[#This Row],[field_of_work]]="health",1,0)</f>
        <v>0</v>
      </c>
      <c r="AJ163" s="7">
        <f ca="1">IF(Table2[[#This Row],[field_of_work]]="construction",1,0)</f>
        <v>0</v>
      </c>
      <c r="AK163" s="7">
        <f ca="1">IF(Table2[[#This Row],[field_of_work]]="teaching",1,0)</f>
        <v>1</v>
      </c>
      <c r="AL163" s="7">
        <f ca="1">IF(Table2[[#This Row],[field_of_work]]="IT",1,0)</f>
        <v>0</v>
      </c>
      <c r="AM163" s="7">
        <f ca="1">IF(Table2[[#This Row],[field_of_work]]="general work",1,0)</f>
        <v>0</v>
      </c>
      <c r="AN163" s="7">
        <f ca="1">IF(Table2[[#This Row],[field_of_work]]="agriculture",1,0)</f>
        <v>0</v>
      </c>
      <c r="AO163" s="7"/>
      <c r="AP163" s="7"/>
      <c r="AQ163" s="7"/>
      <c r="AR163" s="7"/>
      <c r="AS163" s="7"/>
      <c r="AT163" s="8"/>
      <c r="AV163" s="19">
        <f t="shared" ca="1" si="48"/>
        <v>48328.585967852967</v>
      </c>
      <c r="AW163" s="8"/>
      <c r="AX163" s="6">
        <f ca="1">IF(Table2[[#This Row],[debts]]&gt;$AY$14,1,0)</f>
        <v>1</v>
      </c>
      <c r="AY163" s="7"/>
      <c r="AZ163" s="8"/>
      <c r="BA163" s="26">
        <f ca="1">Table2[[#This Row],[mortage_left]]/Table2[[#This Row],[value_of_house]]</f>
        <v>0.37884638460983733</v>
      </c>
      <c r="BB163" s="7">
        <f t="shared" ca="1" si="69"/>
        <v>0</v>
      </c>
      <c r="BC163" s="7"/>
      <c r="BD163" s="7"/>
      <c r="BE163" s="6">
        <f ca="1">IF(Table2[[#This Row],[area]]="area1",Table2[[#This Row],[income]],0)</f>
        <v>0</v>
      </c>
      <c r="BF163" s="7">
        <f ca="1">IF(Table2[[#This Row],[area]]="area2",Table2[[#This Row],[income]],0)</f>
        <v>0</v>
      </c>
      <c r="BG163" s="7">
        <f ca="1">IF(Table2[[#This Row],[area]]="area3",Table2[[#This Row],[income]],0)</f>
        <v>0</v>
      </c>
      <c r="BH163" s="7">
        <f ca="1">IF(Table2[[#This Row],[area]]="area4",Table2[[#This Row],[income]],0)</f>
        <v>70229</v>
      </c>
      <c r="BI163" s="7">
        <f ca="1">IF(Table2[[#This Row],[area]]="area5",Table2[[#This Row],[income]],0)</f>
        <v>0</v>
      </c>
      <c r="BJ163" s="7">
        <f ca="1">IF(Table2[[#This Row],[area]]="area6",Table2[[#This Row],[income]],0)</f>
        <v>0</v>
      </c>
      <c r="BK163" s="7">
        <f ca="1">IF(Table2[[#This Row],[area]]="area7",Table2[[#This Row],[income]],0)</f>
        <v>0</v>
      </c>
      <c r="BL163" s="7">
        <f ca="1">IF(Table2[[#This Row],[area]]="area8",Table2[[#This Row],[income]],0)</f>
        <v>0</v>
      </c>
      <c r="BM163" s="7">
        <f ca="1">IF(Table2[[#This Row],[area]]="area9",Table2[[#This Row],[income]],0)</f>
        <v>0</v>
      </c>
      <c r="BN163" s="7">
        <f ca="1">IF(Table2[[#This Row],[area]]="area10",Table2[[#This Row],[income]],0)</f>
        <v>0</v>
      </c>
      <c r="BO163" s="6">
        <f ca="1">IF(Table2[[#This Row],[field_of_work]]="health",Table2[[#This Row],[income]],0)</f>
        <v>0</v>
      </c>
      <c r="BP163" s="7">
        <f ca="1">IF(Table2[[#This Row],[field_of_work]]="construction",Table2[[#This Row],[income]],0)</f>
        <v>0</v>
      </c>
      <c r="BQ163" s="7">
        <f ca="1">IF(Table2[[#This Row],[field_of_work]]="teaching",Table2[[#This Row],[income]],0)</f>
        <v>70229</v>
      </c>
      <c r="BR163" s="7">
        <f ca="1">IF(Table2[[#This Row],[field_of_work]]="IT",Table2[[#This Row],[income]],0)</f>
        <v>0</v>
      </c>
      <c r="BS163" s="7">
        <f ca="1">IF(Table2[[#This Row],[field_of_work]]="general work",Table2[[#This Row],[income]],0)</f>
        <v>0</v>
      </c>
      <c r="BT163" s="8">
        <f ca="1">IF(Table2[[#This Row],[field_of_work]]="agriculture",Table2[[#This Row],[income]],0)</f>
        <v>0</v>
      </c>
      <c r="BU163" s="6">
        <f ca="1">IF(Table2[[#This Row],[value_of_debts]]&gt;Table2[[#This Row],[income]],1,0)</f>
        <v>1</v>
      </c>
      <c r="BV163" s="7"/>
      <c r="BW163" s="6">
        <f ca="1">IF(Table2[[#This Row],[net_worth_of_person($)]]&gt;$BX$14,Table2[[#This Row],[age]],0)</f>
        <v>26</v>
      </c>
      <c r="BX163" s="8"/>
    </row>
    <row r="164" spans="2:76" x14ac:dyDescent="0.3">
      <c r="B164">
        <f t="shared" ca="1" si="49"/>
        <v>2</v>
      </c>
      <c r="C164" t="str">
        <f t="shared" ca="1" si="50"/>
        <v>women</v>
      </c>
      <c r="D164">
        <f t="shared" ca="1" si="51"/>
        <v>35</v>
      </c>
      <c r="E164">
        <f t="shared" ca="1" si="52"/>
        <v>1</v>
      </c>
      <c r="F164" t="str">
        <f t="shared" ca="1" si="53"/>
        <v>health</v>
      </c>
      <c r="G164">
        <f t="shared" ca="1" si="54"/>
        <v>3</v>
      </c>
      <c r="H164" t="str">
        <f t="shared" ca="1" si="55"/>
        <v>university</v>
      </c>
      <c r="I164">
        <f t="shared" ca="1" si="56"/>
        <v>0</v>
      </c>
      <c r="J164">
        <f t="shared" ca="1" si="57"/>
        <v>2</v>
      </c>
      <c r="K164">
        <f t="shared" ca="1" si="58"/>
        <v>51715</v>
      </c>
      <c r="L164">
        <f t="shared" ca="1" si="59"/>
        <v>3</v>
      </c>
      <c r="M164" t="str">
        <f t="shared" ca="1" si="47"/>
        <v>area3</v>
      </c>
      <c r="N164">
        <f t="shared" ca="1" si="60"/>
        <v>258575</v>
      </c>
      <c r="O164" s="2">
        <f t="shared" ca="1" si="61"/>
        <v>48306.358234339023</v>
      </c>
      <c r="P164" s="1">
        <f t="shared" ca="1" si="62"/>
        <v>96657.171935705934</v>
      </c>
      <c r="Q164">
        <f t="shared" ca="1" si="63"/>
        <v>41962</v>
      </c>
      <c r="R164">
        <f t="shared" ca="1" si="64"/>
        <v>92660.228533760848</v>
      </c>
      <c r="S164">
        <f t="shared" ca="1" si="65"/>
        <v>36567.072504507087</v>
      </c>
      <c r="T164" s="1">
        <f t="shared" ca="1" si="66"/>
        <v>391799.24444021302</v>
      </c>
      <c r="U164" s="2">
        <f t="shared" ca="1" si="67"/>
        <v>182928.58676809986</v>
      </c>
      <c r="V164" s="1">
        <f t="shared" ca="1" si="68"/>
        <v>208870.65767211316</v>
      </c>
      <c r="AD164" s="6">
        <f ca="1">IF(Table2[[#This Row],[gender]]="men",1,0)</f>
        <v>0</v>
      </c>
      <c r="AE164" s="7">
        <f ca="1">IF(Table2[[#This Row],[gender]]="women",1,0)</f>
        <v>1</v>
      </c>
      <c r="AF164" s="7"/>
      <c r="AG164" s="8"/>
      <c r="AI164" s="6">
        <f ca="1">IF(Table2[[#This Row],[field_of_work]]="health",1,0)</f>
        <v>1</v>
      </c>
      <c r="AJ164" s="7">
        <f ca="1">IF(Table2[[#This Row],[field_of_work]]="construction",1,0)</f>
        <v>0</v>
      </c>
      <c r="AK164" s="7">
        <f ca="1">IF(Table2[[#This Row],[field_of_work]]="teaching",1,0)</f>
        <v>0</v>
      </c>
      <c r="AL164" s="7">
        <f ca="1">IF(Table2[[#This Row],[field_of_work]]="IT",1,0)</f>
        <v>0</v>
      </c>
      <c r="AM164" s="7">
        <f ca="1">IF(Table2[[#This Row],[field_of_work]]="general work",1,0)</f>
        <v>0</v>
      </c>
      <c r="AN164" s="7">
        <f ca="1">IF(Table2[[#This Row],[field_of_work]]="agriculture",1,0)</f>
        <v>0</v>
      </c>
      <c r="AO164" s="7"/>
      <c r="AP164" s="7"/>
      <c r="AQ164" s="7"/>
      <c r="AR164" s="7"/>
      <c r="AS164" s="7"/>
      <c r="AT164" s="8"/>
      <c r="AV164" s="19">
        <f t="shared" ca="1" si="48"/>
        <v>7556.1938814547539</v>
      </c>
      <c r="AW164" s="8"/>
      <c r="AX164" s="6">
        <f ca="1">IF(Table2[[#This Row],[debts]]&gt;$AY$14,1,0)</f>
        <v>1</v>
      </c>
      <c r="AY164" s="7"/>
      <c r="AZ164" s="8"/>
      <c r="BA164" s="26">
        <f ca="1">Table2[[#This Row],[mortage_left]]/Table2[[#This Row],[value_of_house]]</f>
        <v>0.18681758961360928</v>
      </c>
      <c r="BB164" s="7">
        <f t="shared" ca="1" si="69"/>
        <v>1</v>
      </c>
      <c r="BC164" s="7"/>
      <c r="BD164" s="7"/>
      <c r="BE164" s="6">
        <f ca="1">IF(Table2[[#This Row],[area]]="area1",Table2[[#This Row],[income]],0)</f>
        <v>0</v>
      </c>
      <c r="BF164" s="7">
        <f ca="1">IF(Table2[[#This Row],[area]]="area2",Table2[[#This Row],[income]],0)</f>
        <v>0</v>
      </c>
      <c r="BG164" s="7">
        <f ca="1">IF(Table2[[#This Row],[area]]="area3",Table2[[#This Row],[income]],0)</f>
        <v>51715</v>
      </c>
      <c r="BH164" s="7">
        <f ca="1">IF(Table2[[#This Row],[area]]="area4",Table2[[#This Row],[income]],0)</f>
        <v>0</v>
      </c>
      <c r="BI164" s="7">
        <f ca="1">IF(Table2[[#This Row],[area]]="area5",Table2[[#This Row],[income]],0)</f>
        <v>0</v>
      </c>
      <c r="BJ164" s="7">
        <f ca="1">IF(Table2[[#This Row],[area]]="area6",Table2[[#This Row],[income]],0)</f>
        <v>0</v>
      </c>
      <c r="BK164" s="7">
        <f ca="1">IF(Table2[[#This Row],[area]]="area7",Table2[[#This Row],[income]],0)</f>
        <v>0</v>
      </c>
      <c r="BL164" s="7">
        <f ca="1">IF(Table2[[#This Row],[area]]="area8",Table2[[#This Row],[income]],0)</f>
        <v>0</v>
      </c>
      <c r="BM164" s="7">
        <f ca="1">IF(Table2[[#This Row],[area]]="area9",Table2[[#This Row],[income]],0)</f>
        <v>0</v>
      </c>
      <c r="BN164" s="7">
        <f ca="1">IF(Table2[[#This Row],[area]]="area10",Table2[[#This Row],[income]],0)</f>
        <v>0</v>
      </c>
      <c r="BO164" s="6">
        <f ca="1">IF(Table2[[#This Row],[field_of_work]]="health",Table2[[#This Row],[income]],0)</f>
        <v>51715</v>
      </c>
      <c r="BP164" s="7">
        <f ca="1">IF(Table2[[#This Row],[field_of_work]]="construction",Table2[[#This Row],[income]],0)</f>
        <v>0</v>
      </c>
      <c r="BQ164" s="7">
        <f ca="1">IF(Table2[[#This Row],[field_of_work]]="teaching",Table2[[#This Row],[income]],0)</f>
        <v>0</v>
      </c>
      <c r="BR164" s="7">
        <f ca="1">IF(Table2[[#This Row],[field_of_work]]="IT",Table2[[#This Row],[income]],0)</f>
        <v>0</v>
      </c>
      <c r="BS164" s="7">
        <f ca="1">IF(Table2[[#This Row],[field_of_work]]="general work",Table2[[#This Row],[income]],0)</f>
        <v>0</v>
      </c>
      <c r="BT164" s="8">
        <f ca="1">IF(Table2[[#This Row],[field_of_work]]="agriculture",Table2[[#This Row],[income]],0)</f>
        <v>0</v>
      </c>
      <c r="BU164" s="6">
        <f ca="1">IF(Table2[[#This Row],[value_of_debts]]&gt;Table2[[#This Row],[income]],1,0)</f>
        <v>1</v>
      </c>
      <c r="BV164" s="7"/>
      <c r="BW164" s="6">
        <f ca="1">IF(Table2[[#This Row],[net_worth_of_person($)]]&gt;$BX$14,Table2[[#This Row],[age]],0)</f>
        <v>35</v>
      </c>
      <c r="BX164" s="8"/>
    </row>
    <row r="165" spans="2:76" x14ac:dyDescent="0.3">
      <c r="B165">
        <f t="shared" ca="1" si="49"/>
        <v>1</v>
      </c>
      <c r="C165" t="str">
        <f t="shared" ca="1" si="50"/>
        <v>men</v>
      </c>
      <c r="D165">
        <f t="shared" ca="1" si="51"/>
        <v>26</v>
      </c>
      <c r="E165">
        <f t="shared" ca="1" si="52"/>
        <v>4</v>
      </c>
      <c r="F165" t="str">
        <f t="shared" ca="1" si="53"/>
        <v>IT</v>
      </c>
      <c r="G165">
        <f t="shared" ca="1" si="54"/>
        <v>5</v>
      </c>
      <c r="H165" t="str">
        <f t="shared" ca="1" si="55"/>
        <v>other</v>
      </c>
      <c r="I165">
        <f t="shared" ca="1" si="56"/>
        <v>1</v>
      </c>
      <c r="J165">
        <f t="shared" ca="1" si="57"/>
        <v>3</v>
      </c>
      <c r="K165">
        <f t="shared" ca="1" si="58"/>
        <v>29193</v>
      </c>
      <c r="L165">
        <f t="shared" ca="1" si="59"/>
        <v>13</v>
      </c>
      <c r="M165" t="str">
        <f t="shared" ca="1" si="47"/>
        <v>area10</v>
      </c>
      <c r="N165">
        <f t="shared" ca="1" si="60"/>
        <v>175158</v>
      </c>
      <c r="O165" s="2">
        <f t="shared" ca="1" si="61"/>
        <v>173535.03082598565</v>
      </c>
      <c r="P165" s="1">
        <f t="shared" ca="1" si="62"/>
        <v>22668.581644364262</v>
      </c>
      <c r="Q165">
        <f t="shared" ca="1" si="63"/>
        <v>515</v>
      </c>
      <c r="R165">
        <f t="shared" ca="1" si="64"/>
        <v>23859.287156802984</v>
      </c>
      <c r="S165">
        <f t="shared" ca="1" si="65"/>
        <v>43701.808136501168</v>
      </c>
      <c r="T165" s="1">
        <f t="shared" ca="1" si="66"/>
        <v>241528.38978086543</v>
      </c>
      <c r="U165" s="2">
        <f t="shared" ca="1" si="67"/>
        <v>197909.31798278863</v>
      </c>
      <c r="V165" s="1">
        <f t="shared" ca="1" si="68"/>
        <v>43619.071798076795</v>
      </c>
      <c r="AD165" s="6">
        <f ca="1">IF(Table2[[#This Row],[gender]]="men",1,0)</f>
        <v>1</v>
      </c>
      <c r="AE165" s="7">
        <f ca="1">IF(Table2[[#This Row],[gender]]="women",1,0)</f>
        <v>0</v>
      </c>
      <c r="AF165" s="7"/>
      <c r="AG165" s="8"/>
      <c r="AI165" s="6">
        <f ca="1">IF(Table2[[#This Row],[field_of_work]]="health",1,0)</f>
        <v>0</v>
      </c>
      <c r="AJ165" s="7">
        <f ca="1">IF(Table2[[#This Row],[field_of_work]]="construction",1,0)</f>
        <v>0</v>
      </c>
      <c r="AK165" s="7">
        <f ca="1">IF(Table2[[#This Row],[field_of_work]]="teaching",1,0)</f>
        <v>0</v>
      </c>
      <c r="AL165" s="7">
        <f ca="1">IF(Table2[[#This Row],[field_of_work]]="IT",1,0)</f>
        <v>1</v>
      </c>
      <c r="AM165" s="7">
        <f ca="1">IF(Table2[[#This Row],[field_of_work]]="general work",1,0)</f>
        <v>0</v>
      </c>
      <c r="AN165" s="7">
        <f ca="1">IF(Table2[[#This Row],[field_of_work]]="agriculture",1,0)</f>
        <v>0</v>
      </c>
      <c r="AO165" s="7"/>
      <c r="AP165" s="7"/>
      <c r="AQ165" s="7"/>
      <c r="AR165" s="7"/>
      <c r="AS165" s="7"/>
      <c r="AT165" s="8"/>
      <c r="AV165" s="19">
        <f t="shared" ca="1" si="48"/>
        <v>34086.13056712081</v>
      </c>
      <c r="AW165" s="8"/>
      <c r="AX165" s="6">
        <f ca="1">IF(Table2[[#This Row],[debts]]&gt;$AY$14,1,0)</f>
        <v>1</v>
      </c>
      <c r="AY165" s="7"/>
      <c r="AZ165" s="8"/>
      <c r="BA165" s="26">
        <f ca="1">Table2[[#This Row],[mortage_left]]/Table2[[#This Row],[value_of_house]]</f>
        <v>0.99073425607728827</v>
      </c>
      <c r="BB165" s="7">
        <f t="shared" ca="1" si="69"/>
        <v>0</v>
      </c>
      <c r="BC165" s="7"/>
      <c r="BD165" s="7"/>
      <c r="BE165" s="6">
        <f ca="1">IF(Table2[[#This Row],[area]]="area1",Table2[[#This Row],[income]],0)</f>
        <v>0</v>
      </c>
      <c r="BF165" s="7">
        <f ca="1">IF(Table2[[#This Row],[area]]="area2",Table2[[#This Row],[income]],0)</f>
        <v>0</v>
      </c>
      <c r="BG165" s="7">
        <f ca="1">IF(Table2[[#This Row],[area]]="area3",Table2[[#This Row],[income]],0)</f>
        <v>0</v>
      </c>
      <c r="BH165" s="7">
        <f ca="1">IF(Table2[[#This Row],[area]]="area4",Table2[[#This Row],[income]],0)</f>
        <v>0</v>
      </c>
      <c r="BI165" s="7">
        <f ca="1">IF(Table2[[#This Row],[area]]="area5",Table2[[#This Row],[income]],0)</f>
        <v>0</v>
      </c>
      <c r="BJ165" s="7">
        <f ca="1">IF(Table2[[#This Row],[area]]="area6",Table2[[#This Row],[income]],0)</f>
        <v>0</v>
      </c>
      <c r="BK165" s="7">
        <f ca="1">IF(Table2[[#This Row],[area]]="area7",Table2[[#This Row],[income]],0)</f>
        <v>0</v>
      </c>
      <c r="BL165" s="7">
        <f ca="1">IF(Table2[[#This Row],[area]]="area8",Table2[[#This Row],[income]],0)</f>
        <v>0</v>
      </c>
      <c r="BM165" s="7">
        <f ca="1">IF(Table2[[#This Row],[area]]="area9",Table2[[#This Row],[income]],0)</f>
        <v>0</v>
      </c>
      <c r="BN165" s="7">
        <f ca="1">IF(Table2[[#This Row],[area]]="area10",Table2[[#This Row],[income]],0)</f>
        <v>29193</v>
      </c>
      <c r="BO165" s="6">
        <f ca="1">IF(Table2[[#This Row],[field_of_work]]="health",Table2[[#This Row],[income]],0)</f>
        <v>0</v>
      </c>
      <c r="BP165" s="7">
        <f ca="1">IF(Table2[[#This Row],[field_of_work]]="construction",Table2[[#This Row],[income]],0)</f>
        <v>0</v>
      </c>
      <c r="BQ165" s="7">
        <f ca="1">IF(Table2[[#This Row],[field_of_work]]="teaching",Table2[[#This Row],[income]],0)</f>
        <v>0</v>
      </c>
      <c r="BR165" s="7">
        <f ca="1">IF(Table2[[#This Row],[field_of_work]]="IT",Table2[[#This Row],[income]],0)</f>
        <v>29193</v>
      </c>
      <c r="BS165" s="7">
        <f ca="1">IF(Table2[[#This Row],[field_of_work]]="general work",Table2[[#This Row],[income]],0)</f>
        <v>0</v>
      </c>
      <c r="BT165" s="8">
        <f ca="1">IF(Table2[[#This Row],[field_of_work]]="agriculture",Table2[[#This Row],[income]],0)</f>
        <v>0</v>
      </c>
      <c r="BU165" s="6">
        <f ca="1">IF(Table2[[#This Row],[value_of_debts]]&gt;Table2[[#This Row],[income]],1,0)</f>
        <v>1</v>
      </c>
      <c r="BV165" s="7"/>
      <c r="BW165" s="6">
        <f ca="1">IF(Table2[[#This Row],[net_worth_of_person($)]]&gt;$BX$14,Table2[[#This Row],[age]],0)</f>
        <v>26</v>
      </c>
      <c r="BX165" s="8"/>
    </row>
    <row r="166" spans="2:76" x14ac:dyDescent="0.3">
      <c r="B166">
        <f t="shared" ca="1" si="49"/>
        <v>1</v>
      </c>
      <c r="C166" t="str">
        <f t="shared" ca="1" si="50"/>
        <v>men</v>
      </c>
      <c r="D166">
        <f t="shared" ca="1" si="51"/>
        <v>34</v>
      </c>
      <c r="E166">
        <f t="shared" ca="1" si="52"/>
        <v>5</v>
      </c>
      <c r="F166" t="str">
        <f t="shared" ca="1" si="53"/>
        <v>general work</v>
      </c>
      <c r="G166">
        <f t="shared" ca="1" si="54"/>
        <v>3</v>
      </c>
      <c r="H166" t="str">
        <f t="shared" ca="1" si="55"/>
        <v>university</v>
      </c>
      <c r="I166">
        <f t="shared" ca="1" si="56"/>
        <v>1</v>
      </c>
      <c r="J166">
        <f t="shared" ca="1" si="57"/>
        <v>1</v>
      </c>
      <c r="K166">
        <f t="shared" ca="1" si="58"/>
        <v>81363</v>
      </c>
      <c r="L166">
        <f t="shared" ca="1" si="59"/>
        <v>2</v>
      </c>
      <c r="M166" t="str">
        <f t="shared" ca="1" si="47"/>
        <v>area2</v>
      </c>
      <c r="N166">
        <f t="shared" ca="1" si="60"/>
        <v>325452</v>
      </c>
      <c r="O166" s="2">
        <f t="shared" ca="1" si="61"/>
        <v>291393.78258821066</v>
      </c>
      <c r="P166" s="1">
        <f t="shared" ca="1" si="62"/>
        <v>34086.13056712081</v>
      </c>
      <c r="Q166">
        <f t="shared" ca="1" si="63"/>
        <v>8735</v>
      </c>
      <c r="R166">
        <f t="shared" ca="1" si="64"/>
        <v>154224.03439747152</v>
      </c>
      <c r="S166">
        <f t="shared" ca="1" si="65"/>
        <v>111810.97762379283</v>
      </c>
      <c r="T166" s="1">
        <f t="shared" ca="1" si="66"/>
        <v>471349.10819091363</v>
      </c>
      <c r="U166" s="2">
        <f t="shared" ca="1" si="67"/>
        <v>454352.81698568218</v>
      </c>
      <c r="V166" s="1">
        <f t="shared" ca="1" si="68"/>
        <v>16996.29120523145</v>
      </c>
      <c r="AD166" s="6">
        <f ca="1">IF(Table2[[#This Row],[gender]]="men",1,0)</f>
        <v>1</v>
      </c>
      <c r="AE166" s="7">
        <f ca="1">IF(Table2[[#This Row],[gender]]="women",1,0)</f>
        <v>0</v>
      </c>
      <c r="AF166" s="7"/>
      <c r="AG166" s="8"/>
      <c r="AI166" s="6">
        <f ca="1">IF(Table2[[#This Row],[field_of_work]]="health",1,0)</f>
        <v>0</v>
      </c>
      <c r="AJ166" s="7">
        <f ca="1">IF(Table2[[#This Row],[field_of_work]]="construction",1,0)</f>
        <v>0</v>
      </c>
      <c r="AK166" s="7">
        <f ca="1">IF(Table2[[#This Row],[field_of_work]]="teaching",1,0)</f>
        <v>0</v>
      </c>
      <c r="AL166" s="7">
        <f ca="1">IF(Table2[[#This Row],[field_of_work]]="IT",1,0)</f>
        <v>0</v>
      </c>
      <c r="AM166" s="7">
        <f ca="1">IF(Table2[[#This Row],[field_of_work]]="general work",1,0)</f>
        <v>1</v>
      </c>
      <c r="AN166" s="7">
        <f ca="1">IF(Table2[[#This Row],[field_of_work]]="agriculture",1,0)</f>
        <v>0</v>
      </c>
      <c r="AO166" s="7"/>
      <c r="AP166" s="7"/>
      <c r="AQ166" s="7"/>
      <c r="AR166" s="7"/>
      <c r="AS166" s="7"/>
      <c r="AT166" s="8"/>
      <c r="AV166" s="19">
        <f t="shared" ca="1" si="48"/>
        <v>48697.726571735024</v>
      </c>
      <c r="AW166" s="8"/>
      <c r="AX166" s="6">
        <f ca="1">IF(Table2[[#This Row],[debts]]&gt;$AY$14,1,0)</f>
        <v>1</v>
      </c>
      <c r="AY166" s="7"/>
      <c r="AZ166" s="8"/>
      <c r="BA166" s="26">
        <f ca="1">Table2[[#This Row],[mortage_left]]/Table2[[#This Row],[value_of_house]]</f>
        <v>0.89535102745784523</v>
      </c>
      <c r="BB166" s="7">
        <f t="shared" ca="1" si="69"/>
        <v>0</v>
      </c>
      <c r="BC166" s="7"/>
      <c r="BD166" s="7"/>
      <c r="BE166" s="6">
        <f ca="1">IF(Table2[[#This Row],[area]]="area1",Table2[[#This Row],[income]],0)</f>
        <v>0</v>
      </c>
      <c r="BF166" s="7">
        <f ca="1">IF(Table2[[#This Row],[area]]="area2",Table2[[#This Row],[income]],0)</f>
        <v>81363</v>
      </c>
      <c r="BG166" s="7">
        <f ca="1">IF(Table2[[#This Row],[area]]="area3",Table2[[#This Row],[income]],0)</f>
        <v>0</v>
      </c>
      <c r="BH166" s="7">
        <f ca="1">IF(Table2[[#This Row],[area]]="area4",Table2[[#This Row],[income]],0)</f>
        <v>0</v>
      </c>
      <c r="BI166" s="7">
        <f ca="1">IF(Table2[[#This Row],[area]]="area5",Table2[[#This Row],[income]],0)</f>
        <v>0</v>
      </c>
      <c r="BJ166" s="7">
        <f ca="1">IF(Table2[[#This Row],[area]]="area6",Table2[[#This Row],[income]],0)</f>
        <v>0</v>
      </c>
      <c r="BK166" s="7">
        <f ca="1">IF(Table2[[#This Row],[area]]="area7",Table2[[#This Row],[income]],0)</f>
        <v>0</v>
      </c>
      <c r="BL166" s="7">
        <f ca="1">IF(Table2[[#This Row],[area]]="area8",Table2[[#This Row],[income]],0)</f>
        <v>0</v>
      </c>
      <c r="BM166" s="7">
        <f ca="1">IF(Table2[[#This Row],[area]]="area9",Table2[[#This Row],[income]],0)</f>
        <v>0</v>
      </c>
      <c r="BN166" s="7">
        <f ca="1">IF(Table2[[#This Row],[area]]="area10",Table2[[#This Row],[income]],0)</f>
        <v>0</v>
      </c>
      <c r="BO166" s="6">
        <f ca="1">IF(Table2[[#This Row],[field_of_work]]="health",Table2[[#This Row],[income]],0)</f>
        <v>0</v>
      </c>
      <c r="BP166" s="7">
        <f ca="1">IF(Table2[[#This Row],[field_of_work]]="construction",Table2[[#This Row],[income]],0)</f>
        <v>0</v>
      </c>
      <c r="BQ166" s="7">
        <f ca="1">IF(Table2[[#This Row],[field_of_work]]="teaching",Table2[[#This Row],[income]],0)</f>
        <v>0</v>
      </c>
      <c r="BR166" s="7">
        <f ca="1">IF(Table2[[#This Row],[field_of_work]]="IT",Table2[[#This Row],[income]],0)</f>
        <v>0</v>
      </c>
      <c r="BS166" s="7">
        <f ca="1">IF(Table2[[#This Row],[field_of_work]]="general work",Table2[[#This Row],[income]],0)</f>
        <v>81363</v>
      </c>
      <c r="BT166" s="8">
        <f ca="1">IF(Table2[[#This Row],[field_of_work]]="agriculture",Table2[[#This Row],[income]],0)</f>
        <v>0</v>
      </c>
      <c r="BU166" s="6">
        <f ca="1">IF(Table2[[#This Row],[value_of_debts]]&gt;Table2[[#This Row],[income]],1,0)</f>
        <v>1</v>
      </c>
      <c r="BV166" s="7"/>
      <c r="BW166" s="6">
        <f ca="1">IF(Table2[[#This Row],[net_worth_of_person($)]]&gt;$BX$14,Table2[[#This Row],[age]],0)</f>
        <v>34</v>
      </c>
      <c r="BX166" s="8"/>
    </row>
    <row r="167" spans="2:76" x14ac:dyDescent="0.3">
      <c r="B167">
        <f t="shared" ca="1" si="49"/>
        <v>2</v>
      </c>
      <c r="C167" t="str">
        <f t="shared" ca="1" si="50"/>
        <v>women</v>
      </c>
      <c r="D167">
        <f t="shared" ca="1" si="51"/>
        <v>33</v>
      </c>
      <c r="E167">
        <f t="shared" ca="1" si="52"/>
        <v>3</v>
      </c>
      <c r="F167" t="str">
        <f t="shared" ca="1" si="53"/>
        <v>teaching</v>
      </c>
      <c r="G167">
        <f t="shared" ca="1" si="54"/>
        <v>2</v>
      </c>
      <c r="H167" t="str">
        <f t="shared" ca="1" si="55"/>
        <v>college</v>
      </c>
      <c r="I167">
        <f t="shared" ca="1" si="56"/>
        <v>4</v>
      </c>
      <c r="J167">
        <f t="shared" ca="1" si="57"/>
        <v>3</v>
      </c>
      <c r="K167">
        <f t="shared" ca="1" si="58"/>
        <v>55589</v>
      </c>
      <c r="L167">
        <f t="shared" ca="1" si="59"/>
        <v>6</v>
      </c>
      <c r="M167" t="str">
        <f t="shared" ca="1" si="47"/>
        <v>area6</v>
      </c>
      <c r="N167">
        <f t="shared" ca="1" si="60"/>
        <v>333534</v>
      </c>
      <c r="O167" s="2">
        <f t="shared" ca="1" si="61"/>
        <v>209429.7397000932</v>
      </c>
      <c r="P167" s="1">
        <f t="shared" ca="1" si="62"/>
        <v>146093.17971520507</v>
      </c>
      <c r="Q167">
        <f t="shared" ca="1" si="63"/>
        <v>21383</v>
      </c>
      <c r="R167">
        <f t="shared" ca="1" si="64"/>
        <v>34090.18439881863</v>
      </c>
      <c r="S167">
        <f t="shared" ca="1" si="65"/>
        <v>44548.906291115942</v>
      </c>
      <c r="T167" s="1">
        <f t="shared" ca="1" si="66"/>
        <v>524176.08600632101</v>
      </c>
      <c r="U167" s="2">
        <f t="shared" ca="1" si="67"/>
        <v>264902.92409891181</v>
      </c>
      <c r="V167" s="1">
        <f t="shared" ca="1" si="68"/>
        <v>259273.1619074092</v>
      </c>
      <c r="AD167" s="6">
        <f ca="1">IF(Table2[[#This Row],[gender]]="men",1,0)</f>
        <v>0</v>
      </c>
      <c r="AE167" s="7">
        <f ca="1">IF(Table2[[#This Row],[gender]]="women",1,0)</f>
        <v>1</v>
      </c>
      <c r="AF167" s="7"/>
      <c r="AG167" s="8"/>
      <c r="AI167" s="6">
        <f ca="1">IF(Table2[[#This Row],[field_of_work]]="health",1,0)</f>
        <v>0</v>
      </c>
      <c r="AJ167" s="7">
        <f ca="1">IF(Table2[[#This Row],[field_of_work]]="construction",1,0)</f>
        <v>0</v>
      </c>
      <c r="AK167" s="7">
        <f ca="1">IF(Table2[[#This Row],[field_of_work]]="teaching",1,0)</f>
        <v>1</v>
      </c>
      <c r="AL167" s="7">
        <f ca="1">IF(Table2[[#This Row],[field_of_work]]="IT",1,0)</f>
        <v>0</v>
      </c>
      <c r="AM167" s="7">
        <f ca="1">IF(Table2[[#This Row],[field_of_work]]="general work",1,0)</f>
        <v>0</v>
      </c>
      <c r="AN167" s="7">
        <f ca="1">IF(Table2[[#This Row],[field_of_work]]="agriculture",1,0)</f>
        <v>0</v>
      </c>
      <c r="AO167" s="7"/>
      <c r="AP167" s="7"/>
      <c r="AQ167" s="7"/>
      <c r="AR167" s="7"/>
      <c r="AS167" s="7"/>
      <c r="AT167" s="8"/>
      <c r="AV167" s="19">
        <f t="shared" ca="1" si="48"/>
        <v>44244.5253285824</v>
      </c>
      <c r="AW167" s="8"/>
      <c r="AX167" s="6">
        <f ca="1">IF(Table2[[#This Row],[debts]]&gt;$AY$14,1,0)</f>
        <v>1</v>
      </c>
      <c r="AY167" s="7"/>
      <c r="AZ167" s="8"/>
      <c r="BA167" s="26">
        <f ca="1">Table2[[#This Row],[mortage_left]]/Table2[[#This Row],[value_of_house]]</f>
        <v>0.62791121654791771</v>
      </c>
      <c r="BB167" s="7">
        <f t="shared" ca="1" si="69"/>
        <v>0</v>
      </c>
      <c r="BC167" s="7"/>
      <c r="BD167" s="7"/>
      <c r="BE167" s="6">
        <f ca="1">IF(Table2[[#This Row],[area]]="area1",Table2[[#This Row],[income]],0)</f>
        <v>0</v>
      </c>
      <c r="BF167" s="7">
        <f ca="1">IF(Table2[[#This Row],[area]]="area2",Table2[[#This Row],[income]],0)</f>
        <v>0</v>
      </c>
      <c r="BG167" s="7">
        <f ca="1">IF(Table2[[#This Row],[area]]="area3",Table2[[#This Row],[income]],0)</f>
        <v>0</v>
      </c>
      <c r="BH167" s="7">
        <f ca="1">IF(Table2[[#This Row],[area]]="area4",Table2[[#This Row],[income]],0)</f>
        <v>0</v>
      </c>
      <c r="BI167" s="7">
        <f ca="1">IF(Table2[[#This Row],[area]]="area5",Table2[[#This Row],[income]],0)</f>
        <v>0</v>
      </c>
      <c r="BJ167" s="7">
        <f ca="1">IF(Table2[[#This Row],[area]]="area6",Table2[[#This Row],[income]],0)</f>
        <v>55589</v>
      </c>
      <c r="BK167" s="7">
        <f ca="1">IF(Table2[[#This Row],[area]]="area7",Table2[[#This Row],[income]],0)</f>
        <v>0</v>
      </c>
      <c r="BL167" s="7">
        <f ca="1">IF(Table2[[#This Row],[area]]="area8",Table2[[#This Row],[income]],0)</f>
        <v>0</v>
      </c>
      <c r="BM167" s="7">
        <f ca="1">IF(Table2[[#This Row],[area]]="area9",Table2[[#This Row],[income]],0)</f>
        <v>0</v>
      </c>
      <c r="BN167" s="7">
        <f ca="1">IF(Table2[[#This Row],[area]]="area10",Table2[[#This Row],[income]],0)</f>
        <v>0</v>
      </c>
      <c r="BO167" s="6">
        <f ca="1">IF(Table2[[#This Row],[field_of_work]]="health",Table2[[#This Row],[income]],0)</f>
        <v>0</v>
      </c>
      <c r="BP167" s="7">
        <f ca="1">IF(Table2[[#This Row],[field_of_work]]="construction",Table2[[#This Row],[income]],0)</f>
        <v>0</v>
      </c>
      <c r="BQ167" s="7">
        <f ca="1">IF(Table2[[#This Row],[field_of_work]]="teaching",Table2[[#This Row],[income]],0)</f>
        <v>55589</v>
      </c>
      <c r="BR167" s="7">
        <f ca="1">IF(Table2[[#This Row],[field_of_work]]="IT",Table2[[#This Row],[income]],0)</f>
        <v>0</v>
      </c>
      <c r="BS167" s="7">
        <f ca="1">IF(Table2[[#This Row],[field_of_work]]="general work",Table2[[#This Row],[income]],0)</f>
        <v>0</v>
      </c>
      <c r="BT167" s="8">
        <f ca="1">IF(Table2[[#This Row],[field_of_work]]="agriculture",Table2[[#This Row],[income]],0)</f>
        <v>0</v>
      </c>
      <c r="BU167" s="6">
        <f ca="1">IF(Table2[[#This Row],[value_of_debts]]&gt;Table2[[#This Row],[income]],1,0)</f>
        <v>1</v>
      </c>
      <c r="BV167" s="7"/>
      <c r="BW167" s="6">
        <f ca="1">IF(Table2[[#This Row],[net_worth_of_person($)]]&gt;$BX$14,Table2[[#This Row],[age]],0)</f>
        <v>33</v>
      </c>
      <c r="BX167" s="8"/>
    </row>
    <row r="168" spans="2:76" x14ac:dyDescent="0.3">
      <c r="B168">
        <f t="shared" ca="1" si="49"/>
        <v>1</v>
      </c>
      <c r="C168" t="str">
        <f t="shared" ca="1" si="50"/>
        <v>men</v>
      </c>
      <c r="D168">
        <f t="shared" ca="1" si="51"/>
        <v>27</v>
      </c>
      <c r="E168">
        <f t="shared" ca="1" si="52"/>
        <v>5</v>
      </c>
      <c r="F168" t="str">
        <f t="shared" ca="1" si="53"/>
        <v>general work</v>
      </c>
      <c r="G168">
        <f t="shared" ca="1" si="54"/>
        <v>4</v>
      </c>
      <c r="H168" t="str">
        <f t="shared" ca="1" si="55"/>
        <v>technical</v>
      </c>
      <c r="I168">
        <f t="shared" ca="1" si="56"/>
        <v>2</v>
      </c>
      <c r="J168">
        <f t="shared" ca="1" si="57"/>
        <v>2</v>
      </c>
      <c r="K168">
        <f t="shared" ca="1" si="58"/>
        <v>78838</v>
      </c>
      <c r="L168">
        <f t="shared" ca="1" si="59"/>
        <v>4</v>
      </c>
      <c r="M168" t="str">
        <f t="shared" ca="1" si="47"/>
        <v>area4</v>
      </c>
      <c r="N168">
        <f t="shared" ca="1" si="60"/>
        <v>315352</v>
      </c>
      <c r="O168" s="2">
        <f t="shared" ca="1" si="61"/>
        <v>6915.5106711671151</v>
      </c>
      <c r="P168" s="1">
        <f t="shared" ca="1" si="62"/>
        <v>88489.0506571648</v>
      </c>
      <c r="Q168">
        <f t="shared" ca="1" si="63"/>
        <v>36580</v>
      </c>
      <c r="R168">
        <f t="shared" ca="1" si="64"/>
        <v>71916.617575768207</v>
      </c>
      <c r="S168">
        <f t="shared" ca="1" si="65"/>
        <v>87842.70864008565</v>
      </c>
      <c r="T168" s="1">
        <f t="shared" ca="1" si="66"/>
        <v>491683.75929725042</v>
      </c>
      <c r="U168" s="2">
        <f t="shared" ca="1" si="67"/>
        <v>115412.12824693532</v>
      </c>
      <c r="V168" s="1">
        <f t="shared" ca="1" si="68"/>
        <v>376271.6310503151</v>
      </c>
      <c r="AD168" s="6">
        <f ca="1">IF(Table2[[#This Row],[gender]]="men",1,0)</f>
        <v>1</v>
      </c>
      <c r="AE168" s="7">
        <f ca="1">IF(Table2[[#This Row],[gender]]="women",1,0)</f>
        <v>0</v>
      </c>
      <c r="AF168" s="7"/>
      <c r="AG168" s="8"/>
      <c r="AI168" s="6">
        <f ca="1">IF(Table2[[#This Row],[field_of_work]]="health",1,0)</f>
        <v>0</v>
      </c>
      <c r="AJ168" s="7">
        <f ca="1">IF(Table2[[#This Row],[field_of_work]]="construction",1,0)</f>
        <v>0</v>
      </c>
      <c r="AK168" s="7">
        <f ca="1">IF(Table2[[#This Row],[field_of_work]]="teaching",1,0)</f>
        <v>0</v>
      </c>
      <c r="AL168" s="7">
        <f ca="1">IF(Table2[[#This Row],[field_of_work]]="IT",1,0)</f>
        <v>0</v>
      </c>
      <c r="AM168" s="7">
        <f ca="1">IF(Table2[[#This Row],[field_of_work]]="general work",1,0)</f>
        <v>1</v>
      </c>
      <c r="AN168" s="7">
        <f ca="1">IF(Table2[[#This Row],[field_of_work]]="agriculture",1,0)</f>
        <v>0</v>
      </c>
      <c r="AO168" s="7"/>
      <c r="AP168" s="7"/>
      <c r="AQ168" s="7"/>
      <c r="AR168" s="7"/>
      <c r="AS168" s="7"/>
      <c r="AT168" s="8"/>
      <c r="AV168" s="19">
        <f t="shared" ca="1" si="48"/>
        <v>15791.060732517741</v>
      </c>
      <c r="AW168" s="8"/>
      <c r="AX168" s="6">
        <f ca="1">IF(Table2[[#This Row],[debts]]&gt;$AY$14,1,0)</f>
        <v>1</v>
      </c>
      <c r="AY168" s="7"/>
      <c r="AZ168" s="8"/>
      <c r="BA168" s="26">
        <f ca="1">Table2[[#This Row],[mortage_left]]/Table2[[#This Row],[value_of_house]]</f>
        <v>2.1929496788246516E-2</v>
      </c>
      <c r="BB168" s="7">
        <f t="shared" ca="1" si="69"/>
        <v>1</v>
      </c>
      <c r="BC168" s="7"/>
      <c r="BD168" s="7"/>
      <c r="BE168" s="6">
        <f ca="1">IF(Table2[[#This Row],[area]]="area1",Table2[[#This Row],[income]],0)</f>
        <v>0</v>
      </c>
      <c r="BF168" s="7">
        <f ca="1">IF(Table2[[#This Row],[area]]="area2",Table2[[#This Row],[income]],0)</f>
        <v>0</v>
      </c>
      <c r="BG168" s="7">
        <f ca="1">IF(Table2[[#This Row],[area]]="area3",Table2[[#This Row],[income]],0)</f>
        <v>0</v>
      </c>
      <c r="BH168" s="7">
        <f ca="1">IF(Table2[[#This Row],[area]]="area4",Table2[[#This Row],[income]],0)</f>
        <v>78838</v>
      </c>
      <c r="BI168" s="7">
        <f ca="1">IF(Table2[[#This Row],[area]]="area5",Table2[[#This Row],[income]],0)</f>
        <v>0</v>
      </c>
      <c r="BJ168" s="7">
        <f ca="1">IF(Table2[[#This Row],[area]]="area6",Table2[[#This Row],[income]],0)</f>
        <v>0</v>
      </c>
      <c r="BK168" s="7">
        <f ca="1">IF(Table2[[#This Row],[area]]="area7",Table2[[#This Row],[income]],0)</f>
        <v>0</v>
      </c>
      <c r="BL168" s="7">
        <f ca="1">IF(Table2[[#This Row],[area]]="area8",Table2[[#This Row],[income]],0)</f>
        <v>0</v>
      </c>
      <c r="BM168" s="7">
        <f ca="1">IF(Table2[[#This Row],[area]]="area9",Table2[[#This Row],[income]],0)</f>
        <v>0</v>
      </c>
      <c r="BN168" s="7">
        <f ca="1">IF(Table2[[#This Row],[area]]="area10",Table2[[#This Row],[income]],0)</f>
        <v>0</v>
      </c>
      <c r="BO168" s="6">
        <f ca="1">IF(Table2[[#This Row],[field_of_work]]="health",Table2[[#This Row],[income]],0)</f>
        <v>0</v>
      </c>
      <c r="BP168" s="7">
        <f ca="1">IF(Table2[[#This Row],[field_of_work]]="construction",Table2[[#This Row],[income]],0)</f>
        <v>0</v>
      </c>
      <c r="BQ168" s="7">
        <f ca="1">IF(Table2[[#This Row],[field_of_work]]="teaching",Table2[[#This Row],[income]],0)</f>
        <v>0</v>
      </c>
      <c r="BR168" s="7">
        <f ca="1">IF(Table2[[#This Row],[field_of_work]]="IT",Table2[[#This Row],[income]],0)</f>
        <v>0</v>
      </c>
      <c r="BS168" s="7">
        <f ca="1">IF(Table2[[#This Row],[field_of_work]]="general work",Table2[[#This Row],[income]],0)</f>
        <v>78838</v>
      </c>
      <c r="BT168" s="8">
        <f ca="1">IF(Table2[[#This Row],[field_of_work]]="agriculture",Table2[[#This Row],[income]],0)</f>
        <v>0</v>
      </c>
      <c r="BU168" s="6">
        <f ca="1">IF(Table2[[#This Row],[value_of_debts]]&gt;Table2[[#This Row],[income]],1,0)</f>
        <v>1</v>
      </c>
      <c r="BV168" s="7"/>
      <c r="BW168" s="6">
        <f ca="1">IF(Table2[[#This Row],[net_worth_of_person($)]]&gt;$BX$14,Table2[[#This Row],[age]],0)</f>
        <v>27</v>
      </c>
      <c r="BX168" s="8"/>
    </row>
    <row r="169" spans="2:76" x14ac:dyDescent="0.3">
      <c r="B169">
        <f t="shared" ca="1" si="49"/>
        <v>1</v>
      </c>
      <c r="C169" t="str">
        <f t="shared" ca="1" si="50"/>
        <v>men</v>
      </c>
      <c r="D169">
        <f t="shared" ca="1" si="51"/>
        <v>39</v>
      </c>
      <c r="E169">
        <f t="shared" ca="1" si="52"/>
        <v>5</v>
      </c>
      <c r="F169" t="str">
        <f t="shared" ca="1" si="53"/>
        <v>general work</v>
      </c>
      <c r="G169">
        <f t="shared" ca="1" si="54"/>
        <v>4</v>
      </c>
      <c r="H169" t="str">
        <f t="shared" ca="1" si="55"/>
        <v>technical</v>
      </c>
      <c r="I169">
        <f t="shared" ca="1" si="56"/>
        <v>1</v>
      </c>
      <c r="J169">
        <f t="shared" ca="1" si="57"/>
        <v>3</v>
      </c>
      <c r="K169">
        <f t="shared" ca="1" si="58"/>
        <v>84617</v>
      </c>
      <c r="L169">
        <f t="shared" ca="1" si="59"/>
        <v>9</v>
      </c>
      <c r="M169" t="str">
        <f t="shared" ca="1" si="47"/>
        <v>area9</v>
      </c>
      <c r="N169">
        <f t="shared" ca="1" si="60"/>
        <v>507702</v>
      </c>
      <c r="O169" s="2">
        <f t="shared" ca="1" si="61"/>
        <v>418210.29353099398</v>
      </c>
      <c r="P169" s="1">
        <f t="shared" ca="1" si="62"/>
        <v>47373.182197553222</v>
      </c>
      <c r="Q169">
        <f t="shared" ca="1" si="63"/>
        <v>38549</v>
      </c>
      <c r="R169">
        <f t="shared" ca="1" si="64"/>
        <v>144956.12574219855</v>
      </c>
      <c r="S169">
        <f t="shared" ca="1" si="65"/>
        <v>12872.704515070596</v>
      </c>
      <c r="T169" s="1">
        <f t="shared" ca="1" si="66"/>
        <v>567947.88671262376</v>
      </c>
      <c r="U169" s="2">
        <f t="shared" ca="1" si="67"/>
        <v>601715.41927319253</v>
      </c>
      <c r="V169" s="1">
        <f t="shared" ca="1" si="68"/>
        <v>-33767.532560568769</v>
      </c>
      <c r="AD169" s="6">
        <f ca="1">IF(Table2[[#This Row],[gender]]="men",1,0)</f>
        <v>1</v>
      </c>
      <c r="AE169" s="7">
        <f ca="1">IF(Table2[[#This Row],[gender]]="women",1,0)</f>
        <v>0</v>
      </c>
      <c r="AF169" s="7"/>
      <c r="AG169" s="8"/>
      <c r="AI169" s="6">
        <f ca="1">IF(Table2[[#This Row],[field_of_work]]="health",1,0)</f>
        <v>0</v>
      </c>
      <c r="AJ169" s="7">
        <f ca="1">IF(Table2[[#This Row],[field_of_work]]="construction",1,0)</f>
        <v>0</v>
      </c>
      <c r="AK169" s="7">
        <f ca="1">IF(Table2[[#This Row],[field_of_work]]="teaching",1,0)</f>
        <v>0</v>
      </c>
      <c r="AL169" s="7">
        <f ca="1">IF(Table2[[#This Row],[field_of_work]]="IT",1,0)</f>
        <v>0</v>
      </c>
      <c r="AM169" s="7">
        <f ca="1">IF(Table2[[#This Row],[field_of_work]]="general work",1,0)</f>
        <v>1</v>
      </c>
      <c r="AN169" s="7">
        <f ca="1">IF(Table2[[#This Row],[field_of_work]]="agriculture",1,0)</f>
        <v>0</v>
      </c>
      <c r="AO169" s="7"/>
      <c r="AP169" s="7"/>
      <c r="AQ169" s="7"/>
      <c r="AR169" s="7"/>
      <c r="AS169" s="7"/>
      <c r="AT169" s="8"/>
      <c r="AV169" s="19">
        <f t="shared" ca="1" si="48"/>
        <v>89144.194552731045</v>
      </c>
      <c r="AW169" s="8"/>
      <c r="AX169" s="6">
        <f ca="1">IF(Table2[[#This Row],[debts]]&gt;$AY$14,1,0)</f>
        <v>1</v>
      </c>
      <c r="AY169" s="7"/>
      <c r="AZ169" s="8"/>
      <c r="BA169" s="26">
        <f ca="1">Table2[[#This Row],[mortage_left]]/Table2[[#This Row],[value_of_house]]</f>
        <v>0.82373182207474849</v>
      </c>
      <c r="BB169" s="7">
        <f t="shared" ca="1" si="69"/>
        <v>0</v>
      </c>
      <c r="BC169" s="7"/>
      <c r="BD169" s="7"/>
      <c r="BE169" s="6">
        <f ca="1">IF(Table2[[#This Row],[area]]="area1",Table2[[#This Row],[income]],0)</f>
        <v>0</v>
      </c>
      <c r="BF169" s="7">
        <f ca="1">IF(Table2[[#This Row],[area]]="area2",Table2[[#This Row],[income]],0)</f>
        <v>0</v>
      </c>
      <c r="BG169" s="7">
        <f ca="1">IF(Table2[[#This Row],[area]]="area3",Table2[[#This Row],[income]],0)</f>
        <v>0</v>
      </c>
      <c r="BH169" s="7">
        <f ca="1">IF(Table2[[#This Row],[area]]="area4",Table2[[#This Row],[income]],0)</f>
        <v>0</v>
      </c>
      <c r="BI169" s="7">
        <f ca="1">IF(Table2[[#This Row],[area]]="area5",Table2[[#This Row],[income]],0)</f>
        <v>0</v>
      </c>
      <c r="BJ169" s="7">
        <f ca="1">IF(Table2[[#This Row],[area]]="area6",Table2[[#This Row],[income]],0)</f>
        <v>0</v>
      </c>
      <c r="BK169" s="7">
        <f ca="1">IF(Table2[[#This Row],[area]]="area7",Table2[[#This Row],[income]],0)</f>
        <v>0</v>
      </c>
      <c r="BL169" s="7">
        <f ca="1">IF(Table2[[#This Row],[area]]="area8",Table2[[#This Row],[income]],0)</f>
        <v>0</v>
      </c>
      <c r="BM169" s="7">
        <f ca="1">IF(Table2[[#This Row],[area]]="area9",Table2[[#This Row],[income]],0)</f>
        <v>84617</v>
      </c>
      <c r="BN169" s="7">
        <f ca="1">IF(Table2[[#This Row],[area]]="area10",Table2[[#This Row],[income]],0)</f>
        <v>0</v>
      </c>
      <c r="BO169" s="6">
        <f ca="1">IF(Table2[[#This Row],[field_of_work]]="health",Table2[[#This Row],[income]],0)</f>
        <v>0</v>
      </c>
      <c r="BP169" s="7">
        <f ca="1">IF(Table2[[#This Row],[field_of_work]]="construction",Table2[[#This Row],[income]],0)</f>
        <v>0</v>
      </c>
      <c r="BQ169" s="7">
        <f ca="1">IF(Table2[[#This Row],[field_of_work]]="teaching",Table2[[#This Row],[income]],0)</f>
        <v>0</v>
      </c>
      <c r="BR169" s="7">
        <f ca="1">IF(Table2[[#This Row],[field_of_work]]="IT",Table2[[#This Row],[income]],0)</f>
        <v>0</v>
      </c>
      <c r="BS169" s="7">
        <f ca="1">IF(Table2[[#This Row],[field_of_work]]="general work",Table2[[#This Row],[income]],0)</f>
        <v>84617</v>
      </c>
      <c r="BT169" s="8">
        <f ca="1">IF(Table2[[#This Row],[field_of_work]]="agriculture",Table2[[#This Row],[income]],0)</f>
        <v>0</v>
      </c>
      <c r="BU169" s="6">
        <f ca="1">IF(Table2[[#This Row],[value_of_debts]]&gt;Table2[[#This Row],[income]],1,0)</f>
        <v>1</v>
      </c>
      <c r="BV169" s="7"/>
      <c r="BW169" s="6">
        <f ca="1">IF(Table2[[#This Row],[net_worth_of_person($)]]&gt;$BX$14,Table2[[#This Row],[age]],0)</f>
        <v>0</v>
      </c>
      <c r="BX169" s="8"/>
    </row>
    <row r="170" spans="2:76" x14ac:dyDescent="0.3">
      <c r="B170">
        <f t="shared" ca="1" si="49"/>
        <v>2</v>
      </c>
      <c r="C170" t="str">
        <f t="shared" ca="1" si="50"/>
        <v>women</v>
      </c>
      <c r="D170">
        <f t="shared" ca="1" si="51"/>
        <v>44</v>
      </c>
      <c r="E170">
        <f t="shared" ca="1" si="52"/>
        <v>2</v>
      </c>
      <c r="F170" t="str">
        <f t="shared" ca="1" si="53"/>
        <v>construction</v>
      </c>
      <c r="G170">
        <f t="shared" ca="1" si="54"/>
        <v>3</v>
      </c>
      <c r="H170" t="str">
        <f t="shared" ca="1" si="55"/>
        <v>university</v>
      </c>
      <c r="I170">
        <f t="shared" ca="1" si="56"/>
        <v>1</v>
      </c>
      <c r="J170">
        <f t="shared" ca="1" si="57"/>
        <v>3</v>
      </c>
      <c r="K170">
        <f t="shared" ca="1" si="58"/>
        <v>89776</v>
      </c>
      <c r="L170">
        <f t="shared" ca="1" si="59"/>
        <v>5</v>
      </c>
      <c r="M170" t="str">
        <f t="shared" ca="1" si="47"/>
        <v>area5</v>
      </c>
      <c r="N170">
        <f t="shared" ca="1" si="60"/>
        <v>359104</v>
      </c>
      <c r="O170" s="2">
        <f t="shared" ca="1" si="61"/>
        <v>320098.17196175252</v>
      </c>
      <c r="P170" s="1">
        <f t="shared" ca="1" si="62"/>
        <v>267432.58365819312</v>
      </c>
      <c r="Q170">
        <f t="shared" ca="1" si="63"/>
        <v>243720</v>
      </c>
      <c r="R170">
        <f t="shared" ca="1" si="64"/>
        <v>178759.46083939052</v>
      </c>
      <c r="S170">
        <f t="shared" ca="1" si="65"/>
        <v>107107.47710362924</v>
      </c>
      <c r="T170" s="1">
        <f t="shared" ca="1" si="66"/>
        <v>733644.06076182239</v>
      </c>
      <c r="U170" s="2">
        <f t="shared" ca="1" si="67"/>
        <v>742577.63280114299</v>
      </c>
      <c r="V170" s="1">
        <f t="shared" ca="1" si="68"/>
        <v>-8933.5720393205993</v>
      </c>
      <c r="AD170" s="6">
        <f ca="1">IF(Table2[[#This Row],[gender]]="men",1,0)</f>
        <v>0</v>
      </c>
      <c r="AE170" s="7">
        <f ca="1">IF(Table2[[#This Row],[gender]]="women",1,0)</f>
        <v>1</v>
      </c>
      <c r="AF170" s="7"/>
      <c r="AG170" s="8"/>
      <c r="AI170" s="6">
        <f ca="1">IF(Table2[[#This Row],[field_of_work]]="health",1,0)</f>
        <v>0</v>
      </c>
      <c r="AJ170" s="7">
        <f ca="1">IF(Table2[[#This Row],[field_of_work]]="construction",1,0)</f>
        <v>1</v>
      </c>
      <c r="AK170" s="7">
        <f ca="1">IF(Table2[[#This Row],[field_of_work]]="teaching",1,0)</f>
        <v>0</v>
      </c>
      <c r="AL170" s="7">
        <f ca="1">IF(Table2[[#This Row],[field_of_work]]="IT",1,0)</f>
        <v>0</v>
      </c>
      <c r="AM170" s="7">
        <f ca="1">IF(Table2[[#This Row],[field_of_work]]="general work",1,0)</f>
        <v>0</v>
      </c>
      <c r="AN170" s="7">
        <f ca="1">IF(Table2[[#This Row],[field_of_work]]="agriculture",1,0)</f>
        <v>0</v>
      </c>
      <c r="AO170" s="7"/>
      <c r="AP170" s="7"/>
      <c r="AQ170" s="7"/>
      <c r="AR170" s="7"/>
      <c r="AS170" s="7"/>
      <c r="AT170" s="8"/>
      <c r="AV170" s="19">
        <f t="shared" ca="1" si="48"/>
        <v>33663.908382622481</v>
      </c>
      <c r="AW170" s="8"/>
      <c r="AX170" s="6">
        <f ca="1">IF(Table2[[#This Row],[debts]]&gt;$AY$14,1,0)</f>
        <v>1</v>
      </c>
      <c r="AY170" s="7"/>
      <c r="AZ170" s="8"/>
      <c r="BA170" s="26">
        <f ca="1">Table2[[#This Row],[mortage_left]]/Table2[[#This Row],[value_of_house]]</f>
        <v>0.89138013489616519</v>
      </c>
      <c r="BB170" s="7">
        <f t="shared" ca="1" si="69"/>
        <v>0</v>
      </c>
      <c r="BC170" s="7"/>
      <c r="BD170" s="7"/>
      <c r="BE170" s="6">
        <f ca="1">IF(Table2[[#This Row],[area]]="area1",Table2[[#This Row],[income]],0)</f>
        <v>0</v>
      </c>
      <c r="BF170" s="7">
        <f ca="1">IF(Table2[[#This Row],[area]]="area2",Table2[[#This Row],[income]],0)</f>
        <v>0</v>
      </c>
      <c r="BG170" s="7">
        <f ca="1">IF(Table2[[#This Row],[area]]="area3",Table2[[#This Row],[income]],0)</f>
        <v>0</v>
      </c>
      <c r="BH170" s="7">
        <f ca="1">IF(Table2[[#This Row],[area]]="area4",Table2[[#This Row],[income]],0)</f>
        <v>0</v>
      </c>
      <c r="BI170" s="7">
        <f ca="1">IF(Table2[[#This Row],[area]]="area5",Table2[[#This Row],[income]],0)</f>
        <v>89776</v>
      </c>
      <c r="BJ170" s="7">
        <f ca="1">IF(Table2[[#This Row],[area]]="area6",Table2[[#This Row],[income]],0)</f>
        <v>0</v>
      </c>
      <c r="BK170" s="7">
        <f ca="1">IF(Table2[[#This Row],[area]]="area7",Table2[[#This Row],[income]],0)</f>
        <v>0</v>
      </c>
      <c r="BL170" s="7">
        <f ca="1">IF(Table2[[#This Row],[area]]="area8",Table2[[#This Row],[income]],0)</f>
        <v>0</v>
      </c>
      <c r="BM170" s="7">
        <f ca="1">IF(Table2[[#This Row],[area]]="area9",Table2[[#This Row],[income]],0)</f>
        <v>0</v>
      </c>
      <c r="BN170" s="7">
        <f ca="1">IF(Table2[[#This Row],[area]]="area10",Table2[[#This Row],[income]],0)</f>
        <v>0</v>
      </c>
      <c r="BO170" s="6">
        <f ca="1">IF(Table2[[#This Row],[field_of_work]]="health",Table2[[#This Row],[income]],0)</f>
        <v>0</v>
      </c>
      <c r="BP170" s="7">
        <f ca="1">IF(Table2[[#This Row],[field_of_work]]="construction",Table2[[#This Row],[income]],0)</f>
        <v>89776</v>
      </c>
      <c r="BQ170" s="7">
        <f ca="1">IF(Table2[[#This Row],[field_of_work]]="teaching",Table2[[#This Row],[income]],0)</f>
        <v>0</v>
      </c>
      <c r="BR170" s="7">
        <f ca="1">IF(Table2[[#This Row],[field_of_work]]="IT",Table2[[#This Row],[income]],0)</f>
        <v>0</v>
      </c>
      <c r="BS170" s="7">
        <f ca="1">IF(Table2[[#This Row],[field_of_work]]="general work",Table2[[#This Row],[income]],0)</f>
        <v>0</v>
      </c>
      <c r="BT170" s="8">
        <f ca="1">IF(Table2[[#This Row],[field_of_work]]="agriculture",Table2[[#This Row],[income]],0)</f>
        <v>0</v>
      </c>
      <c r="BU170" s="6">
        <f ca="1">IF(Table2[[#This Row],[value_of_debts]]&gt;Table2[[#This Row],[income]],1,0)</f>
        <v>1</v>
      </c>
      <c r="BV170" s="7"/>
      <c r="BW170" s="6">
        <f ca="1">IF(Table2[[#This Row],[net_worth_of_person($)]]&gt;$BX$14,Table2[[#This Row],[age]],0)</f>
        <v>0</v>
      </c>
      <c r="BX170" s="8"/>
    </row>
    <row r="171" spans="2:76" x14ac:dyDescent="0.3">
      <c r="B171">
        <f t="shared" ca="1" si="49"/>
        <v>2</v>
      </c>
      <c r="C171" t="str">
        <f t="shared" ca="1" si="50"/>
        <v>women</v>
      </c>
      <c r="D171">
        <f t="shared" ca="1" si="51"/>
        <v>34</v>
      </c>
      <c r="E171">
        <f t="shared" ca="1" si="52"/>
        <v>6</v>
      </c>
      <c r="F171" t="str">
        <f t="shared" ca="1" si="53"/>
        <v>agriculture</v>
      </c>
      <c r="G171">
        <f t="shared" ca="1" si="54"/>
        <v>5</v>
      </c>
      <c r="H171" t="str">
        <f t="shared" ca="1" si="55"/>
        <v>other</v>
      </c>
      <c r="I171">
        <f t="shared" ca="1" si="56"/>
        <v>4</v>
      </c>
      <c r="J171">
        <f t="shared" ca="1" si="57"/>
        <v>1</v>
      </c>
      <c r="K171">
        <f t="shared" ca="1" si="58"/>
        <v>47236</v>
      </c>
      <c r="L171">
        <f t="shared" ca="1" si="59"/>
        <v>2</v>
      </c>
      <c r="M171" t="str">
        <f t="shared" ca="1" si="47"/>
        <v>area2</v>
      </c>
      <c r="N171">
        <f t="shared" ca="1" si="60"/>
        <v>283416</v>
      </c>
      <c r="O171" s="2">
        <f t="shared" ca="1" si="61"/>
        <v>253686.14417561473</v>
      </c>
      <c r="P171" s="1">
        <f t="shared" ca="1" si="62"/>
        <v>33663.908382622481</v>
      </c>
      <c r="Q171">
        <f t="shared" ca="1" si="63"/>
        <v>16045</v>
      </c>
      <c r="R171">
        <f t="shared" ca="1" si="64"/>
        <v>34210.807506095269</v>
      </c>
      <c r="S171">
        <f t="shared" ca="1" si="65"/>
        <v>3251.6517558559572</v>
      </c>
      <c r="T171" s="1">
        <f t="shared" ca="1" si="66"/>
        <v>320331.56013847841</v>
      </c>
      <c r="U171" s="2">
        <f t="shared" ca="1" si="67"/>
        <v>303941.95168170996</v>
      </c>
      <c r="V171" s="1">
        <f t="shared" ca="1" si="68"/>
        <v>16389.608456768445</v>
      </c>
      <c r="AD171" s="6">
        <f ca="1">IF(Table2[[#This Row],[gender]]="men",1,0)</f>
        <v>0</v>
      </c>
      <c r="AE171" s="7">
        <f ca="1">IF(Table2[[#This Row],[gender]]="women",1,0)</f>
        <v>1</v>
      </c>
      <c r="AF171" s="7"/>
      <c r="AG171" s="8"/>
      <c r="AI171" s="6">
        <f ca="1">IF(Table2[[#This Row],[field_of_work]]="health",1,0)</f>
        <v>0</v>
      </c>
      <c r="AJ171" s="7">
        <f ca="1">IF(Table2[[#This Row],[field_of_work]]="construction",1,0)</f>
        <v>0</v>
      </c>
      <c r="AK171" s="7">
        <f ca="1">IF(Table2[[#This Row],[field_of_work]]="teaching",1,0)</f>
        <v>0</v>
      </c>
      <c r="AL171" s="7">
        <f ca="1">IF(Table2[[#This Row],[field_of_work]]="IT",1,0)</f>
        <v>0</v>
      </c>
      <c r="AM171" s="7">
        <f ca="1">IF(Table2[[#This Row],[field_of_work]]="general work",1,0)</f>
        <v>0</v>
      </c>
      <c r="AN171" s="7">
        <f ca="1">IF(Table2[[#This Row],[field_of_work]]="agriculture",1,0)</f>
        <v>1</v>
      </c>
      <c r="AO171" s="7"/>
      <c r="AP171" s="7"/>
      <c r="AQ171" s="7"/>
      <c r="AR171" s="7"/>
      <c r="AS171" s="7"/>
      <c r="AT171" s="8"/>
      <c r="AV171" s="19">
        <f t="shared" ca="1" si="48"/>
        <v>23275.233818712382</v>
      </c>
      <c r="AW171" s="8"/>
      <c r="AX171" s="6">
        <f ca="1">IF(Table2[[#This Row],[debts]]&gt;$AY$14,1,0)</f>
        <v>1</v>
      </c>
      <c r="AY171" s="7"/>
      <c r="AZ171" s="8"/>
      <c r="BA171" s="26">
        <f ca="1">Table2[[#This Row],[mortage_left]]/Table2[[#This Row],[value_of_house]]</f>
        <v>0.89510170271126088</v>
      </c>
      <c r="BB171" s="7">
        <f t="shared" ca="1" si="69"/>
        <v>0</v>
      </c>
      <c r="BC171" s="7"/>
      <c r="BD171" s="7"/>
      <c r="BE171" s="6">
        <f ca="1">IF(Table2[[#This Row],[area]]="area1",Table2[[#This Row],[income]],0)</f>
        <v>0</v>
      </c>
      <c r="BF171" s="7">
        <f ca="1">IF(Table2[[#This Row],[area]]="area2",Table2[[#This Row],[income]],0)</f>
        <v>47236</v>
      </c>
      <c r="BG171" s="7">
        <f ca="1">IF(Table2[[#This Row],[area]]="area3",Table2[[#This Row],[income]],0)</f>
        <v>0</v>
      </c>
      <c r="BH171" s="7">
        <f ca="1">IF(Table2[[#This Row],[area]]="area4",Table2[[#This Row],[income]],0)</f>
        <v>0</v>
      </c>
      <c r="BI171" s="7">
        <f ca="1">IF(Table2[[#This Row],[area]]="area5",Table2[[#This Row],[income]],0)</f>
        <v>0</v>
      </c>
      <c r="BJ171" s="7">
        <f ca="1">IF(Table2[[#This Row],[area]]="area6",Table2[[#This Row],[income]],0)</f>
        <v>0</v>
      </c>
      <c r="BK171" s="7">
        <f ca="1">IF(Table2[[#This Row],[area]]="area7",Table2[[#This Row],[income]],0)</f>
        <v>0</v>
      </c>
      <c r="BL171" s="7">
        <f ca="1">IF(Table2[[#This Row],[area]]="area8",Table2[[#This Row],[income]],0)</f>
        <v>0</v>
      </c>
      <c r="BM171" s="7">
        <f ca="1">IF(Table2[[#This Row],[area]]="area9",Table2[[#This Row],[income]],0)</f>
        <v>0</v>
      </c>
      <c r="BN171" s="7">
        <f ca="1">IF(Table2[[#This Row],[area]]="area10",Table2[[#This Row],[income]],0)</f>
        <v>0</v>
      </c>
      <c r="BO171" s="6">
        <f ca="1">IF(Table2[[#This Row],[field_of_work]]="health",Table2[[#This Row],[income]],0)</f>
        <v>0</v>
      </c>
      <c r="BP171" s="7">
        <f ca="1">IF(Table2[[#This Row],[field_of_work]]="construction",Table2[[#This Row],[income]],0)</f>
        <v>0</v>
      </c>
      <c r="BQ171" s="7">
        <f ca="1">IF(Table2[[#This Row],[field_of_work]]="teaching",Table2[[#This Row],[income]],0)</f>
        <v>0</v>
      </c>
      <c r="BR171" s="7">
        <f ca="1">IF(Table2[[#This Row],[field_of_work]]="IT",Table2[[#This Row],[income]],0)</f>
        <v>0</v>
      </c>
      <c r="BS171" s="7">
        <f ca="1">IF(Table2[[#This Row],[field_of_work]]="general work",Table2[[#This Row],[income]],0)</f>
        <v>0</v>
      </c>
      <c r="BT171" s="8">
        <f ca="1">IF(Table2[[#This Row],[field_of_work]]="agriculture",Table2[[#This Row],[income]],0)</f>
        <v>47236</v>
      </c>
      <c r="BU171" s="6">
        <f ca="1">IF(Table2[[#This Row],[value_of_debts]]&gt;Table2[[#This Row],[income]],1,0)</f>
        <v>1</v>
      </c>
      <c r="BV171" s="7"/>
      <c r="BW171" s="6">
        <f ca="1">IF(Table2[[#This Row],[net_worth_of_person($)]]&gt;$BX$14,Table2[[#This Row],[age]],0)</f>
        <v>34</v>
      </c>
      <c r="BX171" s="8"/>
    </row>
    <row r="172" spans="2:76" x14ac:dyDescent="0.3">
      <c r="B172">
        <f t="shared" ca="1" si="49"/>
        <v>1</v>
      </c>
      <c r="C172" t="str">
        <f t="shared" ca="1" si="50"/>
        <v>men</v>
      </c>
      <c r="D172">
        <f t="shared" ca="1" si="51"/>
        <v>38</v>
      </c>
      <c r="E172">
        <f t="shared" ca="1" si="52"/>
        <v>1</v>
      </c>
      <c r="F172" t="str">
        <f t="shared" ca="1" si="53"/>
        <v>health</v>
      </c>
      <c r="G172">
        <f t="shared" ca="1" si="54"/>
        <v>2</v>
      </c>
      <c r="H172" t="str">
        <f t="shared" ca="1" si="55"/>
        <v>college</v>
      </c>
      <c r="I172">
        <f t="shared" ca="1" si="56"/>
        <v>4</v>
      </c>
      <c r="J172">
        <f t="shared" ca="1" si="57"/>
        <v>3</v>
      </c>
      <c r="K172">
        <f t="shared" ca="1" si="58"/>
        <v>30330</v>
      </c>
      <c r="L172">
        <f t="shared" ca="1" si="59"/>
        <v>1</v>
      </c>
      <c r="M172" t="str">
        <f t="shared" ca="1" si="47"/>
        <v>area1</v>
      </c>
      <c r="N172">
        <f t="shared" ca="1" si="60"/>
        <v>90990</v>
      </c>
      <c r="O172" s="2">
        <f t="shared" ca="1" si="61"/>
        <v>73563.543739850735</v>
      </c>
      <c r="P172" s="1">
        <f t="shared" ca="1" si="62"/>
        <v>69825.701456137147</v>
      </c>
      <c r="Q172">
        <f t="shared" ca="1" si="63"/>
        <v>5644</v>
      </c>
      <c r="R172">
        <f t="shared" ca="1" si="64"/>
        <v>939.30547712542864</v>
      </c>
      <c r="S172">
        <f t="shared" ca="1" si="65"/>
        <v>14288.876649115758</v>
      </c>
      <c r="T172" s="1">
        <f t="shared" ca="1" si="66"/>
        <v>175104.57810525291</v>
      </c>
      <c r="U172" s="2">
        <f t="shared" ca="1" si="67"/>
        <v>80146.849216976159</v>
      </c>
      <c r="V172" s="1">
        <f t="shared" ca="1" si="68"/>
        <v>94957.728888276746</v>
      </c>
      <c r="AD172" s="6">
        <f ca="1">IF(Table2[[#This Row],[gender]]="men",1,0)</f>
        <v>1</v>
      </c>
      <c r="AE172" s="7">
        <f ca="1">IF(Table2[[#This Row],[gender]]="women",1,0)</f>
        <v>0</v>
      </c>
      <c r="AF172" s="7"/>
      <c r="AG172" s="8"/>
      <c r="AI172" s="6">
        <f ca="1">IF(Table2[[#This Row],[field_of_work]]="health",1,0)</f>
        <v>1</v>
      </c>
      <c r="AJ172" s="7">
        <f ca="1">IF(Table2[[#This Row],[field_of_work]]="construction",1,0)</f>
        <v>0</v>
      </c>
      <c r="AK172" s="7">
        <f ca="1">IF(Table2[[#This Row],[field_of_work]]="teaching",1,0)</f>
        <v>0</v>
      </c>
      <c r="AL172" s="7">
        <f ca="1">IF(Table2[[#This Row],[field_of_work]]="IT",1,0)</f>
        <v>0</v>
      </c>
      <c r="AM172" s="7">
        <f ca="1">IF(Table2[[#This Row],[field_of_work]]="general work",1,0)</f>
        <v>0</v>
      </c>
      <c r="AN172" s="7">
        <f ca="1">IF(Table2[[#This Row],[field_of_work]]="agriculture",1,0)</f>
        <v>0</v>
      </c>
      <c r="AO172" s="7"/>
      <c r="AP172" s="7"/>
      <c r="AQ172" s="7"/>
      <c r="AR172" s="7"/>
      <c r="AS172" s="7"/>
      <c r="AT172" s="8"/>
      <c r="AV172" s="19">
        <f t="shared" ca="1" si="48"/>
        <v>20431.107245305942</v>
      </c>
      <c r="AW172" s="8"/>
      <c r="AX172" s="6">
        <f ca="1">IF(Table2[[#This Row],[debts]]&gt;$AY$14,1,0)</f>
        <v>0</v>
      </c>
      <c r="AY172" s="7"/>
      <c r="AZ172" s="8"/>
      <c r="BA172" s="26">
        <f ca="1">Table2[[#This Row],[mortage_left]]/Table2[[#This Row],[value_of_house]]</f>
        <v>0.808479434441705</v>
      </c>
      <c r="BB172" s="7">
        <f t="shared" ca="1" si="69"/>
        <v>0</v>
      </c>
      <c r="BC172" s="7"/>
      <c r="BD172" s="7"/>
      <c r="BE172" s="6">
        <f ca="1">IF(Table2[[#This Row],[area]]="area1",Table2[[#This Row],[income]],0)</f>
        <v>30330</v>
      </c>
      <c r="BF172" s="7">
        <f ca="1">IF(Table2[[#This Row],[area]]="area2",Table2[[#This Row],[income]],0)</f>
        <v>0</v>
      </c>
      <c r="BG172" s="7">
        <f ca="1">IF(Table2[[#This Row],[area]]="area3",Table2[[#This Row],[income]],0)</f>
        <v>0</v>
      </c>
      <c r="BH172" s="7">
        <f ca="1">IF(Table2[[#This Row],[area]]="area4",Table2[[#This Row],[income]],0)</f>
        <v>0</v>
      </c>
      <c r="BI172" s="7">
        <f ca="1">IF(Table2[[#This Row],[area]]="area5",Table2[[#This Row],[income]],0)</f>
        <v>0</v>
      </c>
      <c r="BJ172" s="7">
        <f ca="1">IF(Table2[[#This Row],[area]]="area6",Table2[[#This Row],[income]],0)</f>
        <v>0</v>
      </c>
      <c r="BK172" s="7">
        <f ca="1">IF(Table2[[#This Row],[area]]="area7",Table2[[#This Row],[income]],0)</f>
        <v>0</v>
      </c>
      <c r="BL172" s="7">
        <f ca="1">IF(Table2[[#This Row],[area]]="area8",Table2[[#This Row],[income]],0)</f>
        <v>0</v>
      </c>
      <c r="BM172" s="7">
        <f ca="1">IF(Table2[[#This Row],[area]]="area9",Table2[[#This Row],[income]],0)</f>
        <v>0</v>
      </c>
      <c r="BN172" s="7">
        <f ca="1">IF(Table2[[#This Row],[area]]="area10",Table2[[#This Row],[income]],0)</f>
        <v>0</v>
      </c>
      <c r="BO172" s="6">
        <f ca="1">IF(Table2[[#This Row],[field_of_work]]="health",Table2[[#This Row],[income]],0)</f>
        <v>30330</v>
      </c>
      <c r="BP172" s="7">
        <f ca="1">IF(Table2[[#This Row],[field_of_work]]="construction",Table2[[#This Row],[income]],0)</f>
        <v>0</v>
      </c>
      <c r="BQ172" s="7">
        <f ca="1">IF(Table2[[#This Row],[field_of_work]]="teaching",Table2[[#This Row],[income]],0)</f>
        <v>0</v>
      </c>
      <c r="BR172" s="7">
        <f ca="1">IF(Table2[[#This Row],[field_of_work]]="IT",Table2[[#This Row],[income]],0)</f>
        <v>0</v>
      </c>
      <c r="BS172" s="7">
        <f ca="1">IF(Table2[[#This Row],[field_of_work]]="general work",Table2[[#This Row],[income]],0)</f>
        <v>0</v>
      </c>
      <c r="BT172" s="8">
        <f ca="1">IF(Table2[[#This Row],[field_of_work]]="agriculture",Table2[[#This Row],[income]],0)</f>
        <v>0</v>
      </c>
      <c r="BU172" s="6">
        <f ca="1">IF(Table2[[#This Row],[value_of_debts]]&gt;Table2[[#This Row],[income]],1,0)</f>
        <v>1</v>
      </c>
      <c r="BV172" s="7"/>
      <c r="BW172" s="6">
        <f ca="1">IF(Table2[[#This Row],[net_worth_of_person($)]]&gt;$BX$14,Table2[[#This Row],[age]],0)</f>
        <v>38</v>
      </c>
      <c r="BX172" s="8"/>
    </row>
    <row r="173" spans="2:76" x14ac:dyDescent="0.3">
      <c r="B173">
        <f t="shared" ca="1" si="49"/>
        <v>1</v>
      </c>
      <c r="C173" t="str">
        <f t="shared" ca="1" si="50"/>
        <v>men</v>
      </c>
      <c r="D173">
        <f t="shared" ca="1" si="51"/>
        <v>36</v>
      </c>
      <c r="E173">
        <f t="shared" ca="1" si="52"/>
        <v>6</v>
      </c>
      <c r="F173" t="str">
        <f t="shared" ca="1" si="53"/>
        <v>agriculture</v>
      </c>
      <c r="G173">
        <f t="shared" ca="1" si="54"/>
        <v>3</v>
      </c>
      <c r="H173" t="str">
        <f t="shared" ca="1" si="55"/>
        <v>university</v>
      </c>
      <c r="I173">
        <f t="shared" ca="1" si="56"/>
        <v>2</v>
      </c>
      <c r="J173">
        <f t="shared" ca="1" si="57"/>
        <v>2</v>
      </c>
      <c r="K173">
        <f t="shared" ca="1" si="58"/>
        <v>41028</v>
      </c>
      <c r="L173">
        <f t="shared" ca="1" si="59"/>
        <v>12</v>
      </c>
      <c r="M173" t="str">
        <f t="shared" ca="1" si="47"/>
        <v>area10</v>
      </c>
      <c r="N173">
        <f t="shared" ca="1" si="60"/>
        <v>164112</v>
      </c>
      <c r="O173" s="2">
        <f t="shared" ca="1" si="61"/>
        <v>136731.64122987751</v>
      </c>
      <c r="P173" s="1">
        <f t="shared" ca="1" si="62"/>
        <v>40862.214490611885</v>
      </c>
      <c r="Q173">
        <f t="shared" ca="1" si="63"/>
        <v>35443</v>
      </c>
      <c r="R173">
        <f t="shared" ca="1" si="64"/>
        <v>6428.3304050232646</v>
      </c>
      <c r="S173">
        <f t="shared" ca="1" si="65"/>
        <v>14867.397255003985</v>
      </c>
      <c r="T173" s="1">
        <f t="shared" ca="1" si="66"/>
        <v>219841.61174561587</v>
      </c>
      <c r="U173" s="2">
        <f t="shared" ca="1" si="67"/>
        <v>178602.97163490078</v>
      </c>
      <c r="V173" s="1">
        <f t="shared" ca="1" si="68"/>
        <v>41238.640110715089</v>
      </c>
      <c r="AD173" s="6">
        <f ca="1">IF(Table2[[#This Row],[gender]]="men",1,0)</f>
        <v>1</v>
      </c>
      <c r="AE173" s="7">
        <f ca="1">IF(Table2[[#This Row],[gender]]="women",1,0)</f>
        <v>0</v>
      </c>
      <c r="AF173" s="7"/>
      <c r="AG173" s="8"/>
      <c r="AI173" s="6">
        <f ca="1">IF(Table2[[#This Row],[field_of_work]]="health",1,0)</f>
        <v>0</v>
      </c>
      <c r="AJ173" s="7">
        <f ca="1">IF(Table2[[#This Row],[field_of_work]]="construction",1,0)</f>
        <v>0</v>
      </c>
      <c r="AK173" s="7">
        <f ca="1">IF(Table2[[#This Row],[field_of_work]]="teaching",1,0)</f>
        <v>0</v>
      </c>
      <c r="AL173" s="7">
        <f ca="1">IF(Table2[[#This Row],[field_of_work]]="IT",1,0)</f>
        <v>0</v>
      </c>
      <c r="AM173" s="7">
        <f ca="1">IF(Table2[[#This Row],[field_of_work]]="general work",1,0)</f>
        <v>0</v>
      </c>
      <c r="AN173" s="7">
        <f ca="1">IF(Table2[[#This Row],[field_of_work]]="agriculture",1,0)</f>
        <v>1</v>
      </c>
      <c r="AO173" s="7"/>
      <c r="AP173" s="7"/>
      <c r="AQ173" s="7"/>
      <c r="AR173" s="7"/>
      <c r="AS173" s="7"/>
      <c r="AT173" s="8"/>
      <c r="AV173" s="19">
        <f t="shared" ca="1" si="48"/>
        <v>38155.412323626064</v>
      </c>
      <c r="AW173" s="8"/>
      <c r="AX173" s="6">
        <f ca="1">IF(Table2[[#This Row],[debts]]&gt;$AY$14,1,0)</f>
        <v>1</v>
      </c>
      <c r="AY173" s="7"/>
      <c r="AZ173" s="8"/>
      <c r="BA173" s="26">
        <f ca="1">Table2[[#This Row],[mortage_left]]/Table2[[#This Row],[value_of_house]]</f>
        <v>0.83316053201397533</v>
      </c>
      <c r="BB173" s="7">
        <f t="shared" ca="1" si="69"/>
        <v>0</v>
      </c>
      <c r="BC173" s="7"/>
      <c r="BD173" s="7"/>
      <c r="BE173" s="6">
        <f ca="1">IF(Table2[[#This Row],[area]]="area1",Table2[[#This Row],[income]],0)</f>
        <v>0</v>
      </c>
      <c r="BF173" s="7">
        <f ca="1">IF(Table2[[#This Row],[area]]="area2",Table2[[#This Row],[income]],0)</f>
        <v>0</v>
      </c>
      <c r="BG173" s="7">
        <f ca="1">IF(Table2[[#This Row],[area]]="area3",Table2[[#This Row],[income]],0)</f>
        <v>0</v>
      </c>
      <c r="BH173" s="7">
        <f ca="1">IF(Table2[[#This Row],[area]]="area4",Table2[[#This Row],[income]],0)</f>
        <v>0</v>
      </c>
      <c r="BI173" s="7">
        <f ca="1">IF(Table2[[#This Row],[area]]="area5",Table2[[#This Row],[income]],0)</f>
        <v>0</v>
      </c>
      <c r="BJ173" s="7">
        <f ca="1">IF(Table2[[#This Row],[area]]="area6",Table2[[#This Row],[income]],0)</f>
        <v>0</v>
      </c>
      <c r="BK173" s="7">
        <f ca="1">IF(Table2[[#This Row],[area]]="area7",Table2[[#This Row],[income]],0)</f>
        <v>0</v>
      </c>
      <c r="BL173" s="7">
        <f ca="1">IF(Table2[[#This Row],[area]]="area8",Table2[[#This Row],[income]],0)</f>
        <v>0</v>
      </c>
      <c r="BM173" s="7">
        <f ca="1">IF(Table2[[#This Row],[area]]="area9",Table2[[#This Row],[income]],0)</f>
        <v>0</v>
      </c>
      <c r="BN173" s="7">
        <f ca="1">IF(Table2[[#This Row],[area]]="area10",Table2[[#This Row],[income]],0)</f>
        <v>41028</v>
      </c>
      <c r="BO173" s="6">
        <f ca="1">IF(Table2[[#This Row],[field_of_work]]="health",Table2[[#This Row],[income]],0)</f>
        <v>0</v>
      </c>
      <c r="BP173" s="7">
        <f ca="1">IF(Table2[[#This Row],[field_of_work]]="construction",Table2[[#This Row],[income]],0)</f>
        <v>0</v>
      </c>
      <c r="BQ173" s="7">
        <f ca="1">IF(Table2[[#This Row],[field_of_work]]="teaching",Table2[[#This Row],[income]],0)</f>
        <v>0</v>
      </c>
      <c r="BR173" s="7">
        <f ca="1">IF(Table2[[#This Row],[field_of_work]]="IT",Table2[[#This Row],[income]],0)</f>
        <v>0</v>
      </c>
      <c r="BS173" s="7">
        <f ca="1">IF(Table2[[#This Row],[field_of_work]]="general work",Table2[[#This Row],[income]],0)</f>
        <v>0</v>
      </c>
      <c r="BT173" s="8">
        <f ca="1">IF(Table2[[#This Row],[field_of_work]]="agriculture",Table2[[#This Row],[income]],0)</f>
        <v>41028</v>
      </c>
      <c r="BU173" s="6">
        <f ca="1">IF(Table2[[#This Row],[value_of_debts]]&gt;Table2[[#This Row],[income]],1,0)</f>
        <v>1</v>
      </c>
      <c r="BV173" s="7"/>
      <c r="BW173" s="6">
        <f ca="1">IF(Table2[[#This Row],[net_worth_of_person($)]]&gt;$BX$14,Table2[[#This Row],[age]],0)</f>
        <v>36</v>
      </c>
      <c r="BX173" s="8"/>
    </row>
    <row r="174" spans="2:76" x14ac:dyDescent="0.3">
      <c r="B174">
        <f t="shared" ca="1" si="49"/>
        <v>2</v>
      </c>
      <c r="C174" t="str">
        <f t="shared" ca="1" si="50"/>
        <v>women</v>
      </c>
      <c r="D174">
        <f t="shared" ca="1" si="51"/>
        <v>42</v>
      </c>
      <c r="E174">
        <f t="shared" ca="1" si="52"/>
        <v>6</v>
      </c>
      <c r="F174" t="str">
        <f t="shared" ca="1" si="53"/>
        <v>agriculture</v>
      </c>
      <c r="G174">
        <f t="shared" ca="1" si="54"/>
        <v>4</v>
      </c>
      <c r="H174" t="str">
        <f t="shared" ca="1" si="55"/>
        <v>technical</v>
      </c>
      <c r="I174">
        <f t="shared" ca="1" si="56"/>
        <v>1</v>
      </c>
      <c r="J174">
        <f t="shared" ca="1" si="57"/>
        <v>1</v>
      </c>
      <c r="K174">
        <f t="shared" ca="1" si="58"/>
        <v>57169</v>
      </c>
      <c r="L174">
        <f t="shared" ca="1" si="59"/>
        <v>3</v>
      </c>
      <c r="M174" t="str">
        <f t="shared" ca="1" si="47"/>
        <v>area3</v>
      </c>
      <c r="N174">
        <f t="shared" ca="1" si="60"/>
        <v>228676</v>
      </c>
      <c r="O174" s="2">
        <f t="shared" ca="1" si="61"/>
        <v>49697.79019289172</v>
      </c>
      <c r="P174" s="1">
        <f t="shared" ca="1" si="62"/>
        <v>38155.412323626064</v>
      </c>
      <c r="Q174">
        <f t="shared" ca="1" si="63"/>
        <v>11226</v>
      </c>
      <c r="R174">
        <f t="shared" ca="1" si="64"/>
        <v>81743.78128236295</v>
      </c>
      <c r="S174">
        <f t="shared" ca="1" si="65"/>
        <v>62726.176773195781</v>
      </c>
      <c r="T174" s="1">
        <f t="shared" ca="1" si="66"/>
        <v>329557.58909682184</v>
      </c>
      <c r="U174" s="2">
        <f t="shared" ca="1" si="67"/>
        <v>142667.57147525466</v>
      </c>
      <c r="V174" s="1">
        <f t="shared" ca="1" si="68"/>
        <v>186890.01762156718</v>
      </c>
      <c r="AD174" s="6">
        <f ca="1">IF(Table2[[#This Row],[gender]]="men",1,0)</f>
        <v>0</v>
      </c>
      <c r="AE174" s="7">
        <f ca="1">IF(Table2[[#This Row],[gender]]="women",1,0)</f>
        <v>1</v>
      </c>
      <c r="AF174" s="7"/>
      <c r="AG174" s="8"/>
      <c r="AI174" s="6">
        <f ca="1">IF(Table2[[#This Row],[field_of_work]]="health",1,0)</f>
        <v>0</v>
      </c>
      <c r="AJ174" s="7">
        <f ca="1">IF(Table2[[#This Row],[field_of_work]]="construction",1,0)</f>
        <v>0</v>
      </c>
      <c r="AK174" s="7">
        <f ca="1">IF(Table2[[#This Row],[field_of_work]]="teaching",1,0)</f>
        <v>0</v>
      </c>
      <c r="AL174" s="7">
        <f ca="1">IF(Table2[[#This Row],[field_of_work]]="IT",1,0)</f>
        <v>0</v>
      </c>
      <c r="AM174" s="7">
        <f ca="1">IF(Table2[[#This Row],[field_of_work]]="general work",1,0)</f>
        <v>0</v>
      </c>
      <c r="AN174" s="7">
        <f ca="1">IF(Table2[[#This Row],[field_of_work]]="agriculture",1,0)</f>
        <v>1</v>
      </c>
      <c r="AO174" s="7"/>
      <c r="AP174" s="7"/>
      <c r="AQ174" s="7"/>
      <c r="AR174" s="7"/>
      <c r="AS174" s="7"/>
      <c r="AT174" s="8"/>
      <c r="AV174" s="19">
        <f t="shared" ca="1" si="48"/>
        <v>21488.995186816515</v>
      </c>
      <c r="AW174" s="8"/>
      <c r="AX174" s="6">
        <f ca="1">IF(Table2[[#This Row],[debts]]&gt;$AY$14,1,0)</f>
        <v>1</v>
      </c>
      <c r="AY174" s="7"/>
      <c r="AZ174" s="8"/>
      <c r="BA174" s="26">
        <f ca="1">Table2[[#This Row],[mortage_left]]/Table2[[#This Row],[value_of_house]]</f>
        <v>0.21732840434891165</v>
      </c>
      <c r="BB174" s="7">
        <f t="shared" ca="1" si="69"/>
        <v>1</v>
      </c>
      <c r="BC174" s="7"/>
      <c r="BD174" s="7"/>
      <c r="BE174" s="6">
        <f ca="1">IF(Table2[[#This Row],[area]]="area1",Table2[[#This Row],[income]],0)</f>
        <v>0</v>
      </c>
      <c r="BF174" s="7">
        <f ca="1">IF(Table2[[#This Row],[area]]="area2",Table2[[#This Row],[income]],0)</f>
        <v>0</v>
      </c>
      <c r="BG174" s="7">
        <f ca="1">IF(Table2[[#This Row],[area]]="area3",Table2[[#This Row],[income]],0)</f>
        <v>57169</v>
      </c>
      <c r="BH174" s="7">
        <f ca="1">IF(Table2[[#This Row],[area]]="area4",Table2[[#This Row],[income]],0)</f>
        <v>0</v>
      </c>
      <c r="BI174" s="7">
        <f ca="1">IF(Table2[[#This Row],[area]]="area5",Table2[[#This Row],[income]],0)</f>
        <v>0</v>
      </c>
      <c r="BJ174" s="7">
        <f ca="1">IF(Table2[[#This Row],[area]]="area6",Table2[[#This Row],[income]],0)</f>
        <v>0</v>
      </c>
      <c r="BK174" s="7">
        <f ca="1">IF(Table2[[#This Row],[area]]="area7",Table2[[#This Row],[income]],0)</f>
        <v>0</v>
      </c>
      <c r="BL174" s="7">
        <f ca="1">IF(Table2[[#This Row],[area]]="area8",Table2[[#This Row],[income]],0)</f>
        <v>0</v>
      </c>
      <c r="BM174" s="7">
        <f ca="1">IF(Table2[[#This Row],[area]]="area9",Table2[[#This Row],[income]],0)</f>
        <v>0</v>
      </c>
      <c r="BN174" s="7">
        <f ca="1">IF(Table2[[#This Row],[area]]="area10",Table2[[#This Row],[income]],0)</f>
        <v>0</v>
      </c>
      <c r="BO174" s="6">
        <f ca="1">IF(Table2[[#This Row],[field_of_work]]="health",Table2[[#This Row],[income]],0)</f>
        <v>0</v>
      </c>
      <c r="BP174" s="7">
        <f ca="1">IF(Table2[[#This Row],[field_of_work]]="construction",Table2[[#This Row],[income]],0)</f>
        <v>0</v>
      </c>
      <c r="BQ174" s="7">
        <f ca="1">IF(Table2[[#This Row],[field_of_work]]="teaching",Table2[[#This Row],[income]],0)</f>
        <v>0</v>
      </c>
      <c r="BR174" s="7">
        <f ca="1">IF(Table2[[#This Row],[field_of_work]]="IT",Table2[[#This Row],[income]],0)</f>
        <v>0</v>
      </c>
      <c r="BS174" s="7">
        <f ca="1">IF(Table2[[#This Row],[field_of_work]]="general work",Table2[[#This Row],[income]],0)</f>
        <v>0</v>
      </c>
      <c r="BT174" s="8">
        <f ca="1">IF(Table2[[#This Row],[field_of_work]]="agriculture",Table2[[#This Row],[income]],0)</f>
        <v>57169</v>
      </c>
      <c r="BU174" s="6">
        <f ca="1">IF(Table2[[#This Row],[value_of_debts]]&gt;Table2[[#This Row],[income]],1,0)</f>
        <v>1</v>
      </c>
      <c r="BV174" s="7"/>
      <c r="BW174" s="6">
        <f ca="1">IF(Table2[[#This Row],[net_worth_of_person($)]]&gt;$BX$14,Table2[[#This Row],[age]],0)</f>
        <v>42</v>
      </c>
      <c r="BX174" s="8"/>
    </row>
    <row r="175" spans="2:76" x14ac:dyDescent="0.3">
      <c r="B175">
        <f t="shared" ca="1" si="49"/>
        <v>1</v>
      </c>
      <c r="C175" t="str">
        <f t="shared" ca="1" si="50"/>
        <v>men</v>
      </c>
      <c r="D175">
        <f t="shared" ca="1" si="51"/>
        <v>44</v>
      </c>
      <c r="E175">
        <f t="shared" ca="1" si="52"/>
        <v>5</v>
      </c>
      <c r="F175" t="str">
        <f t="shared" ca="1" si="53"/>
        <v>general work</v>
      </c>
      <c r="G175">
        <f t="shared" ca="1" si="54"/>
        <v>3</v>
      </c>
      <c r="H175" t="str">
        <f t="shared" ca="1" si="55"/>
        <v>university</v>
      </c>
      <c r="I175">
        <f t="shared" ca="1" si="56"/>
        <v>0</v>
      </c>
      <c r="J175">
        <f t="shared" ca="1" si="57"/>
        <v>1</v>
      </c>
      <c r="K175">
        <f t="shared" ca="1" si="58"/>
        <v>46078</v>
      </c>
      <c r="L175">
        <f t="shared" ca="1" si="59"/>
        <v>9</v>
      </c>
      <c r="M175" t="str">
        <f t="shared" ca="1" si="47"/>
        <v>area9</v>
      </c>
      <c r="N175">
        <f t="shared" ca="1" si="60"/>
        <v>184312</v>
      </c>
      <c r="O175" s="2">
        <f t="shared" ca="1" si="61"/>
        <v>92895.645619566028</v>
      </c>
      <c r="P175" s="1">
        <f t="shared" ca="1" si="62"/>
        <v>21488.995186816515</v>
      </c>
      <c r="Q175">
        <f t="shared" ca="1" si="63"/>
        <v>8280</v>
      </c>
      <c r="R175">
        <f t="shared" ca="1" si="64"/>
        <v>3508.7614349341029</v>
      </c>
      <c r="S175">
        <f t="shared" ca="1" si="65"/>
        <v>49706.592583143967</v>
      </c>
      <c r="T175" s="1">
        <f t="shared" ca="1" si="66"/>
        <v>255507.58776996049</v>
      </c>
      <c r="U175" s="2">
        <f t="shared" ca="1" si="67"/>
        <v>104684.40705450013</v>
      </c>
      <c r="V175" s="1">
        <f t="shared" ca="1" si="68"/>
        <v>150823.18071546036</v>
      </c>
      <c r="AD175" s="6">
        <f ca="1">IF(Table2[[#This Row],[gender]]="men",1,0)</f>
        <v>1</v>
      </c>
      <c r="AE175" s="7">
        <f ca="1">IF(Table2[[#This Row],[gender]]="women",1,0)</f>
        <v>0</v>
      </c>
      <c r="AF175" s="7"/>
      <c r="AG175" s="8"/>
      <c r="AI175" s="6">
        <f ca="1">IF(Table2[[#This Row],[field_of_work]]="health",1,0)</f>
        <v>0</v>
      </c>
      <c r="AJ175" s="7">
        <f ca="1">IF(Table2[[#This Row],[field_of_work]]="construction",1,0)</f>
        <v>0</v>
      </c>
      <c r="AK175" s="7">
        <f ca="1">IF(Table2[[#This Row],[field_of_work]]="teaching",1,0)</f>
        <v>0</v>
      </c>
      <c r="AL175" s="7">
        <f ca="1">IF(Table2[[#This Row],[field_of_work]]="IT",1,0)</f>
        <v>0</v>
      </c>
      <c r="AM175" s="7">
        <f ca="1">IF(Table2[[#This Row],[field_of_work]]="general work",1,0)</f>
        <v>1</v>
      </c>
      <c r="AN175" s="7">
        <f ca="1">IF(Table2[[#This Row],[field_of_work]]="agriculture",1,0)</f>
        <v>0</v>
      </c>
      <c r="AO175" s="7"/>
      <c r="AP175" s="7"/>
      <c r="AQ175" s="7"/>
      <c r="AR175" s="7"/>
      <c r="AS175" s="7"/>
      <c r="AT175" s="8"/>
      <c r="AV175" s="19">
        <f t="shared" ca="1" si="48"/>
        <v>6365.5465515846381</v>
      </c>
      <c r="AW175" s="8"/>
      <c r="AX175" s="6">
        <f ca="1">IF(Table2[[#This Row],[debts]]&gt;$AY$14,1,0)</f>
        <v>1</v>
      </c>
      <c r="AY175" s="7"/>
      <c r="AZ175" s="8"/>
      <c r="BA175" s="26">
        <f ca="1">Table2[[#This Row],[mortage_left]]/Table2[[#This Row],[value_of_house]]</f>
        <v>0.50401300848325681</v>
      </c>
      <c r="BB175" s="7">
        <f t="shared" ca="1" si="69"/>
        <v>0</v>
      </c>
      <c r="BC175" s="7"/>
      <c r="BD175" s="7"/>
      <c r="BE175" s="6">
        <f ca="1">IF(Table2[[#This Row],[area]]="area1",Table2[[#This Row],[income]],0)</f>
        <v>0</v>
      </c>
      <c r="BF175" s="7">
        <f ca="1">IF(Table2[[#This Row],[area]]="area2",Table2[[#This Row],[income]],0)</f>
        <v>0</v>
      </c>
      <c r="BG175" s="7">
        <f ca="1">IF(Table2[[#This Row],[area]]="area3",Table2[[#This Row],[income]],0)</f>
        <v>0</v>
      </c>
      <c r="BH175" s="7">
        <f ca="1">IF(Table2[[#This Row],[area]]="area4",Table2[[#This Row],[income]],0)</f>
        <v>0</v>
      </c>
      <c r="BI175" s="7">
        <f ca="1">IF(Table2[[#This Row],[area]]="area5",Table2[[#This Row],[income]],0)</f>
        <v>0</v>
      </c>
      <c r="BJ175" s="7">
        <f ca="1">IF(Table2[[#This Row],[area]]="area6",Table2[[#This Row],[income]],0)</f>
        <v>0</v>
      </c>
      <c r="BK175" s="7">
        <f ca="1">IF(Table2[[#This Row],[area]]="area7",Table2[[#This Row],[income]],0)</f>
        <v>0</v>
      </c>
      <c r="BL175" s="7">
        <f ca="1">IF(Table2[[#This Row],[area]]="area8",Table2[[#This Row],[income]],0)</f>
        <v>0</v>
      </c>
      <c r="BM175" s="7">
        <f ca="1">IF(Table2[[#This Row],[area]]="area9",Table2[[#This Row],[income]],0)</f>
        <v>46078</v>
      </c>
      <c r="BN175" s="7">
        <f ca="1">IF(Table2[[#This Row],[area]]="area10",Table2[[#This Row],[income]],0)</f>
        <v>0</v>
      </c>
      <c r="BO175" s="6">
        <f ca="1">IF(Table2[[#This Row],[field_of_work]]="health",Table2[[#This Row],[income]],0)</f>
        <v>0</v>
      </c>
      <c r="BP175" s="7">
        <f ca="1">IF(Table2[[#This Row],[field_of_work]]="construction",Table2[[#This Row],[income]],0)</f>
        <v>0</v>
      </c>
      <c r="BQ175" s="7">
        <f ca="1">IF(Table2[[#This Row],[field_of_work]]="teaching",Table2[[#This Row],[income]],0)</f>
        <v>0</v>
      </c>
      <c r="BR175" s="7">
        <f ca="1">IF(Table2[[#This Row],[field_of_work]]="IT",Table2[[#This Row],[income]],0)</f>
        <v>0</v>
      </c>
      <c r="BS175" s="7">
        <f ca="1">IF(Table2[[#This Row],[field_of_work]]="general work",Table2[[#This Row],[income]],0)</f>
        <v>46078</v>
      </c>
      <c r="BT175" s="8">
        <f ca="1">IF(Table2[[#This Row],[field_of_work]]="agriculture",Table2[[#This Row],[income]],0)</f>
        <v>0</v>
      </c>
      <c r="BU175" s="6">
        <f ca="1">IF(Table2[[#This Row],[value_of_debts]]&gt;Table2[[#This Row],[income]],1,0)</f>
        <v>1</v>
      </c>
      <c r="BV175" s="7"/>
      <c r="BW175" s="6">
        <f ca="1">IF(Table2[[#This Row],[net_worth_of_person($)]]&gt;$BX$14,Table2[[#This Row],[age]],0)</f>
        <v>44</v>
      </c>
      <c r="BX175" s="8"/>
    </row>
    <row r="176" spans="2:76" x14ac:dyDescent="0.3">
      <c r="B176">
        <f t="shared" ca="1" si="49"/>
        <v>2</v>
      </c>
      <c r="C176" t="str">
        <f t="shared" ca="1" si="50"/>
        <v>women</v>
      </c>
      <c r="D176">
        <f t="shared" ca="1" si="51"/>
        <v>30</v>
      </c>
      <c r="E176">
        <f t="shared" ca="1" si="52"/>
        <v>5</v>
      </c>
      <c r="F176" t="str">
        <f t="shared" ca="1" si="53"/>
        <v>general work</v>
      </c>
      <c r="G176">
        <f t="shared" ca="1" si="54"/>
        <v>3</v>
      </c>
      <c r="H176" t="str">
        <f t="shared" ca="1" si="55"/>
        <v>university</v>
      </c>
      <c r="I176">
        <f t="shared" ca="1" si="56"/>
        <v>1</v>
      </c>
      <c r="J176">
        <f t="shared" ca="1" si="57"/>
        <v>2</v>
      </c>
      <c r="K176">
        <f t="shared" ca="1" si="58"/>
        <v>47974</v>
      </c>
      <c r="L176">
        <f t="shared" ca="1" si="59"/>
        <v>4</v>
      </c>
      <c r="M176" t="str">
        <f t="shared" ca="1" si="47"/>
        <v>area4</v>
      </c>
      <c r="N176">
        <f t="shared" ca="1" si="60"/>
        <v>191896</v>
      </c>
      <c r="O176" s="2">
        <f t="shared" ca="1" si="61"/>
        <v>37328.60806292585</v>
      </c>
      <c r="P176" s="1">
        <f t="shared" ca="1" si="62"/>
        <v>12731.093103169276</v>
      </c>
      <c r="Q176">
        <f t="shared" ca="1" si="63"/>
        <v>10940</v>
      </c>
      <c r="R176">
        <f t="shared" ca="1" si="64"/>
        <v>90058.364432072238</v>
      </c>
      <c r="S176">
        <f t="shared" ca="1" si="65"/>
        <v>855.81781022106247</v>
      </c>
      <c r="T176" s="1">
        <f t="shared" ca="1" si="66"/>
        <v>205482.91091339034</v>
      </c>
      <c r="U176" s="2">
        <f t="shared" ca="1" si="67"/>
        <v>138326.97249499807</v>
      </c>
      <c r="V176" s="1">
        <f t="shared" ca="1" si="68"/>
        <v>67155.938418392267</v>
      </c>
      <c r="AD176" s="6">
        <f ca="1">IF(Table2[[#This Row],[gender]]="men",1,0)</f>
        <v>0</v>
      </c>
      <c r="AE176" s="7">
        <f ca="1">IF(Table2[[#This Row],[gender]]="women",1,0)</f>
        <v>1</v>
      </c>
      <c r="AF176" s="7"/>
      <c r="AG176" s="8"/>
      <c r="AI176" s="6">
        <f ca="1">IF(Table2[[#This Row],[field_of_work]]="health",1,0)</f>
        <v>0</v>
      </c>
      <c r="AJ176" s="7">
        <f ca="1">IF(Table2[[#This Row],[field_of_work]]="construction",1,0)</f>
        <v>0</v>
      </c>
      <c r="AK176" s="7">
        <f ca="1">IF(Table2[[#This Row],[field_of_work]]="teaching",1,0)</f>
        <v>0</v>
      </c>
      <c r="AL176" s="7">
        <f ca="1">IF(Table2[[#This Row],[field_of_work]]="IT",1,0)</f>
        <v>0</v>
      </c>
      <c r="AM176" s="7">
        <f ca="1">IF(Table2[[#This Row],[field_of_work]]="general work",1,0)</f>
        <v>1</v>
      </c>
      <c r="AN176" s="7">
        <f ca="1">IF(Table2[[#This Row],[field_of_work]]="agriculture",1,0)</f>
        <v>0</v>
      </c>
      <c r="AO176" s="7"/>
      <c r="AP176" s="7"/>
      <c r="AQ176" s="7"/>
      <c r="AR176" s="7"/>
      <c r="AS176" s="7"/>
      <c r="AT176" s="8"/>
      <c r="AV176" s="19">
        <f t="shared" ca="1" si="48"/>
        <v>19569.56693334418</v>
      </c>
      <c r="AW176" s="8"/>
      <c r="AX176" s="6">
        <f ca="1">IF(Table2[[#This Row],[debts]]&gt;$AY$14,1,0)</f>
        <v>1</v>
      </c>
      <c r="AY176" s="7"/>
      <c r="AZ176" s="8"/>
      <c r="BA176" s="26">
        <f ca="1">Table2[[#This Row],[mortage_left]]/Table2[[#This Row],[value_of_house]]</f>
        <v>0.19452520147853969</v>
      </c>
      <c r="BB176" s="7">
        <f t="shared" ca="1" si="69"/>
        <v>1</v>
      </c>
      <c r="BC176" s="7"/>
      <c r="BD176" s="7"/>
      <c r="BE176" s="6">
        <f ca="1">IF(Table2[[#This Row],[area]]="area1",Table2[[#This Row],[income]],0)</f>
        <v>0</v>
      </c>
      <c r="BF176" s="7">
        <f ca="1">IF(Table2[[#This Row],[area]]="area2",Table2[[#This Row],[income]],0)</f>
        <v>0</v>
      </c>
      <c r="BG176" s="7">
        <f ca="1">IF(Table2[[#This Row],[area]]="area3",Table2[[#This Row],[income]],0)</f>
        <v>0</v>
      </c>
      <c r="BH176" s="7">
        <f ca="1">IF(Table2[[#This Row],[area]]="area4",Table2[[#This Row],[income]],0)</f>
        <v>47974</v>
      </c>
      <c r="BI176" s="7">
        <f ca="1">IF(Table2[[#This Row],[area]]="area5",Table2[[#This Row],[income]],0)</f>
        <v>0</v>
      </c>
      <c r="BJ176" s="7">
        <f ca="1">IF(Table2[[#This Row],[area]]="area6",Table2[[#This Row],[income]],0)</f>
        <v>0</v>
      </c>
      <c r="BK176" s="7">
        <f ca="1">IF(Table2[[#This Row],[area]]="area7",Table2[[#This Row],[income]],0)</f>
        <v>0</v>
      </c>
      <c r="BL176" s="7">
        <f ca="1">IF(Table2[[#This Row],[area]]="area8",Table2[[#This Row],[income]],0)</f>
        <v>0</v>
      </c>
      <c r="BM176" s="7">
        <f ca="1">IF(Table2[[#This Row],[area]]="area9",Table2[[#This Row],[income]],0)</f>
        <v>0</v>
      </c>
      <c r="BN176" s="7">
        <f ca="1">IF(Table2[[#This Row],[area]]="area10",Table2[[#This Row],[income]],0)</f>
        <v>0</v>
      </c>
      <c r="BO176" s="6">
        <f ca="1">IF(Table2[[#This Row],[field_of_work]]="health",Table2[[#This Row],[income]],0)</f>
        <v>0</v>
      </c>
      <c r="BP176" s="7">
        <f ca="1">IF(Table2[[#This Row],[field_of_work]]="construction",Table2[[#This Row],[income]],0)</f>
        <v>0</v>
      </c>
      <c r="BQ176" s="7">
        <f ca="1">IF(Table2[[#This Row],[field_of_work]]="teaching",Table2[[#This Row],[income]],0)</f>
        <v>0</v>
      </c>
      <c r="BR176" s="7">
        <f ca="1">IF(Table2[[#This Row],[field_of_work]]="IT",Table2[[#This Row],[income]],0)</f>
        <v>0</v>
      </c>
      <c r="BS176" s="7">
        <f ca="1">IF(Table2[[#This Row],[field_of_work]]="general work",Table2[[#This Row],[income]],0)</f>
        <v>47974</v>
      </c>
      <c r="BT176" s="8">
        <f ca="1">IF(Table2[[#This Row],[field_of_work]]="agriculture",Table2[[#This Row],[income]],0)</f>
        <v>0</v>
      </c>
      <c r="BU176" s="6">
        <f ca="1">IF(Table2[[#This Row],[value_of_debts]]&gt;Table2[[#This Row],[income]],1,0)</f>
        <v>1</v>
      </c>
      <c r="BV176" s="7"/>
      <c r="BW176" s="6">
        <f ca="1">IF(Table2[[#This Row],[net_worth_of_person($)]]&gt;$BX$14,Table2[[#This Row],[age]],0)</f>
        <v>30</v>
      </c>
      <c r="BX176" s="8"/>
    </row>
    <row r="177" spans="2:76" x14ac:dyDescent="0.3">
      <c r="B177">
        <f t="shared" ca="1" si="49"/>
        <v>2</v>
      </c>
      <c r="C177" t="str">
        <f t="shared" ca="1" si="50"/>
        <v>women</v>
      </c>
      <c r="D177">
        <f t="shared" ca="1" si="51"/>
        <v>30</v>
      </c>
      <c r="E177">
        <f t="shared" ca="1" si="52"/>
        <v>2</v>
      </c>
      <c r="F177" t="str">
        <f t="shared" ca="1" si="53"/>
        <v>construction</v>
      </c>
      <c r="G177">
        <f t="shared" ca="1" si="54"/>
        <v>2</v>
      </c>
      <c r="H177" t="str">
        <f t="shared" ca="1" si="55"/>
        <v>college</v>
      </c>
      <c r="I177">
        <f t="shared" ca="1" si="56"/>
        <v>4</v>
      </c>
      <c r="J177">
        <f t="shared" ca="1" si="57"/>
        <v>2</v>
      </c>
      <c r="K177">
        <f t="shared" ca="1" si="58"/>
        <v>54837</v>
      </c>
      <c r="L177">
        <f t="shared" ca="1" si="59"/>
        <v>13</v>
      </c>
      <c r="M177" t="str">
        <f t="shared" ca="1" si="47"/>
        <v>area10</v>
      </c>
      <c r="N177">
        <f t="shared" ca="1" si="60"/>
        <v>329022</v>
      </c>
      <c r="O177" s="2">
        <f t="shared" ca="1" si="61"/>
        <v>235063.0715701681</v>
      </c>
      <c r="P177" s="1">
        <f t="shared" ca="1" si="62"/>
        <v>39139.13386668836</v>
      </c>
      <c r="Q177">
        <f t="shared" ca="1" si="63"/>
        <v>16435</v>
      </c>
      <c r="R177">
        <f t="shared" ca="1" si="64"/>
        <v>47220.246336063654</v>
      </c>
      <c r="S177">
        <f t="shared" ca="1" si="65"/>
        <v>27187.363526527872</v>
      </c>
      <c r="T177" s="1">
        <f t="shared" ca="1" si="66"/>
        <v>395348.49739321624</v>
      </c>
      <c r="U177" s="2">
        <f t="shared" ca="1" si="67"/>
        <v>298718.31790623174</v>
      </c>
      <c r="V177" s="1">
        <f t="shared" ca="1" si="68"/>
        <v>96630.179486984503</v>
      </c>
      <c r="AD177" s="6">
        <f ca="1">IF(Table2[[#This Row],[gender]]="men",1,0)</f>
        <v>0</v>
      </c>
      <c r="AE177" s="7">
        <f ca="1">IF(Table2[[#This Row],[gender]]="women",1,0)</f>
        <v>1</v>
      </c>
      <c r="AF177" s="7"/>
      <c r="AG177" s="8"/>
      <c r="AI177" s="6">
        <f ca="1">IF(Table2[[#This Row],[field_of_work]]="health",1,0)</f>
        <v>0</v>
      </c>
      <c r="AJ177" s="7">
        <f ca="1">IF(Table2[[#This Row],[field_of_work]]="construction",1,0)</f>
        <v>1</v>
      </c>
      <c r="AK177" s="7">
        <f ca="1">IF(Table2[[#This Row],[field_of_work]]="teaching",1,0)</f>
        <v>0</v>
      </c>
      <c r="AL177" s="7">
        <f ca="1">IF(Table2[[#This Row],[field_of_work]]="IT",1,0)</f>
        <v>0</v>
      </c>
      <c r="AM177" s="7">
        <f ca="1">IF(Table2[[#This Row],[field_of_work]]="general work",1,0)</f>
        <v>0</v>
      </c>
      <c r="AN177" s="7">
        <f ca="1">IF(Table2[[#This Row],[field_of_work]]="agriculture",1,0)</f>
        <v>0</v>
      </c>
      <c r="AO177" s="7"/>
      <c r="AP177" s="7"/>
      <c r="AQ177" s="7"/>
      <c r="AR177" s="7"/>
      <c r="AS177" s="7"/>
      <c r="AT177" s="8"/>
      <c r="AV177" s="19">
        <f t="shared" ca="1" si="48"/>
        <v>22598.188071574172</v>
      </c>
      <c r="AW177" s="8"/>
      <c r="AX177" s="6">
        <f ca="1">IF(Table2[[#This Row],[debts]]&gt;$AY$14,1,0)</f>
        <v>1</v>
      </c>
      <c r="AY177" s="7"/>
      <c r="AZ177" s="8"/>
      <c r="BA177" s="26">
        <f ca="1">Table2[[#This Row],[mortage_left]]/Table2[[#This Row],[value_of_house]]</f>
        <v>0.71442964777482387</v>
      </c>
      <c r="BB177" s="7">
        <f t="shared" ca="1" si="69"/>
        <v>0</v>
      </c>
      <c r="BC177" s="7"/>
      <c r="BD177" s="7"/>
      <c r="BE177" s="6">
        <f ca="1">IF(Table2[[#This Row],[area]]="area1",Table2[[#This Row],[income]],0)</f>
        <v>0</v>
      </c>
      <c r="BF177" s="7">
        <f ca="1">IF(Table2[[#This Row],[area]]="area2",Table2[[#This Row],[income]],0)</f>
        <v>0</v>
      </c>
      <c r="BG177" s="7">
        <f ca="1">IF(Table2[[#This Row],[area]]="area3",Table2[[#This Row],[income]],0)</f>
        <v>0</v>
      </c>
      <c r="BH177" s="7">
        <f ca="1">IF(Table2[[#This Row],[area]]="area4",Table2[[#This Row],[income]],0)</f>
        <v>0</v>
      </c>
      <c r="BI177" s="7">
        <f ca="1">IF(Table2[[#This Row],[area]]="area5",Table2[[#This Row],[income]],0)</f>
        <v>0</v>
      </c>
      <c r="BJ177" s="7">
        <f ca="1">IF(Table2[[#This Row],[area]]="area6",Table2[[#This Row],[income]],0)</f>
        <v>0</v>
      </c>
      <c r="BK177" s="7">
        <f ca="1">IF(Table2[[#This Row],[area]]="area7",Table2[[#This Row],[income]],0)</f>
        <v>0</v>
      </c>
      <c r="BL177" s="7">
        <f ca="1">IF(Table2[[#This Row],[area]]="area8",Table2[[#This Row],[income]],0)</f>
        <v>0</v>
      </c>
      <c r="BM177" s="7">
        <f ca="1">IF(Table2[[#This Row],[area]]="area9",Table2[[#This Row],[income]],0)</f>
        <v>0</v>
      </c>
      <c r="BN177" s="7">
        <f ca="1">IF(Table2[[#This Row],[area]]="area10",Table2[[#This Row],[income]],0)</f>
        <v>54837</v>
      </c>
      <c r="BO177" s="6">
        <f ca="1">IF(Table2[[#This Row],[field_of_work]]="health",Table2[[#This Row],[income]],0)</f>
        <v>0</v>
      </c>
      <c r="BP177" s="7">
        <f ca="1">IF(Table2[[#This Row],[field_of_work]]="construction",Table2[[#This Row],[income]],0)</f>
        <v>54837</v>
      </c>
      <c r="BQ177" s="7">
        <f ca="1">IF(Table2[[#This Row],[field_of_work]]="teaching",Table2[[#This Row],[income]],0)</f>
        <v>0</v>
      </c>
      <c r="BR177" s="7">
        <f ca="1">IF(Table2[[#This Row],[field_of_work]]="IT",Table2[[#This Row],[income]],0)</f>
        <v>0</v>
      </c>
      <c r="BS177" s="7">
        <f ca="1">IF(Table2[[#This Row],[field_of_work]]="general work",Table2[[#This Row],[income]],0)</f>
        <v>0</v>
      </c>
      <c r="BT177" s="8">
        <f ca="1">IF(Table2[[#This Row],[field_of_work]]="agriculture",Table2[[#This Row],[income]],0)</f>
        <v>0</v>
      </c>
      <c r="BU177" s="6">
        <f ca="1">IF(Table2[[#This Row],[value_of_debts]]&gt;Table2[[#This Row],[income]],1,0)</f>
        <v>1</v>
      </c>
      <c r="BV177" s="7"/>
      <c r="BW177" s="6">
        <f ca="1">IF(Table2[[#This Row],[net_worth_of_person($)]]&gt;$BX$14,Table2[[#This Row],[age]],0)</f>
        <v>30</v>
      </c>
      <c r="BX177" s="8"/>
    </row>
    <row r="178" spans="2:76" x14ac:dyDescent="0.3">
      <c r="B178">
        <f t="shared" ca="1" si="49"/>
        <v>1</v>
      </c>
      <c r="C178" t="str">
        <f t="shared" ca="1" si="50"/>
        <v>men</v>
      </c>
      <c r="D178">
        <f t="shared" ca="1" si="51"/>
        <v>44</v>
      </c>
      <c r="E178">
        <f t="shared" ca="1" si="52"/>
        <v>2</v>
      </c>
      <c r="F178" t="str">
        <f t="shared" ca="1" si="53"/>
        <v>construction</v>
      </c>
      <c r="G178">
        <f t="shared" ca="1" si="54"/>
        <v>5</v>
      </c>
      <c r="H178" t="str">
        <f t="shared" ca="1" si="55"/>
        <v>other</v>
      </c>
      <c r="I178">
        <f t="shared" ca="1" si="56"/>
        <v>4</v>
      </c>
      <c r="J178">
        <f t="shared" ca="1" si="57"/>
        <v>1</v>
      </c>
      <c r="K178">
        <f t="shared" ca="1" si="58"/>
        <v>89054</v>
      </c>
      <c r="L178">
        <f t="shared" ca="1" si="59"/>
        <v>1</v>
      </c>
      <c r="M178" t="str">
        <f t="shared" ca="1" si="47"/>
        <v>area1</v>
      </c>
      <c r="N178">
        <f t="shared" ca="1" si="60"/>
        <v>267162</v>
      </c>
      <c r="O178" s="2">
        <f t="shared" ca="1" si="61"/>
        <v>162027.04865181827</v>
      </c>
      <c r="P178" s="1">
        <f t="shared" ca="1" si="62"/>
        <v>22598.188071574172</v>
      </c>
      <c r="Q178">
        <f t="shared" ca="1" si="63"/>
        <v>9619</v>
      </c>
      <c r="R178">
        <f t="shared" ca="1" si="64"/>
        <v>16688.065284005323</v>
      </c>
      <c r="S178">
        <f t="shared" ca="1" si="65"/>
        <v>79026.169855167333</v>
      </c>
      <c r="T178" s="1">
        <f t="shared" ca="1" si="66"/>
        <v>368786.35792674153</v>
      </c>
      <c r="U178" s="2">
        <f t="shared" ca="1" si="67"/>
        <v>188334.11393582361</v>
      </c>
      <c r="V178" s="1">
        <f t="shared" ca="1" si="68"/>
        <v>180452.24399091792</v>
      </c>
      <c r="AD178" s="6">
        <f ca="1">IF(Table2[[#This Row],[gender]]="men",1,0)</f>
        <v>1</v>
      </c>
      <c r="AE178" s="7">
        <f ca="1">IF(Table2[[#This Row],[gender]]="women",1,0)</f>
        <v>0</v>
      </c>
      <c r="AF178" s="7"/>
      <c r="AG178" s="8"/>
      <c r="AI178" s="6">
        <f ca="1">IF(Table2[[#This Row],[field_of_work]]="health",1,0)</f>
        <v>0</v>
      </c>
      <c r="AJ178" s="7">
        <f ca="1">IF(Table2[[#This Row],[field_of_work]]="construction",1,0)</f>
        <v>1</v>
      </c>
      <c r="AK178" s="7">
        <f ca="1">IF(Table2[[#This Row],[field_of_work]]="teaching",1,0)</f>
        <v>0</v>
      </c>
      <c r="AL178" s="7">
        <f ca="1">IF(Table2[[#This Row],[field_of_work]]="IT",1,0)</f>
        <v>0</v>
      </c>
      <c r="AM178" s="7">
        <f ca="1">IF(Table2[[#This Row],[field_of_work]]="general work",1,0)</f>
        <v>0</v>
      </c>
      <c r="AN178" s="7">
        <f ca="1">IF(Table2[[#This Row],[field_of_work]]="agriculture",1,0)</f>
        <v>0</v>
      </c>
      <c r="AO178" s="7"/>
      <c r="AP178" s="7"/>
      <c r="AQ178" s="7"/>
      <c r="AR178" s="7"/>
      <c r="AS178" s="7"/>
      <c r="AT178" s="8"/>
      <c r="AV178" s="19">
        <f t="shared" ca="1" si="48"/>
        <v>38275.637534359412</v>
      </c>
      <c r="AW178" s="8"/>
      <c r="AX178" s="6">
        <f ca="1">IF(Table2[[#This Row],[debts]]&gt;$AY$14,1,0)</f>
        <v>1</v>
      </c>
      <c r="AY178" s="7"/>
      <c r="AZ178" s="8"/>
      <c r="BA178" s="26">
        <f ca="1">Table2[[#This Row],[mortage_left]]/Table2[[#This Row],[value_of_house]]</f>
        <v>0.60647490530770942</v>
      </c>
      <c r="BB178" s="7">
        <f t="shared" ca="1" si="69"/>
        <v>0</v>
      </c>
      <c r="BC178" s="7"/>
      <c r="BD178" s="7"/>
      <c r="BE178" s="6">
        <f ca="1">IF(Table2[[#This Row],[area]]="area1",Table2[[#This Row],[income]],0)</f>
        <v>89054</v>
      </c>
      <c r="BF178" s="7">
        <f ca="1">IF(Table2[[#This Row],[area]]="area2",Table2[[#This Row],[income]],0)</f>
        <v>0</v>
      </c>
      <c r="BG178" s="7">
        <f ca="1">IF(Table2[[#This Row],[area]]="area3",Table2[[#This Row],[income]],0)</f>
        <v>0</v>
      </c>
      <c r="BH178" s="7">
        <f ca="1">IF(Table2[[#This Row],[area]]="area4",Table2[[#This Row],[income]],0)</f>
        <v>0</v>
      </c>
      <c r="BI178" s="7">
        <f ca="1">IF(Table2[[#This Row],[area]]="area5",Table2[[#This Row],[income]],0)</f>
        <v>0</v>
      </c>
      <c r="BJ178" s="7">
        <f ca="1">IF(Table2[[#This Row],[area]]="area6",Table2[[#This Row],[income]],0)</f>
        <v>0</v>
      </c>
      <c r="BK178" s="7">
        <f ca="1">IF(Table2[[#This Row],[area]]="area7",Table2[[#This Row],[income]],0)</f>
        <v>0</v>
      </c>
      <c r="BL178" s="7">
        <f ca="1">IF(Table2[[#This Row],[area]]="area8",Table2[[#This Row],[income]],0)</f>
        <v>0</v>
      </c>
      <c r="BM178" s="7">
        <f ca="1">IF(Table2[[#This Row],[area]]="area9",Table2[[#This Row],[income]],0)</f>
        <v>0</v>
      </c>
      <c r="BN178" s="7">
        <f ca="1">IF(Table2[[#This Row],[area]]="area10",Table2[[#This Row],[income]],0)</f>
        <v>0</v>
      </c>
      <c r="BO178" s="6">
        <f ca="1">IF(Table2[[#This Row],[field_of_work]]="health",Table2[[#This Row],[income]],0)</f>
        <v>0</v>
      </c>
      <c r="BP178" s="7">
        <f ca="1">IF(Table2[[#This Row],[field_of_work]]="construction",Table2[[#This Row],[income]],0)</f>
        <v>89054</v>
      </c>
      <c r="BQ178" s="7">
        <f ca="1">IF(Table2[[#This Row],[field_of_work]]="teaching",Table2[[#This Row],[income]],0)</f>
        <v>0</v>
      </c>
      <c r="BR178" s="7">
        <f ca="1">IF(Table2[[#This Row],[field_of_work]]="IT",Table2[[#This Row],[income]],0)</f>
        <v>0</v>
      </c>
      <c r="BS178" s="7">
        <f ca="1">IF(Table2[[#This Row],[field_of_work]]="general work",Table2[[#This Row],[income]],0)</f>
        <v>0</v>
      </c>
      <c r="BT178" s="8">
        <f ca="1">IF(Table2[[#This Row],[field_of_work]]="agriculture",Table2[[#This Row],[income]],0)</f>
        <v>0</v>
      </c>
      <c r="BU178" s="6">
        <f ca="1">IF(Table2[[#This Row],[value_of_debts]]&gt;Table2[[#This Row],[income]],1,0)</f>
        <v>1</v>
      </c>
      <c r="BV178" s="7"/>
      <c r="BW178" s="6">
        <f ca="1">IF(Table2[[#This Row],[net_worth_of_person($)]]&gt;$BX$14,Table2[[#This Row],[age]],0)</f>
        <v>44</v>
      </c>
      <c r="BX178" s="8"/>
    </row>
    <row r="179" spans="2:76" x14ac:dyDescent="0.3">
      <c r="B179">
        <f t="shared" ca="1" si="49"/>
        <v>1</v>
      </c>
      <c r="C179" t="str">
        <f t="shared" ca="1" si="50"/>
        <v>men</v>
      </c>
      <c r="D179">
        <f t="shared" ca="1" si="51"/>
        <v>41</v>
      </c>
      <c r="E179">
        <f t="shared" ca="1" si="52"/>
        <v>2</v>
      </c>
      <c r="F179" t="str">
        <f t="shared" ca="1" si="53"/>
        <v>construction</v>
      </c>
      <c r="G179">
        <f t="shared" ca="1" si="54"/>
        <v>5</v>
      </c>
      <c r="H179" t="str">
        <f t="shared" ca="1" si="55"/>
        <v>other</v>
      </c>
      <c r="I179">
        <f t="shared" ca="1" si="56"/>
        <v>3</v>
      </c>
      <c r="J179">
        <f t="shared" ca="1" si="57"/>
        <v>1</v>
      </c>
      <c r="K179">
        <f t="shared" ca="1" si="58"/>
        <v>63569</v>
      </c>
      <c r="L179">
        <f t="shared" ca="1" si="59"/>
        <v>13</v>
      </c>
      <c r="M179" t="str">
        <f t="shared" ca="1" si="47"/>
        <v>area10</v>
      </c>
      <c r="N179">
        <f t="shared" ca="1" si="60"/>
        <v>317845</v>
      </c>
      <c r="O179" s="2">
        <f t="shared" ca="1" si="61"/>
        <v>160393.30024300763</v>
      </c>
      <c r="P179" s="1">
        <f t="shared" ca="1" si="62"/>
        <v>38275.637534359412</v>
      </c>
      <c r="Q179">
        <f t="shared" ca="1" si="63"/>
        <v>36361</v>
      </c>
      <c r="R179">
        <f t="shared" ca="1" si="64"/>
        <v>31028.490038299697</v>
      </c>
      <c r="S179">
        <f t="shared" ca="1" si="65"/>
        <v>21428.752960241152</v>
      </c>
      <c r="T179" s="1">
        <f t="shared" ca="1" si="66"/>
        <v>377549.39049460058</v>
      </c>
      <c r="U179" s="2">
        <f t="shared" ca="1" si="67"/>
        <v>227782.79028130733</v>
      </c>
      <c r="V179" s="1">
        <f t="shared" ca="1" si="68"/>
        <v>149766.60021329325</v>
      </c>
      <c r="AD179" s="6">
        <f ca="1">IF(Table2[[#This Row],[gender]]="men",1,0)</f>
        <v>1</v>
      </c>
      <c r="AE179" s="7">
        <f ca="1">IF(Table2[[#This Row],[gender]]="women",1,0)</f>
        <v>0</v>
      </c>
      <c r="AF179" s="7"/>
      <c r="AG179" s="8"/>
      <c r="AI179" s="6">
        <f ca="1">IF(Table2[[#This Row],[field_of_work]]="health",1,0)</f>
        <v>0</v>
      </c>
      <c r="AJ179" s="7">
        <f ca="1">IF(Table2[[#This Row],[field_of_work]]="construction",1,0)</f>
        <v>1</v>
      </c>
      <c r="AK179" s="7">
        <f ca="1">IF(Table2[[#This Row],[field_of_work]]="teaching",1,0)</f>
        <v>0</v>
      </c>
      <c r="AL179" s="7">
        <f ca="1">IF(Table2[[#This Row],[field_of_work]]="IT",1,0)</f>
        <v>0</v>
      </c>
      <c r="AM179" s="7">
        <f ca="1">IF(Table2[[#This Row],[field_of_work]]="general work",1,0)</f>
        <v>0</v>
      </c>
      <c r="AN179" s="7">
        <f ca="1">IF(Table2[[#This Row],[field_of_work]]="agriculture",1,0)</f>
        <v>0</v>
      </c>
      <c r="AO179" s="7"/>
      <c r="AP179" s="7"/>
      <c r="AQ179" s="7"/>
      <c r="AR179" s="7"/>
      <c r="AS179" s="7"/>
      <c r="AT179" s="8"/>
      <c r="AV179" s="19">
        <f t="shared" ca="1" si="48"/>
        <v>10578.611563913899</v>
      </c>
      <c r="AW179" s="8"/>
      <c r="AX179" s="6">
        <f ca="1">IF(Table2[[#This Row],[debts]]&gt;$AY$14,1,0)</f>
        <v>1</v>
      </c>
      <c r="AY179" s="7"/>
      <c r="AZ179" s="8"/>
      <c r="BA179" s="26">
        <f ca="1">Table2[[#This Row],[mortage_left]]/Table2[[#This Row],[value_of_house]]</f>
        <v>0.50462741349716889</v>
      </c>
      <c r="BB179" s="7">
        <f t="shared" ca="1" si="69"/>
        <v>0</v>
      </c>
      <c r="BC179" s="7"/>
      <c r="BD179" s="7"/>
      <c r="BE179" s="6">
        <f ca="1">IF(Table2[[#This Row],[area]]="area1",Table2[[#This Row],[income]],0)</f>
        <v>0</v>
      </c>
      <c r="BF179" s="7">
        <f ca="1">IF(Table2[[#This Row],[area]]="area2",Table2[[#This Row],[income]],0)</f>
        <v>0</v>
      </c>
      <c r="BG179" s="7">
        <f ca="1">IF(Table2[[#This Row],[area]]="area3",Table2[[#This Row],[income]],0)</f>
        <v>0</v>
      </c>
      <c r="BH179" s="7">
        <f ca="1">IF(Table2[[#This Row],[area]]="area4",Table2[[#This Row],[income]],0)</f>
        <v>0</v>
      </c>
      <c r="BI179" s="7">
        <f ca="1">IF(Table2[[#This Row],[area]]="area5",Table2[[#This Row],[income]],0)</f>
        <v>0</v>
      </c>
      <c r="BJ179" s="7">
        <f ca="1">IF(Table2[[#This Row],[area]]="area6",Table2[[#This Row],[income]],0)</f>
        <v>0</v>
      </c>
      <c r="BK179" s="7">
        <f ca="1">IF(Table2[[#This Row],[area]]="area7",Table2[[#This Row],[income]],0)</f>
        <v>0</v>
      </c>
      <c r="BL179" s="7">
        <f ca="1">IF(Table2[[#This Row],[area]]="area8",Table2[[#This Row],[income]],0)</f>
        <v>0</v>
      </c>
      <c r="BM179" s="7">
        <f ca="1">IF(Table2[[#This Row],[area]]="area9",Table2[[#This Row],[income]],0)</f>
        <v>0</v>
      </c>
      <c r="BN179" s="7">
        <f ca="1">IF(Table2[[#This Row],[area]]="area10",Table2[[#This Row],[income]],0)</f>
        <v>63569</v>
      </c>
      <c r="BO179" s="6">
        <f ca="1">IF(Table2[[#This Row],[field_of_work]]="health",Table2[[#This Row],[income]],0)</f>
        <v>0</v>
      </c>
      <c r="BP179" s="7">
        <f ca="1">IF(Table2[[#This Row],[field_of_work]]="construction",Table2[[#This Row],[income]],0)</f>
        <v>63569</v>
      </c>
      <c r="BQ179" s="7">
        <f ca="1">IF(Table2[[#This Row],[field_of_work]]="teaching",Table2[[#This Row],[income]],0)</f>
        <v>0</v>
      </c>
      <c r="BR179" s="7">
        <f ca="1">IF(Table2[[#This Row],[field_of_work]]="IT",Table2[[#This Row],[income]],0)</f>
        <v>0</v>
      </c>
      <c r="BS179" s="7">
        <f ca="1">IF(Table2[[#This Row],[field_of_work]]="general work",Table2[[#This Row],[income]],0)</f>
        <v>0</v>
      </c>
      <c r="BT179" s="8">
        <f ca="1">IF(Table2[[#This Row],[field_of_work]]="agriculture",Table2[[#This Row],[income]],0)</f>
        <v>0</v>
      </c>
      <c r="BU179" s="6">
        <f ca="1">IF(Table2[[#This Row],[value_of_debts]]&gt;Table2[[#This Row],[income]],1,0)</f>
        <v>1</v>
      </c>
      <c r="BV179" s="7"/>
      <c r="BW179" s="6">
        <f ca="1">IF(Table2[[#This Row],[net_worth_of_person($)]]&gt;$BX$14,Table2[[#This Row],[age]],0)</f>
        <v>41</v>
      </c>
      <c r="BX179" s="8"/>
    </row>
    <row r="180" spans="2:76" x14ac:dyDescent="0.3">
      <c r="B180">
        <f t="shared" ca="1" si="49"/>
        <v>1</v>
      </c>
      <c r="C180" t="str">
        <f t="shared" ca="1" si="50"/>
        <v>men</v>
      </c>
      <c r="D180">
        <f t="shared" ca="1" si="51"/>
        <v>34</v>
      </c>
      <c r="E180">
        <f t="shared" ca="1" si="52"/>
        <v>5</v>
      </c>
      <c r="F180" t="str">
        <f t="shared" ca="1" si="53"/>
        <v>general work</v>
      </c>
      <c r="G180">
        <f t="shared" ca="1" si="54"/>
        <v>1</v>
      </c>
      <c r="H180" t="str">
        <f t="shared" ca="1" si="55"/>
        <v>highschool</v>
      </c>
      <c r="I180">
        <f t="shared" ca="1" si="56"/>
        <v>1</v>
      </c>
      <c r="J180">
        <f t="shared" ca="1" si="57"/>
        <v>1</v>
      </c>
      <c r="K180">
        <f t="shared" ca="1" si="58"/>
        <v>74015</v>
      </c>
      <c r="L180">
        <f t="shared" ca="1" si="59"/>
        <v>5</v>
      </c>
      <c r="M180" t="str">
        <f t="shared" ca="1" si="47"/>
        <v>area5</v>
      </c>
      <c r="N180">
        <f t="shared" ca="1" si="60"/>
        <v>370075</v>
      </c>
      <c r="O180" s="2">
        <f t="shared" ca="1" si="61"/>
        <v>110312.19016911805</v>
      </c>
      <c r="P180" s="1">
        <f t="shared" ca="1" si="62"/>
        <v>10578.611563913899</v>
      </c>
      <c r="Q180">
        <f t="shared" ca="1" si="63"/>
        <v>3663</v>
      </c>
      <c r="R180">
        <f t="shared" ca="1" si="64"/>
        <v>77172.850452050712</v>
      </c>
      <c r="S180">
        <f t="shared" ca="1" si="65"/>
        <v>89836.949813812738</v>
      </c>
      <c r="T180" s="1">
        <f t="shared" ca="1" si="66"/>
        <v>470490.56137772661</v>
      </c>
      <c r="U180" s="2">
        <f t="shared" ca="1" si="67"/>
        <v>191148.04062116877</v>
      </c>
      <c r="V180" s="1">
        <f t="shared" ca="1" si="68"/>
        <v>279342.52075655782</v>
      </c>
      <c r="AD180" s="6">
        <f ca="1">IF(Table2[[#This Row],[gender]]="men",1,0)</f>
        <v>1</v>
      </c>
      <c r="AE180" s="7">
        <f ca="1">IF(Table2[[#This Row],[gender]]="women",1,0)</f>
        <v>0</v>
      </c>
      <c r="AF180" s="7"/>
      <c r="AG180" s="8"/>
      <c r="AI180" s="6">
        <f ca="1">IF(Table2[[#This Row],[field_of_work]]="health",1,0)</f>
        <v>0</v>
      </c>
      <c r="AJ180" s="7">
        <f ca="1">IF(Table2[[#This Row],[field_of_work]]="construction",1,0)</f>
        <v>0</v>
      </c>
      <c r="AK180" s="7">
        <f ca="1">IF(Table2[[#This Row],[field_of_work]]="teaching",1,0)</f>
        <v>0</v>
      </c>
      <c r="AL180" s="7">
        <f ca="1">IF(Table2[[#This Row],[field_of_work]]="IT",1,0)</f>
        <v>0</v>
      </c>
      <c r="AM180" s="7">
        <f ca="1">IF(Table2[[#This Row],[field_of_work]]="general work",1,0)</f>
        <v>1</v>
      </c>
      <c r="AN180" s="7">
        <f ca="1">IF(Table2[[#This Row],[field_of_work]]="agriculture",1,0)</f>
        <v>0</v>
      </c>
      <c r="AO180" s="7"/>
      <c r="AP180" s="7"/>
      <c r="AQ180" s="7"/>
      <c r="AR180" s="7"/>
      <c r="AS180" s="7"/>
      <c r="AT180" s="8"/>
      <c r="AV180" s="19">
        <f t="shared" ca="1" si="48"/>
        <v>15179.21198609937</v>
      </c>
      <c r="AW180" s="8"/>
      <c r="AX180" s="6">
        <f ca="1">IF(Table2[[#This Row],[debts]]&gt;$AY$14,1,0)</f>
        <v>1</v>
      </c>
      <c r="AY180" s="7"/>
      <c r="AZ180" s="8"/>
      <c r="BA180" s="26">
        <f ca="1">Table2[[#This Row],[mortage_left]]/Table2[[#This Row],[value_of_house]]</f>
        <v>0.29808063276124586</v>
      </c>
      <c r="BB180" s="7">
        <f t="shared" ca="1" si="69"/>
        <v>1</v>
      </c>
      <c r="BC180" s="7"/>
      <c r="BD180" s="7"/>
      <c r="BE180" s="6">
        <f ca="1">IF(Table2[[#This Row],[area]]="area1",Table2[[#This Row],[income]],0)</f>
        <v>0</v>
      </c>
      <c r="BF180" s="7">
        <f ca="1">IF(Table2[[#This Row],[area]]="area2",Table2[[#This Row],[income]],0)</f>
        <v>0</v>
      </c>
      <c r="BG180" s="7">
        <f ca="1">IF(Table2[[#This Row],[area]]="area3",Table2[[#This Row],[income]],0)</f>
        <v>0</v>
      </c>
      <c r="BH180" s="7">
        <f ca="1">IF(Table2[[#This Row],[area]]="area4",Table2[[#This Row],[income]],0)</f>
        <v>0</v>
      </c>
      <c r="BI180" s="7">
        <f ca="1">IF(Table2[[#This Row],[area]]="area5",Table2[[#This Row],[income]],0)</f>
        <v>74015</v>
      </c>
      <c r="BJ180" s="7">
        <f ca="1">IF(Table2[[#This Row],[area]]="area6",Table2[[#This Row],[income]],0)</f>
        <v>0</v>
      </c>
      <c r="BK180" s="7">
        <f ca="1">IF(Table2[[#This Row],[area]]="area7",Table2[[#This Row],[income]],0)</f>
        <v>0</v>
      </c>
      <c r="BL180" s="7">
        <f ca="1">IF(Table2[[#This Row],[area]]="area8",Table2[[#This Row],[income]],0)</f>
        <v>0</v>
      </c>
      <c r="BM180" s="7">
        <f ca="1">IF(Table2[[#This Row],[area]]="area9",Table2[[#This Row],[income]],0)</f>
        <v>0</v>
      </c>
      <c r="BN180" s="7">
        <f ca="1">IF(Table2[[#This Row],[area]]="area10",Table2[[#This Row],[income]],0)</f>
        <v>0</v>
      </c>
      <c r="BO180" s="6">
        <f ca="1">IF(Table2[[#This Row],[field_of_work]]="health",Table2[[#This Row],[income]],0)</f>
        <v>0</v>
      </c>
      <c r="BP180" s="7">
        <f ca="1">IF(Table2[[#This Row],[field_of_work]]="construction",Table2[[#This Row],[income]],0)</f>
        <v>0</v>
      </c>
      <c r="BQ180" s="7">
        <f ca="1">IF(Table2[[#This Row],[field_of_work]]="teaching",Table2[[#This Row],[income]],0)</f>
        <v>0</v>
      </c>
      <c r="BR180" s="7">
        <f ca="1">IF(Table2[[#This Row],[field_of_work]]="IT",Table2[[#This Row],[income]],0)</f>
        <v>0</v>
      </c>
      <c r="BS180" s="7">
        <f ca="1">IF(Table2[[#This Row],[field_of_work]]="general work",Table2[[#This Row],[income]],0)</f>
        <v>74015</v>
      </c>
      <c r="BT180" s="8">
        <f ca="1">IF(Table2[[#This Row],[field_of_work]]="agriculture",Table2[[#This Row],[income]],0)</f>
        <v>0</v>
      </c>
      <c r="BU180" s="6">
        <f ca="1">IF(Table2[[#This Row],[value_of_debts]]&gt;Table2[[#This Row],[income]],1,0)</f>
        <v>1</v>
      </c>
      <c r="BV180" s="7"/>
      <c r="BW180" s="6">
        <f ca="1">IF(Table2[[#This Row],[net_worth_of_person($)]]&gt;$BX$14,Table2[[#This Row],[age]],0)</f>
        <v>34</v>
      </c>
      <c r="BX180" s="8"/>
    </row>
    <row r="181" spans="2:76" x14ac:dyDescent="0.3">
      <c r="B181">
        <f t="shared" ca="1" si="49"/>
        <v>1</v>
      </c>
      <c r="C181" t="str">
        <f t="shared" ca="1" si="50"/>
        <v>men</v>
      </c>
      <c r="D181">
        <f t="shared" ca="1" si="51"/>
        <v>28</v>
      </c>
      <c r="E181">
        <f t="shared" ca="1" si="52"/>
        <v>5</v>
      </c>
      <c r="F181" t="str">
        <f t="shared" ca="1" si="53"/>
        <v>general work</v>
      </c>
      <c r="G181">
        <f t="shared" ca="1" si="54"/>
        <v>5</v>
      </c>
      <c r="H181" t="str">
        <f t="shared" ca="1" si="55"/>
        <v>other</v>
      </c>
      <c r="I181">
        <f t="shared" ca="1" si="56"/>
        <v>2</v>
      </c>
      <c r="J181">
        <f t="shared" ca="1" si="57"/>
        <v>3</v>
      </c>
      <c r="K181">
        <f t="shared" ca="1" si="58"/>
        <v>81302</v>
      </c>
      <c r="L181">
        <f t="shared" ca="1" si="59"/>
        <v>7</v>
      </c>
      <c r="M181" t="str">
        <f t="shared" ca="1" si="47"/>
        <v>area7</v>
      </c>
      <c r="N181">
        <f t="shared" ca="1" si="60"/>
        <v>406510</v>
      </c>
      <c r="O181" s="2">
        <f t="shared" ca="1" si="61"/>
        <v>10640.648007952232</v>
      </c>
      <c r="P181" s="1">
        <f t="shared" ca="1" si="62"/>
        <v>45537.635958298109</v>
      </c>
      <c r="Q181">
        <f t="shared" ca="1" si="63"/>
        <v>44054</v>
      </c>
      <c r="R181">
        <f t="shared" ca="1" si="64"/>
        <v>151863.73867986727</v>
      </c>
      <c r="S181">
        <f t="shared" ca="1" si="65"/>
        <v>47415.888959849763</v>
      </c>
      <c r="T181" s="1">
        <f t="shared" ca="1" si="66"/>
        <v>499463.52491814789</v>
      </c>
      <c r="U181" s="2">
        <f t="shared" ca="1" si="67"/>
        <v>206558.3866878195</v>
      </c>
      <c r="V181" s="1">
        <f t="shared" ca="1" si="68"/>
        <v>292905.13823032839</v>
      </c>
      <c r="AD181" s="6">
        <f ca="1">IF(Table2[[#This Row],[gender]]="men",1,0)</f>
        <v>1</v>
      </c>
      <c r="AE181" s="7">
        <f ca="1">IF(Table2[[#This Row],[gender]]="women",1,0)</f>
        <v>0</v>
      </c>
      <c r="AF181" s="7"/>
      <c r="AG181" s="8"/>
      <c r="AI181" s="6">
        <f ca="1">IF(Table2[[#This Row],[field_of_work]]="health",1,0)</f>
        <v>0</v>
      </c>
      <c r="AJ181" s="7">
        <f ca="1">IF(Table2[[#This Row],[field_of_work]]="construction",1,0)</f>
        <v>0</v>
      </c>
      <c r="AK181" s="7">
        <f ca="1">IF(Table2[[#This Row],[field_of_work]]="teaching",1,0)</f>
        <v>0</v>
      </c>
      <c r="AL181" s="7">
        <f ca="1">IF(Table2[[#This Row],[field_of_work]]="IT",1,0)</f>
        <v>0</v>
      </c>
      <c r="AM181" s="7">
        <f ca="1">IF(Table2[[#This Row],[field_of_work]]="general work",1,0)</f>
        <v>1</v>
      </c>
      <c r="AN181" s="7">
        <f ca="1">IF(Table2[[#This Row],[field_of_work]]="agriculture",1,0)</f>
        <v>0</v>
      </c>
      <c r="AO181" s="7"/>
      <c r="AP181" s="7"/>
      <c r="AQ181" s="7"/>
      <c r="AR181" s="7"/>
      <c r="AS181" s="7"/>
      <c r="AT181" s="8"/>
      <c r="AV181" s="19">
        <f t="shared" ca="1" si="48"/>
        <v>29748.848494665737</v>
      </c>
      <c r="AW181" s="8"/>
      <c r="AX181" s="6">
        <f ca="1">IF(Table2[[#This Row],[debts]]&gt;$AY$14,1,0)</f>
        <v>1</v>
      </c>
      <c r="AY181" s="7"/>
      <c r="AZ181" s="8"/>
      <c r="BA181" s="26">
        <f ca="1">Table2[[#This Row],[mortage_left]]/Table2[[#This Row],[value_of_house]]</f>
        <v>2.6175611935628229E-2</v>
      </c>
      <c r="BB181" s="7">
        <f t="shared" ca="1" si="69"/>
        <v>1</v>
      </c>
      <c r="BC181" s="7"/>
      <c r="BD181" s="7"/>
      <c r="BE181" s="6">
        <f ca="1">IF(Table2[[#This Row],[area]]="area1",Table2[[#This Row],[income]],0)</f>
        <v>0</v>
      </c>
      <c r="BF181" s="7">
        <f ca="1">IF(Table2[[#This Row],[area]]="area2",Table2[[#This Row],[income]],0)</f>
        <v>0</v>
      </c>
      <c r="BG181" s="7">
        <f ca="1">IF(Table2[[#This Row],[area]]="area3",Table2[[#This Row],[income]],0)</f>
        <v>0</v>
      </c>
      <c r="BH181" s="7">
        <f ca="1">IF(Table2[[#This Row],[area]]="area4",Table2[[#This Row],[income]],0)</f>
        <v>0</v>
      </c>
      <c r="BI181" s="7">
        <f ca="1">IF(Table2[[#This Row],[area]]="area5",Table2[[#This Row],[income]],0)</f>
        <v>0</v>
      </c>
      <c r="BJ181" s="7">
        <f ca="1">IF(Table2[[#This Row],[area]]="area6",Table2[[#This Row],[income]],0)</f>
        <v>0</v>
      </c>
      <c r="BK181" s="7">
        <f ca="1">IF(Table2[[#This Row],[area]]="area7",Table2[[#This Row],[income]],0)</f>
        <v>81302</v>
      </c>
      <c r="BL181" s="7">
        <f ca="1">IF(Table2[[#This Row],[area]]="area8",Table2[[#This Row],[income]],0)</f>
        <v>0</v>
      </c>
      <c r="BM181" s="7">
        <f ca="1">IF(Table2[[#This Row],[area]]="area9",Table2[[#This Row],[income]],0)</f>
        <v>0</v>
      </c>
      <c r="BN181" s="7">
        <f ca="1">IF(Table2[[#This Row],[area]]="area10",Table2[[#This Row],[income]],0)</f>
        <v>0</v>
      </c>
      <c r="BO181" s="6">
        <f ca="1">IF(Table2[[#This Row],[field_of_work]]="health",Table2[[#This Row],[income]],0)</f>
        <v>0</v>
      </c>
      <c r="BP181" s="7">
        <f ca="1">IF(Table2[[#This Row],[field_of_work]]="construction",Table2[[#This Row],[income]],0)</f>
        <v>0</v>
      </c>
      <c r="BQ181" s="7">
        <f ca="1">IF(Table2[[#This Row],[field_of_work]]="teaching",Table2[[#This Row],[income]],0)</f>
        <v>0</v>
      </c>
      <c r="BR181" s="7">
        <f ca="1">IF(Table2[[#This Row],[field_of_work]]="IT",Table2[[#This Row],[income]],0)</f>
        <v>0</v>
      </c>
      <c r="BS181" s="7">
        <f ca="1">IF(Table2[[#This Row],[field_of_work]]="general work",Table2[[#This Row],[income]],0)</f>
        <v>81302</v>
      </c>
      <c r="BT181" s="8">
        <f ca="1">IF(Table2[[#This Row],[field_of_work]]="agriculture",Table2[[#This Row],[income]],0)</f>
        <v>0</v>
      </c>
      <c r="BU181" s="6">
        <f ca="1">IF(Table2[[#This Row],[value_of_debts]]&gt;Table2[[#This Row],[income]],1,0)</f>
        <v>1</v>
      </c>
      <c r="BV181" s="7"/>
      <c r="BW181" s="6">
        <f ca="1">IF(Table2[[#This Row],[net_worth_of_person($)]]&gt;$BX$14,Table2[[#This Row],[age]],0)</f>
        <v>28</v>
      </c>
      <c r="BX181" s="8"/>
    </row>
    <row r="182" spans="2:76" x14ac:dyDescent="0.3">
      <c r="B182">
        <f t="shared" ca="1" si="49"/>
        <v>2</v>
      </c>
      <c r="C182" t="str">
        <f t="shared" ca="1" si="50"/>
        <v>women</v>
      </c>
      <c r="D182">
        <f t="shared" ca="1" si="51"/>
        <v>33</v>
      </c>
      <c r="E182">
        <f t="shared" ca="1" si="52"/>
        <v>1</v>
      </c>
      <c r="F182" t="str">
        <f t="shared" ca="1" si="53"/>
        <v>health</v>
      </c>
      <c r="G182">
        <f t="shared" ca="1" si="54"/>
        <v>2</v>
      </c>
      <c r="H182" t="str">
        <f t="shared" ca="1" si="55"/>
        <v>college</v>
      </c>
      <c r="I182">
        <f t="shared" ca="1" si="56"/>
        <v>1</v>
      </c>
      <c r="J182">
        <f t="shared" ca="1" si="57"/>
        <v>3</v>
      </c>
      <c r="K182">
        <f t="shared" ca="1" si="58"/>
        <v>75928</v>
      </c>
      <c r="L182">
        <f t="shared" ca="1" si="59"/>
        <v>11</v>
      </c>
      <c r="M182" t="str">
        <f t="shared" ca="1" si="47"/>
        <v>area10</v>
      </c>
      <c r="N182">
        <f t="shared" ca="1" si="60"/>
        <v>379640</v>
      </c>
      <c r="O182" s="2">
        <f t="shared" ca="1" si="61"/>
        <v>140361.51288730939</v>
      </c>
      <c r="P182" s="1">
        <f t="shared" ca="1" si="62"/>
        <v>89246.545483997208</v>
      </c>
      <c r="Q182">
        <f t="shared" ca="1" si="63"/>
        <v>7631</v>
      </c>
      <c r="R182">
        <f t="shared" ca="1" si="64"/>
        <v>126917.07296562727</v>
      </c>
      <c r="S182">
        <f t="shared" ca="1" si="65"/>
        <v>95614.576983049337</v>
      </c>
      <c r="T182" s="1">
        <f t="shared" ca="1" si="66"/>
        <v>564501.1224670466</v>
      </c>
      <c r="U182" s="2">
        <f t="shared" ca="1" si="67"/>
        <v>274909.58585293667</v>
      </c>
      <c r="V182" s="1">
        <f t="shared" ca="1" si="68"/>
        <v>289591.53661410994</v>
      </c>
      <c r="AD182" s="6">
        <f ca="1">IF(Table2[[#This Row],[gender]]="men",1,0)</f>
        <v>0</v>
      </c>
      <c r="AE182" s="7">
        <f ca="1">IF(Table2[[#This Row],[gender]]="women",1,0)</f>
        <v>1</v>
      </c>
      <c r="AF182" s="7"/>
      <c r="AG182" s="8"/>
      <c r="AI182" s="6">
        <f ca="1">IF(Table2[[#This Row],[field_of_work]]="health",1,0)</f>
        <v>1</v>
      </c>
      <c r="AJ182" s="7">
        <f ca="1">IF(Table2[[#This Row],[field_of_work]]="construction",1,0)</f>
        <v>0</v>
      </c>
      <c r="AK182" s="7">
        <f ca="1">IF(Table2[[#This Row],[field_of_work]]="teaching",1,0)</f>
        <v>0</v>
      </c>
      <c r="AL182" s="7">
        <f ca="1">IF(Table2[[#This Row],[field_of_work]]="IT",1,0)</f>
        <v>0</v>
      </c>
      <c r="AM182" s="7">
        <f ca="1">IF(Table2[[#This Row],[field_of_work]]="general work",1,0)</f>
        <v>0</v>
      </c>
      <c r="AN182" s="7">
        <f ca="1">IF(Table2[[#This Row],[field_of_work]]="agriculture",1,0)</f>
        <v>0</v>
      </c>
      <c r="AO182" s="7"/>
      <c r="AP182" s="7"/>
      <c r="AQ182" s="7"/>
      <c r="AR182" s="7"/>
      <c r="AS182" s="7"/>
      <c r="AT182" s="8"/>
      <c r="AV182" s="19">
        <f t="shared" ca="1" si="48"/>
        <v>482.35477986675659</v>
      </c>
      <c r="AW182" s="8"/>
      <c r="AX182" s="6">
        <f ca="1">IF(Table2[[#This Row],[debts]]&gt;$AY$14,1,0)</f>
        <v>1</v>
      </c>
      <c r="AY182" s="7"/>
      <c r="AZ182" s="8"/>
      <c r="BA182" s="26">
        <f ca="1">Table2[[#This Row],[mortage_left]]/Table2[[#This Row],[value_of_house]]</f>
        <v>0.36972266591325831</v>
      </c>
      <c r="BB182" s="7">
        <f t="shared" ca="1" si="69"/>
        <v>0</v>
      </c>
      <c r="BC182" s="7"/>
      <c r="BD182" s="7"/>
      <c r="BE182" s="6">
        <f ca="1">IF(Table2[[#This Row],[area]]="area1",Table2[[#This Row],[income]],0)</f>
        <v>0</v>
      </c>
      <c r="BF182" s="7">
        <f ca="1">IF(Table2[[#This Row],[area]]="area2",Table2[[#This Row],[income]],0)</f>
        <v>0</v>
      </c>
      <c r="BG182" s="7">
        <f ca="1">IF(Table2[[#This Row],[area]]="area3",Table2[[#This Row],[income]],0)</f>
        <v>0</v>
      </c>
      <c r="BH182" s="7">
        <f ca="1">IF(Table2[[#This Row],[area]]="area4",Table2[[#This Row],[income]],0)</f>
        <v>0</v>
      </c>
      <c r="BI182" s="7">
        <f ca="1">IF(Table2[[#This Row],[area]]="area5",Table2[[#This Row],[income]],0)</f>
        <v>0</v>
      </c>
      <c r="BJ182" s="7">
        <f ca="1">IF(Table2[[#This Row],[area]]="area6",Table2[[#This Row],[income]],0)</f>
        <v>0</v>
      </c>
      <c r="BK182" s="7">
        <f ca="1">IF(Table2[[#This Row],[area]]="area7",Table2[[#This Row],[income]],0)</f>
        <v>0</v>
      </c>
      <c r="BL182" s="7">
        <f ca="1">IF(Table2[[#This Row],[area]]="area8",Table2[[#This Row],[income]],0)</f>
        <v>0</v>
      </c>
      <c r="BM182" s="7">
        <f ca="1">IF(Table2[[#This Row],[area]]="area9",Table2[[#This Row],[income]],0)</f>
        <v>0</v>
      </c>
      <c r="BN182" s="7">
        <f ca="1">IF(Table2[[#This Row],[area]]="area10",Table2[[#This Row],[income]],0)</f>
        <v>75928</v>
      </c>
      <c r="BO182" s="6">
        <f ca="1">IF(Table2[[#This Row],[field_of_work]]="health",Table2[[#This Row],[income]],0)</f>
        <v>75928</v>
      </c>
      <c r="BP182" s="7">
        <f ca="1">IF(Table2[[#This Row],[field_of_work]]="construction",Table2[[#This Row],[income]],0)</f>
        <v>0</v>
      </c>
      <c r="BQ182" s="7">
        <f ca="1">IF(Table2[[#This Row],[field_of_work]]="teaching",Table2[[#This Row],[income]],0)</f>
        <v>0</v>
      </c>
      <c r="BR182" s="7">
        <f ca="1">IF(Table2[[#This Row],[field_of_work]]="IT",Table2[[#This Row],[income]],0)</f>
        <v>0</v>
      </c>
      <c r="BS182" s="7">
        <f ca="1">IF(Table2[[#This Row],[field_of_work]]="general work",Table2[[#This Row],[income]],0)</f>
        <v>0</v>
      </c>
      <c r="BT182" s="8">
        <f ca="1">IF(Table2[[#This Row],[field_of_work]]="agriculture",Table2[[#This Row],[income]],0)</f>
        <v>0</v>
      </c>
      <c r="BU182" s="6">
        <f ca="1">IF(Table2[[#This Row],[value_of_debts]]&gt;Table2[[#This Row],[income]],1,0)</f>
        <v>1</v>
      </c>
      <c r="BV182" s="7"/>
      <c r="BW182" s="6">
        <f ca="1">IF(Table2[[#This Row],[net_worth_of_person($)]]&gt;$BX$14,Table2[[#This Row],[age]],0)</f>
        <v>33</v>
      </c>
      <c r="BX182" s="8"/>
    </row>
    <row r="183" spans="2:76" x14ac:dyDescent="0.3">
      <c r="B183">
        <f t="shared" ca="1" si="49"/>
        <v>2</v>
      </c>
      <c r="C183" t="str">
        <f t="shared" ca="1" si="50"/>
        <v>women</v>
      </c>
      <c r="D183">
        <f t="shared" ca="1" si="51"/>
        <v>41</v>
      </c>
      <c r="E183">
        <f t="shared" ca="1" si="52"/>
        <v>6</v>
      </c>
      <c r="F183" t="str">
        <f t="shared" ca="1" si="53"/>
        <v>agriculture</v>
      </c>
      <c r="G183">
        <f t="shared" ca="1" si="54"/>
        <v>3</v>
      </c>
      <c r="H183" t="str">
        <f t="shared" ca="1" si="55"/>
        <v>university</v>
      </c>
      <c r="I183">
        <f t="shared" ca="1" si="56"/>
        <v>2</v>
      </c>
      <c r="J183">
        <f t="shared" ca="1" si="57"/>
        <v>3</v>
      </c>
      <c r="K183">
        <f t="shared" ca="1" si="58"/>
        <v>34455</v>
      </c>
      <c r="L183">
        <f t="shared" ca="1" si="59"/>
        <v>8</v>
      </c>
      <c r="M183" t="str">
        <f t="shared" ca="1" si="47"/>
        <v>area8</v>
      </c>
      <c r="N183">
        <f t="shared" ca="1" si="60"/>
        <v>206730</v>
      </c>
      <c r="O183" s="2">
        <f t="shared" ca="1" si="61"/>
        <v>72976.451992117203</v>
      </c>
      <c r="P183" s="1">
        <f t="shared" ca="1" si="62"/>
        <v>1447.0643396002697</v>
      </c>
      <c r="Q183">
        <f t="shared" ca="1" si="63"/>
        <v>75</v>
      </c>
      <c r="R183">
        <f t="shared" ca="1" si="64"/>
        <v>12080.258743516393</v>
      </c>
      <c r="S183">
        <f t="shared" ca="1" si="65"/>
        <v>8314.0976531332053</v>
      </c>
      <c r="T183" s="1">
        <f t="shared" ca="1" si="66"/>
        <v>216491.16199273348</v>
      </c>
      <c r="U183" s="2">
        <f t="shared" ca="1" si="67"/>
        <v>85131.710735633591</v>
      </c>
      <c r="V183" s="1">
        <f t="shared" ca="1" si="68"/>
        <v>131359.45125709989</v>
      </c>
      <c r="AD183" s="6">
        <f ca="1">IF(Table2[[#This Row],[gender]]="men",1,0)</f>
        <v>0</v>
      </c>
      <c r="AE183" s="7">
        <f ca="1">IF(Table2[[#This Row],[gender]]="women",1,0)</f>
        <v>1</v>
      </c>
      <c r="AF183" s="7"/>
      <c r="AG183" s="8"/>
      <c r="AI183" s="6">
        <f ca="1">IF(Table2[[#This Row],[field_of_work]]="health",1,0)</f>
        <v>0</v>
      </c>
      <c r="AJ183" s="7">
        <f ca="1">IF(Table2[[#This Row],[field_of_work]]="construction",1,0)</f>
        <v>0</v>
      </c>
      <c r="AK183" s="7">
        <f ca="1">IF(Table2[[#This Row],[field_of_work]]="teaching",1,0)</f>
        <v>0</v>
      </c>
      <c r="AL183" s="7">
        <f ca="1">IF(Table2[[#This Row],[field_of_work]]="IT",1,0)</f>
        <v>0</v>
      </c>
      <c r="AM183" s="7">
        <f ca="1">IF(Table2[[#This Row],[field_of_work]]="general work",1,0)</f>
        <v>0</v>
      </c>
      <c r="AN183" s="7">
        <f ca="1">IF(Table2[[#This Row],[field_of_work]]="agriculture",1,0)</f>
        <v>1</v>
      </c>
      <c r="AO183" s="7"/>
      <c r="AP183" s="7"/>
      <c r="AQ183" s="7"/>
      <c r="AR183" s="7"/>
      <c r="AS183" s="7"/>
      <c r="AT183" s="8"/>
      <c r="AV183" s="19">
        <f t="shared" ca="1" si="48"/>
        <v>4918.9480036343866</v>
      </c>
      <c r="AW183" s="8"/>
      <c r="AX183" s="6">
        <f ca="1">IF(Table2[[#This Row],[debts]]&gt;$AY$14,1,0)</f>
        <v>1</v>
      </c>
      <c r="AY183" s="7"/>
      <c r="AZ183" s="8"/>
      <c r="BA183" s="26">
        <f ca="1">Table2[[#This Row],[mortage_left]]/Table2[[#This Row],[value_of_house]]</f>
        <v>0.35300368592907272</v>
      </c>
      <c r="BB183" s="7">
        <f t="shared" ca="1" si="69"/>
        <v>0</v>
      </c>
      <c r="BC183" s="7"/>
      <c r="BD183" s="7"/>
      <c r="BE183" s="6">
        <f ca="1">IF(Table2[[#This Row],[area]]="area1",Table2[[#This Row],[income]],0)</f>
        <v>0</v>
      </c>
      <c r="BF183" s="7">
        <f ca="1">IF(Table2[[#This Row],[area]]="area2",Table2[[#This Row],[income]],0)</f>
        <v>0</v>
      </c>
      <c r="BG183" s="7">
        <f ca="1">IF(Table2[[#This Row],[area]]="area3",Table2[[#This Row],[income]],0)</f>
        <v>0</v>
      </c>
      <c r="BH183" s="7">
        <f ca="1">IF(Table2[[#This Row],[area]]="area4",Table2[[#This Row],[income]],0)</f>
        <v>0</v>
      </c>
      <c r="BI183" s="7">
        <f ca="1">IF(Table2[[#This Row],[area]]="area5",Table2[[#This Row],[income]],0)</f>
        <v>0</v>
      </c>
      <c r="BJ183" s="7">
        <f ca="1">IF(Table2[[#This Row],[area]]="area6",Table2[[#This Row],[income]],0)</f>
        <v>0</v>
      </c>
      <c r="BK183" s="7">
        <f ca="1">IF(Table2[[#This Row],[area]]="area7",Table2[[#This Row],[income]],0)</f>
        <v>0</v>
      </c>
      <c r="BL183" s="7">
        <f ca="1">IF(Table2[[#This Row],[area]]="area8",Table2[[#This Row],[income]],0)</f>
        <v>34455</v>
      </c>
      <c r="BM183" s="7">
        <f ca="1">IF(Table2[[#This Row],[area]]="area9",Table2[[#This Row],[income]],0)</f>
        <v>0</v>
      </c>
      <c r="BN183" s="7">
        <f ca="1">IF(Table2[[#This Row],[area]]="area10",Table2[[#This Row],[income]],0)</f>
        <v>0</v>
      </c>
      <c r="BO183" s="6">
        <f ca="1">IF(Table2[[#This Row],[field_of_work]]="health",Table2[[#This Row],[income]],0)</f>
        <v>0</v>
      </c>
      <c r="BP183" s="7">
        <f ca="1">IF(Table2[[#This Row],[field_of_work]]="construction",Table2[[#This Row],[income]],0)</f>
        <v>0</v>
      </c>
      <c r="BQ183" s="7">
        <f ca="1">IF(Table2[[#This Row],[field_of_work]]="teaching",Table2[[#This Row],[income]],0)</f>
        <v>0</v>
      </c>
      <c r="BR183" s="7">
        <f ca="1">IF(Table2[[#This Row],[field_of_work]]="IT",Table2[[#This Row],[income]],0)</f>
        <v>0</v>
      </c>
      <c r="BS183" s="7">
        <f ca="1">IF(Table2[[#This Row],[field_of_work]]="general work",Table2[[#This Row],[income]],0)</f>
        <v>0</v>
      </c>
      <c r="BT183" s="8">
        <f ca="1">IF(Table2[[#This Row],[field_of_work]]="agriculture",Table2[[#This Row],[income]],0)</f>
        <v>34455</v>
      </c>
      <c r="BU183" s="6">
        <f ca="1">IF(Table2[[#This Row],[value_of_debts]]&gt;Table2[[#This Row],[income]],1,0)</f>
        <v>1</v>
      </c>
      <c r="BV183" s="7"/>
      <c r="BW183" s="6">
        <f ca="1">IF(Table2[[#This Row],[net_worth_of_person($)]]&gt;$BX$14,Table2[[#This Row],[age]],0)</f>
        <v>41</v>
      </c>
      <c r="BX183" s="8"/>
    </row>
    <row r="184" spans="2:76" x14ac:dyDescent="0.3">
      <c r="B184">
        <f t="shared" ca="1" si="49"/>
        <v>1</v>
      </c>
      <c r="C184" t="str">
        <f t="shared" ca="1" si="50"/>
        <v>men</v>
      </c>
      <c r="D184">
        <f t="shared" ca="1" si="51"/>
        <v>27</v>
      </c>
      <c r="E184">
        <f t="shared" ca="1" si="52"/>
        <v>3</v>
      </c>
      <c r="F184" t="str">
        <f t="shared" ca="1" si="53"/>
        <v>teaching</v>
      </c>
      <c r="G184">
        <f t="shared" ca="1" si="54"/>
        <v>4</v>
      </c>
      <c r="H184" t="str">
        <f t="shared" ca="1" si="55"/>
        <v>technical</v>
      </c>
      <c r="I184">
        <f t="shared" ca="1" si="56"/>
        <v>3</v>
      </c>
      <c r="J184">
        <f t="shared" ca="1" si="57"/>
        <v>2</v>
      </c>
      <c r="K184">
        <f t="shared" ca="1" si="58"/>
        <v>76838</v>
      </c>
      <c r="L184">
        <f t="shared" ca="1" si="59"/>
        <v>7</v>
      </c>
      <c r="M184" t="str">
        <f t="shared" ca="1" si="47"/>
        <v>area7</v>
      </c>
      <c r="N184">
        <f t="shared" ca="1" si="60"/>
        <v>230514</v>
      </c>
      <c r="O184" s="2">
        <f t="shared" ca="1" si="61"/>
        <v>14255.111632442744</v>
      </c>
      <c r="P184" s="1">
        <f t="shared" ca="1" si="62"/>
        <v>9837.8960072687732</v>
      </c>
      <c r="Q184">
        <f t="shared" ca="1" si="63"/>
        <v>1218</v>
      </c>
      <c r="R184">
        <f t="shared" ca="1" si="64"/>
        <v>48655.909191252198</v>
      </c>
      <c r="S184">
        <f t="shared" ca="1" si="65"/>
        <v>33515.726596025808</v>
      </c>
      <c r="T184" s="1">
        <f t="shared" ca="1" si="66"/>
        <v>273867.62260329456</v>
      </c>
      <c r="U184" s="2">
        <f t="shared" ca="1" si="67"/>
        <v>64129.02082369494</v>
      </c>
      <c r="V184" s="1">
        <f t="shared" ca="1" si="68"/>
        <v>209738.60177959962</v>
      </c>
      <c r="AD184" s="6">
        <f ca="1">IF(Table2[[#This Row],[gender]]="men",1,0)</f>
        <v>1</v>
      </c>
      <c r="AE184" s="7">
        <f ca="1">IF(Table2[[#This Row],[gender]]="women",1,0)</f>
        <v>0</v>
      </c>
      <c r="AF184" s="7"/>
      <c r="AG184" s="8"/>
      <c r="AI184" s="6">
        <f ca="1">IF(Table2[[#This Row],[field_of_work]]="health",1,0)</f>
        <v>0</v>
      </c>
      <c r="AJ184" s="7">
        <f ca="1">IF(Table2[[#This Row],[field_of_work]]="construction",1,0)</f>
        <v>0</v>
      </c>
      <c r="AK184" s="7">
        <f ca="1">IF(Table2[[#This Row],[field_of_work]]="teaching",1,0)</f>
        <v>1</v>
      </c>
      <c r="AL184" s="7">
        <f ca="1">IF(Table2[[#This Row],[field_of_work]]="IT",1,0)</f>
        <v>0</v>
      </c>
      <c r="AM184" s="7">
        <f ca="1">IF(Table2[[#This Row],[field_of_work]]="general work",1,0)</f>
        <v>0</v>
      </c>
      <c r="AN184" s="7">
        <f ca="1">IF(Table2[[#This Row],[field_of_work]]="agriculture",1,0)</f>
        <v>0</v>
      </c>
      <c r="AO184" s="7"/>
      <c r="AP184" s="7"/>
      <c r="AQ184" s="7"/>
      <c r="AR184" s="7"/>
      <c r="AS184" s="7"/>
      <c r="AT184" s="8"/>
      <c r="AV184" s="19">
        <f t="shared" ca="1" si="48"/>
        <v>11371.40806374665</v>
      </c>
      <c r="AW184" s="8"/>
      <c r="AX184" s="6">
        <f ca="1">IF(Table2[[#This Row],[debts]]&gt;$AY$14,1,0)</f>
        <v>1</v>
      </c>
      <c r="AY184" s="7"/>
      <c r="AZ184" s="8"/>
      <c r="BA184" s="26">
        <f ca="1">Table2[[#This Row],[mortage_left]]/Table2[[#This Row],[value_of_house]]</f>
        <v>6.1840546051184497E-2</v>
      </c>
      <c r="BB184" s="7">
        <f t="shared" ca="1" si="69"/>
        <v>1</v>
      </c>
      <c r="BC184" s="7"/>
      <c r="BD184" s="7"/>
      <c r="BE184" s="6">
        <f ca="1">IF(Table2[[#This Row],[area]]="area1",Table2[[#This Row],[income]],0)</f>
        <v>0</v>
      </c>
      <c r="BF184" s="7">
        <f ca="1">IF(Table2[[#This Row],[area]]="area2",Table2[[#This Row],[income]],0)</f>
        <v>0</v>
      </c>
      <c r="BG184" s="7">
        <f ca="1">IF(Table2[[#This Row],[area]]="area3",Table2[[#This Row],[income]],0)</f>
        <v>0</v>
      </c>
      <c r="BH184" s="7">
        <f ca="1">IF(Table2[[#This Row],[area]]="area4",Table2[[#This Row],[income]],0)</f>
        <v>0</v>
      </c>
      <c r="BI184" s="7">
        <f ca="1">IF(Table2[[#This Row],[area]]="area5",Table2[[#This Row],[income]],0)</f>
        <v>0</v>
      </c>
      <c r="BJ184" s="7">
        <f ca="1">IF(Table2[[#This Row],[area]]="area6",Table2[[#This Row],[income]],0)</f>
        <v>0</v>
      </c>
      <c r="BK184" s="7">
        <f ca="1">IF(Table2[[#This Row],[area]]="area7",Table2[[#This Row],[income]],0)</f>
        <v>76838</v>
      </c>
      <c r="BL184" s="7">
        <f ca="1">IF(Table2[[#This Row],[area]]="area8",Table2[[#This Row],[income]],0)</f>
        <v>0</v>
      </c>
      <c r="BM184" s="7">
        <f ca="1">IF(Table2[[#This Row],[area]]="area9",Table2[[#This Row],[income]],0)</f>
        <v>0</v>
      </c>
      <c r="BN184" s="7">
        <f ca="1">IF(Table2[[#This Row],[area]]="area10",Table2[[#This Row],[income]],0)</f>
        <v>0</v>
      </c>
      <c r="BO184" s="6">
        <f ca="1">IF(Table2[[#This Row],[field_of_work]]="health",Table2[[#This Row],[income]],0)</f>
        <v>0</v>
      </c>
      <c r="BP184" s="7">
        <f ca="1">IF(Table2[[#This Row],[field_of_work]]="construction",Table2[[#This Row],[income]],0)</f>
        <v>0</v>
      </c>
      <c r="BQ184" s="7">
        <f ca="1">IF(Table2[[#This Row],[field_of_work]]="teaching",Table2[[#This Row],[income]],0)</f>
        <v>76838</v>
      </c>
      <c r="BR184" s="7">
        <f ca="1">IF(Table2[[#This Row],[field_of_work]]="IT",Table2[[#This Row],[income]],0)</f>
        <v>0</v>
      </c>
      <c r="BS184" s="7">
        <f ca="1">IF(Table2[[#This Row],[field_of_work]]="general work",Table2[[#This Row],[income]],0)</f>
        <v>0</v>
      </c>
      <c r="BT184" s="8">
        <f ca="1">IF(Table2[[#This Row],[field_of_work]]="agriculture",Table2[[#This Row],[income]],0)</f>
        <v>0</v>
      </c>
      <c r="BU184" s="6">
        <f ca="1">IF(Table2[[#This Row],[value_of_debts]]&gt;Table2[[#This Row],[income]],1,0)</f>
        <v>0</v>
      </c>
      <c r="BV184" s="7"/>
      <c r="BW184" s="6">
        <f ca="1">IF(Table2[[#This Row],[net_worth_of_person($)]]&gt;$BX$14,Table2[[#This Row],[age]],0)</f>
        <v>27</v>
      </c>
      <c r="BX184" s="8"/>
    </row>
    <row r="185" spans="2:76" x14ac:dyDescent="0.3">
      <c r="B185">
        <f t="shared" ca="1" si="49"/>
        <v>1</v>
      </c>
      <c r="C185" t="str">
        <f t="shared" ca="1" si="50"/>
        <v>men</v>
      </c>
      <c r="D185">
        <f t="shared" ca="1" si="51"/>
        <v>39</v>
      </c>
      <c r="E185">
        <f t="shared" ca="1" si="52"/>
        <v>5</v>
      </c>
      <c r="F185" t="str">
        <f t="shared" ca="1" si="53"/>
        <v>general work</v>
      </c>
      <c r="G185">
        <f t="shared" ca="1" si="54"/>
        <v>1</v>
      </c>
      <c r="H185" t="str">
        <f t="shared" ca="1" si="55"/>
        <v>highschool</v>
      </c>
      <c r="I185">
        <f t="shared" ca="1" si="56"/>
        <v>2</v>
      </c>
      <c r="J185">
        <f t="shared" ca="1" si="57"/>
        <v>2</v>
      </c>
      <c r="K185">
        <f t="shared" ca="1" si="58"/>
        <v>25465</v>
      </c>
      <c r="L185">
        <f t="shared" ca="1" si="59"/>
        <v>9</v>
      </c>
      <c r="M185" t="str">
        <f t="shared" ca="1" si="47"/>
        <v>area9</v>
      </c>
      <c r="N185">
        <f t="shared" ca="1" si="60"/>
        <v>152790</v>
      </c>
      <c r="O185" s="2">
        <f t="shared" ca="1" si="61"/>
        <v>66811.018401558249</v>
      </c>
      <c r="P185" s="1">
        <f t="shared" ca="1" si="62"/>
        <v>22742.816127493301</v>
      </c>
      <c r="Q185">
        <f t="shared" ca="1" si="63"/>
        <v>18445</v>
      </c>
      <c r="R185">
        <f t="shared" ca="1" si="64"/>
        <v>2106.1345128010953</v>
      </c>
      <c r="S185">
        <f t="shared" ca="1" si="65"/>
        <v>19223.323585047685</v>
      </c>
      <c r="T185" s="1">
        <f t="shared" ca="1" si="66"/>
        <v>194756.13971254099</v>
      </c>
      <c r="U185" s="2">
        <f t="shared" ca="1" si="67"/>
        <v>87362.152914359351</v>
      </c>
      <c r="V185" s="1">
        <f t="shared" ca="1" si="68"/>
        <v>107393.98679818164</v>
      </c>
      <c r="AD185" s="6">
        <f ca="1">IF(Table2[[#This Row],[gender]]="men",1,0)</f>
        <v>1</v>
      </c>
      <c r="AE185" s="7">
        <f ca="1">IF(Table2[[#This Row],[gender]]="women",1,0)</f>
        <v>0</v>
      </c>
      <c r="AF185" s="7"/>
      <c r="AG185" s="8"/>
      <c r="AI185" s="6">
        <f ca="1">IF(Table2[[#This Row],[field_of_work]]="health",1,0)</f>
        <v>0</v>
      </c>
      <c r="AJ185" s="7">
        <f ca="1">IF(Table2[[#This Row],[field_of_work]]="construction",1,0)</f>
        <v>0</v>
      </c>
      <c r="AK185" s="7">
        <f ca="1">IF(Table2[[#This Row],[field_of_work]]="teaching",1,0)</f>
        <v>0</v>
      </c>
      <c r="AL185" s="7">
        <f ca="1">IF(Table2[[#This Row],[field_of_work]]="IT",1,0)</f>
        <v>0</v>
      </c>
      <c r="AM185" s="7">
        <f ca="1">IF(Table2[[#This Row],[field_of_work]]="general work",1,0)</f>
        <v>1</v>
      </c>
      <c r="AN185" s="7">
        <f ca="1">IF(Table2[[#This Row],[field_of_work]]="agriculture",1,0)</f>
        <v>0</v>
      </c>
      <c r="AO185" s="7"/>
      <c r="AP185" s="7"/>
      <c r="AQ185" s="7"/>
      <c r="AR185" s="7"/>
      <c r="AS185" s="7"/>
      <c r="AT185" s="8"/>
      <c r="AV185" s="19">
        <f t="shared" ca="1" si="48"/>
        <v>66670.563106346133</v>
      </c>
      <c r="AW185" s="8"/>
      <c r="AX185" s="6">
        <f ca="1">IF(Table2[[#This Row],[debts]]&gt;$AY$14,1,0)</f>
        <v>1</v>
      </c>
      <c r="AY185" s="7"/>
      <c r="AZ185" s="8"/>
      <c r="BA185" s="26">
        <f ca="1">Table2[[#This Row],[mortage_left]]/Table2[[#This Row],[value_of_house]]</f>
        <v>0.43727350220275052</v>
      </c>
      <c r="BB185" s="7">
        <f t="shared" ca="1" si="69"/>
        <v>0</v>
      </c>
      <c r="BC185" s="7"/>
      <c r="BD185" s="7"/>
      <c r="BE185" s="6">
        <f ca="1">IF(Table2[[#This Row],[area]]="area1",Table2[[#This Row],[income]],0)</f>
        <v>0</v>
      </c>
      <c r="BF185" s="7">
        <f ca="1">IF(Table2[[#This Row],[area]]="area2",Table2[[#This Row],[income]],0)</f>
        <v>0</v>
      </c>
      <c r="BG185" s="7">
        <f ca="1">IF(Table2[[#This Row],[area]]="area3",Table2[[#This Row],[income]],0)</f>
        <v>0</v>
      </c>
      <c r="BH185" s="7">
        <f ca="1">IF(Table2[[#This Row],[area]]="area4",Table2[[#This Row],[income]],0)</f>
        <v>0</v>
      </c>
      <c r="BI185" s="7">
        <f ca="1">IF(Table2[[#This Row],[area]]="area5",Table2[[#This Row],[income]],0)</f>
        <v>0</v>
      </c>
      <c r="BJ185" s="7">
        <f ca="1">IF(Table2[[#This Row],[area]]="area6",Table2[[#This Row],[income]],0)</f>
        <v>0</v>
      </c>
      <c r="BK185" s="7">
        <f ca="1">IF(Table2[[#This Row],[area]]="area7",Table2[[#This Row],[income]],0)</f>
        <v>0</v>
      </c>
      <c r="BL185" s="7">
        <f ca="1">IF(Table2[[#This Row],[area]]="area8",Table2[[#This Row],[income]],0)</f>
        <v>0</v>
      </c>
      <c r="BM185" s="7">
        <f ca="1">IF(Table2[[#This Row],[area]]="area9",Table2[[#This Row],[income]],0)</f>
        <v>25465</v>
      </c>
      <c r="BN185" s="7">
        <f ca="1">IF(Table2[[#This Row],[area]]="area10",Table2[[#This Row],[income]],0)</f>
        <v>0</v>
      </c>
      <c r="BO185" s="6">
        <f ca="1">IF(Table2[[#This Row],[field_of_work]]="health",Table2[[#This Row],[income]],0)</f>
        <v>0</v>
      </c>
      <c r="BP185" s="7">
        <f ca="1">IF(Table2[[#This Row],[field_of_work]]="construction",Table2[[#This Row],[income]],0)</f>
        <v>0</v>
      </c>
      <c r="BQ185" s="7">
        <f ca="1">IF(Table2[[#This Row],[field_of_work]]="teaching",Table2[[#This Row],[income]],0)</f>
        <v>0</v>
      </c>
      <c r="BR185" s="7">
        <f ca="1">IF(Table2[[#This Row],[field_of_work]]="IT",Table2[[#This Row],[income]],0)</f>
        <v>0</v>
      </c>
      <c r="BS185" s="7">
        <f ca="1">IF(Table2[[#This Row],[field_of_work]]="general work",Table2[[#This Row],[income]],0)</f>
        <v>25465</v>
      </c>
      <c r="BT185" s="8">
        <f ca="1">IF(Table2[[#This Row],[field_of_work]]="agriculture",Table2[[#This Row],[income]],0)</f>
        <v>0</v>
      </c>
      <c r="BU185" s="6">
        <f ca="1">IF(Table2[[#This Row],[value_of_debts]]&gt;Table2[[#This Row],[income]],1,0)</f>
        <v>1</v>
      </c>
      <c r="BV185" s="7"/>
      <c r="BW185" s="6">
        <f ca="1">IF(Table2[[#This Row],[net_worth_of_person($)]]&gt;$BX$14,Table2[[#This Row],[age]],0)</f>
        <v>39</v>
      </c>
      <c r="BX185" s="8"/>
    </row>
    <row r="186" spans="2:76" x14ac:dyDescent="0.3">
      <c r="B186">
        <f t="shared" ca="1" si="49"/>
        <v>1</v>
      </c>
      <c r="C186" t="str">
        <f t="shared" ca="1" si="50"/>
        <v>men</v>
      </c>
      <c r="D186">
        <f t="shared" ca="1" si="51"/>
        <v>43</v>
      </c>
      <c r="E186">
        <f t="shared" ca="1" si="52"/>
        <v>3</v>
      </c>
      <c r="F186" t="str">
        <f t="shared" ca="1" si="53"/>
        <v>teaching</v>
      </c>
      <c r="G186">
        <f t="shared" ca="1" si="54"/>
        <v>5</v>
      </c>
      <c r="H186" t="str">
        <f t="shared" ca="1" si="55"/>
        <v>other</v>
      </c>
      <c r="I186">
        <f t="shared" ca="1" si="56"/>
        <v>4</v>
      </c>
      <c r="J186">
        <f t="shared" ca="1" si="57"/>
        <v>2</v>
      </c>
      <c r="K186">
        <f t="shared" ca="1" si="58"/>
        <v>72385</v>
      </c>
      <c r="L186">
        <f t="shared" ca="1" si="59"/>
        <v>10</v>
      </c>
      <c r="M186" t="str">
        <f t="shared" ca="1" si="47"/>
        <v>area10</v>
      </c>
      <c r="N186">
        <f t="shared" ca="1" si="60"/>
        <v>361925</v>
      </c>
      <c r="O186" s="2">
        <f t="shared" ca="1" si="61"/>
        <v>352643.95783706097</v>
      </c>
      <c r="P186" s="1">
        <f t="shared" ca="1" si="62"/>
        <v>133341.12621269227</v>
      </c>
      <c r="Q186">
        <f t="shared" ca="1" si="63"/>
        <v>13665</v>
      </c>
      <c r="R186">
        <f t="shared" ca="1" si="64"/>
        <v>10771.840695670491</v>
      </c>
      <c r="S186">
        <f t="shared" ca="1" si="65"/>
        <v>64797.995436600133</v>
      </c>
      <c r="T186" s="1">
        <f t="shared" ca="1" si="66"/>
        <v>560064.12164929241</v>
      </c>
      <c r="U186" s="2">
        <f t="shared" ca="1" si="67"/>
        <v>377080.79853273148</v>
      </c>
      <c r="V186" s="1">
        <f t="shared" ca="1" si="68"/>
        <v>182983.32311656093</v>
      </c>
      <c r="AD186" s="6">
        <f ca="1">IF(Table2[[#This Row],[gender]]="men",1,0)</f>
        <v>1</v>
      </c>
      <c r="AE186" s="7">
        <f ca="1">IF(Table2[[#This Row],[gender]]="women",1,0)</f>
        <v>0</v>
      </c>
      <c r="AF186" s="7"/>
      <c r="AG186" s="8"/>
      <c r="AI186" s="6">
        <f ca="1">IF(Table2[[#This Row],[field_of_work]]="health",1,0)</f>
        <v>0</v>
      </c>
      <c r="AJ186" s="7">
        <f ca="1">IF(Table2[[#This Row],[field_of_work]]="construction",1,0)</f>
        <v>0</v>
      </c>
      <c r="AK186" s="7">
        <f ca="1">IF(Table2[[#This Row],[field_of_work]]="teaching",1,0)</f>
        <v>1</v>
      </c>
      <c r="AL186" s="7">
        <f ca="1">IF(Table2[[#This Row],[field_of_work]]="IT",1,0)</f>
        <v>0</v>
      </c>
      <c r="AM186" s="7">
        <f ca="1">IF(Table2[[#This Row],[field_of_work]]="general work",1,0)</f>
        <v>0</v>
      </c>
      <c r="AN186" s="7">
        <f ca="1">IF(Table2[[#This Row],[field_of_work]]="agriculture",1,0)</f>
        <v>0</v>
      </c>
      <c r="AO186" s="7"/>
      <c r="AP186" s="7"/>
      <c r="AQ186" s="7"/>
      <c r="AR186" s="7"/>
      <c r="AS186" s="7"/>
      <c r="AT186" s="8"/>
      <c r="AV186" s="19">
        <f t="shared" ca="1" si="48"/>
        <v>68968.14466479134</v>
      </c>
      <c r="AW186" s="8"/>
      <c r="AX186" s="6">
        <f ca="1">IF(Table2[[#This Row],[debts]]&gt;$AY$14,1,0)</f>
        <v>1</v>
      </c>
      <c r="AY186" s="7"/>
      <c r="AZ186" s="8"/>
      <c r="BA186" s="26">
        <f ca="1">Table2[[#This Row],[mortage_left]]/Table2[[#This Row],[value_of_house]]</f>
        <v>0.97435644909044961</v>
      </c>
      <c r="BB186" s="7">
        <f t="shared" ca="1" si="69"/>
        <v>0</v>
      </c>
      <c r="BC186" s="7"/>
      <c r="BD186" s="7"/>
      <c r="BE186" s="6">
        <f ca="1">IF(Table2[[#This Row],[area]]="area1",Table2[[#This Row],[income]],0)</f>
        <v>0</v>
      </c>
      <c r="BF186" s="7">
        <f ca="1">IF(Table2[[#This Row],[area]]="area2",Table2[[#This Row],[income]],0)</f>
        <v>0</v>
      </c>
      <c r="BG186" s="7">
        <f ca="1">IF(Table2[[#This Row],[area]]="area3",Table2[[#This Row],[income]],0)</f>
        <v>0</v>
      </c>
      <c r="BH186" s="7">
        <f ca="1">IF(Table2[[#This Row],[area]]="area4",Table2[[#This Row],[income]],0)</f>
        <v>0</v>
      </c>
      <c r="BI186" s="7">
        <f ca="1">IF(Table2[[#This Row],[area]]="area5",Table2[[#This Row],[income]],0)</f>
        <v>0</v>
      </c>
      <c r="BJ186" s="7">
        <f ca="1">IF(Table2[[#This Row],[area]]="area6",Table2[[#This Row],[income]],0)</f>
        <v>0</v>
      </c>
      <c r="BK186" s="7">
        <f ca="1">IF(Table2[[#This Row],[area]]="area7",Table2[[#This Row],[income]],0)</f>
        <v>0</v>
      </c>
      <c r="BL186" s="7">
        <f ca="1">IF(Table2[[#This Row],[area]]="area8",Table2[[#This Row],[income]],0)</f>
        <v>0</v>
      </c>
      <c r="BM186" s="7">
        <f ca="1">IF(Table2[[#This Row],[area]]="area9",Table2[[#This Row],[income]],0)</f>
        <v>0</v>
      </c>
      <c r="BN186" s="7">
        <f ca="1">IF(Table2[[#This Row],[area]]="area10",Table2[[#This Row],[income]],0)</f>
        <v>72385</v>
      </c>
      <c r="BO186" s="6">
        <f ca="1">IF(Table2[[#This Row],[field_of_work]]="health",Table2[[#This Row],[income]],0)</f>
        <v>0</v>
      </c>
      <c r="BP186" s="7">
        <f ca="1">IF(Table2[[#This Row],[field_of_work]]="construction",Table2[[#This Row],[income]],0)</f>
        <v>0</v>
      </c>
      <c r="BQ186" s="7">
        <f ca="1">IF(Table2[[#This Row],[field_of_work]]="teaching",Table2[[#This Row],[income]],0)</f>
        <v>72385</v>
      </c>
      <c r="BR186" s="7">
        <f ca="1">IF(Table2[[#This Row],[field_of_work]]="IT",Table2[[#This Row],[income]],0)</f>
        <v>0</v>
      </c>
      <c r="BS186" s="7">
        <f ca="1">IF(Table2[[#This Row],[field_of_work]]="general work",Table2[[#This Row],[income]],0)</f>
        <v>0</v>
      </c>
      <c r="BT186" s="8">
        <f ca="1">IF(Table2[[#This Row],[field_of_work]]="agriculture",Table2[[#This Row],[income]],0)</f>
        <v>0</v>
      </c>
      <c r="BU186" s="6">
        <f ca="1">IF(Table2[[#This Row],[value_of_debts]]&gt;Table2[[#This Row],[income]],1,0)</f>
        <v>1</v>
      </c>
      <c r="BV186" s="7"/>
      <c r="BW186" s="6">
        <f ca="1">IF(Table2[[#This Row],[net_worth_of_person($)]]&gt;$BX$14,Table2[[#This Row],[age]],0)</f>
        <v>43</v>
      </c>
      <c r="BX186" s="8"/>
    </row>
    <row r="187" spans="2:76" x14ac:dyDescent="0.3">
      <c r="B187">
        <f t="shared" ca="1" si="49"/>
        <v>2</v>
      </c>
      <c r="C187" t="str">
        <f t="shared" ca="1" si="50"/>
        <v>women</v>
      </c>
      <c r="D187">
        <f t="shared" ca="1" si="51"/>
        <v>26</v>
      </c>
      <c r="E187">
        <f t="shared" ca="1" si="52"/>
        <v>2</v>
      </c>
      <c r="F187" t="str">
        <f t="shared" ca="1" si="53"/>
        <v>construction</v>
      </c>
      <c r="G187">
        <f t="shared" ca="1" si="54"/>
        <v>2</v>
      </c>
      <c r="H187" t="str">
        <f t="shared" ca="1" si="55"/>
        <v>college</v>
      </c>
      <c r="I187">
        <f t="shared" ca="1" si="56"/>
        <v>2</v>
      </c>
      <c r="J187">
        <f t="shared" ca="1" si="57"/>
        <v>3</v>
      </c>
      <c r="K187">
        <f t="shared" ca="1" si="58"/>
        <v>79210</v>
      </c>
      <c r="L187">
        <f t="shared" ca="1" si="59"/>
        <v>9</v>
      </c>
      <c r="M187" t="str">
        <f t="shared" ca="1" si="47"/>
        <v>area9</v>
      </c>
      <c r="N187">
        <f t="shared" ca="1" si="60"/>
        <v>237630</v>
      </c>
      <c r="O187" s="2">
        <f t="shared" ca="1" si="61"/>
        <v>85192.240747226329</v>
      </c>
      <c r="P187" s="1">
        <f t="shared" ca="1" si="62"/>
        <v>206904.43399437401</v>
      </c>
      <c r="Q187">
        <f t="shared" ca="1" si="63"/>
        <v>132577</v>
      </c>
      <c r="R187">
        <f t="shared" ca="1" si="64"/>
        <v>39690.938475228068</v>
      </c>
      <c r="S187">
        <f t="shared" ca="1" si="65"/>
        <v>113009.15260475146</v>
      </c>
      <c r="T187" s="1">
        <f t="shared" ca="1" si="66"/>
        <v>557543.58659912553</v>
      </c>
      <c r="U187" s="2">
        <f t="shared" ca="1" si="67"/>
        <v>257460.1792224544</v>
      </c>
      <c r="V187" s="1">
        <f t="shared" ca="1" si="68"/>
        <v>300083.40737667109</v>
      </c>
      <c r="AD187" s="6">
        <f ca="1">IF(Table2[[#This Row],[gender]]="men",1,0)</f>
        <v>0</v>
      </c>
      <c r="AE187" s="7">
        <f ca="1">IF(Table2[[#This Row],[gender]]="women",1,0)</f>
        <v>1</v>
      </c>
      <c r="AF187" s="7"/>
      <c r="AG187" s="8"/>
      <c r="AI187" s="6">
        <f ca="1">IF(Table2[[#This Row],[field_of_work]]="health",1,0)</f>
        <v>0</v>
      </c>
      <c r="AJ187" s="7">
        <f ca="1">IF(Table2[[#This Row],[field_of_work]]="construction",1,0)</f>
        <v>1</v>
      </c>
      <c r="AK187" s="7">
        <f ca="1">IF(Table2[[#This Row],[field_of_work]]="teaching",1,0)</f>
        <v>0</v>
      </c>
      <c r="AL187" s="7">
        <f ca="1">IF(Table2[[#This Row],[field_of_work]]="IT",1,0)</f>
        <v>0</v>
      </c>
      <c r="AM187" s="7">
        <f ca="1">IF(Table2[[#This Row],[field_of_work]]="general work",1,0)</f>
        <v>0</v>
      </c>
      <c r="AN187" s="7">
        <f ca="1">IF(Table2[[#This Row],[field_of_work]]="agriculture",1,0)</f>
        <v>0</v>
      </c>
      <c r="AO187" s="7"/>
      <c r="AP187" s="7"/>
      <c r="AQ187" s="7"/>
      <c r="AR187" s="7"/>
      <c r="AS187" s="7"/>
      <c r="AT187" s="8"/>
      <c r="AV187" s="19">
        <f t="shared" ca="1" si="48"/>
        <v>31612.732807815668</v>
      </c>
      <c r="AW187" s="8"/>
      <c r="AX187" s="6">
        <f ca="1">IF(Table2[[#This Row],[debts]]&gt;$AY$14,1,0)</f>
        <v>1</v>
      </c>
      <c r="AY187" s="7"/>
      <c r="AZ187" s="8"/>
      <c r="BA187" s="26">
        <f ca="1">Table2[[#This Row],[mortage_left]]/Table2[[#This Row],[value_of_house]]</f>
        <v>0.35850793564460015</v>
      </c>
      <c r="BB187" s="7">
        <f t="shared" ca="1" si="69"/>
        <v>0</v>
      </c>
      <c r="BC187" s="7"/>
      <c r="BD187" s="7"/>
      <c r="BE187" s="6">
        <f ca="1">IF(Table2[[#This Row],[area]]="area1",Table2[[#This Row],[income]],0)</f>
        <v>0</v>
      </c>
      <c r="BF187" s="7">
        <f ca="1">IF(Table2[[#This Row],[area]]="area2",Table2[[#This Row],[income]],0)</f>
        <v>0</v>
      </c>
      <c r="BG187" s="7">
        <f ca="1">IF(Table2[[#This Row],[area]]="area3",Table2[[#This Row],[income]],0)</f>
        <v>0</v>
      </c>
      <c r="BH187" s="7">
        <f ca="1">IF(Table2[[#This Row],[area]]="area4",Table2[[#This Row],[income]],0)</f>
        <v>0</v>
      </c>
      <c r="BI187" s="7">
        <f ca="1">IF(Table2[[#This Row],[area]]="area5",Table2[[#This Row],[income]],0)</f>
        <v>0</v>
      </c>
      <c r="BJ187" s="7">
        <f ca="1">IF(Table2[[#This Row],[area]]="area6",Table2[[#This Row],[income]],0)</f>
        <v>0</v>
      </c>
      <c r="BK187" s="7">
        <f ca="1">IF(Table2[[#This Row],[area]]="area7",Table2[[#This Row],[income]],0)</f>
        <v>0</v>
      </c>
      <c r="BL187" s="7">
        <f ca="1">IF(Table2[[#This Row],[area]]="area8",Table2[[#This Row],[income]],0)</f>
        <v>0</v>
      </c>
      <c r="BM187" s="7">
        <f ca="1">IF(Table2[[#This Row],[area]]="area9",Table2[[#This Row],[income]],0)</f>
        <v>79210</v>
      </c>
      <c r="BN187" s="7">
        <f ca="1">IF(Table2[[#This Row],[area]]="area10",Table2[[#This Row],[income]],0)</f>
        <v>0</v>
      </c>
      <c r="BO187" s="6">
        <f ca="1">IF(Table2[[#This Row],[field_of_work]]="health",Table2[[#This Row],[income]],0)</f>
        <v>0</v>
      </c>
      <c r="BP187" s="7">
        <f ca="1">IF(Table2[[#This Row],[field_of_work]]="construction",Table2[[#This Row],[income]],0)</f>
        <v>79210</v>
      </c>
      <c r="BQ187" s="7">
        <f ca="1">IF(Table2[[#This Row],[field_of_work]]="teaching",Table2[[#This Row],[income]],0)</f>
        <v>0</v>
      </c>
      <c r="BR187" s="7">
        <f ca="1">IF(Table2[[#This Row],[field_of_work]]="IT",Table2[[#This Row],[income]],0)</f>
        <v>0</v>
      </c>
      <c r="BS187" s="7">
        <f ca="1">IF(Table2[[#This Row],[field_of_work]]="general work",Table2[[#This Row],[income]],0)</f>
        <v>0</v>
      </c>
      <c r="BT187" s="8">
        <f ca="1">IF(Table2[[#This Row],[field_of_work]]="agriculture",Table2[[#This Row],[income]],0)</f>
        <v>0</v>
      </c>
      <c r="BU187" s="6">
        <f ca="1">IF(Table2[[#This Row],[value_of_debts]]&gt;Table2[[#This Row],[income]],1,0)</f>
        <v>1</v>
      </c>
      <c r="BV187" s="7"/>
      <c r="BW187" s="6">
        <f ca="1">IF(Table2[[#This Row],[net_worth_of_person($)]]&gt;$BX$14,Table2[[#This Row],[age]],0)</f>
        <v>26</v>
      </c>
      <c r="BX187" s="8"/>
    </row>
    <row r="188" spans="2:76" x14ac:dyDescent="0.3">
      <c r="B188">
        <f t="shared" ca="1" si="49"/>
        <v>2</v>
      </c>
      <c r="C188" t="str">
        <f t="shared" ca="1" si="50"/>
        <v>women</v>
      </c>
      <c r="D188">
        <f t="shared" ca="1" si="51"/>
        <v>38</v>
      </c>
      <c r="E188">
        <f t="shared" ca="1" si="52"/>
        <v>6</v>
      </c>
      <c r="F188" t="str">
        <f t="shared" ca="1" si="53"/>
        <v>agriculture</v>
      </c>
      <c r="G188">
        <f t="shared" ca="1" si="54"/>
        <v>1</v>
      </c>
      <c r="H188" t="str">
        <f t="shared" ca="1" si="55"/>
        <v>highschool</v>
      </c>
      <c r="I188">
        <f t="shared" ca="1" si="56"/>
        <v>0</v>
      </c>
      <c r="J188">
        <f t="shared" ca="1" si="57"/>
        <v>3</v>
      </c>
      <c r="K188">
        <f t="shared" ca="1" si="58"/>
        <v>57933</v>
      </c>
      <c r="L188">
        <f t="shared" ca="1" si="59"/>
        <v>5</v>
      </c>
      <c r="M188" t="str">
        <f t="shared" ca="1" si="47"/>
        <v>area5</v>
      </c>
      <c r="N188">
        <f t="shared" ca="1" si="60"/>
        <v>289665</v>
      </c>
      <c r="O188" s="2">
        <f t="shared" ca="1" si="61"/>
        <v>29033.747965314906</v>
      </c>
      <c r="P188" s="1">
        <f t="shared" ca="1" si="62"/>
        <v>94838.198423447</v>
      </c>
      <c r="Q188">
        <f t="shared" ca="1" si="63"/>
        <v>62764</v>
      </c>
      <c r="R188">
        <f t="shared" ca="1" si="64"/>
        <v>43979.34389709567</v>
      </c>
      <c r="S188">
        <f t="shared" ca="1" si="65"/>
        <v>85512.060019092154</v>
      </c>
      <c r="T188" s="1">
        <f t="shared" ca="1" si="66"/>
        <v>470015.25844253914</v>
      </c>
      <c r="U188" s="2">
        <f t="shared" ca="1" si="67"/>
        <v>135777.09186241057</v>
      </c>
      <c r="V188" s="1">
        <f t="shared" ca="1" si="68"/>
        <v>334238.1665801286</v>
      </c>
      <c r="AD188" s="6">
        <f ca="1">IF(Table2[[#This Row],[gender]]="men",1,0)</f>
        <v>0</v>
      </c>
      <c r="AE188" s="7">
        <f ca="1">IF(Table2[[#This Row],[gender]]="women",1,0)</f>
        <v>1</v>
      </c>
      <c r="AF188" s="7"/>
      <c r="AG188" s="8"/>
      <c r="AI188" s="6">
        <f ca="1">IF(Table2[[#This Row],[field_of_work]]="health",1,0)</f>
        <v>0</v>
      </c>
      <c r="AJ188" s="7">
        <f ca="1">IF(Table2[[#This Row],[field_of_work]]="construction",1,0)</f>
        <v>0</v>
      </c>
      <c r="AK188" s="7">
        <f ca="1">IF(Table2[[#This Row],[field_of_work]]="teaching",1,0)</f>
        <v>0</v>
      </c>
      <c r="AL188" s="7">
        <f ca="1">IF(Table2[[#This Row],[field_of_work]]="IT",1,0)</f>
        <v>0</v>
      </c>
      <c r="AM188" s="7">
        <f ca="1">IF(Table2[[#This Row],[field_of_work]]="general work",1,0)</f>
        <v>0</v>
      </c>
      <c r="AN188" s="7">
        <f ca="1">IF(Table2[[#This Row],[field_of_work]]="agriculture",1,0)</f>
        <v>1</v>
      </c>
      <c r="AO188" s="7"/>
      <c r="AP188" s="7"/>
      <c r="AQ188" s="7"/>
      <c r="AR188" s="7"/>
      <c r="AS188" s="7"/>
      <c r="AT188" s="8"/>
      <c r="AV188" s="19">
        <f t="shared" ca="1" si="48"/>
        <v>10967.529419762161</v>
      </c>
      <c r="AW188" s="8"/>
      <c r="AX188" s="6">
        <f ca="1">IF(Table2[[#This Row],[debts]]&gt;$AY$14,1,0)</f>
        <v>1</v>
      </c>
      <c r="AY188" s="7"/>
      <c r="AZ188" s="8"/>
      <c r="BA188" s="26">
        <f ca="1">Table2[[#This Row],[mortage_left]]/Table2[[#This Row],[value_of_house]]</f>
        <v>0.10023215771775984</v>
      </c>
      <c r="BB188" s="7">
        <f t="shared" ca="1" si="69"/>
        <v>1</v>
      </c>
      <c r="BC188" s="7"/>
      <c r="BD188" s="7"/>
      <c r="BE188" s="6">
        <f ca="1">IF(Table2[[#This Row],[area]]="area1",Table2[[#This Row],[income]],0)</f>
        <v>0</v>
      </c>
      <c r="BF188" s="7">
        <f ca="1">IF(Table2[[#This Row],[area]]="area2",Table2[[#This Row],[income]],0)</f>
        <v>0</v>
      </c>
      <c r="BG188" s="7">
        <f ca="1">IF(Table2[[#This Row],[area]]="area3",Table2[[#This Row],[income]],0)</f>
        <v>0</v>
      </c>
      <c r="BH188" s="7">
        <f ca="1">IF(Table2[[#This Row],[area]]="area4",Table2[[#This Row],[income]],0)</f>
        <v>0</v>
      </c>
      <c r="BI188" s="7">
        <f ca="1">IF(Table2[[#This Row],[area]]="area5",Table2[[#This Row],[income]],0)</f>
        <v>57933</v>
      </c>
      <c r="BJ188" s="7">
        <f ca="1">IF(Table2[[#This Row],[area]]="area6",Table2[[#This Row],[income]],0)</f>
        <v>0</v>
      </c>
      <c r="BK188" s="7">
        <f ca="1">IF(Table2[[#This Row],[area]]="area7",Table2[[#This Row],[income]],0)</f>
        <v>0</v>
      </c>
      <c r="BL188" s="7">
        <f ca="1">IF(Table2[[#This Row],[area]]="area8",Table2[[#This Row],[income]],0)</f>
        <v>0</v>
      </c>
      <c r="BM188" s="7">
        <f ca="1">IF(Table2[[#This Row],[area]]="area9",Table2[[#This Row],[income]],0)</f>
        <v>0</v>
      </c>
      <c r="BN188" s="7">
        <f ca="1">IF(Table2[[#This Row],[area]]="area10",Table2[[#This Row],[income]],0)</f>
        <v>0</v>
      </c>
      <c r="BO188" s="6">
        <f ca="1">IF(Table2[[#This Row],[field_of_work]]="health",Table2[[#This Row],[income]],0)</f>
        <v>0</v>
      </c>
      <c r="BP188" s="7">
        <f ca="1">IF(Table2[[#This Row],[field_of_work]]="construction",Table2[[#This Row],[income]],0)</f>
        <v>0</v>
      </c>
      <c r="BQ188" s="7">
        <f ca="1">IF(Table2[[#This Row],[field_of_work]]="teaching",Table2[[#This Row],[income]],0)</f>
        <v>0</v>
      </c>
      <c r="BR188" s="7">
        <f ca="1">IF(Table2[[#This Row],[field_of_work]]="IT",Table2[[#This Row],[income]],0)</f>
        <v>0</v>
      </c>
      <c r="BS188" s="7">
        <f ca="1">IF(Table2[[#This Row],[field_of_work]]="general work",Table2[[#This Row],[income]],0)</f>
        <v>0</v>
      </c>
      <c r="BT188" s="8">
        <f ca="1">IF(Table2[[#This Row],[field_of_work]]="agriculture",Table2[[#This Row],[income]],0)</f>
        <v>57933</v>
      </c>
      <c r="BU188" s="6">
        <f ca="1">IF(Table2[[#This Row],[value_of_debts]]&gt;Table2[[#This Row],[income]],1,0)</f>
        <v>1</v>
      </c>
      <c r="BV188" s="7"/>
      <c r="BW188" s="6">
        <f ca="1">IF(Table2[[#This Row],[net_worth_of_person($)]]&gt;$BX$14,Table2[[#This Row],[age]],0)</f>
        <v>38</v>
      </c>
      <c r="BX188" s="8"/>
    </row>
    <row r="189" spans="2:76" x14ac:dyDescent="0.3">
      <c r="B189">
        <f t="shared" ca="1" si="49"/>
        <v>1</v>
      </c>
      <c r="C189" t="str">
        <f t="shared" ca="1" si="50"/>
        <v>men</v>
      </c>
      <c r="D189">
        <f t="shared" ca="1" si="51"/>
        <v>34</v>
      </c>
      <c r="E189">
        <f t="shared" ca="1" si="52"/>
        <v>5</v>
      </c>
      <c r="F189" t="str">
        <f t="shared" ca="1" si="53"/>
        <v>general work</v>
      </c>
      <c r="G189">
        <f t="shared" ca="1" si="54"/>
        <v>1</v>
      </c>
      <c r="H189" t="str">
        <f t="shared" ca="1" si="55"/>
        <v>highschool</v>
      </c>
      <c r="I189">
        <f t="shared" ca="1" si="56"/>
        <v>4</v>
      </c>
      <c r="J189">
        <f t="shared" ca="1" si="57"/>
        <v>3</v>
      </c>
      <c r="K189">
        <f t="shared" ca="1" si="58"/>
        <v>88398</v>
      </c>
      <c r="L189">
        <f t="shared" ca="1" si="59"/>
        <v>11</v>
      </c>
      <c r="M189" t="str">
        <f t="shared" ca="1" si="47"/>
        <v>area10</v>
      </c>
      <c r="N189">
        <f t="shared" ca="1" si="60"/>
        <v>441990</v>
      </c>
      <c r="O189" s="2">
        <f t="shared" ca="1" si="61"/>
        <v>124735.41436009326</v>
      </c>
      <c r="P189" s="1">
        <f t="shared" ca="1" si="62"/>
        <v>32902.58825928648</v>
      </c>
      <c r="Q189">
        <f t="shared" ca="1" si="63"/>
        <v>30209</v>
      </c>
      <c r="R189">
        <f t="shared" ca="1" si="64"/>
        <v>153865.55214509487</v>
      </c>
      <c r="S189">
        <f t="shared" ca="1" si="65"/>
        <v>93468.315492968162</v>
      </c>
      <c r="T189" s="1">
        <f t="shared" ca="1" si="66"/>
        <v>568360.90375225467</v>
      </c>
      <c r="U189" s="2">
        <f t="shared" ca="1" si="67"/>
        <v>308809.96650518815</v>
      </c>
      <c r="V189" s="1">
        <f t="shared" ca="1" si="68"/>
        <v>259550.93724706653</v>
      </c>
      <c r="AD189" s="6">
        <f ca="1">IF(Table2[[#This Row],[gender]]="men",1,0)</f>
        <v>1</v>
      </c>
      <c r="AE189" s="7">
        <f ca="1">IF(Table2[[#This Row],[gender]]="women",1,0)</f>
        <v>0</v>
      </c>
      <c r="AF189" s="7"/>
      <c r="AG189" s="8"/>
      <c r="AI189" s="6">
        <f ca="1">IF(Table2[[#This Row],[field_of_work]]="health",1,0)</f>
        <v>0</v>
      </c>
      <c r="AJ189" s="7">
        <f ca="1">IF(Table2[[#This Row],[field_of_work]]="construction",1,0)</f>
        <v>0</v>
      </c>
      <c r="AK189" s="7">
        <f ca="1">IF(Table2[[#This Row],[field_of_work]]="teaching",1,0)</f>
        <v>0</v>
      </c>
      <c r="AL189" s="7">
        <f ca="1">IF(Table2[[#This Row],[field_of_work]]="IT",1,0)</f>
        <v>0</v>
      </c>
      <c r="AM189" s="7">
        <f ca="1">IF(Table2[[#This Row],[field_of_work]]="general work",1,0)</f>
        <v>1</v>
      </c>
      <c r="AN189" s="7">
        <f ca="1">IF(Table2[[#This Row],[field_of_work]]="agriculture",1,0)</f>
        <v>0</v>
      </c>
      <c r="AO189" s="7"/>
      <c r="AP189" s="7"/>
      <c r="AQ189" s="7"/>
      <c r="AR189" s="7"/>
      <c r="AS189" s="7"/>
      <c r="AT189" s="8"/>
      <c r="AV189" s="19">
        <f t="shared" ca="1" si="48"/>
        <v>23526.285095032523</v>
      </c>
      <c r="AW189" s="8"/>
      <c r="AX189" s="6">
        <f ca="1">IF(Table2[[#This Row],[debts]]&gt;$AY$14,1,0)</f>
        <v>1</v>
      </c>
      <c r="AY189" s="7"/>
      <c r="AZ189" s="8"/>
      <c r="BA189" s="26">
        <f ca="1">Table2[[#This Row],[mortage_left]]/Table2[[#This Row],[value_of_house]]</f>
        <v>0.28221320473334977</v>
      </c>
      <c r="BB189" s="7">
        <f t="shared" ca="1" si="69"/>
        <v>1</v>
      </c>
      <c r="BC189" s="7"/>
      <c r="BD189" s="7"/>
      <c r="BE189" s="6">
        <f ca="1">IF(Table2[[#This Row],[area]]="area1",Table2[[#This Row],[income]],0)</f>
        <v>0</v>
      </c>
      <c r="BF189" s="7">
        <f ca="1">IF(Table2[[#This Row],[area]]="area2",Table2[[#This Row],[income]],0)</f>
        <v>0</v>
      </c>
      <c r="BG189" s="7">
        <f ca="1">IF(Table2[[#This Row],[area]]="area3",Table2[[#This Row],[income]],0)</f>
        <v>0</v>
      </c>
      <c r="BH189" s="7">
        <f ca="1">IF(Table2[[#This Row],[area]]="area4",Table2[[#This Row],[income]],0)</f>
        <v>0</v>
      </c>
      <c r="BI189" s="7">
        <f ca="1">IF(Table2[[#This Row],[area]]="area5",Table2[[#This Row],[income]],0)</f>
        <v>0</v>
      </c>
      <c r="BJ189" s="7">
        <f ca="1">IF(Table2[[#This Row],[area]]="area6",Table2[[#This Row],[income]],0)</f>
        <v>0</v>
      </c>
      <c r="BK189" s="7">
        <f ca="1">IF(Table2[[#This Row],[area]]="area7",Table2[[#This Row],[income]],0)</f>
        <v>0</v>
      </c>
      <c r="BL189" s="7">
        <f ca="1">IF(Table2[[#This Row],[area]]="area8",Table2[[#This Row],[income]],0)</f>
        <v>0</v>
      </c>
      <c r="BM189" s="7">
        <f ca="1">IF(Table2[[#This Row],[area]]="area9",Table2[[#This Row],[income]],0)</f>
        <v>0</v>
      </c>
      <c r="BN189" s="7">
        <f ca="1">IF(Table2[[#This Row],[area]]="area10",Table2[[#This Row],[income]],0)</f>
        <v>88398</v>
      </c>
      <c r="BO189" s="6">
        <f ca="1">IF(Table2[[#This Row],[field_of_work]]="health",Table2[[#This Row],[income]],0)</f>
        <v>0</v>
      </c>
      <c r="BP189" s="7">
        <f ca="1">IF(Table2[[#This Row],[field_of_work]]="construction",Table2[[#This Row],[income]],0)</f>
        <v>0</v>
      </c>
      <c r="BQ189" s="7">
        <f ca="1">IF(Table2[[#This Row],[field_of_work]]="teaching",Table2[[#This Row],[income]],0)</f>
        <v>0</v>
      </c>
      <c r="BR189" s="7">
        <f ca="1">IF(Table2[[#This Row],[field_of_work]]="IT",Table2[[#This Row],[income]],0)</f>
        <v>0</v>
      </c>
      <c r="BS189" s="7">
        <f ca="1">IF(Table2[[#This Row],[field_of_work]]="general work",Table2[[#This Row],[income]],0)</f>
        <v>88398</v>
      </c>
      <c r="BT189" s="8">
        <f ca="1">IF(Table2[[#This Row],[field_of_work]]="agriculture",Table2[[#This Row],[income]],0)</f>
        <v>0</v>
      </c>
      <c r="BU189" s="6">
        <f ca="1">IF(Table2[[#This Row],[value_of_debts]]&gt;Table2[[#This Row],[income]],1,0)</f>
        <v>1</v>
      </c>
      <c r="BV189" s="7"/>
      <c r="BW189" s="6">
        <f ca="1">IF(Table2[[#This Row],[net_worth_of_person($)]]&gt;$BX$14,Table2[[#This Row],[age]],0)</f>
        <v>34</v>
      </c>
      <c r="BX189" s="8"/>
    </row>
    <row r="190" spans="2:76" x14ac:dyDescent="0.3">
      <c r="B190">
        <f t="shared" ca="1" si="49"/>
        <v>2</v>
      </c>
      <c r="C190" t="str">
        <f t="shared" ca="1" si="50"/>
        <v>women</v>
      </c>
      <c r="D190">
        <f t="shared" ca="1" si="51"/>
        <v>31</v>
      </c>
      <c r="E190">
        <f t="shared" ca="1" si="52"/>
        <v>5</v>
      </c>
      <c r="F190" t="str">
        <f t="shared" ca="1" si="53"/>
        <v>general work</v>
      </c>
      <c r="G190">
        <f t="shared" ca="1" si="54"/>
        <v>4</v>
      </c>
      <c r="H190" t="str">
        <f t="shared" ca="1" si="55"/>
        <v>technical</v>
      </c>
      <c r="I190">
        <f t="shared" ca="1" si="56"/>
        <v>1</v>
      </c>
      <c r="J190">
        <f t="shared" ca="1" si="57"/>
        <v>2</v>
      </c>
      <c r="K190">
        <f t="shared" ca="1" si="58"/>
        <v>83212</v>
      </c>
      <c r="L190">
        <f t="shared" ca="1" si="59"/>
        <v>13</v>
      </c>
      <c r="M190" t="str">
        <f t="shared" ca="1" si="47"/>
        <v>area10</v>
      </c>
      <c r="N190">
        <f t="shared" ca="1" si="60"/>
        <v>416060</v>
      </c>
      <c r="O190" s="2">
        <f t="shared" ca="1" si="61"/>
        <v>277669.10421222646</v>
      </c>
      <c r="P190" s="1">
        <f t="shared" ca="1" si="62"/>
        <v>47052.570190065046</v>
      </c>
      <c r="Q190">
        <f t="shared" ca="1" si="63"/>
        <v>22401</v>
      </c>
      <c r="R190">
        <f t="shared" ca="1" si="64"/>
        <v>700.25321268004109</v>
      </c>
      <c r="S190">
        <f t="shared" ca="1" si="65"/>
        <v>73441.523795540954</v>
      </c>
      <c r="T190" s="1">
        <f t="shared" ca="1" si="66"/>
        <v>536554.09398560598</v>
      </c>
      <c r="U190" s="2">
        <f t="shared" ca="1" si="67"/>
        <v>300770.35742490651</v>
      </c>
      <c r="V190" s="1">
        <f t="shared" ca="1" si="68"/>
        <v>235783.73656069947</v>
      </c>
      <c r="AD190" s="6">
        <f ca="1">IF(Table2[[#This Row],[gender]]="men",1,0)</f>
        <v>0</v>
      </c>
      <c r="AE190" s="7">
        <f ca="1">IF(Table2[[#This Row],[gender]]="women",1,0)</f>
        <v>1</v>
      </c>
      <c r="AF190" s="7"/>
      <c r="AG190" s="8"/>
      <c r="AI190" s="6">
        <f ca="1">IF(Table2[[#This Row],[field_of_work]]="health",1,0)</f>
        <v>0</v>
      </c>
      <c r="AJ190" s="7">
        <f ca="1">IF(Table2[[#This Row],[field_of_work]]="construction",1,0)</f>
        <v>0</v>
      </c>
      <c r="AK190" s="7">
        <f ca="1">IF(Table2[[#This Row],[field_of_work]]="teaching",1,0)</f>
        <v>0</v>
      </c>
      <c r="AL190" s="7">
        <f ca="1">IF(Table2[[#This Row],[field_of_work]]="IT",1,0)</f>
        <v>0</v>
      </c>
      <c r="AM190" s="7">
        <f ca="1">IF(Table2[[#This Row],[field_of_work]]="general work",1,0)</f>
        <v>1</v>
      </c>
      <c r="AN190" s="7">
        <f ca="1">IF(Table2[[#This Row],[field_of_work]]="agriculture",1,0)</f>
        <v>0</v>
      </c>
      <c r="AO190" s="7"/>
      <c r="AP190" s="7"/>
      <c r="AQ190" s="7"/>
      <c r="AR190" s="7"/>
      <c r="AS190" s="7"/>
      <c r="AT190" s="8"/>
      <c r="AV190" s="19">
        <f t="shared" ca="1" si="48"/>
        <v>64257.367767025957</v>
      </c>
      <c r="AW190" s="8"/>
      <c r="AX190" s="6">
        <f ca="1">IF(Table2[[#This Row],[debts]]&gt;$AY$14,1,0)</f>
        <v>0</v>
      </c>
      <c r="AY190" s="7"/>
      <c r="AZ190" s="8"/>
      <c r="BA190" s="26">
        <f ca="1">Table2[[#This Row],[mortage_left]]/Table2[[#This Row],[value_of_house]]</f>
        <v>0.66737755182480041</v>
      </c>
      <c r="BB190" s="7">
        <f t="shared" ca="1" si="69"/>
        <v>0</v>
      </c>
      <c r="BC190" s="7"/>
      <c r="BD190" s="7"/>
      <c r="BE190" s="6">
        <f ca="1">IF(Table2[[#This Row],[area]]="area1",Table2[[#This Row],[income]],0)</f>
        <v>0</v>
      </c>
      <c r="BF190" s="7">
        <f ca="1">IF(Table2[[#This Row],[area]]="area2",Table2[[#This Row],[income]],0)</f>
        <v>0</v>
      </c>
      <c r="BG190" s="7">
        <f ca="1">IF(Table2[[#This Row],[area]]="area3",Table2[[#This Row],[income]],0)</f>
        <v>0</v>
      </c>
      <c r="BH190" s="7">
        <f ca="1">IF(Table2[[#This Row],[area]]="area4",Table2[[#This Row],[income]],0)</f>
        <v>0</v>
      </c>
      <c r="BI190" s="7">
        <f ca="1">IF(Table2[[#This Row],[area]]="area5",Table2[[#This Row],[income]],0)</f>
        <v>0</v>
      </c>
      <c r="BJ190" s="7">
        <f ca="1">IF(Table2[[#This Row],[area]]="area6",Table2[[#This Row],[income]],0)</f>
        <v>0</v>
      </c>
      <c r="BK190" s="7">
        <f ca="1">IF(Table2[[#This Row],[area]]="area7",Table2[[#This Row],[income]],0)</f>
        <v>0</v>
      </c>
      <c r="BL190" s="7">
        <f ca="1">IF(Table2[[#This Row],[area]]="area8",Table2[[#This Row],[income]],0)</f>
        <v>0</v>
      </c>
      <c r="BM190" s="7">
        <f ca="1">IF(Table2[[#This Row],[area]]="area9",Table2[[#This Row],[income]],0)</f>
        <v>0</v>
      </c>
      <c r="BN190" s="7">
        <f ca="1">IF(Table2[[#This Row],[area]]="area10",Table2[[#This Row],[income]],0)</f>
        <v>83212</v>
      </c>
      <c r="BO190" s="6">
        <f ca="1">IF(Table2[[#This Row],[field_of_work]]="health",Table2[[#This Row],[income]],0)</f>
        <v>0</v>
      </c>
      <c r="BP190" s="7">
        <f ca="1">IF(Table2[[#This Row],[field_of_work]]="construction",Table2[[#This Row],[income]],0)</f>
        <v>0</v>
      </c>
      <c r="BQ190" s="7">
        <f ca="1">IF(Table2[[#This Row],[field_of_work]]="teaching",Table2[[#This Row],[income]],0)</f>
        <v>0</v>
      </c>
      <c r="BR190" s="7">
        <f ca="1">IF(Table2[[#This Row],[field_of_work]]="IT",Table2[[#This Row],[income]],0)</f>
        <v>0</v>
      </c>
      <c r="BS190" s="7">
        <f ca="1">IF(Table2[[#This Row],[field_of_work]]="general work",Table2[[#This Row],[income]],0)</f>
        <v>83212</v>
      </c>
      <c r="BT190" s="8">
        <f ca="1">IF(Table2[[#This Row],[field_of_work]]="agriculture",Table2[[#This Row],[income]],0)</f>
        <v>0</v>
      </c>
      <c r="BU190" s="6">
        <f ca="1">IF(Table2[[#This Row],[value_of_debts]]&gt;Table2[[#This Row],[income]],1,0)</f>
        <v>1</v>
      </c>
      <c r="BV190" s="7"/>
      <c r="BW190" s="6">
        <f ca="1">IF(Table2[[#This Row],[net_worth_of_person($)]]&gt;$BX$14,Table2[[#This Row],[age]],0)</f>
        <v>31</v>
      </c>
      <c r="BX190" s="8"/>
    </row>
    <row r="191" spans="2:76" x14ac:dyDescent="0.3">
      <c r="B191">
        <f t="shared" ca="1" si="49"/>
        <v>2</v>
      </c>
      <c r="C191" t="str">
        <f t="shared" ca="1" si="50"/>
        <v>women</v>
      </c>
      <c r="D191">
        <f t="shared" ca="1" si="51"/>
        <v>25</v>
      </c>
      <c r="E191">
        <f t="shared" ca="1" si="52"/>
        <v>6</v>
      </c>
      <c r="F191" t="str">
        <f t="shared" ca="1" si="53"/>
        <v>agriculture</v>
      </c>
      <c r="G191">
        <f t="shared" ca="1" si="54"/>
        <v>4</v>
      </c>
      <c r="H191" t="str">
        <f t="shared" ca="1" si="55"/>
        <v>technical</v>
      </c>
      <c r="I191">
        <f t="shared" ca="1" si="56"/>
        <v>4</v>
      </c>
      <c r="J191">
        <f t="shared" ca="1" si="57"/>
        <v>1</v>
      </c>
      <c r="K191">
        <f t="shared" ca="1" si="58"/>
        <v>64353</v>
      </c>
      <c r="L191">
        <f t="shared" ca="1" si="59"/>
        <v>12</v>
      </c>
      <c r="M191" t="str">
        <f t="shared" ca="1" si="47"/>
        <v>area10</v>
      </c>
      <c r="N191">
        <f t="shared" ca="1" si="60"/>
        <v>193059</v>
      </c>
      <c r="O191" s="2">
        <f t="shared" ca="1" si="61"/>
        <v>161903.9201865253</v>
      </c>
      <c r="P191" s="1">
        <f t="shared" ca="1" si="62"/>
        <v>64257.367767025957</v>
      </c>
      <c r="Q191">
        <f t="shared" ca="1" si="63"/>
        <v>7548</v>
      </c>
      <c r="R191">
        <f t="shared" ca="1" si="64"/>
        <v>26146.527701927687</v>
      </c>
      <c r="S191">
        <f t="shared" ca="1" si="65"/>
        <v>92955.464160001226</v>
      </c>
      <c r="T191" s="1">
        <f t="shared" ca="1" si="66"/>
        <v>350271.8319270272</v>
      </c>
      <c r="U191" s="2">
        <f t="shared" ca="1" si="67"/>
        <v>195598.447888453</v>
      </c>
      <c r="V191" s="1">
        <f t="shared" ca="1" si="68"/>
        <v>154673.38403857421</v>
      </c>
      <c r="AD191" s="6">
        <f ca="1">IF(Table2[[#This Row],[gender]]="men",1,0)</f>
        <v>0</v>
      </c>
      <c r="AE191" s="7">
        <f ca="1">IF(Table2[[#This Row],[gender]]="women",1,0)</f>
        <v>1</v>
      </c>
      <c r="AF191" s="7"/>
      <c r="AG191" s="8"/>
      <c r="AI191" s="6">
        <f ca="1">IF(Table2[[#This Row],[field_of_work]]="health",1,0)</f>
        <v>0</v>
      </c>
      <c r="AJ191" s="7">
        <f ca="1">IF(Table2[[#This Row],[field_of_work]]="construction",1,0)</f>
        <v>0</v>
      </c>
      <c r="AK191" s="7">
        <f ca="1">IF(Table2[[#This Row],[field_of_work]]="teaching",1,0)</f>
        <v>0</v>
      </c>
      <c r="AL191" s="7">
        <f ca="1">IF(Table2[[#This Row],[field_of_work]]="IT",1,0)</f>
        <v>0</v>
      </c>
      <c r="AM191" s="7">
        <f ca="1">IF(Table2[[#This Row],[field_of_work]]="general work",1,0)</f>
        <v>0</v>
      </c>
      <c r="AN191" s="7">
        <f ca="1">IF(Table2[[#This Row],[field_of_work]]="agriculture",1,0)</f>
        <v>1</v>
      </c>
      <c r="AO191" s="7"/>
      <c r="AP191" s="7"/>
      <c r="AQ191" s="7"/>
      <c r="AR191" s="7"/>
      <c r="AS191" s="7"/>
      <c r="AT191" s="8"/>
      <c r="AV191" s="19">
        <f t="shared" ca="1" si="48"/>
        <v>64904.388778078086</v>
      </c>
      <c r="AW191" s="8"/>
      <c r="AX191" s="6">
        <f ca="1">IF(Table2[[#This Row],[debts]]&gt;$AY$14,1,0)</f>
        <v>1</v>
      </c>
      <c r="AY191" s="7"/>
      <c r="AZ191" s="8"/>
      <c r="BA191" s="26">
        <f ca="1">Table2[[#This Row],[mortage_left]]/Table2[[#This Row],[value_of_house]]</f>
        <v>0.83862404853710681</v>
      </c>
      <c r="BB191" s="7">
        <f t="shared" ca="1" si="69"/>
        <v>0</v>
      </c>
      <c r="BC191" s="7"/>
      <c r="BD191" s="7"/>
      <c r="BE191" s="6">
        <f ca="1">IF(Table2[[#This Row],[area]]="area1",Table2[[#This Row],[income]],0)</f>
        <v>0</v>
      </c>
      <c r="BF191" s="7">
        <f ca="1">IF(Table2[[#This Row],[area]]="area2",Table2[[#This Row],[income]],0)</f>
        <v>0</v>
      </c>
      <c r="BG191" s="7">
        <f ca="1">IF(Table2[[#This Row],[area]]="area3",Table2[[#This Row],[income]],0)</f>
        <v>0</v>
      </c>
      <c r="BH191" s="7">
        <f ca="1">IF(Table2[[#This Row],[area]]="area4",Table2[[#This Row],[income]],0)</f>
        <v>0</v>
      </c>
      <c r="BI191" s="7">
        <f ca="1">IF(Table2[[#This Row],[area]]="area5",Table2[[#This Row],[income]],0)</f>
        <v>0</v>
      </c>
      <c r="BJ191" s="7">
        <f ca="1">IF(Table2[[#This Row],[area]]="area6",Table2[[#This Row],[income]],0)</f>
        <v>0</v>
      </c>
      <c r="BK191" s="7">
        <f ca="1">IF(Table2[[#This Row],[area]]="area7",Table2[[#This Row],[income]],0)</f>
        <v>0</v>
      </c>
      <c r="BL191" s="7">
        <f ca="1">IF(Table2[[#This Row],[area]]="area8",Table2[[#This Row],[income]],0)</f>
        <v>0</v>
      </c>
      <c r="BM191" s="7">
        <f ca="1">IF(Table2[[#This Row],[area]]="area9",Table2[[#This Row],[income]],0)</f>
        <v>0</v>
      </c>
      <c r="BN191" s="7">
        <f ca="1">IF(Table2[[#This Row],[area]]="area10",Table2[[#This Row],[income]],0)</f>
        <v>64353</v>
      </c>
      <c r="BO191" s="6">
        <f ca="1">IF(Table2[[#This Row],[field_of_work]]="health",Table2[[#This Row],[income]],0)</f>
        <v>0</v>
      </c>
      <c r="BP191" s="7">
        <f ca="1">IF(Table2[[#This Row],[field_of_work]]="construction",Table2[[#This Row],[income]],0)</f>
        <v>0</v>
      </c>
      <c r="BQ191" s="7">
        <f ca="1">IF(Table2[[#This Row],[field_of_work]]="teaching",Table2[[#This Row],[income]],0)</f>
        <v>0</v>
      </c>
      <c r="BR191" s="7">
        <f ca="1">IF(Table2[[#This Row],[field_of_work]]="IT",Table2[[#This Row],[income]],0)</f>
        <v>0</v>
      </c>
      <c r="BS191" s="7">
        <f ca="1">IF(Table2[[#This Row],[field_of_work]]="general work",Table2[[#This Row],[income]],0)</f>
        <v>0</v>
      </c>
      <c r="BT191" s="8">
        <f ca="1">IF(Table2[[#This Row],[field_of_work]]="agriculture",Table2[[#This Row],[income]],0)</f>
        <v>64353</v>
      </c>
      <c r="BU191" s="6">
        <f ca="1">IF(Table2[[#This Row],[value_of_debts]]&gt;Table2[[#This Row],[income]],1,0)</f>
        <v>1</v>
      </c>
      <c r="BV191" s="7"/>
      <c r="BW191" s="6">
        <f ca="1">IF(Table2[[#This Row],[net_worth_of_person($)]]&gt;$BX$14,Table2[[#This Row],[age]],0)</f>
        <v>25</v>
      </c>
      <c r="BX191" s="8"/>
    </row>
    <row r="192" spans="2:76" x14ac:dyDescent="0.3">
      <c r="B192">
        <f t="shared" ca="1" si="49"/>
        <v>1</v>
      </c>
      <c r="C192" t="str">
        <f t="shared" ca="1" si="50"/>
        <v>men</v>
      </c>
      <c r="D192">
        <f t="shared" ca="1" si="51"/>
        <v>37</v>
      </c>
      <c r="E192">
        <f t="shared" ca="1" si="52"/>
        <v>6</v>
      </c>
      <c r="F192" t="str">
        <f t="shared" ca="1" si="53"/>
        <v>agriculture</v>
      </c>
      <c r="G192">
        <f t="shared" ca="1" si="54"/>
        <v>1</v>
      </c>
      <c r="H192" t="str">
        <f t="shared" ca="1" si="55"/>
        <v>highschool</v>
      </c>
      <c r="I192">
        <f t="shared" ca="1" si="56"/>
        <v>0</v>
      </c>
      <c r="J192">
        <f t="shared" ca="1" si="57"/>
        <v>3</v>
      </c>
      <c r="K192">
        <f t="shared" ca="1" si="58"/>
        <v>85047</v>
      </c>
      <c r="L192">
        <f t="shared" ca="1" si="59"/>
        <v>9</v>
      </c>
      <c r="M192" t="str">
        <f t="shared" ca="1" si="47"/>
        <v>area9</v>
      </c>
      <c r="N192">
        <f t="shared" ca="1" si="60"/>
        <v>255141</v>
      </c>
      <c r="O192" s="2">
        <f t="shared" ca="1" si="61"/>
        <v>204048.14134398557</v>
      </c>
      <c r="P192" s="1">
        <f t="shared" ca="1" si="62"/>
        <v>194713.16633423427</v>
      </c>
      <c r="Q192">
        <f t="shared" ca="1" si="63"/>
        <v>48397</v>
      </c>
      <c r="R192">
        <f t="shared" ca="1" si="64"/>
        <v>124389.28910130849</v>
      </c>
      <c r="S192">
        <f t="shared" ca="1" si="65"/>
        <v>6693.9236301246046</v>
      </c>
      <c r="T192" s="1">
        <f t="shared" ca="1" si="66"/>
        <v>456548.08996435889</v>
      </c>
      <c r="U192" s="2">
        <f t="shared" ca="1" si="67"/>
        <v>376834.43044529407</v>
      </c>
      <c r="V192" s="1">
        <f t="shared" ca="1" si="68"/>
        <v>79713.659519064822</v>
      </c>
      <c r="AD192" s="6">
        <f ca="1">IF(Table2[[#This Row],[gender]]="men",1,0)</f>
        <v>1</v>
      </c>
      <c r="AE192" s="7">
        <f ca="1">IF(Table2[[#This Row],[gender]]="women",1,0)</f>
        <v>0</v>
      </c>
      <c r="AF192" s="7"/>
      <c r="AG192" s="8"/>
      <c r="AI192" s="6">
        <f ca="1">IF(Table2[[#This Row],[field_of_work]]="health",1,0)</f>
        <v>0</v>
      </c>
      <c r="AJ192" s="7">
        <f ca="1">IF(Table2[[#This Row],[field_of_work]]="construction",1,0)</f>
        <v>0</v>
      </c>
      <c r="AK192" s="7">
        <f ca="1">IF(Table2[[#This Row],[field_of_work]]="teaching",1,0)</f>
        <v>0</v>
      </c>
      <c r="AL192" s="7">
        <f ca="1">IF(Table2[[#This Row],[field_of_work]]="IT",1,0)</f>
        <v>0</v>
      </c>
      <c r="AM192" s="7">
        <f ca="1">IF(Table2[[#This Row],[field_of_work]]="general work",1,0)</f>
        <v>0</v>
      </c>
      <c r="AN192" s="7">
        <f ca="1">IF(Table2[[#This Row],[field_of_work]]="agriculture",1,0)</f>
        <v>1</v>
      </c>
      <c r="AO192" s="7"/>
      <c r="AP192" s="7"/>
      <c r="AQ192" s="7"/>
      <c r="AR192" s="7"/>
      <c r="AS192" s="7"/>
      <c r="AT192" s="8"/>
      <c r="AV192" s="19">
        <f t="shared" ca="1" si="48"/>
        <v>7078.2028633953341</v>
      </c>
      <c r="AW192" s="8"/>
      <c r="AX192" s="6">
        <f ca="1">IF(Table2[[#This Row],[debts]]&gt;$AY$14,1,0)</f>
        <v>1</v>
      </c>
      <c r="AY192" s="7"/>
      <c r="AZ192" s="8"/>
      <c r="BA192" s="26">
        <f ca="1">Table2[[#This Row],[mortage_left]]/Table2[[#This Row],[value_of_house]]</f>
        <v>0.79974657677121896</v>
      </c>
      <c r="BB192" s="7">
        <f t="shared" ca="1" si="69"/>
        <v>0</v>
      </c>
      <c r="BC192" s="7"/>
      <c r="BD192" s="7"/>
      <c r="BE192" s="6">
        <f ca="1">IF(Table2[[#This Row],[area]]="area1",Table2[[#This Row],[income]],0)</f>
        <v>0</v>
      </c>
      <c r="BF192" s="7">
        <f ca="1">IF(Table2[[#This Row],[area]]="area2",Table2[[#This Row],[income]],0)</f>
        <v>0</v>
      </c>
      <c r="BG192" s="7">
        <f ca="1">IF(Table2[[#This Row],[area]]="area3",Table2[[#This Row],[income]],0)</f>
        <v>0</v>
      </c>
      <c r="BH192" s="7">
        <f ca="1">IF(Table2[[#This Row],[area]]="area4",Table2[[#This Row],[income]],0)</f>
        <v>0</v>
      </c>
      <c r="BI192" s="7">
        <f ca="1">IF(Table2[[#This Row],[area]]="area5",Table2[[#This Row],[income]],0)</f>
        <v>0</v>
      </c>
      <c r="BJ192" s="7">
        <f ca="1">IF(Table2[[#This Row],[area]]="area6",Table2[[#This Row],[income]],0)</f>
        <v>0</v>
      </c>
      <c r="BK192" s="7">
        <f ca="1">IF(Table2[[#This Row],[area]]="area7",Table2[[#This Row],[income]],0)</f>
        <v>0</v>
      </c>
      <c r="BL192" s="7">
        <f ca="1">IF(Table2[[#This Row],[area]]="area8",Table2[[#This Row],[income]],0)</f>
        <v>0</v>
      </c>
      <c r="BM192" s="7">
        <f ca="1">IF(Table2[[#This Row],[area]]="area9",Table2[[#This Row],[income]],0)</f>
        <v>85047</v>
      </c>
      <c r="BN192" s="7">
        <f ca="1">IF(Table2[[#This Row],[area]]="area10",Table2[[#This Row],[income]],0)</f>
        <v>0</v>
      </c>
      <c r="BO192" s="6">
        <f ca="1">IF(Table2[[#This Row],[field_of_work]]="health",Table2[[#This Row],[income]],0)</f>
        <v>0</v>
      </c>
      <c r="BP192" s="7">
        <f ca="1">IF(Table2[[#This Row],[field_of_work]]="construction",Table2[[#This Row],[income]],0)</f>
        <v>0</v>
      </c>
      <c r="BQ192" s="7">
        <f ca="1">IF(Table2[[#This Row],[field_of_work]]="teaching",Table2[[#This Row],[income]],0)</f>
        <v>0</v>
      </c>
      <c r="BR192" s="7">
        <f ca="1">IF(Table2[[#This Row],[field_of_work]]="IT",Table2[[#This Row],[income]],0)</f>
        <v>0</v>
      </c>
      <c r="BS192" s="7">
        <f ca="1">IF(Table2[[#This Row],[field_of_work]]="general work",Table2[[#This Row],[income]],0)</f>
        <v>0</v>
      </c>
      <c r="BT192" s="8">
        <f ca="1">IF(Table2[[#This Row],[field_of_work]]="agriculture",Table2[[#This Row],[income]],0)</f>
        <v>85047</v>
      </c>
      <c r="BU192" s="6">
        <f ca="1">IF(Table2[[#This Row],[value_of_debts]]&gt;Table2[[#This Row],[income]],1,0)</f>
        <v>1</v>
      </c>
      <c r="BV192" s="7"/>
      <c r="BW192" s="6">
        <f ca="1">IF(Table2[[#This Row],[net_worth_of_person($)]]&gt;$BX$14,Table2[[#This Row],[age]],0)</f>
        <v>37</v>
      </c>
      <c r="BX192" s="8"/>
    </row>
    <row r="193" spans="2:76" x14ac:dyDescent="0.3">
      <c r="B193">
        <f t="shared" ca="1" si="49"/>
        <v>1</v>
      </c>
      <c r="C193" t="str">
        <f t="shared" ca="1" si="50"/>
        <v>men</v>
      </c>
      <c r="D193">
        <f t="shared" ca="1" si="51"/>
        <v>40</v>
      </c>
      <c r="E193">
        <f t="shared" ca="1" si="52"/>
        <v>1</v>
      </c>
      <c r="F193" t="str">
        <f t="shared" ca="1" si="53"/>
        <v>health</v>
      </c>
      <c r="G193">
        <f t="shared" ca="1" si="54"/>
        <v>5</v>
      </c>
      <c r="H193" t="str">
        <f t="shared" ca="1" si="55"/>
        <v>other</v>
      </c>
      <c r="I193">
        <f t="shared" ca="1" si="56"/>
        <v>0</v>
      </c>
      <c r="J193">
        <f t="shared" ca="1" si="57"/>
        <v>3</v>
      </c>
      <c r="K193">
        <f t="shared" ca="1" si="58"/>
        <v>51007</v>
      </c>
      <c r="L193">
        <f t="shared" ca="1" si="59"/>
        <v>14</v>
      </c>
      <c r="M193" t="str">
        <f t="shared" ca="1" si="47"/>
        <v>area10</v>
      </c>
      <c r="N193">
        <f t="shared" ca="1" si="60"/>
        <v>204028</v>
      </c>
      <c r="O193" s="2">
        <f t="shared" ca="1" si="61"/>
        <v>149127.00337501438</v>
      </c>
      <c r="P193" s="1">
        <f t="shared" ca="1" si="62"/>
        <v>21234.608590186002</v>
      </c>
      <c r="Q193">
        <f t="shared" ca="1" si="63"/>
        <v>17475</v>
      </c>
      <c r="R193">
        <f t="shared" ca="1" si="64"/>
        <v>65969.163025597591</v>
      </c>
      <c r="S193">
        <f t="shared" ca="1" si="65"/>
        <v>56104.239599627712</v>
      </c>
      <c r="T193" s="1">
        <f t="shared" ca="1" si="66"/>
        <v>281366.84818981373</v>
      </c>
      <c r="U193" s="2">
        <f t="shared" ca="1" si="67"/>
        <v>232571.16640061198</v>
      </c>
      <c r="V193" s="1">
        <f t="shared" ca="1" si="68"/>
        <v>48795.681789201743</v>
      </c>
      <c r="AD193" s="6">
        <f ca="1">IF(Table2[[#This Row],[gender]]="men",1,0)</f>
        <v>1</v>
      </c>
      <c r="AE193" s="7">
        <f ca="1">IF(Table2[[#This Row],[gender]]="women",1,0)</f>
        <v>0</v>
      </c>
      <c r="AF193" s="7"/>
      <c r="AG193" s="8"/>
      <c r="AI193" s="6">
        <f ca="1">IF(Table2[[#This Row],[field_of_work]]="health",1,0)</f>
        <v>1</v>
      </c>
      <c r="AJ193" s="7">
        <f ca="1">IF(Table2[[#This Row],[field_of_work]]="construction",1,0)</f>
        <v>0</v>
      </c>
      <c r="AK193" s="7">
        <f ca="1">IF(Table2[[#This Row],[field_of_work]]="teaching",1,0)</f>
        <v>0</v>
      </c>
      <c r="AL193" s="7">
        <f ca="1">IF(Table2[[#This Row],[field_of_work]]="IT",1,0)</f>
        <v>0</v>
      </c>
      <c r="AM193" s="7">
        <f ca="1">IF(Table2[[#This Row],[field_of_work]]="general work",1,0)</f>
        <v>0</v>
      </c>
      <c r="AN193" s="7">
        <f ca="1">IF(Table2[[#This Row],[field_of_work]]="agriculture",1,0)</f>
        <v>0</v>
      </c>
      <c r="AO193" s="7"/>
      <c r="AP193" s="7"/>
      <c r="AQ193" s="7"/>
      <c r="AR193" s="7"/>
      <c r="AS193" s="7"/>
      <c r="AT193" s="8"/>
      <c r="AV193" s="19">
        <f t="shared" ca="1" si="48"/>
        <v>13651.326422800994</v>
      </c>
      <c r="AW193" s="8"/>
      <c r="AX193" s="6">
        <f ca="1">IF(Table2[[#This Row],[debts]]&gt;$AY$14,1,0)</f>
        <v>1</v>
      </c>
      <c r="AY193" s="7"/>
      <c r="AZ193" s="8"/>
      <c r="BA193" s="26">
        <f ca="1">Table2[[#This Row],[mortage_left]]/Table2[[#This Row],[value_of_house]]</f>
        <v>0.73091440084211179</v>
      </c>
      <c r="BB193" s="7">
        <f t="shared" ca="1" si="69"/>
        <v>0</v>
      </c>
      <c r="BC193" s="7"/>
      <c r="BD193" s="7"/>
      <c r="BE193" s="6">
        <f ca="1">IF(Table2[[#This Row],[area]]="area1",Table2[[#This Row],[income]],0)</f>
        <v>0</v>
      </c>
      <c r="BF193" s="7">
        <f ca="1">IF(Table2[[#This Row],[area]]="area2",Table2[[#This Row],[income]],0)</f>
        <v>0</v>
      </c>
      <c r="BG193" s="7">
        <f ca="1">IF(Table2[[#This Row],[area]]="area3",Table2[[#This Row],[income]],0)</f>
        <v>0</v>
      </c>
      <c r="BH193" s="7">
        <f ca="1">IF(Table2[[#This Row],[area]]="area4",Table2[[#This Row],[income]],0)</f>
        <v>0</v>
      </c>
      <c r="BI193" s="7">
        <f ca="1">IF(Table2[[#This Row],[area]]="area5",Table2[[#This Row],[income]],0)</f>
        <v>0</v>
      </c>
      <c r="BJ193" s="7">
        <f ca="1">IF(Table2[[#This Row],[area]]="area6",Table2[[#This Row],[income]],0)</f>
        <v>0</v>
      </c>
      <c r="BK193" s="7">
        <f ca="1">IF(Table2[[#This Row],[area]]="area7",Table2[[#This Row],[income]],0)</f>
        <v>0</v>
      </c>
      <c r="BL193" s="7">
        <f ca="1">IF(Table2[[#This Row],[area]]="area8",Table2[[#This Row],[income]],0)</f>
        <v>0</v>
      </c>
      <c r="BM193" s="7">
        <f ca="1">IF(Table2[[#This Row],[area]]="area9",Table2[[#This Row],[income]],0)</f>
        <v>0</v>
      </c>
      <c r="BN193" s="7">
        <f ca="1">IF(Table2[[#This Row],[area]]="area10",Table2[[#This Row],[income]],0)</f>
        <v>51007</v>
      </c>
      <c r="BO193" s="6">
        <f ca="1">IF(Table2[[#This Row],[field_of_work]]="health",Table2[[#This Row],[income]],0)</f>
        <v>51007</v>
      </c>
      <c r="BP193" s="7">
        <f ca="1">IF(Table2[[#This Row],[field_of_work]]="construction",Table2[[#This Row],[income]],0)</f>
        <v>0</v>
      </c>
      <c r="BQ193" s="7">
        <f ca="1">IF(Table2[[#This Row],[field_of_work]]="teaching",Table2[[#This Row],[income]],0)</f>
        <v>0</v>
      </c>
      <c r="BR193" s="7">
        <f ca="1">IF(Table2[[#This Row],[field_of_work]]="IT",Table2[[#This Row],[income]],0)</f>
        <v>0</v>
      </c>
      <c r="BS193" s="7">
        <f ca="1">IF(Table2[[#This Row],[field_of_work]]="general work",Table2[[#This Row],[income]],0)</f>
        <v>0</v>
      </c>
      <c r="BT193" s="8">
        <f ca="1">IF(Table2[[#This Row],[field_of_work]]="agriculture",Table2[[#This Row],[income]],0)</f>
        <v>0</v>
      </c>
      <c r="BU193" s="6">
        <f ca="1">IF(Table2[[#This Row],[value_of_debts]]&gt;Table2[[#This Row],[income]],1,0)</f>
        <v>1</v>
      </c>
      <c r="BV193" s="7"/>
      <c r="BW193" s="6">
        <f ca="1">IF(Table2[[#This Row],[net_worth_of_person($)]]&gt;$BX$14,Table2[[#This Row],[age]],0)</f>
        <v>40</v>
      </c>
      <c r="BX193" s="8"/>
    </row>
    <row r="194" spans="2:76" x14ac:dyDescent="0.3">
      <c r="B194">
        <f t="shared" ca="1" si="49"/>
        <v>1</v>
      </c>
      <c r="C194" t="str">
        <f t="shared" ca="1" si="50"/>
        <v>men</v>
      </c>
      <c r="D194">
        <f t="shared" ca="1" si="51"/>
        <v>40</v>
      </c>
      <c r="E194">
        <f t="shared" ca="1" si="52"/>
        <v>4</v>
      </c>
      <c r="F194" t="str">
        <f t="shared" ca="1" si="53"/>
        <v>IT</v>
      </c>
      <c r="G194">
        <f t="shared" ca="1" si="54"/>
        <v>3</v>
      </c>
      <c r="H194" t="str">
        <f t="shared" ca="1" si="55"/>
        <v>university</v>
      </c>
      <c r="I194">
        <f t="shared" ca="1" si="56"/>
        <v>0</v>
      </c>
      <c r="J194">
        <f t="shared" ca="1" si="57"/>
        <v>3</v>
      </c>
      <c r="K194">
        <f t="shared" ca="1" si="58"/>
        <v>37343</v>
      </c>
      <c r="L194">
        <f t="shared" ca="1" si="59"/>
        <v>9</v>
      </c>
      <c r="M194" t="str">
        <f t="shared" ca="1" si="47"/>
        <v>area9</v>
      </c>
      <c r="N194">
        <f t="shared" ca="1" si="60"/>
        <v>149372</v>
      </c>
      <c r="O194" s="2">
        <f t="shared" ca="1" si="61"/>
        <v>1493.4394732319813</v>
      </c>
      <c r="P194" s="1">
        <f t="shared" ca="1" si="62"/>
        <v>40953.979268402982</v>
      </c>
      <c r="Q194">
        <f t="shared" ca="1" si="63"/>
        <v>18625</v>
      </c>
      <c r="R194">
        <f t="shared" ca="1" si="64"/>
        <v>63784.242428501348</v>
      </c>
      <c r="S194">
        <f t="shared" ca="1" si="65"/>
        <v>13720.664229899065</v>
      </c>
      <c r="T194" s="1">
        <f t="shared" ca="1" si="66"/>
        <v>204046.64349830203</v>
      </c>
      <c r="U194" s="2">
        <f t="shared" ca="1" si="67"/>
        <v>83902.681901733333</v>
      </c>
      <c r="V194" s="1">
        <f t="shared" ca="1" si="68"/>
        <v>120143.9615965687</v>
      </c>
      <c r="AD194" s="6">
        <f ca="1">IF(Table2[[#This Row],[gender]]="men",1,0)</f>
        <v>1</v>
      </c>
      <c r="AE194" s="7">
        <f ca="1">IF(Table2[[#This Row],[gender]]="women",1,0)</f>
        <v>0</v>
      </c>
      <c r="AF194" s="7"/>
      <c r="AG194" s="8"/>
      <c r="AI194" s="6">
        <f ca="1">IF(Table2[[#This Row],[field_of_work]]="health",1,0)</f>
        <v>0</v>
      </c>
      <c r="AJ194" s="7">
        <f ca="1">IF(Table2[[#This Row],[field_of_work]]="construction",1,0)</f>
        <v>0</v>
      </c>
      <c r="AK194" s="7">
        <f ca="1">IF(Table2[[#This Row],[field_of_work]]="teaching",1,0)</f>
        <v>0</v>
      </c>
      <c r="AL194" s="7">
        <f ca="1">IF(Table2[[#This Row],[field_of_work]]="IT",1,0)</f>
        <v>1</v>
      </c>
      <c r="AM194" s="7">
        <f ca="1">IF(Table2[[#This Row],[field_of_work]]="general work",1,0)</f>
        <v>0</v>
      </c>
      <c r="AN194" s="7">
        <f ca="1">IF(Table2[[#This Row],[field_of_work]]="agriculture",1,0)</f>
        <v>0</v>
      </c>
      <c r="AO194" s="7"/>
      <c r="AP194" s="7"/>
      <c r="AQ194" s="7"/>
      <c r="AR194" s="7"/>
      <c r="AS194" s="7"/>
      <c r="AT194" s="8"/>
      <c r="AV194" s="19">
        <f t="shared" ca="1" si="48"/>
        <v>3070.6492740136414</v>
      </c>
      <c r="AW194" s="8"/>
      <c r="AX194" s="6">
        <f ca="1">IF(Table2[[#This Row],[debts]]&gt;$AY$14,1,0)</f>
        <v>1</v>
      </c>
      <c r="AY194" s="7"/>
      <c r="AZ194" s="8"/>
      <c r="BA194" s="26">
        <f ca="1">Table2[[#This Row],[mortage_left]]/Table2[[#This Row],[value_of_house]]</f>
        <v>9.9981219588141101E-3</v>
      </c>
      <c r="BB194" s="7">
        <f t="shared" ca="1" si="69"/>
        <v>1</v>
      </c>
      <c r="BC194" s="7"/>
      <c r="BD194" s="7"/>
      <c r="BE194" s="6">
        <f ca="1">IF(Table2[[#This Row],[area]]="area1",Table2[[#This Row],[income]],0)</f>
        <v>0</v>
      </c>
      <c r="BF194" s="7">
        <f ca="1">IF(Table2[[#This Row],[area]]="area2",Table2[[#This Row],[income]],0)</f>
        <v>0</v>
      </c>
      <c r="BG194" s="7">
        <f ca="1">IF(Table2[[#This Row],[area]]="area3",Table2[[#This Row],[income]],0)</f>
        <v>0</v>
      </c>
      <c r="BH194" s="7">
        <f ca="1">IF(Table2[[#This Row],[area]]="area4",Table2[[#This Row],[income]],0)</f>
        <v>0</v>
      </c>
      <c r="BI194" s="7">
        <f ca="1">IF(Table2[[#This Row],[area]]="area5",Table2[[#This Row],[income]],0)</f>
        <v>0</v>
      </c>
      <c r="BJ194" s="7">
        <f ca="1">IF(Table2[[#This Row],[area]]="area6",Table2[[#This Row],[income]],0)</f>
        <v>0</v>
      </c>
      <c r="BK194" s="7">
        <f ca="1">IF(Table2[[#This Row],[area]]="area7",Table2[[#This Row],[income]],0)</f>
        <v>0</v>
      </c>
      <c r="BL194" s="7">
        <f ca="1">IF(Table2[[#This Row],[area]]="area8",Table2[[#This Row],[income]],0)</f>
        <v>0</v>
      </c>
      <c r="BM194" s="7">
        <f ca="1">IF(Table2[[#This Row],[area]]="area9",Table2[[#This Row],[income]],0)</f>
        <v>37343</v>
      </c>
      <c r="BN194" s="7">
        <f ca="1">IF(Table2[[#This Row],[area]]="area10",Table2[[#This Row],[income]],0)</f>
        <v>0</v>
      </c>
      <c r="BO194" s="6">
        <f ca="1">IF(Table2[[#This Row],[field_of_work]]="health",Table2[[#This Row],[income]],0)</f>
        <v>0</v>
      </c>
      <c r="BP194" s="7">
        <f ca="1">IF(Table2[[#This Row],[field_of_work]]="construction",Table2[[#This Row],[income]],0)</f>
        <v>0</v>
      </c>
      <c r="BQ194" s="7">
        <f ca="1">IF(Table2[[#This Row],[field_of_work]]="teaching",Table2[[#This Row],[income]],0)</f>
        <v>0</v>
      </c>
      <c r="BR194" s="7">
        <f ca="1">IF(Table2[[#This Row],[field_of_work]]="IT",Table2[[#This Row],[income]],0)</f>
        <v>37343</v>
      </c>
      <c r="BS194" s="7">
        <f ca="1">IF(Table2[[#This Row],[field_of_work]]="general work",Table2[[#This Row],[income]],0)</f>
        <v>0</v>
      </c>
      <c r="BT194" s="8">
        <f ca="1">IF(Table2[[#This Row],[field_of_work]]="agriculture",Table2[[#This Row],[income]],0)</f>
        <v>0</v>
      </c>
      <c r="BU194" s="6">
        <f ca="1">IF(Table2[[#This Row],[value_of_debts]]&gt;Table2[[#This Row],[income]],1,0)</f>
        <v>1</v>
      </c>
      <c r="BV194" s="7"/>
      <c r="BW194" s="6">
        <f ca="1">IF(Table2[[#This Row],[net_worth_of_person($)]]&gt;$BX$14,Table2[[#This Row],[age]],0)</f>
        <v>40</v>
      </c>
      <c r="BX194" s="8"/>
    </row>
    <row r="195" spans="2:76" x14ac:dyDescent="0.3">
      <c r="B195">
        <f t="shared" ca="1" si="49"/>
        <v>2</v>
      </c>
      <c r="C195" t="str">
        <f t="shared" ca="1" si="50"/>
        <v>women</v>
      </c>
      <c r="D195">
        <f t="shared" ca="1" si="51"/>
        <v>33</v>
      </c>
      <c r="E195">
        <f t="shared" ca="1" si="52"/>
        <v>2</v>
      </c>
      <c r="F195" t="str">
        <f t="shared" ca="1" si="53"/>
        <v>construction</v>
      </c>
      <c r="G195">
        <f t="shared" ca="1" si="54"/>
        <v>4</v>
      </c>
      <c r="H195" t="str">
        <f t="shared" ca="1" si="55"/>
        <v>technical</v>
      </c>
      <c r="I195">
        <f t="shared" ca="1" si="56"/>
        <v>1</v>
      </c>
      <c r="J195">
        <f t="shared" ca="1" si="57"/>
        <v>1</v>
      </c>
      <c r="K195">
        <f t="shared" ca="1" si="58"/>
        <v>52388</v>
      </c>
      <c r="L195">
        <f t="shared" ca="1" si="59"/>
        <v>13</v>
      </c>
      <c r="M195" t="str">
        <f t="shared" ca="1" si="47"/>
        <v>area10</v>
      </c>
      <c r="N195">
        <f t="shared" ca="1" si="60"/>
        <v>314328</v>
      </c>
      <c r="O195" s="2">
        <f t="shared" ca="1" si="61"/>
        <v>46107.838107197655</v>
      </c>
      <c r="P195" s="1">
        <f t="shared" ca="1" si="62"/>
        <v>3070.6492740136414</v>
      </c>
      <c r="Q195">
        <f t="shared" ca="1" si="63"/>
        <v>1995</v>
      </c>
      <c r="R195">
        <f t="shared" ca="1" si="64"/>
        <v>10882.44270228811</v>
      </c>
      <c r="S195">
        <f t="shared" ca="1" si="65"/>
        <v>55705.256134456315</v>
      </c>
      <c r="T195" s="1">
        <f t="shared" ca="1" si="66"/>
        <v>373103.90540846996</v>
      </c>
      <c r="U195" s="2">
        <f t="shared" ca="1" si="67"/>
        <v>58985.280809485761</v>
      </c>
      <c r="V195" s="1">
        <f t="shared" ca="1" si="68"/>
        <v>314118.6245989842</v>
      </c>
      <c r="AD195" s="6">
        <f ca="1">IF(Table2[[#This Row],[gender]]="men",1,0)</f>
        <v>0</v>
      </c>
      <c r="AE195" s="7">
        <f ca="1">IF(Table2[[#This Row],[gender]]="women",1,0)</f>
        <v>1</v>
      </c>
      <c r="AF195" s="7"/>
      <c r="AG195" s="8"/>
      <c r="AI195" s="6">
        <f ca="1">IF(Table2[[#This Row],[field_of_work]]="health",1,0)</f>
        <v>0</v>
      </c>
      <c r="AJ195" s="7">
        <f ca="1">IF(Table2[[#This Row],[field_of_work]]="construction",1,0)</f>
        <v>1</v>
      </c>
      <c r="AK195" s="7">
        <f ca="1">IF(Table2[[#This Row],[field_of_work]]="teaching",1,0)</f>
        <v>0</v>
      </c>
      <c r="AL195" s="7">
        <f ca="1">IF(Table2[[#This Row],[field_of_work]]="IT",1,0)</f>
        <v>0</v>
      </c>
      <c r="AM195" s="7">
        <f ca="1">IF(Table2[[#This Row],[field_of_work]]="general work",1,0)</f>
        <v>0</v>
      </c>
      <c r="AN195" s="7">
        <f ca="1">IF(Table2[[#This Row],[field_of_work]]="agriculture",1,0)</f>
        <v>0</v>
      </c>
      <c r="AO195" s="7"/>
      <c r="AP195" s="7"/>
      <c r="AQ195" s="7"/>
      <c r="AR195" s="7"/>
      <c r="AS195" s="7"/>
      <c r="AT195" s="8"/>
      <c r="AV195" s="19">
        <f t="shared" ca="1" si="48"/>
        <v>22704.199388852896</v>
      </c>
      <c r="AW195" s="8"/>
      <c r="AX195" s="6">
        <f ca="1">IF(Table2[[#This Row],[debts]]&gt;$AY$14,1,0)</f>
        <v>1</v>
      </c>
      <c r="AY195" s="7"/>
      <c r="AZ195" s="8"/>
      <c r="BA195" s="26">
        <f ca="1">Table2[[#This Row],[mortage_left]]/Table2[[#This Row],[value_of_house]]</f>
        <v>0.14668702154182145</v>
      </c>
      <c r="BB195" s="7">
        <f t="shared" ca="1" si="69"/>
        <v>1</v>
      </c>
      <c r="BC195" s="7"/>
      <c r="BD195" s="7"/>
      <c r="BE195" s="6">
        <f ca="1">IF(Table2[[#This Row],[area]]="area1",Table2[[#This Row],[income]],0)</f>
        <v>0</v>
      </c>
      <c r="BF195" s="7">
        <f ca="1">IF(Table2[[#This Row],[area]]="area2",Table2[[#This Row],[income]],0)</f>
        <v>0</v>
      </c>
      <c r="BG195" s="7">
        <f ca="1">IF(Table2[[#This Row],[area]]="area3",Table2[[#This Row],[income]],0)</f>
        <v>0</v>
      </c>
      <c r="BH195" s="7">
        <f ca="1">IF(Table2[[#This Row],[area]]="area4",Table2[[#This Row],[income]],0)</f>
        <v>0</v>
      </c>
      <c r="BI195" s="7">
        <f ca="1">IF(Table2[[#This Row],[area]]="area5",Table2[[#This Row],[income]],0)</f>
        <v>0</v>
      </c>
      <c r="BJ195" s="7">
        <f ca="1">IF(Table2[[#This Row],[area]]="area6",Table2[[#This Row],[income]],0)</f>
        <v>0</v>
      </c>
      <c r="BK195" s="7">
        <f ca="1">IF(Table2[[#This Row],[area]]="area7",Table2[[#This Row],[income]],0)</f>
        <v>0</v>
      </c>
      <c r="BL195" s="7">
        <f ca="1">IF(Table2[[#This Row],[area]]="area8",Table2[[#This Row],[income]],0)</f>
        <v>0</v>
      </c>
      <c r="BM195" s="7">
        <f ca="1">IF(Table2[[#This Row],[area]]="area9",Table2[[#This Row],[income]],0)</f>
        <v>0</v>
      </c>
      <c r="BN195" s="7">
        <f ca="1">IF(Table2[[#This Row],[area]]="area10",Table2[[#This Row],[income]],0)</f>
        <v>52388</v>
      </c>
      <c r="BO195" s="6">
        <f ca="1">IF(Table2[[#This Row],[field_of_work]]="health",Table2[[#This Row],[income]],0)</f>
        <v>0</v>
      </c>
      <c r="BP195" s="7">
        <f ca="1">IF(Table2[[#This Row],[field_of_work]]="construction",Table2[[#This Row],[income]],0)</f>
        <v>52388</v>
      </c>
      <c r="BQ195" s="7">
        <f ca="1">IF(Table2[[#This Row],[field_of_work]]="teaching",Table2[[#This Row],[income]],0)</f>
        <v>0</v>
      </c>
      <c r="BR195" s="7">
        <f ca="1">IF(Table2[[#This Row],[field_of_work]]="IT",Table2[[#This Row],[income]],0)</f>
        <v>0</v>
      </c>
      <c r="BS195" s="7">
        <f ca="1">IF(Table2[[#This Row],[field_of_work]]="general work",Table2[[#This Row],[income]],0)</f>
        <v>0</v>
      </c>
      <c r="BT195" s="8">
        <f ca="1">IF(Table2[[#This Row],[field_of_work]]="agriculture",Table2[[#This Row],[income]],0)</f>
        <v>0</v>
      </c>
      <c r="BU195" s="6">
        <f ca="1">IF(Table2[[#This Row],[value_of_debts]]&gt;Table2[[#This Row],[income]],1,0)</f>
        <v>1</v>
      </c>
      <c r="BV195" s="7"/>
      <c r="BW195" s="6">
        <f ca="1">IF(Table2[[#This Row],[net_worth_of_person($)]]&gt;$BX$14,Table2[[#This Row],[age]],0)</f>
        <v>33</v>
      </c>
      <c r="BX195" s="8"/>
    </row>
    <row r="196" spans="2:76" x14ac:dyDescent="0.3">
      <c r="B196">
        <f t="shared" ca="1" si="49"/>
        <v>2</v>
      </c>
      <c r="C196" t="str">
        <f t="shared" ca="1" si="50"/>
        <v>women</v>
      </c>
      <c r="D196">
        <f t="shared" ca="1" si="51"/>
        <v>32</v>
      </c>
      <c r="E196">
        <f t="shared" ca="1" si="52"/>
        <v>4</v>
      </c>
      <c r="F196" t="str">
        <f t="shared" ca="1" si="53"/>
        <v>IT</v>
      </c>
      <c r="G196">
        <f t="shared" ca="1" si="54"/>
        <v>2</v>
      </c>
      <c r="H196" t="str">
        <f t="shared" ca="1" si="55"/>
        <v>college</v>
      </c>
      <c r="I196">
        <f t="shared" ca="1" si="56"/>
        <v>2</v>
      </c>
      <c r="J196">
        <f t="shared" ca="1" si="57"/>
        <v>3</v>
      </c>
      <c r="K196">
        <f t="shared" ca="1" si="58"/>
        <v>40819</v>
      </c>
      <c r="L196">
        <f t="shared" ca="1" si="59"/>
        <v>12</v>
      </c>
      <c r="M196" t="str">
        <f t="shared" ca="1" si="47"/>
        <v>area10</v>
      </c>
      <c r="N196">
        <f t="shared" ca="1" si="60"/>
        <v>122457</v>
      </c>
      <c r="O196" s="2">
        <f t="shared" ca="1" si="61"/>
        <v>98925.820124777514</v>
      </c>
      <c r="P196" s="1">
        <f t="shared" ca="1" si="62"/>
        <v>68112.598166558688</v>
      </c>
      <c r="Q196">
        <f t="shared" ca="1" si="63"/>
        <v>26086</v>
      </c>
      <c r="R196">
        <f t="shared" ca="1" si="64"/>
        <v>80596.570883941866</v>
      </c>
      <c r="S196">
        <f t="shared" ca="1" si="65"/>
        <v>1775.1131497600547</v>
      </c>
      <c r="T196" s="1">
        <f t="shared" ca="1" si="66"/>
        <v>192344.71131631875</v>
      </c>
      <c r="U196" s="2">
        <f t="shared" ca="1" si="67"/>
        <v>205608.39100871939</v>
      </c>
      <c r="V196" s="1">
        <f t="shared" ca="1" si="68"/>
        <v>-13263.679692400648</v>
      </c>
      <c r="AD196" s="6">
        <f ca="1">IF(Table2[[#This Row],[gender]]="men",1,0)</f>
        <v>0</v>
      </c>
      <c r="AE196" s="7">
        <f ca="1">IF(Table2[[#This Row],[gender]]="women",1,0)</f>
        <v>1</v>
      </c>
      <c r="AF196" s="7"/>
      <c r="AG196" s="8"/>
      <c r="AI196" s="6">
        <f ca="1">IF(Table2[[#This Row],[field_of_work]]="health",1,0)</f>
        <v>0</v>
      </c>
      <c r="AJ196" s="7">
        <f ca="1">IF(Table2[[#This Row],[field_of_work]]="construction",1,0)</f>
        <v>0</v>
      </c>
      <c r="AK196" s="7">
        <f ca="1">IF(Table2[[#This Row],[field_of_work]]="teaching",1,0)</f>
        <v>0</v>
      </c>
      <c r="AL196" s="7">
        <f ca="1">IF(Table2[[#This Row],[field_of_work]]="IT",1,0)</f>
        <v>1</v>
      </c>
      <c r="AM196" s="7">
        <f ca="1">IF(Table2[[#This Row],[field_of_work]]="general work",1,0)</f>
        <v>0</v>
      </c>
      <c r="AN196" s="7">
        <f ca="1">IF(Table2[[#This Row],[field_of_work]]="agriculture",1,0)</f>
        <v>0</v>
      </c>
      <c r="AO196" s="7"/>
      <c r="AP196" s="7"/>
      <c r="AQ196" s="7"/>
      <c r="AR196" s="7"/>
      <c r="AS196" s="7"/>
      <c r="AT196" s="8"/>
      <c r="AV196" s="19">
        <f t="shared" ca="1" si="48"/>
        <v>21239.015858741179</v>
      </c>
      <c r="AW196" s="8"/>
      <c r="AX196" s="6">
        <f ca="1">IF(Table2[[#This Row],[debts]]&gt;$AY$14,1,0)</f>
        <v>1</v>
      </c>
      <c r="AY196" s="7"/>
      <c r="AZ196" s="8"/>
      <c r="BA196" s="26">
        <f ca="1">Table2[[#This Row],[mortage_left]]/Table2[[#This Row],[value_of_house]]</f>
        <v>0.80784128408157574</v>
      </c>
      <c r="BB196" s="7">
        <f t="shared" ca="1" si="69"/>
        <v>0</v>
      </c>
      <c r="BC196" s="7"/>
      <c r="BD196" s="7"/>
      <c r="BE196" s="6">
        <f ca="1">IF(Table2[[#This Row],[area]]="area1",Table2[[#This Row],[income]],0)</f>
        <v>0</v>
      </c>
      <c r="BF196" s="7">
        <f ca="1">IF(Table2[[#This Row],[area]]="area2",Table2[[#This Row],[income]],0)</f>
        <v>0</v>
      </c>
      <c r="BG196" s="7">
        <f ca="1">IF(Table2[[#This Row],[area]]="area3",Table2[[#This Row],[income]],0)</f>
        <v>0</v>
      </c>
      <c r="BH196" s="7">
        <f ca="1">IF(Table2[[#This Row],[area]]="area4",Table2[[#This Row],[income]],0)</f>
        <v>0</v>
      </c>
      <c r="BI196" s="7">
        <f ca="1">IF(Table2[[#This Row],[area]]="area5",Table2[[#This Row],[income]],0)</f>
        <v>0</v>
      </c>
      <c r="BJ196" s="7">
        <f ca="1">IF(Table2[[#This Row],[area]]="area6",Table2[[#This Row],[income]],0)</f>
        <v>0</v>
      </c>
      <c r="BK196" s="7">
        <f ca="1">IF(Table2[[#This Row],[area]]="area7",Table2[[#This Row],[income]],0)</f>
        <v>0</v>
      </c>
      <c r="BL196" s="7">
        <f ca="1">IF(Table2[[#This Row],[area]]="area8",Table2[[#This Row],[income]],0)</f>
        <v>0</v>
      </c>
      <c r="BM196" s="7">
        <f ca="1">IF(Table2[[#This Row],[area]]="area9",Table2[[#This Row],[income]],0)</f>
        <v>0</v>
      </c>
      <c r="BN196" s="7">
        <f ca="1">IF(Table2[[#This Row],[area]]="area10",Table2[[#This Row],[income]],0)</f>
        <v>40819</v>
      </c>
      <c r="BO196" s="6">
        <f ca="1">IF(Table2[[#This Row],[field_of_work]]="health",Table2[[#This Row],[income]],0)</f>
        <v>0</v>
      </c>
      <c r="BP196" s="7">
        <f ca="1">IF(Table2[[#This Row],[field_of_work]]="construction",Table2[[#This Row],[income]],0)</f>
        <v>0</v>
      </c>
      <c r="BQ196" s="7">
        <f ca="1">IF(Table2[[#This Row],[field_of_work]]="teaching",Table2[[#This Row],[income]],0)</f>
        <v>0</v>
      </c>
      <c r="BR196" s="7">
        <f ca="1">IF(Table2[[#This Row],[field_of_work]]="IT",Table2[[#This Row],[income]],0)</f>
        <v>40819</v>
      </c>
      <c r="BS196" s="7">
        <f ca="1">IF(Table2[[#This Row],[field_of_work]]="general work",Table2[[#This Row],[income]],0)</f>
        <v>0</v>
      </c>
      <c r="BT196" s="8">
        <f ca="1">IF(Table2[[#This Row],[field_of_work]]="agriculture",Table2[[#This Row],[income]],0)</f>
        <v>0</v>
      </c>
      <c r="BU196" s="6">
        <f ca="1">IF(Table2[[#This Row],[value_of_debts]]&gt;Table2[[#This Row],[income]],1,0)</f>
        <v>1</v>
      </c>
      <c r="BV196" s="7"/>
      <c r="BW196" s="6">
        <f ca="1">IF(Table2[[#This Row],[net_worth_of_person($)]]&gt;$BX$14,Table2[[#This Row],[age]],0)</f>
        <v>0</v>
      </c>
      <c r="BX196" s="8"/>
    </row>
    <row r="197" spans="2:76" x14ac:dyDescent="0.3">
      <c r="B197">
        <f t="shared" ca="1" si="49"/>
        <v>1</v>
      </c>
      <c r="C197" t="str">
        <f t="shared" ca="1" si="50"/>
        <v>men</v>
      </c>
      <c r="D197">
        <f t="shared" ca="1" si="51"/>
        <v>34</v>
      </c>
      <c r="E197">
        <f t="shared" ca="1" si="52"/>
        <v>2</v>
      </c>
      <c r="F197" t="str">
        <f t="shared" ca="1" si="53"/>
        <v>construction</v>
      </c>
      <c r="G197">
        <f t="shared" ca="1" si="54"/>
        <v>3</v>
      </c>
      <c r="H197" t="str">
        <f t="shared" ca="1" si="55"/>
        <v>university</v>
      </c>
      <c r="I197">
        <f t="shared" ca="1" si="56"/>
        <v>0</v>
      </c>
      <c r="J197">
        <f t="shared" ca="1" si="57"/>
        <v>1</v>
      </c>
      <c r="K197">
        <f t="shared" ca="1" si="58"/>
        <v>43240</v>
      </c>
      <c r="L197">
        <f t="shared" ca="1" si="59"/>
        <v>5</v>
      </c>
      <c r="M197" t="str">
        <f t="shared" ca="1" si="47"/>
        <v>area5</v>
      </c>
      <c r="N197">
        <f t="shared" ca="1" si="60"/>
        <v>216200</v>
      </c>
      <c r="O197" s="2">
        <f t="shared" ca="1" si="61"/>
        <v>36318.961140564192</v>
      </c>
      <c r="P197" s="1">
        <f t="shared" ca="1" si="62"/>
        <v>21239.015858741179</v>
      </c>
      <c r="Q197">
        <f t="shared" ca="1" si="63"/>
        <v>16655</v>
      </c>
      <c r="R197">
        <f t="shared" ca="1" si="64"/>
        <v>29034.305937201709</v>
      </c>
      <c r="S197">
        <f t="shared" ca="1" si="65"/>
        <v>7921.7953809749797</v>
      </c>
      <c r="T197" s="1">
        <f t="shared" ca="1" si="66"/>
        <v>245360.81123971616</v>
      </c>
      <c r="U197" s="2">
        <f t="shared" ca="1" si="67"/>
        <v>82008.267077765893</v>
      </c>
      <c r="V197" s="1">
        <f t="shared" ca="1" si="68"/>
        <v>163352.54416195027</v>
      </c>
      <c r="AD197" s="6">
        <f ca="1">IF(Table2[[#This Row],[gender]]="men",1,0)</f>
        <v>1</v>
      </c>
      <c r="AE197" s="7">
        <f ca="1">IF(Table2[[#This Row],[gender]]="women",1,0)</f>
        <v>0</v>
      </c>
      <c r="AF197" s="7"/>
      <c r="AG197" s="8"/>
      <c r="AI197" s="6">
        <f ca="1">IF(Table2[[#This Row],[field_of_work]]="health",1,0)</f>
        <v>0</v>
      </c>
      <c r="AJ197" s="7">
        <f ca="1">IF(Table2[[#This Row],[field_of_work]]="construction",1,0)</f>
        <v>1</v>
      </c>
      <c r="AK197" s="7">
        <f ca="1">IF(Table2[[#This Row],[field_of_work]]="teaching",1,0)</f>
        <v>0</v>
      </c>
      <c r="AL197" s="7">
        <f ca="1">IF(Table2[[#This Row],[field_of_work]]="IT",1,0)</f>
        <v>0</v>
      </c>
      <c r="AM197" s="7">
        <f ca="1">IF(Table2[[#This Row],[field_of_work]]="general work",1,0)</f>
        <v>0</v>
      </c>
      <c r="AN197" s="7">
        <f ca="1">IF(Table2[[#This Row],[field_of_work]]="agriculture",1,0)</f>
        <v>0</v>
      </c>
      <c r="AO197" s="7"/>
      <c r="AP197" s="7"/>
      <c r="AQ197" s="7"/>
      <c r="AR197" s="7"/>
      <c r="AS197" s="7"/>
      <c r="AT197" s="8"/>
      <c r="AV197" s="19">
        <f t="shared" ca="1" si="48"/>
        <v>31513.548975550821</v>
      </c>
      <c r="AW197" s="8"/>
      <c r="AX197" s="6">
        <f ca="1">IF(Table2[[#This Row],[debts]]&gt;$AY$14,1,0)</f>
        <v>1</v>
      </c>
      <c r="AY197" s="7"/>
      <c r="AZ197" s="8"/>
      <c r="BA197" s="26">
        <f ca="1">Table2[[#This Row],[mortage_left]]/Table2[[#This Row],[value_of_house]]</f>
        <v>0.16798779435968636</v>
      </c>
      <c r="BB197" s="7">
        <f t="shared" ca="1" si="69"/>
        <v>1</v>
      </c>
      <c r="BC197" s="7"/>
      <c r="BD197" s="7"/>
      <c r="BE197" s="6">
        <f ca="1">IF(Table2[[#This Row],[area]]="area1",Table2[[#This Row],[income]],0)</f>
        <v>0</v>
      </c>
      <c r="BF197" s="7">
        <f ca="1">IF(Table2[[#This Row],[area]]="area2",Table2[[#This Row],[income]],0)</f>
        <v>0</v>
      </c>
      <c r="BG197" s="7">
        <f ca="1">IF(Table2[[#This Row],[area]]="area3",Table2[[#This Row],[income]],0)</f>
        <v>0</v>
      </c>
      <c r="BH197" s="7">
        <f ca="1">IF(Table2[[#This Row],[area]]="area4",Table2[[#This Row],[income]],0)</f>
        <v>0</v>
      </c>
      <c r="BI197" s="7">
        <f ca="1">IF(Table2[[#This Row],[area]]="area5",Table2[[#This Row],[income]],0)</f>
        <v>43240</v>
      </c>
      <c r="BJ197" s="7">
        <f ca="1">IF(Table2[[#This Row],[area]]="area6",Table2[[#This Row],[income]],0)</f>
        <v>0</v>
      </c>
      <c r="BK197" s="7">
        <f ca="1">IF(Table2[[#This Row],[area]]="area7",Table2[[#This Row],[income]],0)</f>
        <v>0</v>
      </c>
      <c r="BL197" s="7">
        <f ca="1">IF(Table2[[#This Row],[area]]="area8",Table2[[#This Row],[income]],0)</f>
        <v>0</v>
      </c>
      <c r="BM197" s="7">
        <f ca="1">IF(Table2[[#This Row],[area]]="area9",Table2[[#This Row],[income]],0)</f>
        <v>0</v>
      </c>
      <c r="BN197" s="7">
        <f ca="1">IF(Table2[[#This Row],[area]]="area10",Table2[[#This Row],[income]],0)</f>
        <v>0</v>
      </c>
      <c r="BO197" s="6">
        <f ca="1">IF(Table2[[#This Row],[field_of_work]]="health",Table2[[#This Row],[income]],0)</f>
        <v>0</v>
      </c>
      <c r="BP197" s="7">
        <f ca="1">IF(Table2[[#This Row],[field_of_work]]="construction",Table2[[#This Row],[income]],0)</f>
        <v>43240</v>
      </c>
      <c r="BQ197" s="7">
        <f ca="1">IF(Table2[[#This Row],[field_of_work]]="teaching",Table2[[#This Row],[income]],0)</f>
        <v>0</v>
      </c>
      <c r="BR197" s="7">
        <f ca="1">IF(Table2[[#This Row],[field_of_work]]="IT",Table2[[#This Row],[income]],0)</f>
        <v>0</v>
      </c>
      <c r="BS197" s="7">
        <f ca="1">IF(Table2[[#This Row],[field_of_work]]="general work",Table2[[#This Row],[income]],0)</f>
        <v>0</v>
      </c>
      <c r="BT197" s="8">
        <f ca="1">IF(Table2[[#This Row],[field_of_work]]="agriculture",Table2[[#This Row],[income]],0)</f>
        <v>0</v>
      </c>
      <c r="BU197" s="6">
        <f ca="1">IF(Table2[[#This Row],[value_of_debts]]&gt;Table2[[#This Row],[income]],1,0)</f>
        <v>1</v>
      </c>
      <c r="BV197" s="7"/>
      <c r="BW197" s="6">
        <f ca="1">IF(Table2[[#This Row],[net_worth_of_person($)]]&gt;$BX$14,Table2[[#This Row],[age]],0)</f>
        <v>34</v>
      </c>
      <c r="BX197" s="8"/>
    </row>
    <row r="198" spans="2:76" x14ac:dyDescent="0.3">
      <c r="B198">
        <f t="shared" ca="1" si="49"/>
        <v>1</v>
      </c>
      <c r="C198" t="str">
        <f t="shared" ca="1" si="50"/>
        <v>men</v>
      </c>
      <c r="D198">
        <f t="shared" ca="1" si="51"/>
        <v>36</v>
      </c>
      <c r="E198">
        <f t="shared" ca="1" si="52"/>
        <v>5</v>
      </c>
      <c r="F198" t="str">
        <f t="shared" ca="1" si="53"/>
        <v>general work</v>
      </c>
      <c r="G198">
        <f t="shared" ca="1" si="54"/>
        <v>5</v>
      </c>
      <c r="H198" t="str">
        <f t="shared" ca="1" si="55"/>
        <v>other</v>
      </c>
      <c r="I198">
        <f t="shared" ca="1" si="56"/>
        <v>4</v>
      </c>
      <c r="J198">
        <f t="shared" ca="1" si="57"/>
        <v>3</v>
      </c>
      <c r="K198">
        <f t="shared" ca="1" si="58"/>
        <v>46566</v>
      </c>
      <c r="L198">
        <f t="shared" ca="1" si="59"/>
        <v>9</v>
      </c>
      <c r="M198" t="str">
        <f t="shared" ca="1" si="47"/>
        <v>area9</v>
      </c>
      <c r="N198">
        <f t="shared" ca="1" si="60"/>
        <v>186264</v>
      </c>
      <c r="O198" s="2">
        <f t="shared" ca="1" si="61"/>
        <v>58841.714907297195</v>
      </c>
      <c r="P198" s="1">
        <f t="shared" ca="1" si="62"/>
        <v>94540.646926652465</v>
      </c>
      <c r="Q198">
        <f t="shared" ca="1" si="63"/>
        <v>11265</v>
      </c>
      <c r="R198">
        <f t="shared" ca="1" si="64"/>
        <v>58271.547029339868</v>
      </c>
      <c r="S198">
        <f t="shared" ca="1" si="65"/>
        <v>68958.729892325573</v>
      </c>
      <c r="T198" s="1">
        <f t="shared" ca="1" si="66"/>
        <v>349763.37681897805</v>
      </c>
      <c r="U198" s="2">
        <f t="shared" ca="1" si="67"/>
        <v>128378.26193663706</v>
      </c>
      <c r="V198" s="1">
        <f t="shared" ca="1" si="68"/>
        <v>221385.114882341</v>
      </c>
      <c r="AD198" s="6">
        <f ca="1">IF(Table2[[#This Row],[gender]]="men",1,0)</f>
        <v>1</v>
      </c>
      <c r="AE198" s="7">
        <f ca="1">IF(Table2[[#This Row],[gender]]="women",1,0)</f>
        <v>0</v>
      </c>
      <c r="AF198" s="7"/>
      <c r="AG198" s="8"/>
      <c r="AI198" s="6">
        <f ca="1">IF(Table2[[#This Row],[field_of_work]]="health",1,0)</f>
        <v>0</v>
      </c>
      <c r="AJ198" s="7">
        <f ca="1">IF(Table2[[#This Row],[field_of_work]]="construction",1,0)</f>
        <v>0</v>
      </c>
      <c r="AK198" s="7">
        <f ca="1">IF(Table2[[#This Row],[field_of_work]]="teaching",1,0)</f>
        <v>0</v>
      </c>
      <c r="AL198" s="7">
        <f ca="1">IF(Table2[[#This Row],[field_of_work]]="IT",1,0)</f>
        <v>0</v>
      </c>
      <c r="AM198" s="7">
        <f ca="1">IF(Table2[[#This Row],[field_of_work]]="general work",1,0)</f>
        <v>1</v>
      </c>
      <c r="AN198" s="7">
        <f ca="1">IF(Table2[[#This Row],[field_of_work]]="agriculture",1,0)</f>
        <v>0</v>
      </c>
      <c r="AO198" s="7"/>
      <c r="AP198" s="7"/>
      <c r="AQ198" s="7"/>
      <c r="AR198" s="7"/>
      <c r="AS198" s="7"/>
      <c r="AT198" s="8"/>
      <c r="AV198" s="19">
        <f t="shared" ca="1" si="48"/>
        <v>71462.484586011589</v>
      </c>
      <c r="AW198" s="8"/>
      <c r="AX198" s="6">
        <f ca="1">IF(Table2[[#This Row],[debts]]&gt;$AY$14,1,0)</f>
        <v>1</v>
      </c>
      <c r="AY198" s="7"/>
      <c r="AZ198" s="8"/>
      <c r="BA198" s="26">
        <f ca="1">Table2[[#This Row],[mortage_left]]/Table2[[#This Row],[value_of_house]]</f>
        <v>0.3159049247696667</v>
      </c>
      <c r="BB198" s="7">
        <f t="shared" ca="1" si="69"/>
        <v>0</v>
      </c>
      <c r="BC198" s="7"/>
      <c r="BD198" s="7"/>
      <c r="BE198" s="6">
        <f ca="1">IF(Table2[[#This Row],[area]]="area1",Table2[[#This Row],[income]],0)</f>
        <v>0</v>
      </c>
      <c r="BF198" s="7">
        <f ca="1">IF(Table2[[#This Row],[area]]="area2",Table2[[#This Row],[income]],0)</f>
        <v>0</v>
      </c>
      <c r="BG198" s="7">
        <f ca="1">IF(Table2[[#This Row],[area]]="area3",Table2[[#This Row],[income]],0)</f>
        <v>0</v>
      </c>
      <c r="BH198" s="7">
        <f ca="1">IF(Table2[[#This Row],[area]]="area4",Table2[[#This Row],[income]],0)</f>
        <v>0</v>
      </c>
      <c r="BI198" s="7">
        <f ca="1">IF(Table2[[#This Row],[area]]="area5",Table2[[#This Row],[income]],0)</f>
        <v>0</v>
      </c>
      <c r="BJ198" s="7">
        <f ca="1">IF(Table2[[#This Row],[area]]="area6",Table2[[#This Row],[income]],0)</f>
        <v>0</v>
      </c>
      <c r="BK198" s="7">
        <f ca="1">IF(Table2[[#This Row],[area]]="area7",Table2[[#This Row],[income]],0)</f>
        <v>0</v>
      </c>
      <c r="BL198" s="7">
        <f ca="1">IF(Table2[[#This Row],[area]]="area8",Table2[[#This Row],[income]],0)</f>
        <v>0</v>
      </c>
      <c r="BM198" s="7">
        <f ca="1">IF(Table2[[#This Row],[area]]="area9",Table2[[#This Row],[income]],0)</f>
        <v>46566</v>
      </c>
      <c r="BN198" s="7">
        <f ca="1">IF(Table2[[#This Row],[area]]="area10",Table2[[#This Row],[income]],0)</f>
        <v>0</v>
      </c>
      <c r="BO198" s="6">
        <f ca="1">IF(Table2[[#This Row],[field_of_work]]="health",Table2[[#This Row],[income]],0)</f>
        <v>0</v>
      </c>
      <c r="BP198" s="7">
        <f ca="1">IF(Table2[[#This Row],[field_of_work]]="construction",Table2[[#This Row],[income]],0)</f>
        <v>0</v>
      </c>
      <c r="BQ198" s="7">
        <f ca="1">IF(Table2[[#This Row],[field_of_work]]="teaching",Table2[[#This Row],[income]],0)</f>
        <v>0</v>
      </c>
      <c r="BR198" s="7">
        <f ca="1">IF(Table2[[#This Row],[field_of_work]]="IT",Table2[[#This Row],[income]],0)</f>
        <v>0</v>
      </c>
      <c r="BS198" s="7">
        <f ca="1">IF(Table2[[#This Row],[field_of_work]]="general work",Table2[[#This Row],[income]],0)</f>
        <v>46566</v>
      </c>
      <c r="BT198" s="8">
        <f ca="1">IF(Table2[[#This Row],[field_of_work]]="agriculture",Table2[[#This Row],[income]],0)</f>
        <v>0</v>
      </c>
      <c r="BU198" s="6">
        <f ca="1">IF(Table2[[#This Row],[value_of_debts]]&gt;Table2[[#This Row],[income]],1,0)</f>
        <v>1</v>
      </c>
      <c r="BV198" s="7"/>
      <c r="BW198" s="6">
        <f ca="1">IF(Table2[[#This Row],[net_worth_of_person($)]]&gt;$BX$14,Table2[[#This Row],[age]],0)</f>
        <v>36</v>
      </c>
      <c r="BX198" s="8"/>
    </row>
    <row r="199" spans="2:76" x14ac:dyDescent="0.3">
      <c r="B199">
        <f t="shared" ca="1" si="49"/>
        <v>2</v>
      </c>
      <c r="C199" t="str">
        <f t="shared" ca="1" si="50"/>
        <v>women</v>
      </c>
      <c r="D199">
        <f t="shared" ca="1" si="51"/>
        <v>31</v>
      </c>
      <c r="E199">
        <f t="shared" ca="1" si="52"/>
        <v>4</v>
      </c>
      <c r="F199" t="str">
        <f t="shared" ca="1" si="53"/>
        <v>IT</v>
      </c>
      <c r="G199">
        <f t="shared" ca="1" si="54"/>
        <v>5</v>
      </c>
      <c r="H199" t="str">
        <f t="shared" ca="1" si="55"/>
        <v>other</v>
      </c>
      <c r="I199">
        <f t="shared" ca="1" si="56"/>
        <v>1</v>
      </c>
      <c r="J199">
        <f t="shared" ca="1" si="57"/>
        <v>1</v>
      </c>
      <c r="K199">
        <f t="shared" ca="1" si="58"/>
        <v>89571</v>
      </c>
      <c r="L199">
        <f t="shared" ca="1" si="59"/>
        <v>9</v>
      </c>
      <c r="M199" t="str">
        <f t="shared" ca="1" si="47"/>
        <v>area9</v>
      </c>
      <c r="N199">
        <f t="shared" ca="1" si="60"/>
        <v>268713</v>
      </c>
      <c r="O199" s="2">
        <f t="shared" ca="1" si="61"/>
        <v>84815.808346754711</v>
      </c>
      <c r="P199" s="1">
        <f t="shared" ca="1" si="62"/>
        <v>71462.484586011589</v>
      </c>
      <c r="Q199">
        <f t="shared" ca="1" si="63"/>
        <v>7462</v>
      </c>
      <c r="R199">
        <f t="shared" ca="1" si="64"/>
        <v>25852.010399126819</v>
      </c>
      <c r="S199">
        <f t="shared" ca="1" si="65"/>
        <v>104404.66093473524</v>
      </c>
      <c r="T199" s="1">
        <f t="shared" ca="1" si="66"/>
        <v>444580.14552074682</v>
      </c>
      <c r="U199" s="2">
        <f t="shared" ca="1" si="67"/>
        <v>118129.81874588152</v>
      </c>
      <c r="V199" s="1">
        <f t="shared" ca="1" si="68"/>
        <v>326450.32677486527</v>
      </c>
      <c r="AD199" s="6">
        <f ca="1">IF(Table2[[#This Row],[gender]]="men",1,0)</f>
        <v>0</v>
      </c>
      <c r="AE199" s="7">
        <f ca="1">IF(Table2[[#This Row],[gender]]="women",1,0)</f>
        <v>1</v>
      </c>
      <c r="AF199" s="7"/>
      <c r="AG199" s="8"/>
      <c r="AI199" s="6">
        <f ca="1">IF(Table2[[#This Row],[field_of_work]]="health",1,0)</f>
        <v>0</v>
      </c>
      <c r="AJ199" s="7">
        <f ca="1">IF(Table2[[#This Row],[field_of_work]]="construction",1,0)</f>
        <v>0</v>
      </c>
      <c r="AK199" s="7">
        <f ca="1">IF(Table2[[#This Row],[field_of_work]]="teaching",1,0)</f>
        <v>0</v>
      </c>
      <c r="AL199" s="7">
        <f ca="1">IF(Table2[[#This Row],[field_of_work]]="IT",1,0)</f>
        <v>1</v>
      </c>
      <c r="AM199" s="7">
        <f ca="1">IF(Table2[[#This Row],[field_of_work]]="general work",1,0)</f>
        <v>0</v>
      </c>
      <c r="AN199" s="7">
        <f ca="1">IF(Table2[[#This Row],[field_of_work]]="agriculture",1,0)</f>
        <v>0</v>
      </c>
      <c r="AO199" s="7"/>
      <c r="AP199" s="7"/>
      <c r="AQ199" s="7"/>
      <c r="AR199" s="7"/>
      <c r="AS199" s="7"/>
      <c r="AT199" s="8"/>
      <c r="AV199" s="19">
        <f t="shared" ca="1" si="48"/>
        <v>25887.814537273356</v>
      </c>
      <c r="AW199" s="8"/>
      <c r="AX199" s="6">
        <f ca="1">IF(Table2[[#This Row],[debts]]&gt;$AY$14,1,0)</f>
        <v>1</v>
      </c>
      <c r="AY199" s="7"/>
      <c r="AZ199" s="8"/>
      <c r="BA199" s="26">
        <f ca="1">Table2[[#This Row],[mortage_left]]/Table2[[#This Row],[value_of_house]]</f>
        <v>0.31563716063887759</v>
      </c>
      <c r="BB199" s="7">
        <f t="shared" ca="1" si="69"/>
        <v>0</v>
      </c>
      <c r="BC199" s="7"/>
      <c r="BD199" s="7"/>
      <c r="BE199" s="6">
        <f ca="1">IF(Table2[[#This Row],[area]]="area1",Table2[[#This Row],[income]],0)</f>
        <v>0</v>
      </c>
      <c r="BF199" s="7">
        <f ca="1">IF(Table2[[#This Row],[area]]="area2",Table2[[#This Row],[income]],0)</f>
        <v>0</v>
      </c>
      <c r="BG199" s="7">
        <f ca="1">IF(Table2[[#This Row],[area]]="area3",Table2[[#This Row],[income]],0)</f>
        <v>0</v>
      </c>
      <c r="BH199" s="7">
        <f ca="1">IF(Table2[[#This Row],[area]]="area4",Table2[[#This Row],[income]],0)</f>
        <v>0</v>
      </c>
      <c r="BI199" s="7">
        <f ca="1">IF(Table2[[#This Row],[area]]="area5",Table2[[#This Row],[income]],0)</f>
        <v>0</v>
      </c>
      <c r="BJ199" s="7">
        <f ca="1">IF(Table2[[#This Row],[area]]="area6",Table2[[#This Row],[income]],0)</f>
        <v>0</v>
      </c>
      <c r="BK199" s="7">
        <f ca="1">IF(Table2[[#This Row],[area]]="area7",Table2[[#This Row],[income]],0)</f>
        <v>0</v>
      </c>
      <c r="BL199" s="7">
        <f ca="1">IF(Table2[[#This Row],[area]]="area8",Table2[[#This Row],[income]],0)</f>
        <v>0</v>
      </c>
      <c r="BM199" s="7">
        <f ca="1">IF(Table2[[#This Row],[area]]="area9",Table2[[#This Row],[income]],0)</f>
        <v>89571</v>
      </c>
      <c r="BN199" s="7">
        <f ca="1">IF(Table2[[#This Row],[area]]="area10",Table2[[#This Row],[income]],0)</f>
        <v>0</v>
      </c>
      <c r="BO199" s="6">
        <f ca="1">IF(Table2[[#This Row],[field_of_work]]="health",Table2[[#This Row],[income]],0)</f>
        <v>0</v>
      </c>
      <c r="BP199" s="7">
        <f ca="1">IF(Table2[[#This Row],[field_of_work]]="construction",Table2[[#This Row],[income]],0)</f>
        <v>0</v>
      </c>
      <c r="BQ199" s="7">
        <f ca="1">IF(Table2[[#This Row],[field_of_work]]="teaching",Table2[[#This Row],[income]],0)</f>
        <v>0</v>
      </c>
      <c r="BR199" s="7">
        <f ca="1">IF(Table2[[#This Row],[field_of_work]]="IT",Table2[[#This Row],[income]],0)</f>
        <v>89571</v>
      </c>
      <c r="BS199" s="7">
        <f ca="1">IF(Table2[[#This Row],[field_of_work]]="general work",Table2[[#This Row],[income]],0)</f>
        <v>0</v>
      </c>
      <c r="BT199" s="8">
        <f ca="1">IF(Table2[[#This Row],[field_of_work]]="agriculture",Table2[[#This Row],[income]],0)</f>
        <v>0</v>
      </c>
      <c r="BU199" s="6">
        <f ca="1">IF(Table2[[#This Row],[value_of_debts]]&gt;Table2[[#This Row],[income]],1,0)</f>
        <v>1</v>
      </c>
      <c r="BV199" s="7"/>
      <c r="BW199" s="6">
        <f ca="1">IF(Table2[[#This Row],[net_worth_of_person($)]]&gt;$BX$14,Table2[[#This Row],[age]],0)</f>
        <v>31</v>
      </c>
      <c r="BX199" s="8"/>
    </row>
    <row r="200" spans="2:76" x14ac:dyDescent="0.3">
      <c r="B200">
        <f t="shared" ca="1" si="49"/>
        <v>1</v>
      </c>
      <c r="C200" t="str">
        <f t="shared" ca="1" si="50"/>
        <v>men</v>
      </c>
      <c r="D200">
        <f t="shared" ca="1" si="51"/>
        <v>42</v>
      </c>
      <c r="E200">
        <f t="shared" ca="1" si="52"/>
        <v>2</v>
      </c>
      <c r="F200" t="str">
        <f t="shared" ca="1" si="53"/>
        <v>construction</v>
      </c>
      <c r="G200">
        <f t="shared" ca="1" si="54"/>
        <v>1</v>
      </c>
      <c r="H200" t="str">
        <f t="shared" ca="1" si="55"/>
        <v>highschool</v>
      </c>
      <c r="I200">
        <f t="shared" ca="1" si="56"/>
        <v>1</v>
      </c>
      <c r="J200">
        <f t="shared" ca="1" si="57"/>
        <v>2</v>
      </c>
      <c r="K200">
        <f t="shared" ca="1" si="58"/>
        <v>38929</v>
      </c>
      <c r="L200">
        <f t="shared" ca="1" si="59"/>
        <v>10</v>
      </c>
      <c r="M200" t="str">
        <f t="shared" ca="1" si="47"/>
        <v>area10</v>
      </c>
      <c r="N200">
        <f t="shared" ca="1" si="60"/>
        <v>233574</v>
      </c>
      <c r="O200" s="2">
        <f t="shared" ca="1" si="61"/>
        <v>180319.94998966114</v>
      </c>
      <c r="P200" s="1">
        <f t="shared" ca="1" si="62"/>
        <v>51775.629074546712</v>
      </c>
      <c r="Q200">
        <f t="shared" ca="1" si="63"/>
        <v>46558</v>
      </c>
      <c r="R200">
        <f t="shared" ca="1" si="64"/>
        <v>70577.188132682219</v>
      </c>
      <c r="S200">
        <f t="shared" ca="1" si="65"/>
        <v>16428.167140207577</v>
      </c>
      <c r="T200" s="1">
        <f t="shared" ca="1" si="66"/>
        <v>301777.79621475434</v>
      </c>
      <c r="U200" s="2">
        <f t="shared" ca="1" si="67"/>
        <v>297455.13812234334</v>
      </c>
      <c r="V200" s="1">
        <f t="shared" ca="1" si="68"/>
        <v>4322.6580924110021</v>
      </c>
      <c r="AD200" s="6">
        <f ca="1">IF(Table2[[#This Row],[gender]]="men",1,0)</f>
        <v>1</v>
      </c>
      <c r="AE200" s="7">
        <f ca="1">IF(Table2[[#This Row],[gender]]="women",1,0)</f>
        <v>0</v>
      </c>
      <c r="AF200" s="7"/>
      <c r="AG200" s="8"/>
      <c r="AI200" s="6">
        <f ca="1">IF(Table2[[#This Row],[field_of_work]]="health",1,0)</f>
        <v>0</v>
      </c>
      <c r="AJ200" s="7">
        <f ca="1">IF(Table2[[#This Row],[field_of_work]]="construction",1,0)</f>
        <v>1</v>
      </c>
      <c r="AK200" s="7">
        <f ca="1">IF(Table2[[#This Row],[field_of_work]]="teaching",1,0)</f>
        <v>0</v>
      </c>
      <c r="AL200" s="7">
        <f ca="1">IF(Table2[[#This Row],[field_of_work]]="IT",1,0)</f>
        <v>0</v>
      </c>
      <c r="AM200" s="7">
        <f ca="1">IF(Table2[[#This Row],[field_of_work]]="general work",1,0)</f>
        <v>0</v>
      </c>
      <c r="AN200" s="7">
        <f ca="1">IF(Table2[[#This Row],[field_of_work]]="agriculture",1,0)</f>
        <v>0</v>
      </c>
      <c r="AO200" s="7"/>
      <c r="AP200" s="7"/>
      <c r="AQ200" s="7"/>
      <c r="AR200" s="7"/>
      <c r="AS200" s="7"/>
      <c r="AT200" s="8"/>
      <c r="AV200" s="19">
        <f t="shared" ca="1" si="48"/>
        <v>28050.258176006439</v>
      </c>
      <c r="AW200" s="8"/>
      <c r="AX200" s="6">
        <f ca="1">IF(Table2[[#This Row],[debts]]&gt;$AY$14,1,0)</f>
        <v>1</v>
      </c>
      <c r="AY200" s="7"/>
      <c r="AZ200" s="8"/>
      <c r="BA200" s="26">
        <f ca="1">Table2[[#This Row],[mortage_left]]/Table2[[#This Row],[value_of_house]]</f>
        <v>0.77200351918304755</v>
      </c>
      <c r="BB200" s="7">
        <f t="shared" ca="1" si="69"/>
        <v>0</v>
      </c>
      <c r="BC200" s="7"/>
      <c r="BD200" s="7"/>
      <c r="BE200" s="6">
        <f ca="1">IF(Table2[[#This Row],[area]]="area1",Table2[[#This Row],[income]],0)</f>
        <v>0</v>
      </c>
      <c r="BF200" s="7">
        <f ca="1">IF(Table2[[#This Row],[area]]="area2",Table2[[#This Row],[income]],0)</f>
        <v>0</v>
      </c>
      <c r="BG200" s="7">
        <f ca="1">IF(Table2[[#This Row],[area]]="area3",Table2[[#This Row],[income]],0)</f>
        <v>0</v>
      </c>
      <c r="BH200" s="7">
        <f ca="1">IF(Table2[[#This Row],[area]]="area4",Table2[[#This Row],[income]],0)</f>
        <v>0</v>
      </c>
      <c r="BI200" s="7">
        <f ca="1">IF(Table2[[#This Row],[area]]="area5",Table2[[#This Row],[income]],0)</f>
        <v>0</v>
      </c>
      <c r="BJ200" s="7">
        <f ca="1">IF(Table2[[#This Row],[area]]="area6",Table2[[#This Row],[income]],0)</f>
        <v>0</v>
      </c>
      <c r="BK200" s="7">
        <f ca="1">IF(Table2[[#This Row],[area]]="area7",Table2[[#This Row],[income]],0)</f>
        <v>0</v>
      </c>
      <c r="BL200" s="7">
        <f ca="1">IF(Table2[[#This Row],[area]]="area8",Table2[[#This Row],[income]],0)</f>
        <v>0</v>
      </c>
      <c r="BM200" s="7">
        <f ca="1">IF(Table2[[#This Row],[area]]="area9",Table2[[#This Row],[income]],0)</f>
        <v>0</v>
      </c>
      <c r="BN200" s="7">
        <f ca="1">IF(Table2[[#This Row],[area]]="area10",Table2[[#This Row],[income]],0)</f>
        <v>38929</v>
      </c>
      <c r="BO200" s="6">
        <f ca="1">IF(Table2[[#This Row],[field_of_work]]="health",Table2[[#This Row],[income]],0)</f>
        <v>0</v>
      </c>
      <c r="BP200" s="7">
        <f ca="1">IF(Table2[[#This Row],[field_of_work]]="construction",Table2[[#This Row],[income]],0)</f>
        <v>38929</v>
      </c>
      <c r="BQ200" s="7">
        <f ca="1">IF(Table2[[#This Row],[field_of_work]]="teaching",Table2[[#This Row],[income]],0)</f>
        <v>0</v>
      </c>
      <c r="BR200" s="7">
        <f ca="1">IF(Table2[[#This Row],[field_of_work]]="IT",Table2[[#This Row],[income]],0)</f>
        <v>0</v>
      </c>
      <c r="BS200" s="7">
        <f ca="1">IF(Table2[[#This Row],[field_of_work]]="general work",Table2[[#This Row],[income]],0)</f>
        <v>0</v>
      </c>
      <c r="BT200" s="8">
        <f ca="1">IF(Table2[[#This Row],[field_of_work]]="agriculture",Table2[[#This Row],[income]],0)</f>
        <v>0</v>
      </c>
      <c r="BU200" s="6">
        <f ca="1">IF(Table2[[#This Row],[value_of_debts]]&gt;Table2[[#This Row],[income]],1,0)</f>
        <v>1</v>
      </c>
      <c r="BV200" s="7"/>
      <c r="BW200" s="6">
        <f ca="1">IF(Table2[[#This Row],[net_worth_of_person($)]]&gt;$BX$14,Table2[[#This Row],[age]],0)</f>
        <v>0</v>
      </c>
      <c r="BX200" s="8"/>
    </row>
    <row r="201" spans="2:76" x14ac:dyDescent="0.3">
      <c r="B201">
        <f t="shared" ca="1" si="49"/>
        <v>1</v>
      </c>
      <c r="C201" t="str">
        <f t="shared" ca="1" si="50"/>
        <v>men</v>
      </c>
      <c r="D201">
        <f t="shared" ca="1" si="51"/>
        <v>37</v>
      </c>
      <c r="E201">
        <f t="shared" ca="1" si="52"/>
        <v>4</v>
      </c>
      <c r="F201" t="str">
        <f t="shared" ca="1" si="53"/>
        <v>IT</v>
      </c>
      <c r="G201">
        <f t="shared" ca="1" si="54"/>
        <v>3</v>
      </c>
      <c r="H201" t="str">
        <f t="shared" ca="1" si="55"/>
        <v>university</v>
      </c>
      <c r="I201">
        <f t="shared" ca="1" si="56"/>
        <v>2</v>
      </c>
      <c r="J201">
        <f t="shared" ca="1" si="57"/>
        <v>2</v>
      </c>
      <c r="K201">
        <f t="shared" ca="1" si="58"/>
        <v>61597</v>
      </c>
      <c r="L201">
        <f t="shared" ca="1" si="59"/>
        <v>12</v>
      </c>
      <c r="M201" t="str">
        <f t="shared" ca="1" si="47"/>
        <v>area10</v>
      </c>
      <c r="N201">
        <f t="shared" ca="1" si="60"/>
        <v>246388</v>
      </c>
      <c r="O201" s="2">
        <f t="shared" ca="1" si="61"/>
        <v>116709.61026931532</v>
      </c>
      <c r="P201" s="1">
        <f t="shared" ca="1" si="62"/>
        <v>56100.516352012877</v>
      </c>
      <c r="Q201">
        <f t="shared" ca="1" si="63"/>
        <v>756</v>
      </c>
      <c r="R201">
        <f t="shared" ca="1" si="64"/>
        <v>66727.382270878021</v>
      </c>
      <c r="S201">
        <f t="shared" ca="1" si="65"/>
        <v>84005.552942219205</v>
      </c>
      <c r="T201" s="1">
        <f t="shared" ca="1" si="66"/>
        <v>386494.06929423206</v>
      </c>
      <c r="U201" s="2">
        <f t="shared" ca="1" si="67"/>
        <v>184192.99254019334</v>
      </c>
      <c r="V201" s="1">
        <f t="shared" ca="1" si="68"/>
        <v>202301.07675403872</v>
      </c>
      <c r="AD201" s="6">
        <f ca="1">IF(Table2[[#This Row],[gender]]="men",1,0)</f>
        <v>1</v>
      </c>
      <c r="AE201" s="7">
        <f ca="1">IF(Table2[[#This Row],[gender]]="women",1,0)</f>
        <v>0</v>
      </c>
      <c r="AF201" s="7"/>
      <c r="AG201" s="8"/>
      <c r="AI201" s="6">
        <f ca="1">IF(Table2[[#This Row],[field_of_work]]="health",1,0)</f>
        <v>0</v>
      </c>
      <c r="AJ201" s="7">
        <f ca="1">IF(Table2[[#This Row],[field_of_work]]="construction",1,0)</f>
        <v>0</v>
      </c>
      <c r="AK201" s="7">
        <f ca="1">IF(Table2[[#This Row],[field_of_work]]="teaching",1,0)</f>
        <v>0</v>
      </c>
      <c r="AL201" s="7">
        <f ca="1">IF(Table2[[#This Row],[field_of_work]]="IT",1,0)</f>
        <v>1</v>
      </c>
      <c r="AM201" s="7">
        <f ca="1">IF(Table2[[#This Row],[field_of_work]]="general work",1,0)</f>
        <v>0</v>
      </c>
      <c r="AN201" s="7">
        <f ca="1">IF(Table2[[#This Row],[field_of_work]]="agriculture",1,0)</f>
        <v>0</v>
      </c>
      <c r="AO201" s="7"/>
      <c r="AP201" s="7"/>
      <c r="AQ201" s="7"/>
      <c r="AR201" s="7"/>
      <c r="AS201" s="7"/>
      <c r="AT201" s="8"/>
      <c r="AV201" s="19">
        <f t="shared" ca="1" si="48"/>
        <v>22674.299689267569</v>
      </c>
      <c r="AW201" s="8"/>
      <c r="AX201" s="6">
        <f ca="1">IF(Table2[[#This Row],[debts]]&gt;$AY$14,1,0)</f>
        <v>1</v>
      </c>
      <c r="AY201" s="7"/>
      <c r="AZ201" s="8"/>
      <c r="BA201" s="26">
        <f ca="1">Table2[[#This Row],[mortage_left]]/Table2[[#This Row],[value_of_house]]</f>
        <v>0.47368220152489293</v>
      </c>
      <c r="BB201" s="7">
        <f t="shared" ca="1" si="69"/>
        <v>0</v>
      </c>
      <c r="BC201" s="7"/>
      <c r="BD201" s="7"/>
      <c r="BE201" s="6">
        <f ca="1">IF(Table2[[#This Row],[area]]="area1",Table2[[#This Row],[income]],0)</f>
        <v>0</v>
      </c>
      <c r="BF201" s="7">
        <f ca="1">IF(Table2[[#This Row],[area]]="area2",Table2[[#This Row],[income]],0)</f>
        <v>0</v>
      </c>
      <c r="BG201" s="7">
        <f ca="1">IF(Table2[[#This Row],[area]]="area3",Table2[[#This Row],[income]],0)</f>
        <v>0</v>
      </c>
      <c r="BH201" s="7">
        <f ca="1">IF(Table2[[#This Row],[area]]="area4",Table2[[#This Row],[income]],0)</f>
        <v>0</v>
      </c>
      <c r="BI201" s="7">
        <f ca="1">IF(Table2[[#This Row],[area]]="area5",Table2[[#This Row],[income]],0)</f>
        <v>0</v>
      </c>
      <c r="BJ201" s="7">
        <f ca="1">IF(Table2[[#This Row],[area]]="area6",Table2[[#This Row],[income]],0)</f>
        <v>0</v>
      </c>
      <c r="BK201" s="7">
        <f ca="1">IF(Table2[[#This Row],[area]]="area7",Table2[[#This Row],[income]],0)</f>
        <v>0</v>
      </c>
      <c r="BL201" s="7">
        <f ca="1">IF(Table2[[#This Row],[area]]="area8",Table2[[#This Row],[income]],0)</f>
        <v>0</v>
      </c>
      <c r="BM201" s="7">
        <f ca="1">IF(Table2[[#This Row],[area]]="area9",Table2[[#This Row],[income]],0)</f>
        <v>0</v>
      </c>
      <c r="BN201" s="7">
        <f ca="1">IF(Table2[[#This Row],[area]]="area10",Table2[[#This Row],[income]],0)</f>
        <v>61597</v>
      </c>
      <c r="BO201" s="6">
        <f ca="1">IF(Table2[[#This Row],[field_of_work]]="health",Table2[[#This Row],[income]],0)</f>
        <v>0</v>
      </c>
      <c r="BP201" s="7">
        <f ca="1">IF(Table2[[#This Row],[field_of_work]]="construction",Table2[[#This Row],[income]],0)</f>
        <v>0</v>
      </c>
      <c r="BQ201" s="7">
        <f ca="1">IF(Table2[[#This Row],[field_of_work]]="teaching",Table2[[#This Row],[income]],0)</f>
        <v>0</v>
      </c>
      <c r="BR201" s="7">
        <f ca="1">IF(Table2[[#This Row],[field_of_work]]="IT",Table2[[#This Row],[income]],0)</f>
        <v>61597</v>
      </c>
      <c r="BS201" s="7">
        <f ca="1">IF(Table2[[#This Row],[field_of_work]]="general work",Table2[[#This Row],[income]],0)</f>
        <v>0</v>
      </c>
      <c r="BT201" s="8">
        <f ca="1">IF(Table2[[#This Row],[field_of_work]]="agriculture",Table2[[#This Row],[income]],0)</f>
        <v>0</v>
      </c>
      <c r="BU201" s="6">
        <f ca="1">IF(Table2[[#This Row],[value_of_debts]]&gt;Table2[[#This Row],[income]],1,0)</f>
        <v>1</v>
      </c>
      <c r="BV201" s="7"/>
      <c r="BW201" s="6">
        <f ca="1">IF(Table2[[#This Row],[net_worth_of_person($)]]&gt;$BX$14,Table2[[#This Row],[age]],0)</f>
        <v>37</v>
      </c>
      <c r="BX201" s="8"/>
    </row>
    <row r="202" spans="2:76" x14ac:dyDescent="0.3">
      <c r="B202">
        <f t="shared" ca="1" si="49"/>
        <v>2</v>
      </c>
      <c r="C202" t="str">
        <f t="shared" ca="1" si="50"/>
        <v>women</v>
      </c>
      <c r="D202">
        <f t="shared" ca="1" si="51"/>
        <v>28</v>
      </c>
      <c r="E202">
        <f t="shared" ca="1" si="52"/>
        <v>3</v>
      </c>
      <c r="F202" t="str">
        <f t="shared" ca="1" si="53"/>
        <v>teaching</v>
      </c>
      <c r="G202">
        <f t="shared" ca="1" si="54"/>
        <v>3</v>
      </c>
      <c r="H202" t="str">
        <f t="shared" ca="1" si="55"/>
        <v>university</v>
      </c>
      <c r="I202">
        <f t="shared" ca="1" si="56"/>
        <v>4</v>
      </c>
      <c r="J202">
        <f t="shared" ca="1" si="57"/>
        <v>1</v>
      </c>
      <c r="K202">
        <f t="shared" ca="1" si="58"/>
        <v>60108</v>
      </c>
      <c r="L202">
        <f t="shared" ca="1" si="59"/>
        <v>13</v>
      </c>
      <c r="M202" t="str">
        <f t="shared" ca="1" si="47"/>
        <v>area10</v>
      </c>
      <c r="N202">
        <f t="shared" ca="1" si="60"/>
        <v>180324</v>
      </c>
      <c r="O202" s="2">
        <f t="shared" ca="1" si="61"/>
        <v>172345.18037709812</v>
      </c>
      <c r="P202" s="1">
        <f t="shared" ca="1" si="62"/>
        <v>22674.299689267569</v>
      </c>
      <c r="Q202">
        <f t="shared" ca="1" si="63"/>
        <v>3173</v>
      </c>
      <c r="R202">
        <f t="shared" ca="1" si="64"/>
        <v>106037.61754672592</v>
      </c>
      <c r="S202">
        <f t="shared" ca="1" si="65"/>
        <v>14053.444431373657</v>
      </c>
      <c r="T202" s="1">
        <f t="shared" ca="1" si="66"/>
        <v>217051.7441206412</v>
      </c>
      <c r="U202" s="2">
        <f t="shared" ca="1" si="67"/>
        <v>281555.79792382405</v>
      </c>
      <c r="V202" s="1">
        <f t="shared" ca="1" si="68"/>
        <v>-64504.053803182847</v>
      </c>
      <c r="AD202" s="6">
        <f ca="1">IF(Table2[[#This Row],[gender]]="men",1,0)</f>
        <v>0</v>
      </c>
      <c r="AE202" s="7">
        <f ca="1">IF(Table2[[#This Row],[gender]]="women",1,0)</f>
        <v>1</v>
      </c>
      <c r="AF202" s="7"/>
      <c r="AG202" s="8"/>
      <c r="AI202" s="6">
        <f ca="1">IF(Table2[[#This Row],[field_of_work]]="health",1,0)</f>
        <v>0</v>
      </c>
      <c r="AJ202" s="7">
        <f ca="1">IF(Table2[[#This Row],[field_of_work]]="construction",1,0)</f>
        <v>0</v>
      </c>
      <c r="AK202" s="7">
        <f ca="1">IF(Table2[[#This Row],[field_of_work]]="teaching",1,0)</f>
        <v>1</v>
      </c>
      <c r="AL202" s="7">
        <f ca="1">IF(Table2[[#This Row],[field_of_work]]="IT",1,0)</f>
        <v>0</v>
      </c>
      <c r="AM202" s="7">
        <f ca="1">IF(Table2[[#This Row],[field_of_work]]="general work",1,0)</f>
        <v>0</v>
      </c>
      <c r="AN202" s="7">
        <f ca="1">IF(Table2[[#This Row],[field_of_work]]="agriculture",1,0)</f>
        <v>0</v>
      </c>
      <c r="AO202" s="7"/>
      <c r="AP202" s="7"/>
      <c r="AQ202" s="7"/>
      <c r="AR202" s="7"/>
      <c r="AS202" s="7"/>
      <c r="AT202" s="8"/>
      <c r="AV202" s="19">
        <f t="shared" ca="1" si="48"/>
        <v>16667.237408466903</v>
      </c>
      <c r="AW202" s="8"/>
      <c r="AX202" s="6">
        <f ca="1">IF(Table2[[#This Row],[debts]]&gt;$AY$14,1,0)</f>
        <v>1</v>
      </c>
      <c r="AY202" s="7"/>
      <c r="AZ202" s="8"/>
      <c r="BA202" s="26">
        <f ca="1">Table2[[#This Row],[mortage_left]]/Table2[[#This Row],[value_of_house]]</f>
        <v>0.95575286915273683</v>
      </c>
      <c r="BB202" s="7">
        <f t="shared" ca="1" si="69"/>
        <v>0</v>
      </c>
      <c r="BC202" s="7"/>
      <c r="BD202" s="7"/>
      <c r="BE202" s="6">
        <f ca="1">IF(Table2[[#This Row],[area]]="area1",Table2[[#This Row],[income]],0)</f>
        <v>0</v>
      </c>
      <c r="BF202" s="7">
        <f ca="1">IF(Table2[[#This Row],[area]]="area2",Table2[[#This Row],[income]],0)</f>
        <v>0</v>
      </c>
      <c r="BG202" s="7">
        <f ca="1">IF(Table2[[#This Row],[area]]="area3",Table2[[#This Row],[income]],0)</f>
        <v>0</v>
      </c>
      <c r="BH202" s="7">
        <f ca="1">IF(Table2[[#This Row],[area]]="area4",Table2[[#This Row],[income]],0)</f>
        <v>0</v>
      </c>
      <c r="BI202" s="7">
        <f ca="1">IF(Table2[[#This Row],[area]]="area5",Table2[[#This Row],[income]],0)</f>
        <v>0</v>
      </c>
      <c r="BJ202" s="7">
        <f ca="1">IF(Table2[[#This Row],[area]]="area6",Table2[[#This Row],[income]],0)</f>
        <v>0</v>
      </c>
      <c r="BK202" s="7">
        <f ca="1">IF(Table2[[#This Row],[area]]="area7",Table2[[#This Row],[income]],0)</f>
        <v>0</v>
      </c>
      <c r="BL202" s="7">
        <f ca="1">IF(Table2[[#This Row],[area]]="area8",Table2[[#This Row],[income]],0)</f>
        <v>0</v>
      </c>
      <c r="BM202" s="7">
        <f ca="1">IF(Table2[[#This Row],[area]]="area9",Table2[[#This Row],[income]],0)</f>
        <v>0</v>
      </c>
      <c r="BN202" s="7">
        <f ca="1">IF(Table2[[#This Row],[area]]="area10",Table2[[#This Row],[income]],0)</f>
        <v>60108</v>
      </c>
      <c r="BO202" s="6">
        <f ca="1">IF(Table2[[#This Row],[field_of_work]]="health",Table2[[#This Row],[income]],0)</f>
        <v>0</v>
      </c>
      <c r="BP202" s="7">
        <f ca="1">IF(Table2[[#This Row],[field_of_work]]="construction",Table2[[#This Row],[income]],0)</f>
        <v>0</v>
      </c>
      <c r="BQ202" s="7">
        <f ca="1">IF(Table2[[#This Row],[field_of_work]]="teaching",Table2[[#This Row],[income]],0)</f>
        <v>60108</v>
      </c>
      <c r="BR202" s="7">
        <f ca="1">IF(Table2[[#This Row],[field_of_work]]="IT",Table2[[#This Row],[income]],0)</f>
        <v>0</v>
      </c>
      <c r="BS202" s="7">
        <f ca="1">IF(Table2[[#This Row],[field_of_work]]="general work",Table2[[#This Row],[income]],0)</f>
        <v>0</v>
      </c>
      <c r="BT202" s="8">
        <f ca="1">IF(Table2[[#This Row],[field_of_work]]="agriculture",Table2[[#This Row],[income]],0)</f>
        <v>0</v>
      </c>
      <c r="BU202" s="6">
        <f ca="1">IF(Table2[[#This Row],[value_of_debts]]&gt;Table2[[#This Row],[income]],1,0)</f>
        <v>1</v>
      </c>
      <c r="BV202" s="7"/>
      <c r="BW202" s="6">
        <f ca="1">IF(Table2[[#This Row],[net_worth_of_person($)]]&gt;$BX$14,Table2[[#This Row],[age]],0)</f>
        <v>0</v>
      </c>
      <c r="BX202" s="8"/>
    </row>
    <row r="203" spans="2:76" x14ac:dyDescent="0.3">
      <c r="B203">
        <f t="shared" ca="1" si="49"/>
        <v>1</v>
      </c>
      <c r="C203" t="str">
        <f t="shared" ca="1" si="50"/>
        <v>men</v>
      </c>
      <c r="D203">
        <f t="shared" ca="1" si="51"/>
        <v>40</v>
      </c>
      <c r="E203">
        <f t="shared" ca="1" si="52"/>
        <v>1</v>
      </c>
      <c r="F203" t="str">
        <f t="shared" ca="1" si="53"/>
        <v>health</v>
      </c>
      <c r="G203">
        <f t="shared" ca="1" si="54"/>
        <v>5</v>
      </c>
      <c r="H203" t="str">
        <f t="shared" ca="1" si="55"/>
        <v>other</v>
      </c>
      <c r="I203">
        <f t="shared" ca="1" si="56"/>
        <v>2</v>
      </c>
      <c r="J203">
        <f t="shared" ca="1" si="57"/>
        <v>3</v>
      </c>
      <c r="K203">
        <f t="shared" ca="1" si="58"/>
        <v>62485</v>
      </c>
      <c r="L203">
        <f t="shared" ca="1" si="59"/>
        <v>2</v>
      </c>
      <c r="M203" t="str">
        <f t="shared" ca="1" si="47"/>
        <v>area2</v>
      </c>
      <c r="N203">
        <f t="shared" ca="1" si="60"/>
        <v>312425</v>
      </c>
      <c r="O203" s="2">
        <f t="shared" ca="1" si="61"/>
        <v>255686.9074746691</v>
      </c>
      <c r="P203" s="1">
        <f t="shared" ca="1" si="62"/>
        <v>50001.712225400704</v>
      </c>
      <c r="Q203">
        <f t="shared" ca="1" si="63"/>
        <v>44294</v>
      </c>
      <c r="R203">
        <f t="shared" ca="1" si="64"/>
        <v>1925.8857711967094</v>
      </c>
      <c r="S203">
        <f t="shared" ca="1" si="65"/>
        <v>21604.018283506794</v>
      </c>
      <c r="T203" s="1">
        <f t="shared" ca="1" si="66"/>
        <v>384030.73050890752</v>
      </c>
      <c r="U203" s="2">
        <f t="shared" ca="1" si="67"/>
        <v>301906.79324586579</v>
      </c>
      <c r="V203" s="1">
        <f t="shared" ca="1" si="68"/>
        <v>82123.937263041735</v>
      </c>
      <c r="AD203" s="6">
        <f ca="1">IF(Table2[[#This Row],[gender]]="men",1,0)</f>
        <v>1</v>
      </c>
      <c r="AE203" s="7">
        <f ca="1">IF(Table2[[#This Row],[gender]]="women",1,0)</f>
        <v>0</v>
      </c>
      <c r="AF203" s="7"/>
      <c r="AG203" s="8"/>
      <c r="AI203" s="6">
        <f ca="1">IF(Table2[[#This Row],[field_of_work]]="health",1,0)</f>
        <v>1</v>
      </c>
      <c r="AJ203" s="7">
        <f ca="1">IF(Table2[[#This Row],[field_of_work]]="construction",1,0)</f>
        <v>0</v>
      </c>
      <c r="AK203" s="7">
        <f ca="1">IF(Table2[[#This Row],[field_of_work]]="teaching",1,0)</f>
        <v>0</v>
      </c>
      <c r="AL203" s="7">
        <f ca="1">IF(Table2[[#This Row],[field_of_work]]="IT",1,0)</f>
        <v>0</v>
      </c>
      <c r="AM203" s="7">
        <f ca="1">IF(Table2[[#This Row],[field_of_work]]="general work",1,0)</f>
        <v>0</v>
      </c>
      <c r="AN203" s="7">
        <f ca="1">IF(Table2[[#This Row],[field_of_work]]="agriculture",1,0)</f>
        <v>0</v>
      </c>
      <c r="AO203" s="7"/>
      <c r="AP203" s="7"/>
      <c r="AQ203" s="7"/>
      <c r="AR203" s="7"/>
      <c r="AS203" s="7"/>
      <c r="AT203" s="8"/>
      <c r="AV203" s="19">
        <f t="shared" ca="1" si="48"/>
        <v>31524.744768491535</v>
      </c>
      <c r="AW203" s="8"/>
      <c r="AX203" s="6">
        <f ca="1">IF(Table2[[#This Row],[debts]]&gt;$AY$14,1,0)</f>
        <v>1</v>
      </c>
      <c r="AY203" s="7"/>
      <c r="AZ203" s="8"/>
      <c r="BA203" s="26">
        <f ca="1">Table2[[#This Row],[mortage_left]]/Table2[[#This Row],[value_of_house]]</f>
        <v>0.81839451860340595</v>
      </c>
      <c r="BB203" s="7">
        <f t="shared" ca="1" si="69"/>
        <v>0</v>
      </c>
      <c r="BC203" s="7"/>
      <c r="BD203" s="7"/>
      <c r="BE203" s="6">
        <f ca="1">IF(Table2[[#This Row],[area]]="area1",Table2[[#This Row],[income]],0)</f>
        <v>0</v>
      </c>
      <c r="BF203" s="7">
        <f ca="1">IF(Table2[[#This Row],[area]]="area2",Table2[[#This Row],[income]],0)</f>
        <v>62485</v>
      </c>
      <c r="BG203" s="7">
        <f ca="1">IF(Table2[[#This Row],[area]]="area3",Table2[[#This Row],[income]],0)</f>
        <v>0</v>
      </c>
      <c r="BH203" s="7">
        <f ca="1">IF(Table2[[#This Row],[area]]="area4",Table2[[#This Row],[income]],0)</f>
        <v>0</v>
      </c>
      <c r="BI203" s="7">
        <f ca="1">IF(Table2[[#This Row],[area]]="area5",Table2[[#This Row],[income]],0)</f>
        <v>0</v>
      </c>
      <c r="BJ203" s="7">
        <f ca="1">IF(Table2[[#This Row],[area]]="area6",Table2[[#This Row],[income]],0)</f>
        <v>0</v>
      </c>
      <c r="BK203" s="7">
        <f ca="1">IF(Table2[[#This Row],[area]]="area7",Table2[[#This Row],[income]],0)</f>
        <v>0</v>
      </c>
      <c r="BL203" s="7">
        <f ca="1">IF(Table2[[#This Row],[area]]="area8",Table2[[#This Row],[income]],0)</f>
        <v>0</v>
      </c>
      <c r="BM203" s="7">
        <f ca="1">IF(Table2[[#This Row],[area]]="area9",Table2[[#This Row],[income]],0)</f>
        <v>0</v>
      </c>
      <c r="BN203" s="7">
        <f ca="1">IF(Table2[[#This Row],[area]]="area10",Table2[[#This Row],[income]],0)</f>
        <v>0</v>
      </c>
      <c r="BO203" s="6">
        <f ca="1">IF(Table2[[#This Row],[field_of_work]]="health",Table2[[#This Row],[income]],0)</f>
        <v>62485</v>
      </c>
      <c r="BP203" s="7">
        <f ca="1">IF(Table2[[#This Row],[field_of_work]]="construction",Table2[[#This Row],[income]],0)</f>
        <v>0</v>
      </c>
      <c r="BQ203" s="7">
        <f ca="1">IF(Table2[[#This Row],[field_of_work]]="teaching",Table2[[#This Row],[income]],0)</f>
        <v>0</v>
      </c>
      <c r="BR203" s="7">
        <f ca="1">IF(Table2[[#This Row],[field_of_work]]="IT",Table2[[#This Row],[income]],0)</f>
        <v>0</v>
      </c>
      <c r="BS203" s="7">
        <f ca="1">IF(Table2[[#This Row],[field_of_work]]="general work",Table2[[#This Row],[income]],0)</f>
        <v>0</v>
      </c>
      <c r="BT203" s="8">
        <f ca="1">IF(Table2[[#This Row],[field_of_work]]="agriculture",Table2[[#This Row],[income]],0)</f>
        <v>0</v>
      </c>
      <c r="BU203" s="6">
        <f ca="1">IF(Table2[[#This Row],[value_of_debts]]&gt;Table2[[#This Row],[income]],1,0)</f>
        <v>1</v>
      </c>
      <c r="BV203" s="7"/>
      <c r="BW203" s="6">
        <f ca="1">IF(Table2[[#This Row],[net_worth_of_person($)]]&gt;$BX$14,Table2[[#This Row],[age]],0)</f>
        <v>40</v>
      </c>
      <c r="BX203" s="8"/>
    </row>
    <row r="204" spans="2:76" x14ac:dyDescent="0.3">
      <c r="B204">
        <f t="shared" ca="1" si="49"/>
        <v>1</v>
      </c>
      <c r="C204" t="str">
        <f t="shared" ca="1" si="50"/>
        <v>men</v>
      </c>
      <c r="D204">
        <f t="shared" ca="1" si="51"/>
        <v>35</v>
      </c>
      <c r="E204">
        <f t="shared" ca="1" si="52"/>
        <v>1</v>
      </c>
      <c r="F204" t="str">
        <f t="shared" ca="1" si="53"/>
        <v>health</v>
      </c>
      <c r="G204">
        <f t="shared" ca="1" si="54"/>
        <v>3</v>
      </c>
      <c r="H204" t="str">
        <f t="shared" ca="1" si="55"/>
        <v>university</v>
      </c>
      <c r="I204">
        <f t="shared" ca="1" si="56"/>
        <v>3</v>
      </c>
      <c r="J204">
        <f t="shared" ca="1" si="57"/>
        <v>3</v>
      </c>
      <c r="K204">
        <f t="shared" ca="1" si="58"/>
        <v>40480</v>
      </c>
      <c r="L204">
        <f t="shared" ca="1" si="59"/>
        <v>5</v>
      </c>
      <c r="M204" t="str">
        <f t="shared" ca="1" si="47"/>
        <v>area5</v>
      </c>
      <c r="N204">
        <f t="shared" ca="1" si="60"/>
        <v>121440</v>
      </c>
      <c r="O204" s="2">
        <f t="shared" ca="1" si="61"/>
        <v>41366.300872440457</v>
      </c>
      <c r="P204" s="1">
        <f t="shared" ca="1" si="62"/>
        <v>94574.234305474602</v>
      </c>
      <c r="Q204">
        <f t="shared" ca="1" si="63"/>
        <v>79796</v>
      </c>
      <c r="R204">
        <f t="shared" ca="1" si="64"/>
        <v>35545.544857451845</v>
      </c>
      <c r="S204">
        <f t="shared" ca="1" si="65"/>
        <v>16502.641782766517</v>
      </c>
      <c r="T204" s="1">
        <f t="shared" ca="1" si="66"/>
        <v>232516.87608824114</v>
      </c>
      <c r="U204" s="2">
        <f t="shared" ca="1" si="67"/>
        <v>156707.84572989229</v>
      </c>
      <c r="V204" s="1">
        <f t="shared" ca="1" si="68"/>
        <v>75809.030358348857</v>
      </c>
      <c r="AD204" s="6">
        <f ca="1">IF(Table2[[#This Row],[gender]]="men",1,0)</f>
        <v>1</v>
      </c>
      <c r="AE204" s="7">
        <f ca="1">IF(Table2[[#This Row],[gender]]="women",1,0)</f>
        <v>0</v>
      </c>
      <c r="AF204" s="7"/>
      <c r="AG204" s="8"/>
      <c r="AI204" s="6">
        <f ca="1">IF(Table2[[#This Row],[field_of_work]]="health",1,0)</f>
        <v>1</v>
      </c>
      <c r="AJ204" s="7">
        <f ca="1">IF(Table2[[#This Row],[field_of_work]]="construction",1,0)</f>
        <v>0</v>
      </c>
      <c r="AK204" s="7">
        <f ca="1">IF(Table2[[#This Row],[field_of_work]]="teaching",1,0)</f>
        <v>0</v>
      </c>
      <c r="AL204" s="7">
        <f ca="1">IF(Table2[[#This Row],[field_of_work]]="IT",1,0)</f>
        <v>0</v>
      </c>
      <c r="AM204" s="7">
        <f ca="1">IF(Table2[[#This Row],[field_of_work]]="general work",1,0)</f>
        <v>0</v>
      </c>
      <c r="AN204" s="7">
        <f ca="1">IF(Table2[[#This Row],[field_of_work]]="agriculture",1,0)</f>
        <v>0</v>
      </c>
      <c r="AO204" s="7"/>
      <c r="AP204" s="7"/>
      <c r="AQ204" s="7"/>
      <c r="AR204" s="7"/>
      <c r="AS204" s="7"/>
      <c r="AT204" s="8"/>
      <c r="AV204" s="19">
        <f t="shared" ca="1" si="48"/>
        <v>285.3281490016094</v>
      </c>
      <c r="AW204" s="8"/>
      <c r="AX204" s="6">
        <f ca="1">IF(Table2[[#This Row],[debts]]&gt;$AY$14,1,0)</f>
        <v>1</v>
      </c>
      <c r="AY204" s="7"/>
      <c r="AZ204" s="8"/>
      <c r="BA204" s="26">
        <f ca="1">Table2[[#This Row],[mortage_left]]/Table2[[#This Row],[value_of_house]]</f>
        <v>0.34063159479941085</v>
      </c>
      <c r="BB204" s="7">
        <f t="shared" ca="1" si="69"/>
        <v>0</v>
      </c>
      <c r="BC204" s="7"/>
      <c r="BD204" s="7"/>
      <c r="BE204" s="6">
        <f ca="1">IF(Table2[[#This Row],[area]]="area1",Table2[[#This Row],[income]],0)</f>
        <v>0</v>
      </c>
      <c r="BF204" s="7">
        <f ca="1">IF(Table2[[#This Row],[area]]="area2",Table2[[#This Row],[income]],0)</f>
        <v>0</v>
      </c>
      <c r="BG204" s="7">
        <f ca="1">IF(Table2[[#This Row],[area]]="area3",Table2[[#This Row],[income]],0)</f>
        <v>0</v>
      </c>
      <c r="BH204" s="7">
        <f ca="1">IF(Table2[[#This Row],[area]]="area4",Table2[[#This Row],[income]],0)</f>
        <v>0</v>
      </c>
      <c r="BI204" s="7">
        <f ca="1">IF(Table2[[#This Row],[area]]="area5",Table2[[#This Row],[income]],0)</f>
        <v>40480</v>
      </c>
      <c r="BJ204" s="7">
        <f ca="1">IF(Table2[[#This Row],[area]]="area6",Table2[[#This Row],[income]],0)</f>
        <v>0</v>
      </c>
      <c r="BK204" s="7">
        <f ca="1">IF(Table2[[#This Row],[area]]="area7",Table2[[#This Row],[income]],0)</f>
        <v>0</v>
      </c>
      <c r="BL204" s="7">
        <f ca="1">IF(Table2[[#This Row],[area]]="area8",Table2[[#This Row],[income]],0)</f>
        <v>0</v>
      </c>
      <c r="BM204" s="7">
        <f ca="1">IF(Table2[[#This Row],[area]]="area9",Table2[[#This Row],[income]],0)</f>
        <v>0</v>
      </c>
      <c r="BN204" s="7">
        <f ca="1">IF(Table2[[#This Row],[area]]="area10",Table2[[#This Row],[income]],0)</f>
        <v>0</v>
      </c>
      <c r="BO204" s="6">
        <f ca="1">IF(Table2[[#This Row],[field_of_work]]="health",Table2[[#This Row],[income]],0)</f>
        <v>40480</v>
      </c>
      <c r="BP204" s="7">
        <f ca="1">IF(Table2[[#This Row],[field_of_work]]="construction",Table2[[#This Row],[income]],0)</f>
        <v>0</v>
      </c>
      <c r="BQ204" s="7">
        <f ca="1">IF(Table2[[#This Row],[field_of_work]]="teaching",Table2[[#This Row],[income]],0)</f>
        <v>0</v>
      </c>
      <c r="BR204" s="7">
        <f ca="1">IF(Table2[[#This Row],[field_of_work]]="IT",Table2[[#This Row],[income]],0)</f>
        <v>0</v>
      </c>
      <c r="BS204" s="7">
        <f ca="1">IF(Table2[[#This Row],[field_of_work]]="general work",Table2[[#This Row],[income]],0)</f>
        <v>0</v>
      </c>
      <c r="BT204" s="8">
        <f ca="1">IF(Table2[[#This Row],[field_of_work]]="agriculture",Table2[[#This Row],[income]],0)</f>
        <v>0</v>
      </c>
      <c r="BU204" s="6">
        <f ca="1">IF(Table2[[#This Row],[value_of_debts]]&gt;Table2[[#This Row],[income]],1,0)</f>
        <v>1</v>
      </c>
      <c r="BV204" s="7"/>
      <c r="BW204" s="6">
        <f ca="1">IF(Table2[[#This Row],[net_worth_of_person($)]]&gt;$BX$14,Table2[[#This Row],[age]],0)</f>
        <v>35</v>
      </c>
      <c r="BX204" s="8"/>
    </row>
    <row r="205" spans="2:76" x14ac:dyDescent="0.3">
      <c r="B205">
        <f t="shared" ca="1" si="49"/>
        <v>2</v>
      </c>
      <c r="C205" t="str">
        <f t="shared" ca="1" si="50"/>
        <v>women</v>
      </c>
      <c r="D205">
        <f t="shared" ca="1" si="51"/>
        <v>44</v>
      </c>
      <c r="E205">
        <f t="shared" ca="1" si="52"/>
        <v>3</v>
      </c>
      <c r="F205" t="str">
        <f t="shared" ca="1" si="53"/>
        <v>teaching</v>
      </c>
      <c r="G205">
        <f t="shared" ca="1" si="54"/>
        <v>5</v>
      </c>
      <c r="H205" t="str">
        <f t="shared" ca="1" si="55"/>
        <v>other</v>
      </c>
      <c r="I205">
        <f t="shared" ca="1" si="56"/>
        <v>4</v>
      </c>
      <c r="J205">
        <f t="shared" ca="1" si="57"/>
        <v>2</v>
      </c>
      <c r="K205">
        <f t="shared" ca="1" si="58"/>
        <v>30634</v>
      </c>
      <c r="L205">
        <f t="shared" ca="1" si="59"/>
        <v>7</v>
      </c>
      <c r="M205" t="str">
        <f t="shared" ca="1" si="47"/>
        <v>area7</v>
      </c>
      <c r="N205">
        <f t="shared" ca="1" si="60"/>
        <v>122536</v>
      </c>
      <c r="O205" s="2">
        <f t="shared" ca="1" si="61"/>
        <v>111435.30006517294</v>
      </c>
      <c r="P205" s="1">
        <f t="shared" ca="1" si="62"/>
        <v>570.65629800321881</v>
      </c>
      <c r="Q205">
        <f t="shared" ca="1" si="63"/>
        <v>131</v>
      </c>
      <c r="R205">
        <f t="shared" ca="1" si="64"/>
        <v>29715.932834945874</v>
      </c>
      <c r="S205">
        <f t="shared" ca="1" si="65"/>
        <v>42726.91693365125</v>
      </c>
      <c r="T205" s="1">
        <f t="shared" ca="1" si="66"/>
        <v>165833.57323165447</v>
      </c>
      <c r="U205" s="2">
        <f t="shared" ca="1" si="67"/>
        <v>141282.2329001188</v>
      </c>
      <c r="V205" s="1">
        <f t="shared" ca="1" si="68"/>
        <v>24551.34033153567</v>
      </c>
      <c r="AD205" s="6">
        <f ca="1">IF(Table2[[#This Row],[gender]]="men",1,0)</f>
        <v>0</v>
      </c>
      <c r="AE205" s="7">
        <f ca="1">IF(Table2[[#This Row],[gender]]="women",1,0)</f>
        <v>1</v>
      </c>
      <c r="AF205" s="7"/>
      <c r="AG205" s="8"/>
      <c r="AI205" s="6">
        <f ca="1">IF(Table2[[#This Row],[field_of_work]]="health",1,0)</f>
        <v>0</v>
      </c>
      <c r="AJ205" s="7">
        <f ca="1">IF(Table2[[#This Row],[field_of_work]]="construction",1,0)</f>
        <v>0</v>
      </c>
      <c r="AK205" s="7">
        <f ca="1">IF(Table2[[#This Row],[field_of_work]]="teaching",1,0)</f>
        <v>1</v>
      </c>
      <c r="AL205" s="7">
        <f ca="1">IF(Table2[[#This Row],[field_of_work]]="IT",1,0)</f>
        <v>0</v>
      </c>
      <c r="AM205" s="7">
        <f ca="1">IF(Table2[[#This Row],[field_of_work]]="general work",1,0)</f>
        <v>0</v>
      </c>
      <c r="AN205" s="7">
        <f ca="1">IF(Table2[[#This Row],[field_of_work]]="agriculture",1,0)</f>
        <v>0</v>
      </c>
      <c r="AO205" s="7"/>
      <c r="AP205" s="7"/>
      <c r="AQ205" s="7"/>
      <c r="AR205" s="7"/>
      <c r="AS205" s="7"/>
      <c r="AT205" s="8"/>
      <c r="AV205" s="19">
        <f t="shared" ca="1" si="48"/>
        <v>45655.767913646312</v>
      </c>
      <c r="AW205" s="8"/>
      <c r="AX205" s="6">
        <f ca="1">IF(Table2[[#This Row],[debts]]&gt;$AY$14,1,0)</f>
        <v>1</v>
      </c>
      <c r="AY205" s="7"/>
      <c r="AZ205" s="8"/>
      <c r="BA205" s="26">
        <f ca="1">Table2[[#This Row],[mortage_left]]/Table2[[#This Row],[value_of_house]]</f>
        <v>0.90940866410828602</v>
      </c>
      <c r="BB205" s="7">
        <f t="shared" ca="1" si="69"/>
        <v>0</v>
      </c>
      <c r="BC205" s="7"/>
      <c r="BD205" s="7"/>
      <c r="BE205" s="6">
        <f ca="1">IF(Table2[[#This Row],[area]]="area1",Table2[[#This Row],[income]],0)</f>
        <v>0</v>
      </c>
      <c r="BF205" s="7">
        <f ca="1">IF(Table2[[#This Row],[area]]="area2",Table2[[#This Row],[income]],0)</f>
        <v>0</v>
      </c>
      <c r="BG205" s="7">
        <f ca="1">IF(Table2[[#This Row],[area]]="area3",Table2[[#This Row],[income]],0)</f>
        <v>0</v>
      </c>
      <c r="BH205" s="7">
        <f ca="1">IF(Table2[[#This Row],[area]]="area4",Table2[[#This Row],[income]],0)</f>
        <v>0</v>
      </c>
      <c r="BI205" s="7">
        <f ca="1">IF(Table2[[#This Row],[area]]="area5",Table2[[#This Row],[income]],0)</f>
        <v>0</v>
      </c>
      <c r="BJ205" s="7">
        <f ca="1">IF(Table2[[#This Row],[area]]="area6",Table2[[#This Row],[income]],0)</f>
        <v>0</v>
      </c>
      <c r="BK205" s="7">
        <f ca="1">IF(Table2[[#This Row],[area]]="area7",Table2[[#This Row],[income]],0)</f>
        <v>30634</v>
      </c>
      <c r="BL205" s="7">
        <f ca="1">IF(Table2[[#This Row],[area]]="area8",Table2[[#This Row],[income]],0)</f>
        <v>0</v>
      </c>
      <c r="BM205" s="7">
        <f ca="1">IF(Table2[[#This Row],[area]]="area9",Table2[[#This Row],[income]],0)</f>
        <v>0</v>
      </c>
      <c r="BN205" s="7">
        <f ca="1">IF(Table2[[#This Row],[area]]="area10",Table2[[#This Row],[income]],0)</f>
        <v>0</v>
      </c>
      <c r="BO205" s="6">
        <f ca="1">IF(Table2[[#This Row],[field_of_work]]="health",Table2[[#This Row],[income]],0)</f>
        <v>0</v>
      </c>
      <c r="BP205" s="7">
        <f ca="1">IF(Table2[[#This Row],[field_of_work]]="construction",Table2[[#This Row],[income]],0)</f>
        <v>0</v>
      </c>
      <c r="BQ205" s="7">
        <f ca="1">IF(Table2[[#This Row],[field_of_work]]="teaching",Table2[[#This Row],[income]],0)</f>
        <v>30634</v>
      </c>
      <c r="BR205" s="7">
        <f ca="1">IF(Table2[[#This Row],[field_of_work]]="IT",Table2[[#This Row],[income]],0)</f>
        <v>0</v>
      </c>
      <c r="BS205" s="7">
        <f ca="1">IF(Table2[[#This Row],[field_of_work]]="general work",Table2[[#This Row],[income]],0)</f>
        <v>0</v>
      </c>
      <c r="BT205" s="8">
        <f ca="1">IF(Table2[[#This Row],[field_of_work]]="agriculture",Table2[[#This Row],[income]],0)</f>
        <v>0</v>
      </c>
      <c r="BU205" s="6">
        <f ca="1">IF(Table2[[#This Row],[value_of_debts]]&gt;Table2[[#This Row],[income]],1,0)</f>
        <v>1</v>
      </c>
      <c r="BV205" s="7"/>
      <c r="BW205" s="6">
        <f ca="1">IF(Table2[[#This Row],[net_worth_of_person($)]]&gt;$BX$14,Table2[[#This Row],[age]],0)</f>
        <v>44</v>
      </c>
      <c r="BX205" s="8"/>
    </row>
    <row r="206" spans="2:76" x14ac:dyDescent="0.3">
      <c r="B206">
        <f t="shared" ca="1" si="49"/>
        <v>1</v>
      </c>
      <c r="C206" t="str">
        <f t="shared" ca="1" si="50"/>
        <v>men</v>
      </c>
      <c r="D206">
        <f t="shared" ca="1" si="51"/>
        <v>27</v>
      </c>
      <c r="E206">
        <f t="shared" ca="1" si="52"/>
        <v>5</v>
      </c>
      <c r="F206" t="str">
        <f t="shared" ca="1" si="53"/>
        <v>general work</v>
      </c>
      <c r="G206">
        <f t="shared" ca="1" si="54"/>
        <v>1</v>
      </c>
      <c r="H206" t="str">
        <f t="shared" ca="1" si="55"/>
        <v>highschool</v>
      </c>
      <c r="I206">
        <f t="shared" ca="1" si="56"/>
        <v>0</v>
      </c>
      <c r="J206">
        <f t="shared" ca="1" si="57"/>
        <v>2</v>
      </c>
      <c r="K206">
        <f t="shared" ca="1" si="58"/>
        <v>71543</v>
      </c>
      <c r="L206">
        <f t="shared" ca="1" si="59"/>
        <v>12</v>
      </c>
      <c r="M206" t="str">
        <f t="shared" ca="1" si="47"/>
        <v>area10</v>
      </c>
      <c r="N206">
        <f t="shared" ca="1" si="60"/>
        <v>429258</v>
      </c>
      <c r="O206" s="2">
        <f t="shared" ca="1" si="61"/>
        <v>72515.638188155513</v>
      </c>
      <c r="P206" s="1">
        <f t="shared" ca="1" si="62"/>
        <v>91311.535827292624</v>
      </c>
      <c r="Q206">
        <f t="shared" ca="1" si="63"/>
        <v>54696</v>
      </c>
      <c r="R206">
        <f t="shared" ca="1" si="64"/>
        <v>110707.22526529989</v>
      </c>
      <c r="S206">
        <f t="shared" ca="1" si="65"/>
        <v>48786.976276191657</v>
      </c>
      <c r="T206" s="1">
        <f t="shared" ca="1" si="66"/>
        <v>569356.51210348425</v>
      </c>
      <c r="U206" s="2">
        <f t="shared" ca="1" si="67"/>
        <v>237918.86345345539</v>
      </c>
      <c r="V206" s="1">
        <f t="shared" ca="1" si="68"/>
        <v>331437.64865002886</v>
      </c>
      <c r="AD206" s="6">
        <f ca="1">IF(Table2[[#This Row],[gender]]="men",1,0)</f>
        <v>1</v>
      </c>
      <c r="AE206" s="7">
        <f ca="1">IF(Table2[[#This Row],[gender]]="women",1,0)</f>
        <v>0</v>
      </c>
      <c r="AF206" s="7"/>
      <c r="AG206" s="8"/>
      <c r="AI206" s="6">
        <f ca="1">IF(Table2[[#This Row],[field_of_work]]="health",1,0)</f>
        <v>0</v>
      </c>
      <c r="AJ206" s="7">
        <f ca="1">IF(Table2[[#This Row],[field_of_work]]="construction",1,0)</f>
        <v>0</v>
      </c>
      <c r="AK206" s="7">
        <f ca="1">IF(Table2[[#This Row],[field_of_work]]="teaching",1,0)</f>
        <v>0</v>
      </c>
      <c r="AL206" s="7">
        <f ca="1">IF(Table2[[#This Row],[field_of_work]]="IT",1,0)</f>
        <v>0</v>
      </c>
      <c r="AM206" s="7">
        <f ca="1">IF(Table2[[#This Row],[field_of_work]]="general work",1,0)</f>
        <v>1</v>
      </c>
      <c r="AN206" s="7">
        <f ca="1">IF(Table2[[#This Row],[field_of_work]]="agriculture",1,0)</f>
        <v>0</v>
      </c>
      <c r="AO206" s="7"/>
      <c r="AP206" s="7"/>
      <c r="AQ206" s="7"/>
      <c r="AR206" s="7"/>
      <c r="AS206" s="7"/>
      <c r="AT206" s="8"/>
      <c r="AV206" s="19">
        <f t="shared" ca="1" si="48"/>
        <v>13864.49384674005</v>
      </c>
      <c r="AW206" s="8"/>
      <c r="AX206" s="6">
        <f ca="1">IF(Table2[[#This Row],[debts]]&gt;$AY$14,1,0)</f>
        <v>1</v>
      </c>
      <c r="AY206" s="7"/>
      <c r="AZ206" s="8"/>
      <c r="BA206" s="26">
        <f ca="1">Table2[[#This Row],[mortage_left]]/Table2[[#This Row],[value_of_house]]</f>
        <v>0.16893252586592566</v>
      </c>
      <c r="BB206" s="7">
        <f t="shared" ca="1" si="69"/>
        <v>1</v>
      </c>
      <c r="BC206" s="7"/>
      <c r="BD206" s="7"/>
      <c r="BE206" s="6">
        <f ca="1">IF(Table2[[#This Row],[area]]="area1",Table2[[#This Row],[income]],0)</f>
        <v>0</v>
      </c>
      <c r="BF206" s="7">
        <f ca="1">IF(Table2[[#This Row],[area]]="area2",Table2[[#This Row],[income]],0)</f>
        <v>0</v>
      </c>
      <c r="BG206" s="7">
        <f ca="1">IF(Table2[[#This Row],[area]]="area3",Table2[[#This Row],[income]],0)</f>
        <v>0</v>
      </c>
      <c r="BH206" s="7">
        <f ca="1">IF(Table2[[#This Row],[area]]="area4",Table2[[#This Row],[income]],0)</f>
        <v>0</v>
      </c>
      <c r="BI206" s="7">
        <f ca="1">IF(Table2[[#This Row],[area]]="area5",Table2[[#This Row],[income]],0)</f>
        <v>0</v>
      </c>
      <c r="BJ206" s="7">
        <f ca="1">IF(Table2[[#This Row],[area]]="area6",Table2[[#This Row],[income]],0)</f>
        <v>0</v>
      </c>
      <c r="BK206" s="7">
        <f ca="1">IF(Table2[[#This Row],[area]]="area7",Table2[[#This Row],[income]],0)</f>
        <v>0</v>
      </c>
      <c r="BL206" s="7">
        <f ca="1">IF(Table2[[#This Row],[area]]="area8",Table2[[#This Row],[income]],0)</f>
        <v>0</v>
      </c>
      <c r="BM206" s="7">
        <f ca="1">IF(Table2[[#This Row],[area]]="area9",Table2[[#This Row],[income]],0)</f>
        <v>0</v>
      </c>
      <c r="BN206" s="7">
        <f ca="1">IF(Table2[[#This Row],[area]]="area10",Table2[[#This Row],[income]],0)</f>
        <v>71543</v>
      </c>
      <c r="BO206" s="6">
        <f ca="1">IF(Table2[[#This Row],[field_of_work]]="health",Table2[[#This Row],[income]],0)</f>
        <v>0</v>
      </c>
      <c r="BP206" s="7">
        <f ca="1">IF(Table2[[#This Row],[field_of_work]]="construction",Table2[[#This Row],[income]],0)</f>
        <v>0</v>
      </c>
      <c r="BQ206" s="7">
        <f ca="1">IF(Table2[[#This Row],[field_of_work]]="teaching",Table2[[#This Row],[income]],0)</f>
        <v>0</v>
      </c>
      <c r="BR206" s="7">
        <f ca="1">IF(Table2[[#This Row],[field_of_work]]="IT",Table2[[#This Row],[income]],0)</f>
        <v>0</v>
      </c>
      <c r="BS206" s="7">
        <f ca="1">IF(Table2[[#This Row],[field_of_work]]="general work",Table2[[#This Row],[income]],0)</f>
        <v>71543</v>
      </c>
      <c r="BT206" s="8">
        <f ca="1">IF(Table2[[#This Row],[field_of_work]]="agriculture",Table2[[#This Row],[income]],0)</f>
        <v>0</v>
      </c>
      <c r="BU206" s="6">
        <f ca="1">IF(Table2[[#This Row],[value_of_debts]]&gt;Table2[[#This Row],[income]],1,0)</f>
        <v>1</v>
      </c>
      <c r="BV206" s="7"/>
      <c r="BW206" s="6">
        <f ca="1">IF(Table2[[#This Row],[net_worth_of_person($)]]&gt;$BX$14,Table2[[#This Row],[age]],0)</f>
        <v>27</v>
      </c>
      <c r="BX206" s="8"/>
    </row>
    <row r="207" spans="2:76" x14ac:dyDescent="0.3">
      <c r="B207">
        <f t="shared" ca="1" si="49"/>
        <v>1</v>
      </c>
      <c r="C207" t="str">
        <f t="shared" ca="1" si="50"/>
        <v>men</v>
      </c>
      <c r="D207">
        <f t="shared" ca="1" si="51"/>
        <v>44</v>
      </c>
      <c r="E207">
        <f t="shared" ca="1" si="52"/>
        <v>6</v>
      </c>
      <c r="F207" t="str">
        <f t="shared" ca="1" si="53"/>
        <v>agriculture</v>
      </c>
      <c r="G207">
        <f t="shared" ca="1" si="54"/>
        <v>3</v>
      </c>
      <c r="H207" t="str">
        <f t="shared" ca="1" si="55"/>
        <v>university</v>
      </c>
      <c r="I207">
        <f t="shared" ca="1" si="56"/>
        <v>1</v>
      </c>
      <c r="J207">
        <f t="shared" ca="1" si="57"/>
        <v>1</v>
      </c>
      <c r="K207">
        <f t="shared" ca="1" si="58"/>
        <v>35883</v>
      </c>
      <c r="L207">
        <f t="shared" ca="1" si="59"/>
        <v>8</v>
      </c>
      <c r="M207" t="str">
        <f t="shared" ref="M207:M270" ca="1" si="70">VLOOKUP(L207,$AB$14:$AC$23,2)</f>
        <v>area8</v>
      </c>
      <c r="N207">
        <f t="shared" ca="1" si="60"/>
        <v>107649</v>
      </c>
      <c r="O207" s="2">
        <f t="shared" ca="1" si="61"/>
        <v>8560.6535300246323</v>
      </c>
      <c r="P207" s="1">
        <f t="shared" ca="1" si="62"/>
        <v>13864.49384674005</v>
      </c>
      <c r="Q207">
        <f t="shared" ca="1" si="63"/>
        <v>5126</v>
      </c>
      <c r="R207">
        <f t="shared" ca="1" si="64"/>
        <v>17242.213202294432</v>
      </c>
      <c r="S207">
        <f t="shared" ca="1" si="65"/>
        <v>42902.741509108557</v>
      </c>
      <c r="T207" s="1">
        <f t="shared" ca="1" si="66"/>
        <v>164416.23535584862</v>
      </c>
      <c r="U207" s="2">
        <f t="shared" ca="1" si="67"/>
        <v>30928.866732319064</v>
      </c>
      <c r="V207" s="1">
        <f t="shared" ca="1" si="68"/>
        <v>133487.36862352956</v>
      </c>
      <c r="AD207" s="6">
        <f ca="1">IF(Table2[[#This Row],[gender]]="men",1,0)</f>
        <v>1</v>
      </c>
      <c r="AE207" s="7">
        <f ca="1">IF(Table2[[#This Row],[gender]]="women",1,0)</f>
        <v>0</v>
      </c>
      <c r="AF207" s="7"/>
      <c r="AG207" s="8"/>
      <c r="AI207" s="6">
        <f ca="1">IF(Table2[[#This Row],[field_of_work]]="health",1,0)</f>
        <v>0</v>
      </c>
      <c r="AJ207" s="7">
        <f ca="1">IF(Table2[[#This Row],[field_of_work]]="construction",1,0)</f>
        <v>0</v>
      </c>
      <c r="AK207" s="7">
        <f ca="1">IF(Table2[[#This Row],[field_of_work]]="teaching",1,0)</f>
        <v>0</v>
      </c>
      <c r="AL207" s="7">
        <f ca="1">IF(Table2[[#This Row],[field_of_work]]="IT",1,0)</f>
        <v>0</v>
      </c>
      <c r="AM207" s="7">
        <f ca="1">IF(Table2[[#This Row],[field_of_work]]="general work",1,0)</f>
        <v>0</v>
      </c>
      <c r="AN207" s="7">
        <f ca="1">IF(Table2[[#This Row],[field_of_work]]="agriculture",1,0)</f>
        <v>1</v>
      </c>
      <c r="AO207" s="7"/>
      <c r="AP207" s="7"/>
      <c r="AQ207" s="7"/>
      <c r="AR207" s="7"/>
      <c r="AS207" s="7"/>
      <c r="AT207" s="8"/>
      <c r="AV207" s="19">
        <f t="shared" ref="AV207:AV270" ca="1" si="71">P208/J208</f>
        <v>87459.145909218656</v>
      </c>
      <c r="AW207" s="8"/>
      <c r="AX207" s="6">
        <f ca="1">IF(Table2[[#This Row],[debts]]&gt;$AY$14,1,0)</f>
        <v>1</v>
      </c>
      <c r="AY207" s="7"/>
      <c r="AZ207" s="8"/>
      <c r="BA207" s="26">
        <f ca="1">Table2[[#This Row],[mortage_left]]/Table2[[#This Row],[value_of_house]]</f>
        <v>7.952376269193985E-2</v>
      </c>
      <c r="BB207" s="7">
        <f t="shared" ca="1" si="69"/>
        <v>1</v>
      </c>
      <c r="BC207" s="7"/>
      <c r="BD207" s="7"/>
      <c r="BE207" s="6">
        <f ca="1">IF(Table2[[#This Row],[area]]="area1",Table2[[#This Row],[income]],0)</f>
        <v>0</v>
      </c>
      <c r="BF207" s="7">
        <f ca="1">IF(Table2[[#This Row],[area]]="area2",Table2[[#This Row],[income]],0)</f>
        <v>0</v>
      </c>
      <c r="BG207" s="7">
        <f ca="1">IF(Table2[[#This Row],[area]]="area3",Table2[[#This Row],[income]],0)</f>
        <v>0</v>
      </c>
      <c r="BH207" s="7">
        <f ca="1">IF(Table2[[#This Row],[area]]="area4",Table2[[#This Row],[income]],0)</f>
        <v>0</v>
      </c>
      <c r="BI207" s="7">
        <f ca="1">IF(Table2[[#This Row],[area]]="area5",Table2[[#This Row],[income]],0)</f>
        <v>0</v>
      </c>
      <c r="BJ207" s="7">
        <f ca="1">IF(Table2[[#This Row],[area]]="area6",Table2[[#This Row],[income]],0)</f>
        <v>0</v>
      </c>
      <c r="BK207" s="7">
        <f ca="1">IF(Table2[[#This Row],[area]]="area7",Table2[[#This Row],[income]],0)</f>
        <v>0</v>
      </c>
      <c r="BL207" s="7">
        <f ca="1">IF(Table2[[#This Row],[area]]="area8",Table2[[#This Row],[income]],0)</f>
        <v>35883</v>
      </c>
      <c r="BM207" s="7">
        <f ca="1">IF(Table2[[#This Row],[area]]="area9",Table2[[#This Row],[income]],0)</f>
        <v>0</v>
      </c>
      <c r="BN207" s="7">
        <f ca="1">IF(Table2[[#This Row],[area]]="area10",Table2[[#This Row],[income]],0)</f>
        <v>0</v>
      </c>
      <c r="BO207" s="6">
        <f ca="1">IF(Table2[[#This Row],[field_of_work]]="health",Table2[[#This Row],[income]],0)</f>
        <v>0</v>
      </c>
      <c r="BP207" s="7">
        <f ca="1">IF(Table2[[#This Row],[field_of_work]]="construction",Table2[[#This Row],[income]],0)</f>
        <v>0</v>
      </c>
      <c r="BQ207" s="7">
        <f ca="1">IF(Table2[[#This Row],[field_of_work]]="teaching",Table2[[#This Row],[income]],0)</f>
        <v>0</v>
      </c>
      <c r="BR207" s="7">
        <f ca="1">IF(Table2[[#This Row],[field_of_work]]="IT",Table2[[#This Row],[income]],0)</f>
        <v>0</v>
      </c>
      <c r="BS207" s="7">
        <f ca="1">IF(Table2[[#This Row],[field_of_work]]="general work",Table2[[#This Row],[income]],0)</f>
        <v>0</v>
      </c>
      <c r="BT207" s="8">
        <f ca="1">IF(Table2[[#This Row],[field_of_work]]="agriculture",Table2[[#This Row],[income]],0)</f>
        <v>35883</v>
      </c>
      <c r="BU207" s="6">
        <f ca="1">IF(Table2[[#This Row],[value_of_debts]]&gt;Table2[[#This Row],[income]],1,0)</f>
        <v>0</v>
      </c>
      <c r="BV207" s="7"/>
      <c r="BW207" s="6">
        <f ca="1">IF(Table2[[#This Row],[net_worth_of_person($)]]&gt;$BX$14,Table2[[#This Row],[age]],0)</f>
        <v>44</v>
      </c>
      <c r="BX207" s="8"/>
    </row>
    <row r="208" spans="2:76" x14ac:dyDescent="0.3">
      <c r="B208">
        <f t="shared" ref="B208:B271" ca="1" si="72">RANDBETWEEN(1,2)</f>
        <v>2</v>
      </c>
      <c r="C208" t="str">
        <f t="shared" ref="C208:C271" ca="1" si="73">IF(B208=1,"men","women")</f>
        <v>women</v>
      </c>
      <c r="D208">
        <f t="shared" ref="D208:D271" ca="1" si="74">RANDBETWEEN(25,45)</f>
        <v>33</v>
      </c>
      <c r="E208">
        <f t="shared" ref="E208:E271" ca="1" si="75">RANDBETWEEN(1,6)</f>
        <v>5</v>
      </c>
      <c r="F208" t="str">
        <f t="shared" ref="F208:F271" ca="1" si="76">VLOOKUP(E208,$X$14:$Y$19,2)</f>
        <v>general work</v>
      </c>
      <c r="G208">
        <f t="shared" ref="G208:G271" ca="1" si="77">RANDBETWEEN(1,5)</f>
        <v>5</v>
      </c>
      <c r="H208" t="str">
        <f t="shared" ref="H208:H271" ca="1" si="78">VLOOKUP(G208,$Z$14:$AA$18,2)</f>
        <v>other</v>
      </c>
      <c r="I208">
        <f t="shared" ref="I208:I271" ca="1" si="79">RANDBETWEEN(0,4)</f>
        <v>2</v>
      </c>
      <c r="J208">
        <f t="shared" ref="J208:J271" ca="1" si="80">RANDBETWEEN(1,3)</f>
        <v>2</v>
      </c>
      <c r="K208">
        <f t="shared" ref="K208:K271" ca="1" si="81">RANDBETWEEN(25000,90000)</f>
        <v>89007</v>
      </c>
      <c r="L208">
        <f t="shared" ref="L208:L271" ca="1" si="82">RANDBETWEEN(1,14)</f>
        <v>5</v>
      </c>
      <c r="M208" t="str">
        <f t="shared" ca="1" si="70"/>
        <v>area5</v>
      </c>
      <c r="N208">
        <f t="shared" ref="N208:N271" ca="1" si="83">K208*RANDBETWEEN(3,6)</f>
        <v>534042</v>
      </c>
      <c r="O208" s="2">
        <f t="shared" ref="O208:O271" ca="1" si="84">RAND()*N208</f>
        <v>121138.79776256866</v>
      </c>
      <c r="P208" s="1">
        <f t="shared" ref="P208:P271" ca="1" si="85">J208*RAND()*K208</f>
        <v>174918.29181843731</v>
      </c>
      <c r="Q208">
        <f t="shared" ref="Q208:Q271" ca="1" si="86">RANDBETWEEN(0,P208)</f>
        <v>106</v>
      </c>
      <c r="R208">
        <f t="shared" ref="R208:R271" ca="1" si="87">RAND()*K208*2</f>
        <v>9317.0925309958748</v>
      </c>
      <c r="S208">
        <f t="shared" ref="S208:S271" ca="1" si="88">RAND()*K208*1.5</f>
        <v>118382.88637573614</v>
      </c>
      <c r="T208" s="1">
        <f t="shared" ref="T208:T271" ca="1" si="89">N208+P208+S208</f>
        <v>827343.17819417338</v>
      </c>
      <c r="U208" s="2">
        <f t="shared" ref="U208:U271" ca="1" si="90">O208+Q208+R208</f>
        <v>130561.89029356453</v>
      </c>
      <c r="V208" s="1">
        <f t="shared" ref="V208:V271" ca="1" si="91">T208-U208</f>
        <v>696781.28790060885</v>
      </c>
      <c r="AD208" s="6">
        <f ca="1">IF(Table2[[#This Row],[gender]]="men",1,0)</f>
        <v>0</v>
      </c>
      <c r="AE208" s="7">
        <f ca="1">IF(Table2[[#This Row],[gender]]="women",1,0)</f>
        <v>1</v>
      </c>
      <c r="AF208" s="7"/>
      <c r="AG208" s="8"/>
      <c r="AI208" s="6">
        <f ca="1">IF(Table2[[#This Row],[field_of_work]]="health",1,0)</f>
        <v>0</v>
      </c>
      <c r="AJ208" s="7">
        <f ca="1">IF(Table2[[#This Row],[field_of_work]]="construction",1,0)</f>
        <v>0</v>
      </c>
      <c r="AK208" s="7">
        <f ca="1">IF(Table2[[#This Row],[field_of_work]]="teaching",1,0)</f>
        <v>0</v>
      </c>
      <c r="AL208" s="7">
        <f ca="1">IF(Table2[[#This Row],[field_of_work]]="IT",1,0)</f>
        <v>0</v>
      </c>
      <c r="AM208" s="7">
        <f ca="1">IF(Table2[[#This Row],[field_of_work]]="general work",1,0)</f>
        <v>1</v>
      </c>
      <c r="AN208" s="7">
        <f ca="1">IF(Table2[[#This Row],[field_of_work]]="agriculture",1,0)</f>
        <v>0</v>
      </c>
      <c r="AO208" s="7"/>
      <c r="AP208" s="7"/>
      <c r="AQ208" s="7"/>
      <c r="AR208" s="7"/>
      <c r="AS208" s="7"/>
      <c r="AT208" s="8"/>
      <c r="AV208" s="19">
        <f t="shared" ca="1" si="71"/>
        <v>31454.327685693606</v>
      </c>
      <c r="AW208" s="8"/>
      <c r="AX208" s="6">
        <f ca="1">IF(Table2[[#This Row],[debts]]&gt;$AY$14,1,0)</f>
        <v>1</v>
      </c>
      <c r="AY208" s="7"/>
      <c r="AZ208" s="8"/>
      <c r="BA208" s="26">
        <f ca="1">Table2[[#This Row],[mortage_left]]/Table2[[#This Row],[value_of_house]]</f>
        <v>0.22683384033946519</v>
      </c>
      <c r="BB208" s="7">
        <f t="shared" ref="BB208:BB271" ca="1" si="92">IF(BA208&lt;$BC$14,1,0)</f>
        <v>1</v>
      </c>
      <c r="BC208" s="7"/>
      <c r="BD208" s="7"/>
      <c r="BE208" s="6">
        <f ca="1">IF(Table2[[#This Row],[area]]="area1",Table2[[#This Row],[income]],0)</f>
        <v>0</v>
      </c>
      <c r="BF208" s="7">
        <f ca="1">IF(Table2[[#This Row],[area]]="area2",Table2[[#This Row],[income]],0)</f>
        <v>0</v>
      </c>
      <c r="BG208" s="7">
        <f ca="1">IF(Table2[[#This Row],[area]]="area3",Table2[[#This Row],[income]],0)</f>
        <v>0</v>
      </c>
      <c r="BH208" s="7">
        <f ca="1">IF(Table2[[#This Row],[area]]="area4",Table2[[#This Row],[income]],0)</f>
        <v>0</v>
      </c>
      <c r="BI208" s="7">
        <f ca="1">IF(Table2[[#This Row],[area]]="area5",Table2[[#This Row],[income]],0)</f>
        <v>89007</v>
      </c>
      <c r="BJ208" s="7">
        <f ca="1">IF(Table2[[#This Row],[area]]="area6",Table2[[#This Row],[income]],0)</f>
        <v>0</v>
      </c>
      <c r="BK208" s="7">
        <f ca="1">IF(Table2[[#This Row],[area]]="area7",Table2[[#This Row],[income]],0)</f>
        <v>0</v>
      </c>
      <c r="BL208" s="7">
        <f ca="1">IF(Table2[[#This Row],[area]]="area8",Table2[[#This Row],[income]],0)</f>
        <v>0</v>
      </c>
      <c r="BM208" s="7">
        <f ca="1">IF(Table2[[#This Row],[area]]="area9",Table2[[#This Row],[income]],0)</f>
        <v>0</v>
      </c>
      <c r="BN208" s="7">
        <f ca="1">IF(Table2[[#This Row],[area]]="area10",Table2[[#This Row],[income]],0)</f>
        <v>0</v>
      </c>
      <c r="BO208" s="6">
        <f ca="1">IF(Table2[[#This Row],[field_of_work]]="health",Table2[[#This Row],[income]],0)</f>
        <v>0</v>
      </c>
      <c r="BP208" s="7">
        <f ca="1">IF(Table2[[#This Row],[field_of_work]]="construction",Table2[[#This Row],[income]],0)</f>
        <v>0</v>
      </c>
      <c r="BQ208" s="7">
        <f ca="1">IF(Table2[[#This Row],[field_of_work]]="teaching",Table2[[#This Row],[income]],0)</f>
        <v>0</v>
      </c>
      <c r="BR208" s="7">
        <f ca="1">IF(Table2[[#This Row],[field_of_work]]="IT",Table2[[#This Row],[income]],0)</f>
        <v>0</v>
      </c>
      <c r="BS208" s="7">
        <f ca="1">IF(Table2[[#This Row],[field_of_work]]="general work",Table2[[#This Row],[income]],0)</f>
        <v>89007</v>
      </c>
      <c r="BT208" s="8">
        <f ca="1">IF(Table2[[#This Row],[field_of_work]]="agriculture",Table2[[#This Row],[income]],0)</f>
        <v>0</v>
      </c>
      <c r="BU208" s="6">
        <f ca="1">IF(Table2[[#This Row],[value_of_debts]]&gt;Table2[[#This Row],[income]],1,0)</f>
        <v>1</v>
      </c>
      <c r="BV208" s="7"/>
      <c r="BW208" s="6">
        <f ca="1">IF(Table2[[#This Row],[net_worth_of_person($)]]&gt;$BX$14,Table2[[#This Row],[age]],0)</f>
        <v>33</v>
      </c>
      <c r="BX208" s="8"/>
    </row>
    <row r="209" spans="2:76" x14ac:dyDescent="0.3">
      <c r="B209">
        <f t="shared" ca="1" si="72"/>
        <v>2</v>
      </c>
      <c r="C209" t="str">
        <f t="shared" ca="1" si="73"/>
        <v>women</v>
      </c>
      <c r="D209">
        <f t="shared" ca="1" si="74"/>
        <v>27</v>
      </c>
      <c r="E209">
        <f t="shared" ca="1" si="75"/>
        <v>5</v>
      </c>
      <c r="F209" t="str">
        <f t="shared" ca="1" si="76"/>
        <v>general work</v>
      </c>
      <c r="G209">
        <f t="shared" ca="1" si="77"/>
        <v>2</v>
      </c>
      <c r="H209" t="str">
        <f t="shared" ca="1" si="78"/>
        <v>college</v>
      </c>
      <c r="I209">
        <f t="shared" ca="1" si="79"/>
        <v>0</v>
      </c>
      <c r="J209">
        <f t="shared" ca="1" si="80"/>
        <v>1</v>
      </c>
      <c r="K209">
        <f t="shared" ca="1" si="81"/>
        <v>89292</v>
      </c>
      <c r="L209">
        <f t="shared" ca="1" si="82"/>
        <v>7</v>
      </c>
      <c r="M209" t="str">
        <f t="shared" ca="1" si="70"/>
        <v>area7</v>
      </c>
      <c r="N209">
        <f t="shared" ca="1" si="83"/>
        <v>267876</v>
      </c>
      <c r="O209" s="2">
        <f t="shared" ca="1" si="84"/>
        <v>156928.55146702053</v>
      </c>
      <c r="P209" s="1">
        <f t="shared" ca="1" si="85"/>
        <v>31454.327685693606</v>
      </c>
      <c r="Q209">
        <f t="shared" ca="1" si="86"/>
        <v>28211</v>
      </c>
      <c r="R209">
        <f t="shared" ca="1" si="87"/>
        <v>60748.479706384525</v>
      </c>
      <c r="S209">
        <f t="shared" ca="1" si="88"/>
        <v>31908.256234325701</v>
      </c>
      <c r="T209" s="1">
        <f t="shared" ca="1" si="89"/>
        <v>331238.58392001933</v>
      </c>
      <c r="U209" s="2">
        <f t="shared" ca="1" si="90"/>
        <v>245888.03117340506</v>
      </c>
      <c r="V209" s="1">
        <f t="shared" ca="1" si="91"/>
        <v>85350.552746614267</v>
      </c>
      <c r="AD209" s="6">
        <f ca="1">IF(Table2[[#This Row],[gender]]="men",1,0)</f>
        <v>0</v>
      </c>
      <c r="AE209" s="7">
        <f ca="1">IF(Table2[[#This Row],[gender]]="women",1,0)</f>
        <v>1</v>
      </c>
      <c r="AF209" s="7"/>
      <c r="AG209" s="8"/>
      <c r="AI209" s="6">
        <f ca="1">IF(Table2[[#This Row],[field_of_work]]="health",1,0)</f>
        <v>0</v>
      </c>
      <c r="AJ209" s="7">
        <f ca="1">IF(Table2[[#This Row],[field_of_work]]="construction",1,0)</f>
        <v>0</v>
      </c>
      <c r="AK209" s="7">
        <f ca="1">IF(Table2[[#This Row],[field_of_work]]="teaching",1,0)</f>
        <v>0</v>
      </c>
      <c r="AL209" s="7">
        <f ca="1">IF(Table2[[#This Row],[field_of_work]]="IT",1,0)</f>
        <v>0</v>
      </c>
      <c r="AM209" s="7">
        <f ca="1">IF(Table2[[#This Row],[field_of_work]]="general work",1,0)</f>
        <v>1</v>
      </c>
      <c r="AN209" s="7">
        <f ca="1">IF(Table2[[#This Row],[field_of_work]]="agriculture",1,0)</f>
        <v>0</v>
      </c>
      <c r="AO209" s="7"/>
      <c r="AP209" s="7"/>
      <c r="AQ209" s="7"/>
      <c r="AR209" s="7"/>
      <c r="AS209" s="7"/>
      <c r="AT209" s="8"/>
      <c r="AV209" s="19">
        <f t="shared" ca="1" si="71"/>
        <v>1869.3318315832862</v>
      </c>
      <c r="AW209" s="8"/>
      <c r="AX209" s="6">
        <f ca="1">IF(Table2[[#This Row],[debts]]&gt;$AY$14,1,0)</f>
        <v>1</v>
      </c>
      <c r="AY209" s="7"/>
      <c r="AZ209" s="8"/>
      <c r="BA209" s="26">
        <f ca="1">Table2[[#This Row],[mortage_left]]/Table2[[#This Row],[value_of_house]]</f>
        <v>0.58582535003890057</v>
      </c>
      <c r="BB209" s="7">
        <f t="shared" ca="1" si="92"/>
        <v>0</v>
      </c>
      <c r="BC209" s="7"/>
      <c r="BD209" s="7"/>
      <c r="BE209" s="6">
        <f ca="1">IF(Table2[[#This Row],[area]]="area1",Table2[[#This Row],[income]],0)</f>
        <v>0</v>
      </c>
      <c r="BF209" s="7">
        <f ca="1">IF(Table2[[#This Row],[area]]="area2",Table2[[#This Row],[income]],0)</f>
        <v>0</v>
      </c>
      <c r="BG209" s="7">
        <f ca="1">IF(Table2[[#This Row],[area]]="area3",Table2[[#This Row],[income]],0)</f>
        <v>0</v>
      </c>
      <c r="BH209" s="7">
        <f ca="1">IF(Table2[[#This Row],[area]]="area4",Table2[[#This Row],[income]],0)</f>
        <v>0</v>
      </c>
      <c r="BI209" s="7">
        <f ca="1">IF(Table2[[#This Row],[area]]="area5",Table2[[#This Row],[income]],0)</f>
        <v>0</v>
      </c>
      <c r="BJ209" s="7">
        <f ca="1">IF(Table2[[#This Row],[area]]="area6",Table2[[#This Row],[income]],0)</f>
        <v>0</v>
      </c>
      <c r="BK209" s="7">
        <f ca="1">IF(Table2[[#This Row],[area]]="area7",Table2[[#This Row],[income]],0)</f>
        <v>89292</v>
      </c>
      <c r="BL209" s="7">
        <f ca="1">IF(Table2[[#This Row],[area]]="area8",Table2[[#This Row],[income]],0)</f>
        <v>0</v>
      </c>
      <c r="BM209" s="7">
        <f ca="1">IF(Table2[[#This Row],[area]]="area9",Table2[[#This Row],[income]],0)</f>
        <v>0</v>
      </c>
      <c r="BN209" s="7">
        <f ca="1">IF(Table2[[#This Row],[area]]="area10",Table2[[#This Row],[income]],0)</f>
        <v>0</v>
      </c>
      <c r="BO209" s="6">
        <f ca="1">IF(Table2[[#This Row],[field_of_work]]="health",Table2[[#This Row],[income]],0)</f>
        <v>0</v>
      </c>
      <c r="BP209" s="7">
        <f ca="1">IF(Table2[[#This Row],[field_of_work]]="construction",Table2[[#This Row],[income]],0)</f>
        <v>0</v>
      </c>
      <c r="BQ209" s="7">
        <f ca="1">IF(Table2[[#This Row],[field_of_work]]="teaching",Table2[[#This Row],[income]],0)</f>
        <v>0</v>
      </c>
      <c r="BR209" s="7">
        <f ca="1">IF(Table2[[#This Row],[field_of_work]]="IT",Table2[[#This Row],[income]],0)</f>
        <v>0</v>
      </c>
      <c r="BS209" s="7">
        <f ca="1">IF(Table2[[#This Row],[field_of_work]]="general work",Table2[[#This Row],[income]],0)</f>
        <v>89292</v>
      </c>
      <c r="BT209" s="8">
        <f ca="1">IF(Table2[[#This Row],[field_of_work]]="agriculture",Table2[[#This Row],[income]],0)</f>
        <v>0</v>
      </c>
      <c r="BU209" s="6">
        <f ca="1">IF(Table2[[#This Row],[value_of_debts]]&gt;Table2[[#This Row],[income]],1,0)</f>
        <v>1</v>
      </c>
      <c r="BV209" s="7"/>
      <c r="BW209" s="6">
        <f ca="1">IF(Table2[[#This Row],[net_worth_of_person($)]]&gt;$BX$14,Table2[[#This Row],[age]],0)</f>
        <v>27</v>
      </c>
      <c r="BX209" s="8"/>
    </row>
    <row r="210" spans="2:76" x14ac:dyDescent="0.3">
      <c r="B210">
        <f t="shared" ca="1" si="72"/>
        <v>2</v>
      </c>
      <c r="C210" t="str">
        <f t="shared" ca="1" si="73"/>
        <v>women</v>
      </c>
      <c r="D210">
        <f t="shared" ca="1" si="74"/>
        <v>37</v>
      </c>
      <c r="E210">
        <f t="shared" ca="1" si="75"/>
        <v>1</v>
      </c>
      <c r="F210" t="str">
        <f t="shared" ca="1" si="76"/>
        <v>health</v>
      </c>
      <c r="G210">
        <f t="shared" ca="1" si="77"/>
        <v>3</v>
      </c>
      <c r="H210" t="str">
        <f t="shared" ca="1" si="78"/>
        <v>university</v>
      </c>
      <c r="I210">
        <f t="shared" ca="1" si="79"/>
        <v>4</v>
      </c>
      <c r="J210">
        <f t="shared" ca="1" si="80"/>
        <v>1</v>
      </c>
      <c r="K210">
        <f t="shared" ca="1" si="81"/>
        <v>47893</v>
      </c>
      <c r="L210">
        <f t="shared" ca="1" si="82"/>
        <v>8</v>
      </c>
      <c r="M210" t="str">
        <f t="shared" ca="1" si="70"/>
        <v>area8</v>
      </c>
      <c r="N210">
        <f t="shared" ca="1" si="83"/>
        <v>143679</v>
      </c>
      <c r="O210" s="2">
        <f t="shared" ca="1" si="84"/>
        <v>43912.000554222061</v>
      </c>
      <c r="P210" s="1">
        <f t="shared" ca="1" si="85"/>
        <v>1869.3318315832862</v>
      </c>
      <c r="Q210">
        <f t="shared" ca="1" si="86"/>
        <v>40</v>
      </c>
      <c r="R210">
        <f t="shared" ca="1" si="87"/>
        <v>56610.141971430916</v>
      </c>
      <c r="S210">
        <f t="shared" ca="1" si="88"/>
        <v>40853.224889665493</v>
      </c>
      <c r="T210" s="1">
        <f t="shared" ca="1" si="89"/>
        <v>186401.55672124878</v>
      </c>
      <c r="U210" s="2">
        <f t="shared" ca="1" si="90"/>
        <v>100562.14252565298</v>
      </c>
      <c r="V210" s="1">
        <f t="shared" ca="1" si="91"/>
        <v>85839.414195595804</v>
      </c>
      <c r="AD210" s="6">
        <f ca="1">IF(Table2[[#This Row],[gender]]="men",1,0)</f>
        <v>0</v>
      </c>
      <c r="AE210" s="7">
        <f ca="1">IF(Table2[[#This Row],[gender]]="women",1,0)</f>
        <v>1</v>
      </c>
      <c r="AF210" s="7"/>
      <c r="AG210" s="8"/>
      <c r="AI210" s="6">
        <f ca="1">IF(Table2[[#This Row],[field_of_work]]="health",1,0)</f>
        <v>1</v>
      </c>
      <c r="AJ210" s="7">
        <f ca="1">IF(Table2[[#This Row],[field_of_work]]="construction",1,0)</f>
        <v>0</v>
      </c>
      <c r="AK210" s="7">
        <f ca="1">IF(Table2[[#This Row],[field_of_work]]="teaching",1,0)</f>
        <v>0</v>
      </c>
      <c r="AL210" s="7">
        <f ca="1">IF(Table2[[#This Row],[field_of_work]]="IT",1,0)</f>
        <v>0</v>
      </c>
      <c r="AM210" s="7">
        <f ca="1">IF(Table2[[#This Row],[field_of_work]]="general work",1,0)</f>
        <v>0</v>
      </c>
      <c r="AN210" s="7">
        <f ca="1">IF(Table2[[#This Row],[field_of_work]]="agriculture",1,0)</f>
        <v>0</v>
      </c>
      <c r="AO210" s="7"/>
      <c r="AP210" s="7"/>
      <c r="AQ210" s="7"/>
      <c r="AR210" s="7"/>
      <c r="AS210" s="7"/>
      <c r="AT210" s="8"/>
      <c r="AV210" s="19">
        <f t="shared" ca="1" si="71"/>
        <v>52290.82519320245</v>
      </c>
      <c r="AW210" s="8"/>
      <c r="AX210" s="6">
        <f ca="1">IF(Table2[[#This Row],[debts]]&gt;$AY$14,1,0)</f>
        <v>1</v>
      </c>
      <c r="AY210" s="7"/>
      <c r="AZ210" s="8"/>
      <c r="BA210" s="26">
        <f ca="1">Table2[[#This Row],[mortage_left]]/Table2[[#This Row],[value_of_house]]</f>
        <v>0.30562573900306977</v>
      </c>
      <c r="BB210" s="7">
        <f t="shared" ca="1" si="92"/>
        <v>0</v>
      </c>
      <c r="BC210" s="7"/>
      <c r="BD210" s="7"/>
      <c r="BE210" s="6">
        <f ca="1">IF(Table2[[#This Row],[area]]="area1",Table2[[#This Row],[income]],0)</f>
        <v>0</v>
      </c>
      <c r="BF210" s="7">
        <f ca="1">IF(Table2[[#This Row],[area]]="area2",Table2[[#This Row],[income]],0)</f>
        <v>0</v>
      </c>
      <c r="BG210" s="7">
        <f ca="1">IF(Table2[[#This Row],[area]]="area3",Table2[[#This Row],[income]],0)</f>
        <v>0</v>
      </c>
      <c r="BH210" s="7">
        <f ca="1">IF(Table2[[#This Row],[area]]="area4",Table2[[#This Row],[income]],0)</f>
        <v>0</v>
      </c>
      <c r="BI210" s="7">
        <f ca="1">IF(Table2[[#This Row],[area]]="area5",Table2[[#This Row],[income]],0)</f>
        <v>0</v>
      </c>
      <c r="BJ210" s="7">
        <f ca="1">IF(Table2[[#This Row],[area]]="area6",Table2[[#This Row],[income]],0)</f>
        <v>0</v>
      </c>
      <c r="BK210" s="7">
        <f ca="1">IF(Table2[[#This Row],[area]]="area7",Table2[[#This Row],[income]],0)</f>
        <v>0</v>
      </c>
      <c r="BL210" s="7">
        <f ca="1">IF(Table2[[#This Row],[area]]="area8",Table2[[#This Row],[income]],0)</f>
        <v>47893</v>
      </c>
      <c r="BM210" s="7">
        <f ca="1">IF(Table2[[#This Row],[area]]="area9",Table2[[#This Row],[income]],0)</f>
        <v>0</v>
      </c>
      <c r="BN210" s="7">
        <f ca="1">IF(Table2[[#This Row],[area]]="area10",Table2[[#This Row],[income]],0)</f>
        <v>0</v>
      </c>
      <c r="BO210" s="6">
        <f ca="1">IF(Table2[[#This Row],[field_of_work]]="health",Table2[[#This Row],[income]],0)</f>
        <v>47893</v>
      </c>
      <c r="BP210" s="7">
        <f ca="1">IF(Table2[[#This Row],[field_of_work]]="construction",Table2[[#This Row],[income]],0)</f>
        <v>0</v>
      </c>
      <c r="BQ210" s="7">
        <f ca="1">IF(Table2[[#This Row],[field_of_work]]="teaching",Table2[[#This Row],[income]],0)</f>
        <v>0</v>
      </c>
      <c r="BR210" s="7">
        <f ca="1">IF(Table2[[#This Row],[field_of_work]]="IT",Table2[[#This Row],[income]],0)</f>
        <v>0</v>
      </c>
      <c r="BS210" s="7">
        <f ca="1">IF(Table2[[#This Row],[field_of_work]]="general work",Table2[[#This Row],[income]],0)</f>
        <v>0</v>
      </c>
      <c r="BT210" s="8">
        <f ca="1">IF(Table2[[#This Row],[field_of_work]]="agriculture",Table2[[#This Row],[income]],0)</f>
        <v>0</v>
      </c>
      <c r="BU210" s="6">
        <f ca="1">IF(Table2[[#This Row],[value_of_debts]]&gt;Table2[[#This Row],[income]],1,0)</f>
        <v>1</v>
      </c>
      <c r="BV210" s="7"/>
      <c r="BW210" s="6">
        <f ca="1">IF(Table2[[#This Row],[net_worth_of_person($)]]&gt;$BX$14,Table2[[#This Row],[age]],0)</f>
        <v>37</v>
      </c>
      <c r="BX210" s="8"/>
    </row>
    <row r="211" spans="2:76" x14ac:dyDescent="0.3">
      <c r="B211">
        <f t="shared" ca="1" si="72"/>
        <v>1</v>
      </c>
      <c r="C211" t="str">
        <f t="shared" ca="1" si="73"/>
        <v>men</v>
      </c>
      <c r="D211">
        <f t="shared" ca="1" si="74"/>
        <v>27</v>
      </c>
      <c r="E211">
        <f t="shared" ca="1" si="75"/>
        <v>3</v>
      </c>
      <c r="F211" t="str">
        <f t="shared" ca="1" si="76"/>
        <v>teaching</v>
      </c>
      <c r="G211">
        <f t="shared" ca="1" si="77"/>
        <v>5</v>
      </c>
      <c r="H211" t="str">
        <f t="shared" ca="1" si="78"/>
        <v>other</v>
      </c>
      <c r="I211">
        <f t="shared" ca="1" si="79"/>
        <v>4</v>
      </c>
      <c r="J211">
        <f t="shared" ca="1" si="80"/>
        <v>2</v>
      </c>
      <c r="K211">
        <f t="shared" ca="1" si="81"/>
        <v>58928</v>
      </c>
      <c r="L211">
        <f t="shared" ca="1" si="82"/>
        <v>2</v>
      </c>
      <c r="M211" t="str">
        <f t="shared" ca="1" si="70"/>
        <v>area2</v>
      </c>
      <c r="N211">
        <f t="shared" ca="1" si="83"/>
        <v>353568</v>
      </c>
      <c r="O211" s="2">
        <f t="shared" ca="1" si="84"/>
        <v>232901.44648847249</v>
      </c>
      <c r="P211" s="1">
        <f t="shared" ca="1" si="85"/>
        <v>104581.6503864049</v>
      </c>
      <c r="Q211">
        <f t="shared" ca="1" si="86"/>
        <v>20286</v>
      </c>
      <c r="R211">
        <f t="shared" ca="1" si="87"/>
        <v>114034.95806846939</v>
      </c>
      <c r="S211">
        <f t="shared" ca="1" si="88"/>
        <v>66125.136386839658</v>
      </c>
      <c r="T211" s="1">
        <f t="shared" ca="1" si="89"/>
        <v>524274.78677324456</v>
      </c>
      <c r="U211" s="2">
        <f t="shared" ca="1" si="90"/>
        <v>367222.40455694188</v>
      </c>
      <c r="V211" s="1">
        <f t="shared" ca="1" si="91"/>
        <v>157052.38221630268</v>
      </c>
      <c r="AD211" s="6">
        <f ca="1">IF(Table2[[#This Row],[gender]]="men",1,0)</f>
        <v>1</v>
      </c>
      <c r="AE211" s="7">
        <f ca="1">IF(Table2[[#This Row],[gender]]="women",1,0)</f>
        <v>0</v>
      </c>
      <c r="AF211" s="7"/>
      <c r="AG211" s="8"/>
      <c r="AI211" s="6">
        <f ca="1">IF(Table2[[#This Row],[field_of_work]]="health",1,0)</f>
        <v>0</v>
      </c>
      <c r="AJ211" s="7">
        <f ca="1">IF(Table2[[#This Row],[field_of_work]]="construction",1,0)</f>
        <v>0</v>
      </c>
      <c r="AK211" s="7">
        <f ca="1">IF(Table2[[#This Row],[field_of_work]]="teaching",1,0)</f>
        <v>1</v>
      </c>
      <c r="AL211" s="7">
        <f ca="1">IF(Table2[[#This Row],[field_of_work]]="IT",1,0)</f>
        <v>0</v>
      </c>
      <c r="AM211" s="7">
        <f ca="1">IF(Table2[[#This Row],[field_of_work]]="general work",1,0)</f>
        <v>0</v>
      </c>
      <c r="AN211" s="7">
        <f ca="1">IF(Table2[[#This Row],[field_of_work]]="agriculture",1,0)</f>
        <v>0</v>
      </c>
      <c r="AO211" s="7"/>
      <c r="AP211" s="7"/>
      <c r="AQ211" s="7"/>
      <c r="AR211" s="7"/>
      <c r="AS211" s="7"/>
      <c r="AT211" s="8"/>
      <c r="AV211" s="19">
        <f t="shared" ca="1" si="71"/>
        <v>33665.157950628163</v>
      </c>
      <c r="AW211" s="8"/>
      <c r="AX211" s="6">
        <f ca="1">IF(Table2[[#This Row],[debts]]&gt;$AY$14,1,0)</f>
        <v>1</v>
      </c>
      <c r="AY211" s="7"/>
      <c r="AZ211" s="8"/>
      <c r="BA211" s="26">
        <f ca="1">Table2[[#This Row],[mortage_left]]/Table2[[#This Row],[value_of_house]]</f>
        <v>0.65871754934969362</v>
      </c>
      <c r="BB211" s="7">
        <f t="shared" ca="1" si="92"/>
        <v>0</v>
      </c>
      <c r="BC211" s="7"/>
      <c r="BD211" s="7"/>
      <c r="BE211" s="6">
        <f ca="1">IF(Table2[[#This Row],[area]]="area1",Table2[[#This Row],[income]],0)</f>
        <v>0</v>
      </c>
      <c r="BF211" s="7">
        <f ca="1">IF(Table2[[#This Row],[area]]="area2",Table2[[#This Row],[income]],0)</f>
        <v>58928</v>
      </c>
      <c r="BG211" s="7">
        <f ca="1">IF(Table2[[#This Row],[area]]="area3",Table2[[#This Row],[income]],0)</f>
        <v>0</v>
      </c>
      <c r="BH211" s="7">
        <f ca="1">IF(Table2[[#This Row],[area]]="area4",Table2[[#This Row],[income]],0)</f>
        <v>0</v>
      </c>
      <c r="BI211" s="7">
        <f ca="1">IF(Table2[[#This Row],[area]]="area5",Table2[[#This Row],[income]],0)</f>
        <v>0</v>
      </c>
      <c r="BJ211" s="7">
        <f ca="1">IF(Table2[[#This Row],[area]]="area6",Table2[[#This Row],[income]],0)</f>
        <v>0</v>
      </c>
      <c r="BK211" s="7">
        <f ca="1">IF(Table2[[#This Row],[area]]="area7",Table2[[#This Row],[income]],0)</f>
        <v>0</v>
      </c>
      <c r="BL211" s="7">
        <f ca="1">IF(Table2[[#This Row],[area]]="area8",Table2[[#This Row],[income]],0)</f>
        <v>0</v>
      </c>
      <c r="BM211" s="7">
        <f ca="1">IF(Table2[[#This Row],[area]]="area9",Table2[[#This Row],[income]],0)</f>
        <v>0</v>
      </c>
      <c r="BN211" s="7">
        <f ca="1">IF(Table2[[#This Row],[area]]="area10",Table2[[#This Row],[income]],0)</f>
        <v>0</v>
      </c>
      <c r="BO211" s="6">
        <f ca="1">IF(Table2[[#This Row],[field_of_work]]="health",Table2[[#This Row],[income]],0)</f>
        <v>0</v>
      </c>
      <c r="BP211" s="7">
        <f ca="1">IF(Table2[[#This Row],[field_of_work]]="construction",Table2[[#This Row],[income]],0)</f>
        <v>0</v>
      </c>
      <c r="BQ211" s="7">
        <f ca="1">IF(Table2[[#This Row],[field_of_work]]="teaching",Table2[[#This Row],[income]],0)</f>
        <v>58928</v>
      </c>
      <c r="BR211" s="7">
        <f ca="1">IF(Table2[[#This Row],[field_of_work]]="IT",Table2[[#This Row],[income]],0)</f>
        <v>0</v>
      </c>
      <c r="BS211" s="7">
        <f ca="1">IF(Table2[[#This Row],[field_of_work]]="general work",Table2[[#This Row],[income]],0)</f>
        <v>0</v>
      </c>
      <c r="BT211" s="8">
        <f ca="1">IF(Table2[[#This Row],[field_of_work]]="agriculture",Table2[[#This Row],[income]],0)</f>
        <v>0</v>
      </c>
      <c r="BU211" s="6">
        <f ca="1">IF(Table2[[#This Row],[value_of_debts]]&gt;Table2[[#This Row],[income]],1,0)</f>
        <v>1</v>
      </c>
      <c r="BV211" s="7"/>
      <c r="BW211" s="6">
        <f ca="1">IF(Table2[[#This Row],[net_worth_of_person($)]]&gt;$BX$14,Table2[[#This Row],[age]],0)</f>
        <v>27</v>
      </c>
      <c r="BX211" s="8"/>
    </row>
    <row r="212" spans="2:76" x14ac:dyDescent="0.3">
      <c r="B212">
        <f t="shared" ca="1" si="72"/>
        <v>2</v>
      </c>
      <c r="C212" t="str">
        <f t="shared" ca="1" si="73"/>
        <v>women</v>
      </c>
      <c r="D212">
        <f t="shared" ca="1" si="74"/>
        <v>43</v>
      </c>
      <c r="E212">
        <f t="shared" ca="1" si="75"/>
        <v>2</v>
      </c>
      <c r="F212" t="str">
        <f t="shared" ca="1" si="76"/>
        <v>construction</v>
      </c>
      <c r="G212">
        <f t="shared" ca="1" si="77"/>
        <v>5</v>
      </c>
      <c r="H212" t="str">
        <f t="shared" ca="1" si="78"/>
        <v>other</v>
      </c>
      <c r="I212">
        <f t="shared" ca="1" si="79"/>
        <v>1</v>
      </c>
      <c r="J212">
        <f t="shared" ca="1" si="80"/>
        <v>2</v>
      </c>
      <c r="K212">
        <f t="shared" ca="1" si="81"/>
        <v>47455</v>
      </c>
      <c r="L212">
        <f t="shared" ca="1" si="82"/>
        <v>4</v>
      </c>
      <c r="M212" t="str">
        <f t="shared" ca="1" si="70"/>
        <v>area4</v>
      </c>
      <c r="N212">
        <f t="shared" ca="1" si="83"/>
        <v>142365</v>
      </c>
      <c r="O212" s="2">
        <f t="shared" ca="1" si="84"/>
        <v>134863.00607189533</v>
      </c>
      <c r="P212" s="1">
        <f t="shared" ca="1" si="85"/>
        <v>67330.315901256326</v>
      </c>
      <c r="Q212">
        <f t="shared" ca="1" si="86"/>
        <v>47688</v>
      </c>
      <c r="R212">
        <f t="shared" ca="1" si="87"/>
        <v>16789.060314595914</v>
      </c>
      <c r="S212">
        <f t="shared" ca="1" si="88"/>
        <v>349.94859187890768</v>
      </c>
      <c r="T212" s="1">
        <f t="shared" ca="1" si="89"/>
        <v>210045.26449313524</v>
      </c>
      <c r="U212" s="2">
        <f t="shared" ca="1" si="90"/>
        <v>199340.06638649123</v>
      </c>
      <c r="V212" s="1">
        <f t="shared" ca="1" si="91"/>
        <v>10705.198106644006</v>
      </c>
      <c r="AD212" s="6">
        <f ca="1">IF(Table2[[#This Row],[gender]]="men",1,0)</f>
        <v>0</v>
      </c>
      <c r="AE212" s="7">
        <f ca="1">IF(Table2[[#This Row],[gender]]="women",1,0)</f>
        <v>1</v>
      </c>
      <c r="AF212" s="7"/>
      <c r="AG212" s="8"/>
      <c r="AI212" s="6">
        <f ca="1">IF(Table2[[#This Row],[field_of_work]]="health",1,0)</f>
        <v>0</v>
      </c>
      <c r="AJ212" s="7">
        <f ca="1">IF(Table2[[#This Row],[field_of_work]]="construction",1,0)</f>
        <v>1</v>
      </c>
      <c r="AK212" s="7">
        <f ca="1">IF(Table2[[#This Row],[field_of_work]]="teaching",1,0)</f>
        <v>0</v>
      </c>
      <c r="AL212" s="7">
        <f ca="1">IF(Table2[[#This Row],[field_of_work]]="IT",1,0)</f>
        <v>0</v>
      </c>
      <c r="AM212" s="7">
        <f ca="1">IF(Table2[[#This Row],[field_of_work]]="general work",1,0)</f>
        <v>0</v>
      </c>
      <c r="AN212" s="7">
        <f ca="1">IF(Table2[[#This Row],[field_of_work]]="agriculture",1,0)</f>
        <v>0</v>
      </c>
      <c r="AO212" s="7"/>
      <c r="AP212" s="7"/>
      <c r="AQ212" s="7"/>
      <c r="AR212" s="7"/>
      <c r="AS212" s="7"/>
      <c r="AT212" s="8"/>
      <c r="AV212" s="19">
        <f t="shared" ca="1" si="71"/>
        <v>3968.610749413589</v>
      </c>
      <c r="AW212" s="8"/>
      <c r="AX212" s="6">
        <f ca="1">IF(Table2[[#This Row],[debts]]&gt;$AY$14,1,0)</f>
        <v>1</v>
      </c>
      <c r="AY212" s="7"/>
      <c r="AZ212" s="8"/>
      <c r="BA212" s="26">
        <f ca="1">Table2[[#This Row],[mortage_left]]/Table2[[#This Row],[value_of_house]]</f>
        <v>0.94730450652825715</v>
      </c>
      <c r="BB212" s="7">
        <f t="shared" ca="1" si="92"/>
        <v>0</v>
      </c>
      <c r="BC212" s="7"/>
      <c r="BD212" s="7"/>
      <c r="BE212" s="6">
        <f ca="1">IF(Table2[[#This Row],[area]]="area1",Table2[[#This Row],[income]],0)</f>
        <v>0</v>
      </c>
      <c r="BF212" s="7">
        <f ca="1">IF(Table2[[#This Row],[area]]="area2",Table2[[#This Row],[income]],0)</f>
        <v>0</v>
      </c>
      <c r="BG212" s="7">
        <f ca="1">IF(Table2[[#This Row],[area]]="area3",Table2[[#This Row],[income]],0)</f>
        <v>0</v>
      </c>
      <c r="BH212" s="7">
        <f ca="1">IF(Table2[[#This Row],[area]]="area4",Table2[[#This Row],[income]],0)</f>
        <v>47455</v>
      </c>
      <c r="BI212" s="7">
        <f ca="1">IF(Table2[[#This Row],[area]]="area5",Table2[[#This Row],[income]],0)</f>
        <v>0</v>
      </c>
      <c r="BJ212" s="7">
        <f ca="1">IF(Table2[[#This Row],[area]]="area6",Table2[[#This Row],[income]],0)</f>
        <v>0</v>
      </c>
      <c r="BK212" s="7">
        <f ca="1">IF(Table2[[#This Row],[area]]="area7",Table2[[#This Row],[income]],0)</f>
        <v>0</v>
      </c>
      <c r="BL212" s="7">
        <f ca="1">IF(Table2[[#This Row],[area]]="area8",Table2[[#This Row],[income]],0)</f>
        <v>0</v>
      </c>
      <c r="BM212" s="7">
        <f ca="1">IF(Table2[[#This Row],[area]]="area9",Table2[[#This Row],[income]],0)</f>
        <v>0</v>
      </c>
      <c r="BN212" s="7">
        <f ca="1">IF(Table2[[#This Row],[area]]="area10",Table2[[#This Row],[income]],0)</f>
        <v>0</v>
      </c>
      <c r="BO212" s="6">
        <f ca="1">IF(Table2[[#This Row],[field_of_work]]="health",Table2[[#This Row],[income]],0)</f>
        <v>0</v>
      </c>
      <c r="BP212" s="7">
        <f ca="1">IF(Table2[[#This Row],[field_of_work]]="construction",Table2[[#This Row],[income]],0)</f>
        <v>47455</v>
      </c>
      <c r="BQ212" s="7">
        <f ca="1">IF(Table2[[#This Row],[field_of_work]]="teaching",Table2[[#This Row],[income]],0)</f>
        <v>0</v>
      </c>
      <c r="BR212" s="7">
        <f ca="1">IF(Table2[[#This Row],[field_of_work]]="IT",Table2[[#This Row],[income]],0)</f>
        <v>0</v>
      </c>
      <c r="BS212" s="7">
        <f ca="1">IF(Table2[[#This Row],[field_of_work]]="general work",Table2[[#This Row],[income]],0)</f>
        <v>0</v>
      </c>
      <c r="BT212" s="8">
        <f ca="1">IF(Table2[[#This Row],[field_of_work]]="agriculture",Table2[[#This Row],[income]],0)</f>
        <v>0</v>
      </c>
      <c r="BU212" s="6">
        <f ca="1">IF(Table2[[#This Row],[value_of_debts]]&gt;Table2[[#This Row],[income]],1,0)</f>
        <v>1</v>
      </c>
      <c r="BV212" s="7"/>
      <c r="BW212" s="6">
        <f ca="1">IF(Table2[[#This Row],[net_worth_of_person($)]]&gt;$BX$14,Table2[[#This Row],[age]],0)</f>
        <v>43</v>
      </c>
      <c r="BX212" s="8"/>
    </row>
    <row r="213" spans="2:76" x14ac:dyDescent="0.3">
      <c r="B213">
        <f t="shared" ca="1" si="72"/>
        <v>2</v>
      </c>
      <c r="C213" t="str">
        <f t="shared" ca="1" si="73"/>
        <v>women</v>
      </c>
      <c r="D213">
        <f t="shared" ca="1" si="74"/>
        <v>25</v>
      </c>
      <c r="E213">
        <f t="shared" ca="1" si="75"/>
        <v>5</v>
      </c>
      <c r="F213" t="str">
        <f t="shared" ca="1" si="76"/>
        <v>general work</v>
      </c>
      <c r="G213">
        <f t="shared" ca="1" si="77"/>
        <v>4</v>
      </c>
      <c r="H213" t="str">
        <f t="shared" ca="1" si="78"/>
        <v>technical</v>
      </c>
      <c r="I213">
        <f t="shared" ca="1" si="79"/>
        <v>0</v>
      </c>
      <c r="J213">
        <f t="shared" ca="1" si="80"/>
        <v>3</v>
      </c>
      <c r="K213">
        <f t="shared" ca="1" si="81"/>
        <v>77202</v>
      </c>
      <c r="L213">
        <f t="shared" ca="1" si="82"/>
        <v>10</v>
      </c>
      <c r="M213" t="str">
        <f t="shared" ca="1" si="70"/>
        <v>area10</v>
      </c>
      <c r="N213">
        <f t="shared" ca="1" si="83"/>
        <v>386010</v>
      </c>
      <c r="O213" s="2">
        <f t="shared" ca="1" si="84"/>
        <v>105132.97120681281</v>
      </c>
      <c r="P213" s="1">
        <f t="shared" ca="1" si="85"/>
        <v>11905.832248240768</v>
      </c>
      <c r="Q213">
        <f t="shared" ca="1" si="86"/>
        <v>4266</v>
      </c>
      <c r="R213">
        <f t="shared" ca="1" si="87"/>
        <v>137452.55340144009</v>
      </c>
      <c r="S213">
        <f t="shared" ca="1" si="88"/>
        <v>59045.62855162019</v>
      </c>
      <c r="T213" s="1">
        <f t="shared" ca="1" si="89"/>
        <v>456961.46079986094</v>
      </c>
      <c r="U213" s="2">
        <f t="shared" ca="1" si="90"/>
        <v>246851.52460825292</v>
      </c>
      <c r="V213" s="1">
        <f t="shared" ca="1" si="91"/>
        <v>210109.93619160802</v>
      </c>
      <c r="AD213" s="6">
        <f ca="1">IF(Table2[[#This Row],[gender]]="men",1,0)</f>
        <v>0</v>
      </c>
      <c r="AE213" s="7">
        <f ca="1">IF(Table2[[#This Row],[gender]]="women",1,0)</f>
        <v>1</v>
      </c>
      <c r="AF213" s="7"/>
      <c r="AG213" s="8"/>
      <c r="AI213" s="6">
        <f ca="1">IF(Table2[[#This Row],[field_of_work]]="health",1,0)</f>
        <v>0</v>
      </c>
      <c r="AJ213" s="7">
        <f ca="1">IF(Table2[[#This Row],[field_of_work]]="construction",1,0)</f>
        <v>0</v>
      </c>
      <c r="AK213" s="7">
        <f ca="1">IF(Table2[[#This Row],[field_of_work]]="teaching",1,0)</f>
        <v>0</v>
      </c>
      <c r="AL213" s="7">
        <f ca="1">IF(Table2[[#This Row],[field_of_work]]="IT",1,0)</f>
        <v>0</v>
      </c>
      <c r="AM213" s="7">
        <f ca="1">IF(Table2[[#This Row],[field_of_work]]="general work",1,0)</f>
        <v>1</v>
      </c>
      <c r="AN213" s="7">
        <f ca="1">IF(Table2[[#This Row],[field_of_work]]="agriculture",1,0)</f>
        <v>0</v>
      </c>
      <c r="AO213" s="7"/>
      <c r="AP213" s="7"/>
      <c r="AQ213" s="7"/>
      <c r="AR213" s="7"/>
      <c r="AS213" s="7"/>
      <c r="AT213" s="8"/>
      <c r="AV213" s="19">
        <f t="shared" ca="1" si="71"/>
        <v>48766.311854594853</v>
      </c>
      <c r="AW213" s="8"/>
      <c r="AX213" s="6">
        <f ca="1">IF(Table2[[#This Row],[debts]]&gt;$AY$14,1,0)</f>
        <v>1</v>
      </c>
      <c r="AY213" s="7"/>
      <c r="AZ213" s="8"/>
      <c r="BA213" s="26">
        <f ca="1">Table2[[#This Row],[mortage_left]]/Table2[[#This Row],[value_of_house]]</f>
        <v>0.27235815446960654</v>
      </c>
      <c r="BB213" s="7">
        <f t="shared" ca="1" si="92"/>
        <v>1</v>
      </c>
      <c r="BC213" s="7"/>
      <c r="BD213" s="7"/>
      <c r="BE213" s="6">
        <f ca="1">IF(Table2[[#This Row],[area]]="area1",Table2[[#This Row],[income]],0)</f>
        <v>0</v>
      </c>
      <c r="BF213" s="7">
        <f ca="1">IF(Table2[[#This Row],[area]]="area2",Table2[[#This Row],[income]],0)</f>
        <v>0</v>
      </c>
      <c r="BG213" s="7">
        <f ca="1">IF(Table2[[#This Row],[area]]="area3",Table2[[#This Row],[income]],0)</f>
        <v>0</v>
      </c>
      <c r="BH213" s="7">
        <f ca="1">IF(Table2[[#This Row],[area]]="area4",Table2[[#This Row],[income]],0)</f>
        <v>0</v>
      </c>
      <c r="BI213" s="7">
        <f ca="1">IF(Table2[[#This Row],[area]]="area5",Table2[[#This Row],[income]],0)</f>
        <v>0</v>
      </c>
      <c r="BJ213" s="7">
        <f ca="1">IF(Table2[[#This Row],[area]]="area6",Table2[[#This Row],[income]],0)</f>
        <v>0</v>
      </c>
      <c r="BK213" s="7">
        <f ca="1">IF(Table2[[#This Row],[area]]="area7",Table2[[#This Row],[income]],0)</f>
        <v>0</v>
      </c>
      <c r="BL213" s="7">
        <f ca="1">IF(Table2[[#This Row],[area]]="area8",Table2[[#This Row],[income]],0)</f>
        <v>0</v>
      </c>
      <c r="BM213" s="7">
        <f ca="1">IF(Table2[[#This Row],[area]]="area9",Table2[[#This Row],[income]],0)</f>
        <v>0</v>
      </c>
      <c r="BN213" s="7">
        <f ca="1">IF(Table2[[#This Row],[area]]="area10",Table2[[#This Row],[income]],0)</f>
        <v>77202</v>
      </c>
      <c r="BO213" s="6">
        <f ca="1">IF(Table2[[#This Row],[field_of_work]]="health",Table2[[#This Row],[income]],0)</f>
        <v>0</v>
      </c>
      <c r="BP213" s="7">
        <f ca="1">IF(Table2[[#This Row],[field_of_work]]="construction",Table2[[#This Row],[income]],0)</f>
        <v>0</v>
      </c>
      <c r="BQ213" s="7">
        <f ca="1">IF(Table2[[#This Row],[field_of_work]]="teaching",Table2[[#This Row],[income]],0)</f>
        <v>0</v>
      </c>
      <c r="BR213" s="7">
        <f ca="1">IF(Table2[[#This Row],[field_of_work]]="IT",Table2[[#This Row],[income]],0)</f>
        <v>0</v>
      </c>
      <c r="BS213" s="7">
        <f ca="1">IF(Table2[[#This Row],[field_of_work]]="general work",Table2[[#This Row],[income]],0)</f>
        <v>77202</v>
      </c>
      <c r="BT213" s="8">
        <f ca="1">IF(Table2[[#This Row],[field_of_work]]="agriculture",Table2[[#This Row],[income]],0)</f>
        <v>0</v>
      </c>
      <c r="BU213" s="6">
        <f ca="1">IF(Table2[[#This Row],[value_of_debts]]&gt;Table2[[#This Row],[income]],1,0)</f>
        <v>1</v>
      </c>
      <c r="BV213" s="7"/>
      <c r="BW213" s="6">
        <f ca="1">IF(Table2[[#This Row],[net_worth_of_person($)]]&gt;$BX$14,Table2[[#This Row],[age]],0)</f>
        <v>25</v>
      </c>
      <c r="BX213" s="8"/>
    </row>
    <row r="214" spans="2:76" x14ac:dyDescent="0.3">
      <c r="B214">
        <f t="shared" ca="1" si="72"/>
        <v>2</v>
      </c>
      <c r="C214" t="str">
        <f t="shared" ca="1" si="73"/>
        <v>women</v>
      </c>
      <c r="D214">
        <f t="shared" ca="1" si="74"/>
        <v>32</v>
      </c>
      <c r="E214">
        <f t="shared" ca="1" si="75"/>
        <v>3</v>
      </c>
      <c r="F214" t="str">
        <f t="shared" ca="1" si="76"/>
        <v>teaching</v>
      </c>
      <c r="G214">
        <f t="shared" ca="1" si="77"/>
        <v>3</v>
      </c>
      <c r="H214" t="str">
        <f t="shared" ca="1" si="78"/>
        <v>university</v>
      </c>
      <c r="I214">
        <f t="shared" ca="1" si="79"/>
        <v>1</v>
      </c>
      <c r="J214">
        <f t="shared" ca="1" si="80"/>
        <v>1</v>
      </c>
      <c r="K214">
        <f t="shared" ca="1" si="81"/>
        <v>84206</v>
      </c>
      <c r="L214">
        <f t="shared" ca="1" si="82"/>
        <v>12</v>
      </c>
      <c r="M214" t="str">
        <f t="shared" ca="1" si="70"/>
        <v>area10</v>
      </c>
      <c r="N214">
        <f t="shared" ca="1" si="83"/>
        <v>505236</v>
      </c>
      <c r="O214" s="2">
        <f t="shared" ca="1" si="84"/>
        <v>146799.6002415214</v>
      </c>
      <c r="P214" s="1">
        <f t="shared" ca="1" si="85"/>
        <v>48766.311854594853</v>
      </c>
      <c r="Q214">
        <f t="shared" ca="1" si="86"/>
        <v>40005</v>
      </c>
      <c r="R214">
        <f t="shared" ca="1" si="87"/>
        <v>155905.26891017135</v>
      </c>
      <c r="S214">
        <f t="shared" ca="1" si="88"/>
        <v>61536.173725365865</v>
      </c>
      <c r="T214" s="1">
        <f t="shared" ca="1" si="89"/>
        <v>615538.48557996075</v>
      </c>
      <c r="U214" s="2">
        <f t="shared" ca="1" si="90"/>
        <v>342709.86915169272</v>
      </c>
      <c r="V214" s="1">
        <f t="shared" ca="1" si="91"/>
        <v>272828.61642826803</v>
      </c>
      <c r="AD214" s="6">
        <f ca="1">IF(Table2[[#This Row],[gender]]="men",1,0)</f>
        <v>0</v>
      </c>
      <c r="AE214" s="7">
        <f ca="1">IF(Table2[[#This Row],[gender]]="women",1,0)</f>
        <v>1</v>
      </c>
      <c r="AF214" s="7"/>
      <c r="AG214" s="8"/>
      <c r="AI214" s="6">
        <f ca="1">IF(Table2[[#This Row],[field_of_work]]="health",1,0)</f>
        <v>0</v>
      </c>
      <c r="AJ214" s="7">
        <f ca="1">IF(Table2[[#This Row],[field_of_work]]="construction",1,0)</f>
        <v>0</v>
      </c>
      <c r="AK214" s="7">
        <f ca="1">IF(Table2[[#This Row],[field_of_work]]="teaching",1,0)</f>
        <v>1</v>
      </c>
      <c r="AL214" s="7">
        <f ca="1">IF(Table2[[#This Row],[field_of_work]]="IT",1,0)</f>
        <v>0</v>
      </c>
      <c r="AM214" s="7">
        <f ca="1">IF(Table2[[#This Row],[field_of_work]]="general work",1,0)</f>
        <v>0</v>
      </c>
      <c r="AN214" s="7">
        <f ca="1">IF(Table2[[#This Row],[field_of_work]]="agriculture",1,0)</f>
        <v>0</v>
      </c>
      <c r="AO214" s="7"/>
      <c r="AP214" s="7"/>
      <c r="AQ214" s="7"/>
      <c r="AR214" s="7"/>
      <c r="AS214" s="7"/>
      <c r="AT214" s="8"/>
      <c r="AV214" s="19">
        <f t="shared" ca="1" si="71"/>
        <v>32634.149213117988</v>
      </c>
      <c r="AW214" s="8"/>
      <c r="AX214" s="6">
        <f ca="1">IF(Table2[[#This Row],[debts]]&gt;$AY$14,1,0)</f>
        <v>1</v>
      </c>
      <c r="AY214" s="7"/>
      <c r="AZ214" s="8"/>
      <c r="BA214" s="26">
        <f ca="1">Table2[[#This Row],[mortage_left]]/Table2[[#This Row],[value_of_house]]</f>
        <v>0.29055649288950391</v>
      </c>
      <c r="BB214" s="7">
        <f t="shared" ca="1" si="92"/>
        <v>1</v>
      </c>
      <c r="BC214" s="7"/>
      <c r="BD214" s="7"/>
      <c r="BE214" s="6">
        <f ca="1">IF(Table2[[#This Row],[area]]="area1",Table2[[#This Row],[income]],0)</f>
        <v>0</v>
      </c>
      <c r="BF214" s="7">
        <f ca="1">IF(Table2[[#This Row],[area]]="area2",Table2[[#This Row],[income]],0)</f>
        <v>0</v>
      </c>
      <c r="BG214" s="7">
        <f ca="1">IF(Table2[[#This Row],[area]]="area3",Table2[[#This Row],[income]],0)</f>
        <v>0</v>
      </c>
      <c r="BH214" s="7">
        <f ca="1">IF(Table2[[#This Row],[area]]="area4",Table2[[#This Row],[income]],0)</f>
        <v>0</v>
      </c>
      <c r="BI214" s="7">
        <f ca="1">IF(Table2[[#This Row],[area]]="area5",Table2[[#This Row],[income]],0)</f>
        <v>0</v>
      </c>
      <c r="BJ214" s="7">
        <f ca="1">IF(Table2[[#This Row],[area]]="area6",Table2[[#This Row],[income]],0)</f>
        <v>0</v>
      </c>
      <c r="BK214" s="7">
        <f ca="1">IF(Table2[[#This Row],[area]]="area7",Table2[[#This Row],[income]],0)</f>
        <v>0</v>
      </c>
      <c r="BL214" s="7">
        <f ca="1">IF(Table2[[#This Row],[area]]="area8",Table2[[#This Row],[income]],0)</f>
        <v>0</v>
      </c>
      <c r="BM214" s="7">
        <f ca="1">IF(Table2[[#This Row],[area]]="area9",Table2[[#This Row],[income]],0)</f>
        <v>0</v>
      </c>
      <c r="BN214" s="7">
        <f ca="1">IF(Table2[[#This Row],[area]]="area10",Table2[[#This Row],[income]],0)</f>
        <v>84206</v>
      </c>
      <c r="BO214" s="6">
        <f ca="1">IF(Table2[[#This Row],[field_of_work]]="health",Table2[[#This Row],[income]],0)</f>
        <v>0</v>
      </c>
      <c r="BP214" s="7">
        <f ca="1">IF(Table2[[#This Row],[field_of_work]]="construction",Table2[[#This Row],[income]],0)</f>
        <v>0</v>
      </c>
      <c r="BQ214" s="7">
        <f ca="1">IF(Table2[[#This Row],[field_of_work]]="teaching",Table2[[#This Row],[income]],0)</f>
        <v>84206</v>
      </c>
      <c r="BR214" s="7">
        <f ca="1">IF(Table2[[#This Row],[field_of_work]]="IT",Table2[[#This Row],[income]],0)</f>
        <v>0</v>
      </c>
      <c r="BS214" s="7">
        <f ca="1">IF(Table2[[#This Row],[field_of_work]]="general work",Table2[[#This Row],[income]],0)</f>
        <v>0</v>
      </c>
      <c r="BT214" s="8">
        <f ca="1">IF(Table2[[#This Row],[field_of_work]]="agriculture",Table2[[#This Row],[income]],0)</f>
        <v>0</v>
      </c>
      <c r="BU214" s="6">
        <f ca="1">IF(Table2[[#This Row],[value_of_debts]]&gt;Table2[[#This Row],[income]],1,0)</f>
        <v>1</v>
      </c>
      <c r="BV214" s="7"/>
      <c r="BW214" s="6">
        <f ca="1">IF(Table2[[#This Row],[net_worth_of_person($)]]&gt;$BX$14,Table2[[#This Row],[age]],0)</f>
        <v>32</v>
      </c>
      <c r="BX214" s="8"/>
    </row>
    <row r="215" spans="2:76" x14ac:dyDescent="0.3">
      <c r="B215">
        <f t="shared" ca="1" si="72"/>
        <v>2</v>
      </c>
      <c r="C215" t="str">
        <f t="shared" ca="1" si="73"/>
        <v>women</v>
      </c>
      <c r="D215">
        <f t="shared" ca="1" si="74"/>
        <v>28</v>
      </c>
      <c r="E215">
        <f t="shared" ca="1" si="75"/>
        <v>1</v>
      </c>
      <c r="F215" t="str">
        <f t="shared" ca="1" si="76"/>
        <v>health</v>
      </c>
      <c r="G215">
        <f t="shared" ca="1" si="77"/>
        <v>4</v>
      </c>
      <c r="H215" t="str">
        <f t="shared" ca="1" si="78"/>
        <v>technical</v>
      </c>
      <c r="I215">
        <f t="shared" ca="1" si="79"/>
        <v>2</v>
      </c>
      <c r="J215">
        <f t="shared" ca="1" si="80"/>
        <v>3</v>
      </c>
      <c r="K215">
        <f t="shared" ca="1" si="81"/>
        <v>71694</v>
      </c>
      <c r="L215">
        <f t="shared" ca="1" si="82"/>
        <v>5</v>
      </c>
      <c r="M215" t="str">
        <f t="shared" ca="1" si="70"/>
        <v>area5</v>
      </c>
      <c r="N215">
        <f t="shared" ca="1" si="83"/>
        <v>286776</v>
      </c>
      <c r="O215" s="2">
        <f t="shared" ca="1" si="84"/>
        <v>213362.8250796331</v>
      </c>
      <c r="P215" s="1">
        <f t="shared" ca="1" si="85"/>
        <v>97902.447639353966</v>
      </c>
      <c r="Q215">
        <f t="shared" ca="1" si="86"/>
        <v>36502</v>
      </c>
      <c r="R215">
        <f t="shared" ca="1" si="87"/>
        <v>39898.919689217371</v>
      </c>
      <c r="S215">
        <f t="shared" ca="1" si="88"/>
        <v>72893.453997488366</v>
      </c>
      <c r="T215" s="1">
        <f t="shared" ca="1" si="89"/>
        <v>457571.90163684235</v>
      </c>
      <c r="U215" s="2">
        <f t="shared" ca="1" si="90"/>
        <v>289763.74476885045</v>
      </c>
      <c r="V215" s="1">
        <f t="shared" ca="1" si="91"/>
        <v>167808.1568679919</v>
      </c>
      <c r="AD215" s="6">
        <f ca="1">IF(Table2[[#This Row],[gender]]="men",1,0)</f>
        <v>0</v>
      </c>
      <c r="AE215" s="7">
        <f ca="1">IF(Table2[[#This Row],[gender]]="women",1,0)</f>
        <v>1</v>
      </c>
      <c r="AF215" s="7"/>
      <c r="AG215" s="8"/>
      <c r="AI215" s="6">
        <f ca="1">IF(Table2[[#This Row],[field_of_work]]="health",1,0)</f>
        <v>1</v>
      </c>
      <c r="AJ215" s="7">
        <f ca="1">IF(Table2[[#This Row],[field_of_work]]="construction",1,0)</f>
        <v>0</v>
      </c>
      <c r="AK215" s="7">
        <f ca="1">IF(Table2[[#This Row],[field_of_work]]="teaching",1,0)</f>
        <v>0</v>
      </c>
      <c r="AL215" s="7">
        <f ca="1">IF(Table2[[#This Row],[field_of_work]]="IT",1,0)</f>
        <v>0</v>
      </c>
      <c r="AM215" s="7">
        <f ca="1">IF(Table2[[#This Row],[field_of_work]]="general work",1,0)</f>
        <v>0</v>
      </c>
      <c r="AN215" s="7">
        <f ca="1">IF(Table2[[#This Row],[field_of_work]]="agriculture",1,0)</f>
        <v>0</v>
      </c>
      <c r="AO215" s="7"/>
      <c r="AP215" s="7"/>
      <c r="AQ215" s="7"/>
      <c r="AR215" s="7"/>
      <c r="AS215" s="7"/>
      <c r="AT215" s="8"/>
      <c r="AV215" s="19">
        <f t="shared" ca="1" si="71"/>
        <v>19478.179084954019</v>
      </c>
      <c r="AW215" s="8"/>
      <c r="AX215" s="6">
        <f ca="1">IF(Table2[[#This Row],[debts]]&gt;$AY$14,1,0)</f>
        <v>1</v>
      </c>
      <c r="AY215" s="7"/>
      <c r="AZ215" s="8"/>
      <c r="BA215" s="26">
        <f ca="1">Table2[[#This Row],[mortage_left]]/Table2[[#This Row],[value_of_house]]</f>
        <v>0.74400516458711019</v>
      </c>
      <c r="BB215" s="7">
        <f t="shared" ca="1" si="92"/>
        <v>0</v>
      </c>
      <c r="BC215" s="7"/>
      <c r="BD215" s="7"/>
      <c r="BE215" s="6">
        <f ca="1">IF(Table2[[#This Row],[area]]="area1",Table2[[#This Row],[income]],0)</f>
        <v>0</v>
      </c>
      <c r="BF215" s="7">
        <f ca="1">IF(Table2[[#This Row],[area]]="area2",Table2[[#This Row],[income]],0)</f>
        <v>0</v>
      </c>
      <c r="BG215" s="7">
        <f ca="1">IF(Table2[[#This Row],[area]]="area3",Table2[[#This Row],[income]],0)</f>
        <v>0</v>
      </c>
      <c r="BH215" s="7">
        <f ca="1">IF(Table2[[#This Row],[area]]="area4",Table2[[#This Row],[income]],0)</f>
        <v>0</v>
      </c>
      <c r="BI215" s="7">
        <f ca="1">IF(Table2[[#This Row],[area]]="area5",Table2[[#This Row],[income]],0)</f>
        <v>71694</v>
      </c>
      <c r="BJ215" s="7">
        <f ca="1">IF(Table2[[#This Row],[area]]="area6",Table2[[#This Row],[income]],0)</f>
        <v>0</v>
      </c>
      <c r="BK215" s="7">
        <f ca="1">IF(Table2[[#This Row],[area]]="area7",Table2[[#This Row],[income]],0)</f>
        <v>0</v>
      </c>
      <c r="BL215" s="7">
        <f ca="1">IF(Table2[[#This Row],[area]]="area8",Table2[[#This Row],[income]],0)</f>
        <v>0</v>
      </c>
      <c r="BM215" s="7">
        <f ca="1">IF(Table2[[#This Row],[area]]="area9",Table2[[#This Row],[income]],0)</f>
        <v>0</v>
      </c>
      <c r="BN215" s="7">
        <f ca="1">IF(Table2[[#This Row],[area]]="area10",Table2[[#This Row],[income]],0)</f>
        <v>0</v>
      </c>
      <c r="BO215" s="6">
        <f ca="1">IF(Table2[[#This Row],[field_of_work]]="health",Table2[[#This Row],[income]],0)</f>
        <v>71694</v>
      </c>
      <c r="BP215" s="7">
        <f ca="1">IF(Table2[[#This Row],[field_of_work]]="construction",Table2[[#This Row],[income]],0)</f>
        <v>0</v>
      </c>
      <c r="BQ215" s="7">
        <f ca="1">IF(Table2[[#This Row],[field_of_work]]="teaching",Table2[[#This Row],[income]],0)</f>
        <v>0</v>
      </c>
      <c r="BR215" s="7">
        <f ca="1">IF(Table2[[#This Row],[field_of_work]]="IT",Table2[[#This Row],[income]],0)</f>
        <v>0</v>
      </c>
      <c r="BS215" s="7">
        <f ca="1">IF(Table2[[#This Row],[field_of_work]]="general work",Table2[[#This Row],[income]],0)</f>
        <v>0</v>
      </c>
      <c r="BT215" s="8">
        <f ca="1">IF(Table2[[#This Row],[field_of_work]]="agriculture",Table2[[#This Row],[income]],0)</f>
        <v>0</v>
      </c>
      <c r="BU215" s="6">
        <f ca="1">IF(Table2[[#This Row],[value_of_debts]]&gt;Table2[[#This Row],[income]],1,0)</f>
        <v>1</v>
      </c>
      <c r="BV215" s="7"/>
      <c r="BW215" s="6">
        <f ca="1">IF(Table2[[#This Row],[net_worth_of_person($)]]&gt;$BX$14,Table2[[#This Row],[age]],0)</f>
        <v>28</v>
      </c>
      <c r="BX215" s="8"/>
    </row>
    <row r="216" spans="2:76" x14ac:dyDescent="0.3">
      <c r="B216">
        <f t="shared" ca="1" si="72"/>
        <v>1</v>
      </c>
      <c r="C216" t="str">
        <f t="shared" ca="1" si="73"/>
        <v>men</v>
      </c>
      <c r="D216">
        <f t="shared" ca="1" si="74"/>
        <v>37</v>
      </c>
      <c r="E216">
        <f t="shared" ca="1" si="75"/>
        <v>2</v>
      </c>
      <c r="F216" t="str">
        <f t="shared" ca="1" si="76"/>
        <v>construction</v>
      </c>
      <c r="G216">
        <f t="shared" ca="1" si="77"/>
        <v>1</v>
      </c>
      <c r="H216" t="str">
        <f t="shared" ca="1" si="78"/>
        <v>highschool</v>
      </c>
      <c r="I216">
        <f t="shared" ca="1" si="79"/>
        <v>0</v>
      </c>
      <c r="J216">
        <f t="shared" ca="1" si="80"/>
        <v>3</v>
      </c>
      <c r="K216">
        <f t="shared" ca="1" si="81"/>
        <v>62349</v>
      </c>
      <c r="L216">
        <f t="shared" ca="1" si="82"/>
        <v>13</v>
      </c>
      <c r="M216" t="str">
        <f t="shared" ca="1" si="70"/>
        <v>area10</v>
      </c>
      <c r="N216">
        <f t="shared" ca="1" si="83"/>
        <v>311745</v>
      </c>
      <c r="O216" s="2">
        <f t="shared" ca="1" si="84"/>
        <v>164303.91399865318</v>
      </c>
      <c r="P216" s="1">
        <f t="shared" ca="1" si="85"/>
        <v>58434.537254862058</v>
      </c>
      <c r="Q216">
        <f t="shared" ca="1" si="86"/>
        <v>40455</v>
      </c>
      <c r="R216">
        <f t="shared" ca="1" si="87"/>
        <v>52878.505487808834</v>
      </c>
      <c r="S216">
        <f t="shared" ca="1" si="88"/>
        <v>18157.776511000317</v>
      </c>
      <c r="T216" s="1">
        <f t="shared" ca="1" si="89"/>
        <v>388337.31376586237</v>
      </c>
      <c r="U216" s="2">
        <f t="shared" ca="1" si="90"/>
        <v>257637.41948646202</v>
      </c>
      <c r="V216" s="1">
        <f t="shared" ca="1" si="91"/>
        <v>130699.89427940035</v>
      </c>
      <c r="AD216" s="6">
        <f ca="1">IF(Table2[[#This Row],[gender]]="men",1,0)</f>
        <v>1</v>
      </c>
      <c r="AE216" s="7">
        <f ca="1">IF(Table2[[#This Row],[gender]]="women",1,0)</f>
        <v>0</v>
      </c>
      <c r="AF216" s="7"/>
      <c r="AG216" s="8"/>
      <c r="AI216" s="6">
        <f ca="1">IF(Table2[[#This Row],[field_of_work]]="health",1,0)</f>
        <v>0</v>
      </c>
      <c r="AJ216" s="7">
        <f ca="1">IF(Table2[[#This Row],[field_of_work]]="construction",1,0)</f>
        <v>1</v>
      </c>
      <c r="AK216" s="7">
        <f ca="1">IF(Table2[[#This Row],[field_of_work]]="teaching",1,0)</f>
        <v>0</v>
      </c>
      <c r="AL216" s="7">
        <f ca="1">IF(Table2[[#This Row],[field_of_work]]="IT",1,0)</f>
        <v>0</v>
      </c>
      <c r="AM216" s="7">
        <f ca="1">IF(Table2[[#This Row],[field_of_work]]="general work",1,0)</f>
        <v>0</v>
      </c>
      <c r="AN216" s="7">
        <f ca="1">IF(Table2[[#This Row],[field_of_work]]="agriculture",1,0)</f>
        <v>0</v>
      </c>
      <c r="AO216" s="7"/>
      <c r="AP216" s="7"/>
      <c r="AQ216" s="7"/>
      <c r="AR216" s="7"/>
      <c r="AS216" s="7"/>
      <c r="AT216" s="8"/>
      <c r="AV216" s="19">
        <f t="shared" ca="1" si="71"/>
        <v>57704.566035319112</v>
      </c>
      <c r="AW216" s="8"/>
      <c r="AX216" s="6">
        <f ca="1">IF(Table2[[#This Row],[debts]]&gt;$AY$14,1,0)</f>
        <v>1</v>
      </c>
      <c r="AY216" s="7"/>
      <c r="AZ216" s="8"/>
      <c r="BA216" s="26">
        <f ca="1">Table2[[#This Row],[mortage_left]]/Table2[[#This Row],[value_of_house]]</f>
        <v>0.52704586761184036</v>
      </c>
      <c r="BB216" s="7">
        <f t="shared" ca="1" si="92"/>
        <v>0</v>
      </c>
      <c r="BC216" s="7"/>
      <c r="BD216" s="7"/>
      <c r="BE216" s="6">
        <f ca="1">IF(Table2[[#This Row],[area]]="area1",Table2[[#This Row],[income]],0)</f>
        <v>0</v>
      </c>
      <c r="BF216" s="7">
        <f ca="1">IF(Table2[[#This Row],[area]]="area2",Table2[[#This Row],[income]],0)</f>
        <v>0</v>
      </c>
      <c r="BG216" s="7">
        <f ca="1">IF(Table2[[#This Row],[area]]="area3",Table2[[#This Row],[income]],0)</f>
        <v>0</v>
      </c>
      <c r="BH216" s="7">
        <f ca="1">IF(Table2[[#This Row],[area]]="area4",Table2[[#This Row],[income]],0)</f>
        <v>0</v>
      </c>
      <c r="BI216" s="7">
        <f ca="1">IF(Table2[[#This Row],[area]]="area5",Table2[[#This Row],[income]],0)</f>
        <v>0</v>
      </c>
      <c r="BJ216" s="7">
        <f ca="1">IF(Table2[[#This Row],[area]]="area6",Table2[[#This Row],[income]],0)</f>
        <v>0</v>
      </c>
      <c r="BK216" s="7">
        <f ca="1">IF(Table2[[#This Row],[area]]="area7",Table2[[#This Row],[income]],0)</f>
        <v>0</v>
      </c>
      <c r="BL216" s="7">
        <f ca="1">IF(Table2[[#This Row],[area]]="area8",Table2[[#This Row],[income]],0)</f>
        <v>0</v>
      </c>
      <c r="BM216" s="7">
        <f ca="1">IF(Table2[[#This Row],[area]]="area9",Table2[[#This Row],[income]],0)</f>
        <v>0</v>
      </c>
      <c r="BN216" s="7">
        <f ca="1">IF(Table2[[#This Row],[area]]="area10",Table2[[#This Row],[income]],0)</f>
        <v>62349</v>
      </c>
      <c r="BO216" s="6">
        <f ca="1">IF(Table2[[#This Row],[field_of_work]]="health",Table2[[#This Row],[income]],0)</f>
        <v>0</v>
      </c>
      <c r="BP216" s="7">
        <f ca="1">IF(Table2[[#This Row],[field_of_work]]="construction",Table2[[#This Row],[income]],0)</f>
        <v>62349</v>
      </c>
      <c r="BQ216" s="7">
        <f ca="1">IF(Table2[[#This Row],[field_of_work]]="teaching",Table2[[#This Row],[income]],0)</f>
        <v>0</v>
      </c>
      <c r="BR216" s="7">
        <f ca="1">IF(Table2[[#This Row],[field_of_work]]="IT",Table2[[#This Row],[income]],0)</f>
        <v>0</v>
      </c>
      <c r="BS216" s="7">
        <f ca="1">IF(Table2[[#This Row],[field_of_work]]="general work",Table2[[#This Row],[income]],0)</f>
        <v>0</v>
      </c>
      <c r="BT216" s="8">
        <f ca="1">IF(Table2[[#This Row],[field_of_work]]="agriculture",Table2[[#This Row],[income]],0)</f>
        <v>0</v>
      </c>
      <c r="BU216" s="6">
        <f ca="1">IF(Table2[[#This Row],[value_of_debts]]&gt;Table2[[#This Row],[income]],1,0)</f>
        <v>1</v>
      </c>
      <c r="BV216" s="7"/>
      <c r="BW216" s="6">
        <f ca="1">IF(Table2[[#This Row],[net_worth_of_person($)]]&gt;$BX$14,Table2[[#This Row],[age]],0)</f>
        <v>37</v>
      </c>
      <c r="BX216" s="8"/>
    </row>
    <row r="217" spans="2:76" x14ac:dyDescent="0.3">
      <c r="B217">
        <f t="shared" ca="1" si="72"/>
        <v>1</v>
      </c>
      <c r="C217" t="str">
        <f t="shared" ca="1" si="73"/>
        <v>men</v>
      </c>
      <c r="D217">
        <f t="shared" ca="1" si="74"/>
        <v>33</v>
      </c>
      <c r="E217">
        <f t="shared" ca="1" si="75"/>
        <v>4</v>
      </c>
      <c r="F217" t="str">
        <f t="shared" ca="1" si="76"/>
        <v>IT</v>
      </c>
      <c r="G217">
        <f t="shared" ca="1" si="77"/>
        <v>1</v>
      </c>
      <c r="H217" t="str">
        <f t="shared" ca="1" si="78"/>
        <v>highschool</v>
      </c>
      <c r="I217">
        <f t="shared" ca="1" si="79"/>
        <v>3</v>
      </c>
      <c r="J217">
        <f t="shared" ca="1" si="80"/>
        <v>1</v>
      </c>
      <c r="K217">
        <f t="shared" ca="1" si="81"/>
        <v>76028</v>
      </c>
      <c r="L217">
        <f t="shared" ca="1" si="82"/>
        <v>5</v>
      </c>
      <c r="M217" t="str">
        <f t="shared" ca="1" si="70"/>
        <v>area5</v>
      </c>
      <c r="N217">
        <f t="shared" ca="1" si="83"/>
        <v>228084</v>
      </c>
      <c r="O217" s="2">
        <f t="shared" ca="1" si="84"/>
        <v>166580.68697718563</v>
      </c>
      <c r="P217" s="1">
        <f t="shared" ca="1" si="85"/>
        <v>57704.566035319112</v>
      </c>
      <c r="Q217">
        <f t="shared" ca="1" si="86"/>
        <v>24439</v>
      </c>
      <c r="R217">
        <f t="shared" ca="1" si="87"/>
        <v>101233.33198785216</v>
      </c>
      <c r="S217">
        <f t="shared" ca="1" si="88"/>
        <v>88919.794506069826</v>
      </c>
      <c r="T217" s="1">
        <f t="shared" ca="1" si="89"/>
        <v>374708.36054138897</v>
      </c>
      <c r="U217" s="2">
        <f t="shared" ca="1" si="90"/>
        <v>292253.01896503777</v>
      </c>
      <c r="V217" s="1">
        <f t="shared" ca="1" si="91"/>
        <v>82455.341576351202</v>
      </c>
      <c r="AD217" s="6">
        <f ca="1">IF(Table2[[#This Row],[gender]]="men",1,0)</f>
        <v>1</v>
      </c>
      <c r="AE217" s="7">
        <f ca="1">IF(Table2[[#This Row],[gender]]="women",1,0)</f>
        <v>0</v>
      </c>
      <c r="AF217" s="7"/>
      <c r="AG217" s="8"/>
      <c r="AI217" s="6">
        <f ca="1">IF(Table2[[#This Row],[field_of_work]]="health",1,0)</f>
        <v>0</v>
      </c>
      <c r="AJ217" s="7">
        <f ca="1">IF(Table2[[#This Row],[field_of_work]]="construction",1,0)</f>
        <v>0</v>
      </c>
      <c r="AK217" s="7">
        <f ca="1">IF(Table2[[#This Row],[field_of_work]]="teaching",1,0)</f>
        <v>0</v>
      </c>
      <c r="AL217" s="7">
        <f ca="1">IF(Table2[[#This Row],[field_of_work]]="IT",1,0)</f>
        <v>1</v>
      </c>
      <c r="AM217" s="7">
        <f ca="1">IF(Table2[[#This Row],[field_of_work]]="general work",1,0)</f>
        <v>0</v>
      </c>
      <c r="AN217" s="7">
        <f ca="1">IF(Table2[[#This Row],[field_of_work]]="agriculture",1,0)</f>
        <v>0</v>
      </c>
      <c r="AO217" s="7"/>
      <c r="AP217" s="7"/>
      <c r="AQ217" s="7"/>
      <c r="AR217" s="7"/>
      <c r="AS217" s="7"/>
      <c r="AT217" s="8"/>
      <c r="AV217" s="19">
        <f t="shared" ca="1" si="71"/>
        <v>12040.473688839966</v>
      </c>
      <c r="AW217" s="8"/>
      <c r="AX217" s="6">
        <f ca="1">IF(Table2[[#This Row],[debts]]&gt;$AY$14,1,0)</f>
        <v>1</v>
      </c>
      <c r="AY217" s="7"/>
      <c r="AZ217" s="8"/>
      <c r="BA217" s="26">
        <f ca="1">Table2[[#This Row],[mortage_left]]/Table2[[#This Row],[value_of_house]]</f>
        <v>0.73034797257670692</v>
      </c>
      <c r="BB217" s="7">
        <f t="shared" ca="1" si="92"/>
        <v>0</v>
      </c>
      <c r="BC217" s="7"/>
      <c r="BD217" s="7"/>
      <c r="BE217" s="6">
        <f ca="1">IF(Table2[[#This Row],[area]]="area1",Table2[[#This Row],[income]],0)</f>
        <v>0</v>
      </c>
      <c r="BF217" s="7">
        <f ca="1">IF(Table2[[#This Row],[area]]="area2",Table2[[#This Row],[income]],0)</f>
        <v>0</v>
      </c>
      <c r="BG217" s="7">
        <f ca="1">IF(Table2[[#This Row],[area]]="area3",Table2[[#This Row],[income]],0)</f>
        <v>0</v>
      </c>
      <c r="BH217" s="7">
        <f ca="1">IF(Table2[[#This Row],[area]]="area4",Table2[[#This Row],[income]],0)</f>
        <v>0</v>
      </c>
      <c r="BI217" s="7">
        <f ca="1">IF(Table2[[#This Row],[area]]="area5",Table2[[#This Row],[income]],0)</f>
        <v>76028</v>
      </c>
      <c r="BJ217" s="7">
        <f ca="1">IF(Table2[[#This Row],[area]]="area6",Table2[[#This Row],[income]],0)</f>
        <v>0</v>
      </c>
      <c r="BK217" s="7">
        <f ca="1">IF(Table2[[#This Row],[area]]="area7",Table2[[#This Row],[income]],0)</f>
        <v>0</v>
      </c>
      <c r="BL217" s="7">
        <f ca="1">IF(Table2[[#This Row],[area]]="area8",Table2[[#This Row],[income]],0)</f>
        <v>0</v>
      </c>
      <c r="BM217" s="7">
        <f ca="1">IF(Table2[[#This Row],[area]]="area9",Table2[[#This Row],[income]],0)</f>
        <v>0</v>
      </c>
      <c r="BN217" s="7">
        <f ca="1">IF(Table2[[#This Row],[area]]="area10",Table2[[#This Row],[income]],0)</f>
        <v>0</v>
      </c>
      <c r="BO217" s="6">
        <f ca="1">IF(Table2[[#This Row],[field_of_work]]="health",Table2[[#This Row],[income]],0)</f>
        <v>0</v>
      </c>
      <c r="BP217" s="7">
        <f ca="1">IF(Table2[[#This Row],[field_of_work]]="construction",Table2[[#This Row],[income]],0)</f>
        <v>0</v>
      </c>
      <c r="BQ217" s="7">
        <f ca="1">IF(Table2[[#This Row],[field_of_work]]="teaching",Table2[[#This Row],[income]],0)</f>
        <v>0</v>
      </c>
      <c r="BR217" s="7">
        <f ca="1">IF(Table2[[#This Row],[field_of_work]]="IT",Table2[[#This Row],[income]],0)</f>
        <v>76028</v>
      </c>
      <c r="BS217" s="7">
        <f ca="1">IF(Table2[[#This Row],[field_of_work]]="general work",Table2[[#This Row],[income]],0)</f>
        <v>0</v>
      </c>
      <c r="BT217" s="8">
        <f ca="1">IF(Table2[[#This Row],[field_of_work]]="agriculture",Table2[[#This Row],[income]],0)</f>
        <v>0</v>
      </c>
      <c r="BU217" s="6">
        <f ca="1">IF(Table2[[#This Row],[value_of_debts]]&gt;Table2[[#This Row],[income]],1,0)</f>
        <v>1</v>
      </c>
      <c r="BV217" s="7"/>
      <c r="BW217" s="6">
        <f ca="1">IF(Table2[[#This Row],[net_worth_of_person($)]]&gt;$BX$14,Table2[[#This Row],[age]],0)</f>
        <v>33</v>
      </c>
      <c r="BX217" s="8"/>
    </row>
    <row r="218" spans="2:76" x14ac:dyDescent="0.3">
      <c r="B218">
        <f t="shared" ca="1" si="72"/>
        <v>2</v>
      </c>
      <c r="C218" t="str">
        <f t="shared" ca="1" si="73"/>
        <v>women</v>
      </c>
      <c r="D218">
        <f t="shared" ca="1" si="74"/>
        <v>42</v>
      </c>
      <c r="E218">
        <f t="shared" ca="1" si="75"/>
        <v>1</v>
      </c>
      <c r="F218" t="str">
        <f t="shared" ca="1" si="76"/>
        <v>health</v>
      </c>
      <c r="G218">
        <f t="shared" ca="1" si="77"/>
        <v>3</v>
      </c>
      <c r="H218" t="str">
        <f t="shared" ca="1" si="78"/>
        <v>university</v>
      </c>
      <c r="I218">
        <f t="shared" ca="1" si="79"/>
        <v>4</v>
      </c>
      <c r="J218">
        <f t="shared" ca="1" si="80"/>
        <v>2</v>
      </c>
      <c r="K218">
        <f t="shared" ca="1" si="81"/>
        <v>31442</v>
      </c>
      <c r="L218">
        <f t="shared" ca="1" si="82"/>
        <v>3</v>
      </c>
      <c r="M218" t="str">
        <f t="shared" ca="1" si="70"/>
        <v>area3</v>
      </c>
      <c r="N218">
        <f t="shared" ca="1" si="83"/>
        <v>94326</v>
      </c>
      <c r="O218" s="2">
        <f t="shared" ca="1" si="84"/>
        <v>38057.387336365537</v>
      </c>
      <c r="P218" s="1">
        <f t="shared" ca="1" si="85"/>
        <v>24080.947377679931</v>
      </c>
      <c r="Q218">
        <f t="shared" ca="1" si="86"/>
        <v>18831</v>
      </c>
      <c r="R218">
        <f t="shared" ca="1" si="87"/>
        <v>16737.570935630192</v>
      </c>
      <c r="S218">
        <f t="shared" ca="1" si="88"/>
        <v>20600.548577350903</v>
      </c>
      <c r="T218" s="1">
        <f t="shared" ca="1" si="89"/>
        <v>139007.49595503084</v>
      </c>
      <c r="U218" s="2">
        <f t="shared" ca="1" si="90"/>
        <v>73625.958271995725</v>
      </c>
      <c r="V218" s="1">
        <f t="shared" ca="1" si="91"/>
        <v>65381.537683035116</v>
      </c>
      <c r="AD218" s="6">
        <f ca="1">IF(Table2[[#This Row],[gender]]="men",1,0)</f>
        <v>0</v>
      </c>
      <c r="AE218" s="7">
        <f ca="1">IF(Table2[[#This Row],[gender]]="women",1,0)</f>
        <v>1</v>
      </c>
      <c r="AF218" s="7"/>
      <c r="AG218" s="8"/>
      <c r="AI218" s="6">
        <f ca="1">IF(Table2[[#This Row],[field_of_work]]="health",1,0)</f>
        <v>1</v>
      </c>
      <c r="AJ218" s="7">
        <f ca="1">IF(Table2[[#This Row],[field_of_work]]="construction",1,0)</f>
        <v>0</v>
      </c>
      <c r="AK218" s="7">
        <f ca="1">IF(Table2[[#This Row],[field_of_work]]="teaching",1,0)</f>
        <v>0</v>
      </c>
      <c r="AL218" s="7">
        <f ca="1">IF(Table2[[#This Row],[field_of_work]]="IT",1,0)</f>
        <v>0</v>
      </c>
      <c r="AM218" s="7">
        <f ca="1">IF(Table2[[#This Row],[field_of_work]]="general work",1,0)</f>
        <v>0</v>
      </c>
      <c r="AN218" s="7">
        <f ca="1">IF(Table2[[#This Row],[field_of_work]]="agriculture",1,0)</f>
        <v>0</v>
      </c>
      <c r="AO218" s="7"/>
      <c r="AP218" s="7"/>
      <c r="AQ218" s="7"/>
      <c r="AR218" s="7"/>
      <c r="AS218" s="7"/>
      <c r="AT218" s="8"/>
      <c r="AV218" s="19">
        <f t="shared" ca="1" si="71"/>
        <v>74224.423409773139</v>
      </c>
      <c r="AW218" s="8"/>
      <c r="AX218" s="6">
        <f ca="1">IF(Table2[[#This Row],[debts]]&gt;$AY$14,1,0)</f>
        <v>1</v>
      </c>
      <c r="AY218" s="7"/>
      <c r="AZ218" s="8"/>
      <c r="BA218" s="26">
        <f ca="1">Table2[[#This Row],[mortage_left]]/Table2[[#This Row],[value_of_house]]</f>
        <v>0.40346656633765382</v>
      </c>
      <c r="BB218" s="7">
        <f t="shared" ca="1" si="92"/>
        <v>0</v>
      </c>
      <c r="BC218" s="7"/>
      <c r="BD218" s="7"/>
      <c r="BE218" s="6">
        <f ca="1">IF(Table2[[#This Row],[area]]="area1",Table2[[#This Row],[income]],0)</f>
        <v>0</v>
      </c>
      <c r="BF218" s="7">
        <f ca="1">IF(Table2[[#This Row],[area]]="area2",Table2[[#This Row],[income]],0)</f>
        <v>0</v>
      </c>
      <c r="BG218" s="7">
        <f ca="1">IF(Table2[[#This Row],[area]]="area3",Table2[[#This Row],[income]],0)</f>
        <v>31442</v>
      </c>
      <c r="BH218" s="7">
        <f ca="1">IF(Table2[[#This Row],[area]]="area4",Table2[[#This Row],[income]],0)</f>
        <v>0</v>
      </c>
      <c r="BI218" s="7">
        <f ca="1">IF(Table2[[#This Row],[area]]="area5",Table2[[#This Row],[income]],0)</f>
        <v>0</v>
      </c>
      <c r="BJ218" s="7">
        <f ca="1">IF(Table2[[#This Row],[area]]="area6",Table2[[#This Row],[income]],0)</f>
        <v>0</v>
      </c>
      <c r="BK218" s="7">
        <f ca="1">IF(Table2[[#This Row],[area]]="area7",Table2[[#This Row],[income]],0)</f>
        <v>0</v>
      </c>
      <c r="BL218" s="7">
        <f ca="1">IF(Table2[[#This Row],[area]]="area8",Table2[[#This Row],[income]],0)</f>
        <v>0</v>
      </c>
      <c r="BM218" s="7">
        <f ca="1">IF(Table2[[#This Row],[area]]="area9",Table2[[#This Row],[income]],0)</f>
        <v>0</v>
      </c>
      <c r="BN218" s="7">
        <f ca="1">IF(Table2[[#This Row],[area]]="area10",Table2[[#This Row],[income]],0)</f>
        <v>0</v>
      </c>
      <c r="BO218" s="6">
        <f ca="1">IF(Table2[[#This Row],[field_of_work]]="health",Table2[[#This Row],[income]],0)</f>
        <v>31442</v>
      </c>
      <c r="BP218" s="7">
        <f ca="1">IF(Table2[[#This Row],[field_of_work]]="construction",Table2[[#This Row],[income]],0)</f>
        <v>0</v>
      </c>
      <c r="BQ218" s="7">
        <f ca="1">IF(Table2[[#This Row],[field_of_work]]="teaching",Table2[[#This Row],[income]],0)</f>
        <v>0</v>
      </c>
      <c r="BR218" s="7">
        <f ca="1">IF(Table2[[#This Row],[field_of_work]]="IT",Table2[[#This Row],[income]],0)</f>
        <v>0</v>
      </c>
      <c r="BS218" s="7">
        <f ca="1">IF(Table2[[#This Row],[field_of_work]]="general work",Table2[[#This Row],[income]],0)</f>
        <v>0</v>
      </c>
      <c r="BT218" s="8">
        <f ca="1">IF(Table2[[#This Row],[field_of_work]]="agriculture",Table2[[#This Row],[income]],0)</f>
        <v>0</v>
      </c>
      <c r="BU218" s="6">
        <f ca="1">IF(Table2[[#This Row],[value_of_debts]]&gt;Table2[[#This Row],[income]],1,0)</f>
        <v>1</v>
      </c>
      <c r="BV218" s="7"/>
      <c r="BW218" s="6">
        <f ca="1">IF(Table2[[#This Row],[net_worth_of_person($)]]&gt;$BX$14,Table2[[#This Row],[age]],0)</f>
        <v>42</v>
      </c>
      <c r="BX218" s="8"/>
    </row>
    <row r="219" spans="2:76" x14ac:dyDescent="0.3">
      <c r="B219">
        <f t="shared" ca="1" si="72"/>
        <v>2</v>
      </c>
      <c r="C219" t="str">
        <f t="shared" ca="1" si="73"/>
        <v>women</v>
      </c>
      <c r="D219">
        <f t="shared" ca="1" si="74"/>
        <v>43</v>
      </c>
      <c r="E219">
        <f t="shared" ca="1" si="75"/>
        <v>1</v>
      </c>
      <c r="F219" t="str">
        <f t="shared" ca="1" si="76"/>
        <v>health</v>
      </c>
      <c r="G219">
        <f t="shared" ca="1" si="77"/>
        <v>1</v>
      </c>
      <c r="H219" t="str">
        <f t="shared" ca="1" si="78"/>
        <v>highschool</v>
      </c>
      <c r="I219">
        <f t="shared" ca="1" si="79"/>
        <v>4</v>
      </c>
      <c r="J219">
        <f t="shared" ca="1" si="80"/>
        <v>3</v>
      </c>
      <c r="K219">
        <f t="shared" ca="1" si="81"/>
        <v>85891</v>
      </c>
      <c r="L219">
        <f t="shared" ca="1" si="82"/>
        <v>13</v>
      </c>
      <c r="M219" t="str">
        <f t="shared" ca="1" si="70"/>
        <v>area10</v>
      </c>
      <c r="N219">
        <f t="shared" ca="1" si="83"/>
        <v>429455</v>
      </c>
      <c r="O219" s="2">
        <f t="shared" ca="1" si="84"/>
        <v>228165.19507273051</v>
      </c>
      <c r="P219" s="1">
        <f t="shared" ca="1" si="85"/>
        <v>222673.2702293194</v>
      </c>
      <c r="Q219">
        <f t="shared" ca="1" si="86"/>
        <v>24238</v>
      </c>
      <c r="R219">
        <f t="shared" ca="1" si="87"/>
        <v>72332.424204840441</v>
      </c>
      <c r="S219">
        <f t="shared" ca="1" si="88"/>
        <v>92249.92375729396</v>
      </c>
      <c r="T219" s="1">
        <f t="shared" ca="1" si="89"/>
        <v>744378.1939866133</v>
      </c>
      <c r="U219" s="2">
        <f t="shared" ca="1" si="90"/>
        <v>324735.61927757098</v>
      </c>
      <c r="V219" s="1">
        <f t="shared" ca="1" si="91"/>
        <v>419642.57470904232</v>
      </c>
      <c r="AD219" s="6">
        <f ca="1">IF(Table2[[#This Row],[gender]]="men",1,0)</f>
        <v>0</v>
      </c>
      <c r="AE219" s="7">
        <f ca="1">IF(Table2[[#This Row],[gender]]="women",1,0)</f>
        <v>1</v>
      </c>
      <c r="AF219" s="7"/>
      <c r="AG219" s="8"/>
      <c r="AI219" s="6">
        <f ca="1">IF(Table2[[#This Row],[field_of_work]]="health",1,0)</f>
        <v>1</v>
      </c>
      <c r="AJ219" s="7">
        <f ca="1">IF(Table2[[#This Row],[field_of_work]]="construction",1,0)</f>
        <v>0</v>
      </c>
      <c r="AK219" s="7">
        <f ca="1">IF(Table2[[#This Row],[field_of_work]]="teaching",1,0)</f>
        <v>0</v>
      </c>
      <c r="AL219" s="7">
        <f ca="1">IF(Table2[[#This Row],[field_of_work]]="IT",1,0)</f>
        <v>0</v>
      </c>
      <c r="AM219" s="7">
        <f ca="1">IF(Table2[[#This Row],[field_of_work]]="general work",1,0)</f>
        <v>0</v>
      </c>
      <c r="AN219" s="7">
        <f ca="1">IF(Table2[[#This Row],[field_of_work]]="agriculture",1,0)</f>
        <v>0</v>
      </c>
      <c r="AO219" s="7"/>
      <c r="AP219" s="7"/>
      <c r="AQ219" s="7"/>
      <c r="AR219" s="7"/>
      <c r="AS219" s="7"/>
      <c r="AT219" s="8"/>
      <c r="AV219" s="19">
        <f t="shared" ca="1" si="71"/>
        <v>67788.843238817833</v>
      </c>
      <c r="AW219" s="8"/>
      <c r="AX219" s="6">
        <f ca="1">IF(Table2[[#This Row],[debts]]&gt;$AY$14,1,0)</f>
        <v>1</v>
      </c>
      <c r="AY219" s="7"/>
      <c r="AZ219" s="8"/>
      <c r="BA219" s="26">
        <f ca="1">Table2[[#This Row],[mortage_left]]/Table2[[#This Row],[value_of_house]]</f>
        <v>0.53129011205535037</v>
      </c>
      <c r="BB219" s="7">
        <f t="shared" ca="1" si="92"/>
        <v>0</v>
      </c>
      <c r="BC219" s="7"/>
      <c r="BD219" s="7"/>
      <c r="BE219" s="6">
        <f ca="1">IF(Table2[[#This Row],[area]]="area1",Table2[[#This Row],[income]],0)</f>
        <v>0</v>
      </c>
      <c r="BF219" s="7">
        <f ca="1">IF(Table2[[#This Row],[area]]="area2",Table2[[#This Row],[income]],0)</f>
        <v>0</v>
      </c>
      <c r="BG219" s="7">
        <f ca="1">IF(Table2[[#This Row],[area]]="area3",Table2[[#This Row],[income]],0)</f>
        <v>0</v>
      </c>
      <c r="BH219" s="7">
        <f ca="1">IF(Table2[[#This Row],[area]]="area4",Table2[[#This Row],[income]],0)</f>
        <v>0</v>
      </c>
      <c r="BI219" s="7">
        <f ca="1">IF(Table2[[#This Row],[area]]="area5",Table2[[#This Row],[income]],0)</f>
        <v>0</v>
      </c>
      <c r="BJ219" s="7">
        <f ca="1">IF(Table2[[#This Row],[area]]="area6",Table2[[#This Row],[income]],0)</f>
        <v>0</v>
      </c>
      <c r="BK219" s="7">
        <f ca="1">IF(Table2[[#This Row],[area]]="area7",Table2[[#This Row],[income]],0)</f>
        <v>0</v>
      </c>
      <c r="BL219" s="7">
        <f ca="1">IF(Table2[[#This Row],[area]]="area8",Table2[[#This Row],[income]],0)</f>
        <v>0</v>
      </c>
      <c r="BM219" s="7">
        <f ca="1">IF(Table2[[#This Row],[area]]="area9",Table2[[#This Row],[income]],0)</f>
        <v>0</v>
      </c>
      <c r="BN219" s="7">
        <f ca="1">IF(Table2[[#This Row],[area]]="area10",Table2[[#This Row],[income]],0)</f>
        <v>85891</v>
      </c>
      <c r="BO219" s="6">
        <f ca="1">IF(Table2[[#This Row],[field_of_work]]="health",Table2[[#This Row],[income]],0)</f>
        <v>85891</v>
      </c>
      <c r="BP219" s="7">
        <f ca="1">IF(Table2[[#This Row],[field_of_work]]="construction",Table2[[#This Row],[income]],0)</f>
        <v>0</v>
      </c>
      <c r="BQ219" s="7">
        <f ca="1">IF(Table2[[#This Row],[field_of_work]]="teaching",Table2[[#This Row],[income]],0)</f>
        <v>0</v>
      </c>
      <c r="BR219" s="7">
        <f ca="1">IF(Table2[[#This Row],[field_of_work]]="IT",Table2[[#This Row],[income]],0)</f>
        <v>0</v>
      </c>
      <c r="BS219" s="7">
        <f ca="1">IF(Table2[[#This Row],[field_of_work]]="general work",Table2[[#This Row],[income]],0)</f>
        <v>0</v>
      </c>
      <c r="BT219" s="8">
        <f ca="1">IF(Table2[[#This Row],[field_of_work]]="agriculture",Table2[[#This Row],[income]],0)</f>
        <v>0</v>
      </c>
      <c r="BU219" s="6">
        <f ca="1">IF(Table2[[#This Row],[value_of_debts]]&gt;Table2[[#This Row],[income]],1,0)</f>
        <v>1</v>
      </c>
      <c r="BV219" s="7"/>
      <c r="BW219" s="6">
        <f ca="1">IF(Table2[[#This Row],[net_worth_of_person($)]]&gt;$BX$14,Table2[[#This Row],[age]],0)</f>
        <v>43</v>
      </c>
      <c r="BX219" s="8"/>
    </row>
    <row r="220" spans="2:76" x14ac:dyDescent="0.3">
      <c r="B220">
        <f t="shared" ca="1" si="72"/>
        <v>1</v>
      </c>
      <c r="C220" t="str">
        <f t="shared" ca="1" si="73"/>
        <v>men</v>
      </c>
      <c r="D220">
        <f t="shared" ca="1" si="74"/>
        <v>27</v>
      </c>
      <c r="E220">
        <f t="shared" ca="1" si="75"/>
        <v>5</v>
      </c>
      <c r="F220" t="str">
        <f t="shared" ca="1" si="76"/>
        <v>general work</v>
      </c>
      <c r="G220">
        <f t="shared" ca="1" si="77"/>
        <v>4</v>
      </c>
      <c r="H220" t="str">
        <f t="shared" ca="1" si="78"/>
        <v>technical</v>
      </c>
      <c r="I220">
        <f t="shared" ca="1" si="79"/>
        <v>3</v>
      </c>
      <c r="J220">
        <f t="shared" ca="1" si="80"/>
        <v>1</v>
      </c>
      <c r="K220">
        <f t="shared" ca="1" si="81"/>
        <v>88264</v>
      </c>
      <c r="L220">
        <f t="shared" ca="1" si="82"/>
        <v>1</v>
      </c>
      <c r="M220" t="str">
        <f t="shared" ca="1" si="70"/>
        <v>area1</v>
      </c>
      <c r="N220">
        <f t="shared" ca="1" si="83"/>
        <v>529584</v>
      </c>
      <c r="O220" s="2">
        <f t="shared" ca="1" si="84"/>
        <v>230226.33984927548</v>
      </c>
      <c r="P220" s="1">
        <f t="shared" ca="1" si="85"/>
        <v>67788.843238817833</v>
      </c>
      <c r="Q220">
        <f t="shared" ca="1" si="86"/>
        <v>29503</v>
      </c>
      <c r="R220">
        <f t="shared" ca="1" si="87"/>
        <v>119189.68740575052</v>
      </c>
      <c r="S220">
        <f t="shared" ca="1" si="88"/>
        <v>88407.984302113749</v>
      </c>
      <c r="T220" s="1">
        <f t="shared" ca="1" si="89"/>
        <v>685780.82754093164</v>
      </c>
      <c r="U220" s="2">
        <f t="shared" ca="1" si="90"/>
        <v>378919.02725502598</v>
      </c>
      <c r="V220" s="1">
        <f t="shared" ca="1" si="91"/>
        <v>306861.80028590566</v>
      </c>
      <c r="AD220" s="6">
        <f ca="1">IF(Table2[[#This Row],[gender]]="men",1,0)</f>
        <v>1</v>
      </c>
      <c r="AE220" s="7">
        <f ca="1">IF(Table2[[#This Row],[gender]]="women",1,0)</f>
        <v>0</v>
      </c>
      <c r="AF220" s="7"/>
      <c r="AG220" s="8"/>
      <c r="AI220" s="6">
        <f ca="1">IF(Table2[[#This Row],[field_of_work]]="health",1,0)</f>
        <v>0</v>
      </c>
      <c r="AJ220" s="7">
        <f ca="1">IF(Table2[[#This Row],[field_of_work]]="construction",1,0)</f>
        <v>0</v>
      </c>
      <c r="AK220" s="7">
        <f ca="1">IF(Table2[[#This Row],[field_of_work]]="teaching",1,0)</f>
        <v>0</v>
      </c>
      <c r="AL220" s="7">
        <f ca="1">IF(Table2[[#This Row],[field_of_work]]="IT",1,0)</f>
        <v>0</v>
      </c>
      <c r="AM220" s="7">
        <f ca="1">IF(Table2[[#This Row],[field_of_work]]="general work",1,0)</f>
        <v>1</v>
      </c>
      <c r="AN220" s="7">
        <f ca="1">IF(Table2[[#This Row],[field_of_work]]="agriculture",1,0)</f>
        <v>0</v>
      </c>
      <c r="AO220" s="7"/>
      <c r="AP220" s="7"/>
      <c r="AQ220" s="7"/>
      <c r="AR220" s="7"/>
      <c r="AS220" s="7"/>
      <c r="AT220" s="8"/>
      <c r="AV220" s="19">
        <f t="shared" ca="1" si="71"/>
        <v>30759.550277766528</v>
      </c>
      <c r="AW220" s="8"/>
      <c r="AX220" s="6">
        <f ca="1">IF(Table2[[#This Row],[debts]]&gt;$AY$14,1,0)</f>
        <v>1</v>
      </c>
      <c r="AY220" s="7"/>
      <c r="AZ220" s="8"/>
      <c r="BA220" s="26">
        <f ca="1">Table2[[#This Row],[mortage_left]]/Table2[[#This Row],[value_of_house]]</f>
        <v>0.43473054293421909</v>
      </c>
      <c r="BB220" s="7">
        <f t="shared" ca="1" si="92"/>
        <v>0</v>
      </c>
      <c r="BC220" s="7"/>
      <c r="BD220" s="7"/>
      <c r="BE220" s="6">
        <f ca="1">IF(Table2[[#This Row],[area]]="area1",Table2[[#This Row],[income]],0)</f>
        <v>88264</v>
      </c>
      <c r="BF220" s="7">
        <f ca="1">IF(Table2[[#This Row],[area]]="area2",Table2[[#This Row],[income]],0)</f>
        <v>0</v>
      </c>
      <c r="BG220" s="7">
        <f ca="1">IF(Table2[[#This Row],[area]]="area3",Table2[[#This Row],[income]],0)</f>
        <v>0</v>
      </c>
      <c r="BH220" s="7">
        <f ca="1">IF(Table2[[#This Row],[area]]="area4",Table2[[#This Row],[income]],0)</f>
        <v>0</v>
      </c>
      <c r="BI220" s="7">
        <f ca="1">IF(Table2[[#This Row],[area]]="area5",Table2[[#This Row],[income]],0)</f>
        <v>0</v>
      </c>
      <c r="BJ220" s="7">
        <f ca="1">IF(Table2[[#This Row],[area]]="area6",Table2[[#This Row],[income]],0)</f>
        <v>0</v>
      </c>
      <c r="BK220" s="7">
        <f ca="1">IF(Table2[[#This Row],[area]]="area7",Table2[[#This Row],[income]],0)</f>
        <v>0</v>
      </c>
      <c r="BL220" s="7">
        <f ca="1">IF(Table2[[#This Row],[area]]="area8",Table2[[#This Row],[income]],0)</f>
        <v>0</v>
      </c>
      <c r="BM220" s="7">
        <f ca="1">IF(Table2[[#This Row],[area]]="area9",Table2[[#This Row],[income]],0)</f>
        <v>0</v>
      </c>
      <c r="BN220" s="7">
        <f ca="1">IF(Table2[[#This Row],[area]]="area10",Table2[[#This Row],[income]],0)</f>
        <v>0</v>
      </c>
      <c r="BO220" s="6">
        <f ca="1">IF(Table2[[#This Row],[field_of_work]]="health",Table2[[#This Row],[income]],0)</f>
        <v>0</v>
      </c>
      <c r="BP220" s="7">
        <f ca="1">IF(Table2[[#This Row],[field_of_work]]="construction",Table2[[#This Row],[income]],0)</f>
        <v>0</v>
      </c>
      <c r="BQ220" s="7">
        <f ca="1">IF(Table2[[#This Row],[field_of_work]]="teaching",Table2[[#This Row],[income]],0)</f>
        <v>0</v>
      </c>
      <c r="BR220" s="7">
        <f ca="1">IF(Table2[[#This Row],[field_of_work]]="IT",Table2[[#This Row],[income]],0)</f>
        <v>0</v>
      </c>
      <c r="BS220" s="7">
        <f ca="1">IF(Table2[[#This Row],[field_of_work]]="general work",Table2[[#This Row],[income]],0)</f>
        <v>88264</v>
      </c>
      <c r="BT220" s="8">
        <f ca="1">IF(Table2[[#This Row],[field_of_work]]="agriculture",Table2[[#This Row],[income]],0)</f>
        <v>0</v>
      </c>
      <c r="BU220" s="6">
        <f ca="1">IF(Table2[[#This Row],[value_of_debts]]&gt;Table2[[#This Row],[income]],1,0)</f>
        <v>1</v>
      </c>
      <c r="BV220" s="7"/>
      <c r="BW220" s="6">
        <f ca="1">IF(Table2[[#This Row],[net_worth_of_person($)]]&gt;$BX$14,Table2[[#This Row],[age]],0)</f>
        <v>27</v>
      </c>
      <c r="BX220" s="8"/>
    </row>
    <row r="221" spans="2:76" x14ac:dyDescent="0.3">
      <c r="B221">
        <f t="shared" ca="1" si="72"/>
        <v>2</v>
      </c>
      <c r="C221" t="str">
        <f t="shared" ca="1" si="73"/>
        <v>women</v>
      </c>
      <c r="D221">
        <f t="shared" ca="1" si="74"/>
        <v>27</v>
      </c>
      <c r="E221">
        <f t="shared" ca="1" si="75"/>
        <v>6</v>
      </c>
      <c r="F221" t="str">
        <f t="shared" ca="1" si="76"/>
        <v>agriculture</v>
      </c>
      <c r="G221">
        <f t="shared" ca="1" si="77"/>
        <v>5</v>
      </c>
      <c r="H221" t="str">
        <f t="shared" ca="1" si="78"/>
        <v>other</v>
      </c>
      <c r="I221">
        <f t="shared" ca="1" si="79"/>
        <v>1</v>
      </c>
      <c r="J221">
        <f t="shared" ca="1" si="80"/>
        <v>1</v>
      </c>
      <c r="K221">
        <f t="shared" ca="1" si="81"/>
        <v>73880</v>
      </c>
      <c r="L221">
        <f t="shared" ca="1" si="82"/>
        <v>2</v>
      </c>
      <c r="M221" t="str">
        <f t="shared" ca="1" si="70"/>
        <v>area2</v>
      </c>
      <c r="N221">
        <f t="shared" ca="1" si="83"/>
        <v>221640</v>
      </c>
      <c r="O221" s="2">
        <f t="shared" ca="1" si="84"/>
        <v>203368.42502046726</v>
      </c>
      <c r="P221" s="1">
        <f t="shared" ca="1" si="85"/>
        <v>30759.550277766528</v>
      </c>
      <c r="Q221">
        <f t="shared" ca="1" si="86"/>
        <v>20489</v>
      </c>
      <c r="R221">
        <f t="shared" ca="1" si="87"/>
        <v>64537.761841873769</v>
      </c>
      <c r="S221">
        <f t="shared" ca="1" si="88"/>
        <v>33594.333123130942</v>
      </c>
      <c r="T221" s="1">
        <f t="shared" ca="1" si="89"/>
        <v>285993.8834008975</v>
      </c>
      <c r="U221" s="2">
        <f t="shared" ca="1" si="90"/>
        <v>288395.18686234101</v>
      </c>
      <c r="V221" s="1">
        <f t="shared" ca="1" si="91"/>
        <v>-2401.3034614435164</v>
      </c>
      <c r="AD221" s="6">
        <f ca="1">IF(Table2[[#This Row],[gender]]="men",1,0)</f>
        <v>0</v>
      </c>
      <c r="AE221" s="7">
        <f ca="1">IF(Table2[[#This Row],[gender]]="women",1,0)</f>
        <v>1</v>
      </c>
      <c r="AF221" s="7"/>
      <c r="AG221" s="8"/>
      <c r="AI221" s="6">
        <f ca="1">IF(Table2[[#This Row],[field_of_work]]="health",1,0)</f>
        <v>0</v>
      </c>
      <c r="AJ221" s="7">
        <f ca="1">IF(Table2[[#This Row],[field_of_work]]="construction",1,0)</f>
        <v>0</v>
      </c>
      <c r="AK221" s="7">
        <f ca="1">IF(Table2[[#This Row],[field_of_work]]="teaching",1,0)</f>
        <v>0</v>
      </c>
      <c r="AL221" s="7">
        <f ca="1">IF(Table2[[#This Row],[field_of_work]]="IT",1,0)</f>
        <v>0</v>
      </c>
      <c r="AM221" s="7">
        <f ca="1">IF(Table2[[#This Row],[field_of_work]]="general work",1,0)</f>
        <v>0</v>
      </c>
      <c r="AN221" s="7">
        <f ca="1">IF(Table2[[#This Row],[field_of_work]]="agriculture",1,0)</f>
        <v>1</v>
      </c>
      <c r="AO221" s="7"/>
      <c r="AP221" s="7"/>
      <c r="AQ221" s="7"/>
      <c r="AR221" s="7"/>
      <c r="AS221" s="7"/>
      <c r="AT221" s="8"/>
      <c r="AV221" s="19">
        <f t="shared" ca="1" si="71"/>
        <v>34920.951743561323</v>
      </c>
      <c r="AW221" s="8"/>
      <c r="AX221" s="6">
        <f ca="1">IF(Table2[[#This Row],[debts]]&gt;$AY$14,1,0)</f>
        <v>1</v>
      </c>
      <c r="AY221" s="7"/>
      <c r="AZ221" s="8"/>
      <c r="BA221" s="26">
        <f ca="1">Table2[[#This Row],[mortage_left]]/Table2[[#This Row],[value_of_house]]</f>
        <v>0.91756192483517085</v>
      </c>
      <c r="BB221" s="7">
        <f t="shared" ca="1" si="92"/>
        <v>0</v>
      </c>
      <c r="BC221" s="7"/>
      <c r="BD221" s="7"/>
      <c r="BE221" s="6">
        <f ca="1">IF(Table2[[#This Row],[area]]="area1",Table2[[#This Row],[income]],0)</f>
        <v>0</v>
      </c>
      <c r="BF221" s="7">
        <f ca="1">IF(Table2[[#This Row],[area]]="area2",Table2[[#This Row],[income]],0)</f>
        <v>73880</v>
      </c>
      <c r="BG221" s="7">
        <f ca="1">IF(Table2[[#This Row],[area]]="area3",Table2[[#This Row],[income]],0)</f>
        <v>0</v>
      </c>
      <c r="BH221" s="7">
        <f ca="1">IF(Table2[[#This Row],[area]]="area4",Table2[[#This Row],[income]],0)</f>
        <v>0</v>
      </c>
      <c r="BI221" s="7">
        <f ca="1">IF(Table2[[#This Row],[area]]="area5",Table2[[#This Row],[income]],0)</f>
        <v>0</v>
      </c>
      <c r="BJ221" s="7">
        <f ca="1">IF(Table2[[#This Row],[area]]="area6",Table2[[#This Row],[income]],0)</f>
        <v>0</v>
      </c>
      <c r="BK221" s="7">
        <f ca="1">IF(Table2[[#This Row],[area]]="area7",Table2[[#This Row],[income]],0)</f>
        <v>0</v>
      </c>
      <c r="BL221" s="7">
        <f ca="1">IF(Table2[[#This Row],[area]]="area8",Table2[[#This Row],[income]],0)</f>
        <v>0</v>
      </c>
      <c r="BM221" s="7">
        <f ca="1">IF(Table2[[#This Row],[area]]="area9",Table2[[#This Row],[income]],0)</f>
        <v>0</v>
      </c>
      <c r="BN221" s="7">
        <f ca="1">IF(Table2[[#This Row],[area]]="area10",Table2[[#This Row],[income]],0)</f>
        <v>0</v>
      </c>
      <c r="BO221" s="6">
        <f ca="1">IF(Table2[[#This Row],[field_of_work]]="health",Table2[[#This Row],[income]],0)</f>
        <v>0</v>
      </c>
      <c r="BP221" s="7">
        <f ca="1">IF(Table2[[#This Row],[field_of_work]]="construction",Table2[[#This Row],[income]],0)</f>
        <v>0</v>
      </c>
      <c r="BQ221" s="7">
        <f ca="1">IF(Table2[[#This Row],[field_of_work]]="teaching",Table2[[#This Row],[income]],0)</f>
        <v>0</v>
      </c>
      <c r="BR221" s="7">
        <f ca="1">IF(Table2[[#This Row],[field_of_work]]="IT",Table2[[#This Row],[income]],0)</f>
        <v>0</v>
      </c>
      <c r="BS221" s="7">
        <f ca="1">IF(Table2[[#This Row],[field_of_work]]="general work",Table2[[#This Row],[income]],0)</f>
        <v>0</v>
      </c>
      <c r="BT221" s="8">
        <f ca="1">IF(Table2[[#This Row],[field_of_work]]="agriculture",Table2[[#This Row],[income]],0)</f>
        <v>73880</v>
      </c>
      <c r="BU221" s="6">
        <f ca="1">IF(Table2[[#This Row],[value_of_debts]]&gt;Table2[[#This Row],[income]],1,0)</f>
        <v>1</v>
      </c>
      <c r="BV221" s="7"/>
      <c r="BW221" s="6">
        <f ca="1">IF(Table2[[#This Row],[net_worth_of_person($)]]&gt;$BX$14,Table2[[#This Row],[age]],0)</f>
        <v>0</v>
      </c>
      <c r="BX221" s="8"/>
    </row>
    <row r="222" spans="2:76" x14ac:dyDescent="0.3">
      <c r="B222">
        <f t="shared" ca="1" si="72"/>
        <v>2</v>
      </c>
      <c r="C222" t="str">
        <f t="shared" ca="1" si="73"/>
        <v>women</v>
      </c>
      <c r="D222">
        <f t="shared" ca="1" si="74"/>
        <v>30</v>
      </c>
      <c r="E222">
        <f t="shared" ca="1" si="75"/>
        <v>3</v>
      </c>
      <c r="F222" t="str">
        <f t="shared" ca="1" si="76"/>
        <v>teaching</v>
      </c>
      <c r="G222">
        <f t="shared" ca="1" si="77"/>
        <v>2</v>
      </c>
      <c r="H222" t="str">
        <f t="shared" ca="1" si="78"/>
        <v>college</v>
      </c>
      <c r="I222">
        <f t="shared" ca="1" si="79"/>
        <v>3</v>
      </c>
      <c r="J222">
        <f t="shared" ca="1" si="80"/>
        <v>3</v>
      </c>
      <c r="K222">
        <f t="shared" ca="1" si="81"/>
        <v>44927</v>
      </c>
      <c r="L222">
        <f t="shared" ca="1" si="82"/>
        <v>4</v>
      </c>
      <c r="M222" t="str">
        <f t="shared" ca="1" si="70"/>
        <v>area4</v>
      </c>
      <c r="N222">
        <f t="shared" ca="1" si="83"/>
        <v>134781</v>
      </c>
      <c r="O222" s="2">
        <f t="shared" ca="1" si="84"/>
        <v>120262.40440818663</v>
      </c>
      <c r="P222" s="1">
        <f t="shared" ca="1" si="85"/>
        <v>104762.85523068397</v>
      </c>
      <c r="Q222">
        <f t="shared" ca="1" si="86"/>
        <v>62690</v>
      </c>
      <c r="R222">
        <f t="shared" ca="1" si="87"/>
        <v>87355.975642886129</v>
      </c>
      <c r="S222">
        <f t="shared" ca="1" si="88"/>
        <v>33117.113005847408</v>
      </c>
      <c r="T222" s="1">
        <f t="shared" ca="1" si="89"/>
        <v>272660.96823653136</v>
      </c>
      <c r="U222" s="2">
        <f t="shared" ca="1" si="90"/>
        <v>270308.38005107275</v>
      </c>
      <c r="V222" s="1">
        <f t="shared" ca="1" si="91"/>
        <v>2352.5881854586187</v>
      </c>
      <c r="AD222" s="6">
        <f ca="1">IF(Table2[[#This Row],[gender]]="men",1,0)</f>
        <v>0</v>
      </c>
      <c r="AE222" s="7">
        <f ca="1">IF(Table2[[#This Row],[gender]]="women",1,0)</f>
        <v>1</v>
      </c>
      <c r="AF222" s="7"/>
      <c r="AG222" s="8"/>
      <c r="AI222" s="6">
        <f ca="1">IF(Table2[[#This Row],[field_of_work]]="health",1,0)</f>
        <v>0</v>
      </c>
      <c r="AJ222" s="7">
        <f ca="1">IF(Table2[[#This Row],[field_of_work]]="construction",1,0)</f>
        <v>0</v>
      </c>
      <c r="AK222" s="7">
        <f ca="1">IF(Table2[[#This Row],[field_of_work]]="teaching",1,0)</f>
        <v>1</v>
      </c>
      <c r="AL222" s="7">
        <f ca="1">IF(Table2[[#This Row],[field_of_work]]="IT",1,0)</f>
        <v>0</v>
      </c>
      <c r="AM222" s="7">
        <f ca="1">IF(Table2[[#This Row],[field_of_work]]="general work",1,0)</f>
        <v>0</v>
      </c>
      <c r="AN222" s="7">
        <f ca="1">IF(Table2[[#This Row],[field_of_work]]="agriculture",1,0)</f>
        <v>0</v>
      </c>
      <c r="AO222" s="7"/>
      <c r="AP222" s="7"/>
      <c r="AQ222" s="7"/>
      <c r="AR222" s="7"/>
      <c r="AS222" s="7"/>
      <c r="AT222" s="8"/>
      <c r="AV222" s="19">
        <f t="shared" ca="1" si="71"/>
        <v>26350.515977990868</v>
      </c>
      <c r="AW222" s="8"/>
      <c r="AX222" s="6">
        <f ca="1">IF(Table2[[#This Row],[debts]]&gt;$AY$14,1,0)</f>
        <v>1</v>
      </c>
      <c r="AY222" s="7"/>
      <c r="AZ222" s="8"/>
      <c r="BA222" s="26">
        <f ca="1">Table2[[#This Row],[mortage_left]]/Table2[[#This Row],[value_of_house]]</f>
        <v>0.89228010185550355</v>
      </c>
      <c r="BB222" s="7">
        <f t="shared" ca="1" si="92"/>
        <v>0</v>
      </c>
      <c r="BC222" s="7"/>
      <c r="BD222" s="7"/>
      <c r="BE222" s="6">
        <f ca="1">IF(Table2[[#This Row],[area]]="area1",Table2[[#This Row],[income]],0)</f>
        <v>0</v>
      </c>
      <c r="BF222" s="7">
        <f ca="1">IF(Table2[[#This Row],[area]]="area2",Table2[[#This Row],[income]],0)</f>
        <v>0</v>
      </c>
      <c r="BG222" s="7">
        <f ca="1">IF(Table2[[#This Row],[area]]="area3",Table2[[#This Row],[income]],0)</f>
        <v>0</v>
      </c>
      <c r="BH222" s="7">
        <f ca="1">IF(Table2[[#This Row],[area]]="area4",Table2[[#This Row],[income]],0)</f>
        <v>44927</v>
      </c>
      <c r="BI222" s="7">
        <f ca="1">IF(Table2[[#This Row],[area]]="area5",Table2[[#This Row],[income]],0)</f>
        <v>0</v>
      </c>
      <c r="BJ222" s="7">
        <f ca="1">IF(Table2[[#This Row],[area]]="area6",Table2[[#This Row],[income]],0)</f>
        <v>0</v>
      </c>
      <c r="BK222" s="7">
        <f ca="1">IF(Table2[[#This Row],[area]]="area7",Table2[[#This Row],[income]],0)</f>
        <v>0</v>
      </c>
      <c r="BL222" s="7">
        <f ca="1">IF(Table2[[#This Row],[area]]="area8",Table2[[#This Row],[income]],0)</f>
        <v>0</v>
      </c>
      <c r="BM222" s="7">
        <f ca="1">IF(Table2[[#This Row],[area]]="area9",Table2[[#This Row],[income]],0)</f>
        <v>0</v>
      </c>
      <c r="BN222" s="7">
        <f ca="1">IF(Table2[[#This Row],[area]]="area10",Table2[[#This Row],[income]],0)</f>
        <v>0</v>
      </c>
      <c r="BO222" s="6">
        <f ca="1">IF(Table2[[#This Row],[field_of_work]]="health",Table2[[#This Row],[income]],0)</f>
        <v>0</v>
      </c>
      <c r="BP222" s="7">
        <f ca="1">IF(Table2[[#This Row],[field_of_work]]="construction",Table2[[#This Row],[income]],0)</f>
        <v>0</v>
      </c>
      <c r="BQ222" s="7">
        <f ca="1">IF(Table2[[#This Row],[field_of_work]]="teaching",Table2[[#This Row],[income]],0)</f>
        <v>44927</v>
      </c>
      <c r="BR222" s="7">
        <f ca="1">IF(Table2[[#This Row],[field_of_work]]="IT",Table2[[#This Row],[income]],0)</f>
        <v>0</v>
      </c>
      <c r="BS222" s="7">
        <f ca="1">IF(Table2[[#This Row],[field_of_work]]="general work",Table2[[#This Row],[income]],0)</f>
        <v>0</v>
      </c>
      <c r="BT222" s="8">
        <f ca="1">IF(Table2[[#This Row],[field_of_work]]="agriculture",Table2[[#This Row],[income]],0)</f>
        <v>0</v>
      </c>
      <c r="BU222" s="6">
        <f ca="1">IF(Table2[[#This Row],[value_of_debts]]&gt;Table2[[#This Row],[income]],1,0)</f>
        <v>1</v>
      </c>
      <c r="BV222" s="7"/>
      <c r="BW222" s="6">
        <f ca="1">IF(Table2[[#This Row],[net_worth_of_person($)]]&gt;$BX$14,Table2[[#This Row],[age]],0)</f>
        <v>0</v>
      </c>
      <c r="BX222" s="8"/>
    </row>
    <row r="223" spans="2:76" x14ac:dyDescent="0.3">
      <c r="B223">
        <f t="shared" ca="1" si="72"/>
        <v>2</v>
      </c>
      <c r="C223" t="str">
        <f t="shared" ca="1" si="73"/>
        <v>women</v>
      </c>
      <c r="D223">
        <f t="shared" ca="1" si="74"/>
        <v>40</v>
      </c>
      <c r="E223">
        <f t="shared" ca="1" si="75"/>
        <v>4</v>
      </c>
      <c r="F223" t="str">
        <f t="shared" ca="1" si="76"/>
        <v>IT</v>
      </c>
      <c r="G223">
        <f t="shared" ca="1" si="77"/>
        <v>2</v>
      </c>
      <c r="H223" t="str">
        <f t="shared" ca="1" si="78"/>
        <v>college</v>
      </c>
      <c r="I223">
        <f t="shared" ca="1" si="79"/>
        <v>0</v>
      </c>
      <c r="J223">
        <f t="shared" ca="1" si="80"/>
        <v>1</v>
      </c>
      <c r="K223">
        <f t="shared" ca="1" si="81"/>
        <v>39737</v>
      </c>
      <c r="L223">
        <f t="shared" ca="1" si="82"/>
        <v>5</v>
      </c>
      <c r="M223" t="str">
        <f t="shared" ca="1" si="70"/>
        <v>area5</v>
      </c>
      <c r="N223">
        <f t="shared" ca="1" si="83"/>
        <v>119211</v>
      </c>
      <c r="O223" s="2">
        <f t="shared" ca="1" si="84"/>
        <v>105368.13904681003</v>
      </c>
      <c r="P223" s="1">
        <f t="shared" ca="1" si="85"/>
        <v>26350.515977990868</v>
      </c>
      <c r="Q223">
        <f t="shared" ca="1" si="86"/>
        <v>9755</v>
      </c>
      <c r="R223">
        <f t="shared" ca="1" si="87"/>
        <v>72602.371515606152</v>
      </c>
      <c r="S223">
        <f t="shared" ca="1" si="88"/>
        <v>14342.391612765854</v>
      </c>
      <c r="T223" s="1">
        <f t="shared" ca="1" si="89"/>
        <v>159903.90759075672</v>
      </c>
      <c r="U223" s="2">
        <f t="shared" ca="1" si="90"/>
        <v>187725.51056241617</v>
      </c>
      <c r="V223" s="1">
        <f t="shared" ca="1" si="91"/>
        <v>-27821.602971659449</v>
      </c>
      <c r="AD223" s="6">
        <f ca="1">IF(Table2[[#This Row],[gender]]="men",1,0)</f>
        <v>0</v>
      </c>
      <c r="AE223" s="7">
        <f ca="1">IF(Table2[[#This Row],[gender]]="women",1,0)</f>
        <v>1</v>
      </c>
      <c r="AF223" s="7"/>
      <c r="AG223" s="8"/>
      <c r="AI223" s="6">
        <f ca="1">IF(Table2[[#This Row],[field_of_work]]="health",1,0)</f>
        <v>0</v>
      </c>
      <c r="AJ223" s="7">
        <f ca="1">IF(Table2[[#This Row],[field_of_work]]="construction",1,0)</f>
        <v>0</v>
      </c>
      <c r="AK223" s="7">
        <f ca="1">IF(Table2[[#This Row],[field_of_work]]="teaching",1,0)</f>
        <v>0</v>
      </c>
      <c r="AL223" s="7">
        <f ca="1">IF(Table2[[#This Row],[field_of_work]]="IT",1,0)</f>
        <v>1</v>
      </c>
      <c r="AM223" s="7">
        <f ca="1">IF(Table2[[#This Row],[field_of_work]]="general work",1,0)</f>
        <v>0</v>
      </c>
      <c r="AN223" s="7">
        <f ca="1">IF(Table2[[#This Row],[field_of_work]]="agriculture",1,0)</f>
        <v>0</v>
      </c>
      <c r="AO223" s="7"/>
      <c r="AP223" s="7"/>
      <c r="AQ223" s="7"/>
      <c r="AR223" s="7"/>
      <c r="AS223" s="7"/>
      <c r="AT223" s="8"/>
      <c r="AV223" s="19">
        <f t="shared" ca="1" si="71"/>
        <v>20934.617831701431</v>
      </c>
      <c r="AW223" s="8"/>
      <c r="AX223" s="6">
        <f ca="1">IF(Table2[[#This Row],[debts]]&gt;$AY$14,1,0)</f>
        <v>1</v>
      </c>
      <c r="AY223" s="7"/>
      <c r="AZ223" s="8"/>
      <c r="BA223" s="26">
        <f ca="1">Table2[[#This Row],[mortage_left]]/Table2[[#This Row],[value_of_house]]</f>
        <v>0.8838793319979702</v>
      </c>
      <c r="BB223" s="7">
        <f t="shared" ca="1" si="92"/>
        <v>0</v>
      </c>
      <c r="BC223" s="7"/>
      <c r="BD223" s="7"/>
      <c r="BE223" s="6">
        <f ca="1">IF(Table2[[#This Row],[area]]="area1",Table2[[#This Row],[income]],0)</f>
        <v>0</v>
      </c>
      <c r="BF223" s="7">
        <f ca="1">IF(Table2[[#This Row],[area]]="area2",Table2[[#This Row],[income]],0)</f>
        <v>0</v>
      </c>
      <c r="BG223" s="7">
        <f ca="1">IF(Table2[[#This Row],[area]]="area3",Table2[[#This Row],[income]],0)</f>
        <v>0</v>
      </c>
      <c r="BH223" s="7">
        <f ca="1">IF(Table2[[#This Row],[area]]="area4",Table2[[#This Row],[income]],0)</f>
        <v>0</v>
      </c>
      <c r="BI223" s="7">
        <f ca="1">IF(Table2[[#This Row],[area]]="area5",Table2[[#This Row],[income]],0)</f>
        <v>39737</v>
      </c>
      <c r="BJ223" s="7">
        <f ca="1">IF(Table2[[#This Row],[area]]="area6",Table2[[#This Row],[income]],0)</f>
        <v>0</v>
      </c>
      <c r="BK223" s="7">
        <f ca="1">IF(Table2[[#This Row],[area]]="area7",Table2[[#This Row],[income]],0)</f>
        <v>0</v>
      </c>
      <c r="BL223" s="7">
        <f ca="1">IF(Table2[[#This Row],[area]]="area8",Table2[[#This Row],[income]],0)</f>
        <v>0</v>
      </c>
      <c r="BM223" s="7">
        <f ca="1">IF(Table2[[#This Row],[area]]="area9",Table2[[#This Row],[income]],0)</f>
        <v>0</v>
      </c>
      <c r="BN223" s="7">
        <f ca="1">IF(Table2[[#This Row],[area]]="area10",Table2[[#This Row],[income]],0)</f>
        <v>0</v>
      </c>
      <c r="BO223" s="6">
        <f ca="1">IF(Table2[[#This Row],[field_of_work]]="health",Table2[[#This Row],[income]],0)</f>
        <v>0</v>
      </c>
      <c r="BP223" s="7">
        <f ca="1">IF(Table2[[#This Row],[field_of_work]]="construction",Table2[[#This Row],[income]],0)</f>
        <v>0</v>
      </c>
      <c r="BQ223" s="7">
        <f ca="1">IF(Table2[[#This Row],[field_of_work]]="teaching",Table2[[#This Row],[income]],0)</f>
        <v>0</v>
      </c>
      <c r="BR223" s="7">
        <f ca="1">IF(Table2[[#This Row],[field_of_work]]="IT",Table2[[#This Row],[income]],0)</f>
        <v>39737</v>
      </c>
      <c r="BS223" s="7">
        <f ca="1">IF(Table2[[#This Row],[field_of_work]]="general work",Table2[[#This Row],[income]],0)</f>
        <v>0</v>
      </c>
      <c r="BT223" s="8">
        <f ca="1">IF(Table2[[#This Row],[field_of_work]]="agriculture",Table2[[#This Row],[income]],0)</f>
        <v>0</v>
      </c>
      <c r="BU223" s="6">
        <f ca="1">IF(Table2[[#This Row],[value_of_debts]]&gt;Table2[[#This Row],[income]],1,0)</f>
        <v>1</v>
      </c>
      <c r="BV223" s="7"/>
      <c r="BW223" s="6">
        <f ca="1">IF(Table2[[#This Row],[net_worth_of_person($)]]&gt;$BX$14,Table2[[#This Row],[age]],0)</f>
        <v>0</v>
      </c>
      <c r="BX223" s="8"/>
    </row>
    <row r="224" spans="2:76" x14ac:dyDescent="0.3">
      <c r="B224">
        <f t="shared" ca="1" si="72"/>
        <v>2</v>
      </c>
      <c r="C224" t="str">
        <f t="shared" ca="1" si="73"/>
        <v>women</v>
      </c>
      <c r="D224">
        <f t="shared" ca="1" si="74"/>
        <v>37</v>
      </c>
      <c r="E224">
        <f t="shared" ca="1" si="75"/>
        <v>5</v>
      </c>
      <c r="F224" t="str">
        <f t="shared" ca="1" si="76"/>
        <v>general work</v>
      </c>
      <c r="G224">
        <f t="shared" ca="1" si="77"/>
        <v>2</v>
      </c>
      <c r="H224" t="str">
        <f t="shared" ca="1" si="78"/>
        <v>college</v>
      </c>
      <c r="I224">
        <f t="shared" ca="1" si="79"/>
        <v>2</v>
      </c>
      <c r="J224">
        <f t="shared" ca="1" si="80"/>
        <v>2</v>
      </c>
      <c r="K224">
        <f t="shared" ca="1" si="81"/>
        <v>85687</v>
      </c>
      <c r="L224">
        <f t="shared" ca="1" si="82"/>
        <v>8</v>
      </c>
      <c r="M224" t="str">
        <f t="shared" ca="1" si="70"/>
        <v>area8</v>
      </c>
      <c r="N224">
        <f t="shared" ca="1" si="83"/>
        <v>514122</v>
      </c>
      <c r="O224" s="2">
        <f t="shared" ca="1" si="84"/>
        <v>232374.70134984498</v>
      </c>
      <c r="P224" s="1">
        <f t="shared" ca="1" si="85"/>
        <v>41869.235663402862</v>
      </c>
      <c r="Q224">
        <f t="shared" ca="1" si="86"/>
        <v>33332</v>
      </c>
      <c r="R224">
        <f t="shared" ca="1" si="87"/>
        <v>101100.62686070659</v>
      </c>
      <c r="S224">
        <f t="shared" ca="1" si="88"/>
        <v>93964.889397212799</v>
      </c>
      <c r="T224" s="1">
        <f t="shared" ca="1" si="89"/>
        <v>649956.1250606156</v>
      </c>
      <c r="U224" s="2">
        <f t="shared" ca="1" si="90"/>
        <v>366807.32821055158</v>
      </c>
      <c r="V224" s="1">
        <f t="shared" ca="1" si="91"/>
        <v>283148.79685006401</v>
      </c>
      <c r="AD224" s="6">
        <f ca="1">IF(Table2[[#This Row],[gender]]="men",1,0)</f>
        <v>0</v>
      </c>
      <c r="AE224" s="7">
        <f ca="1">IF(Table2[[#This Row],[gender]]="women",1,0)</f>
        <v>1</v>
      </c>
      <c r="AF224" s="7"/>
      <c r="AG224" s="8"/>
      <c r="AI224" s="6">
        <f ca="1">IF(Table2[[#This Row],[field_of_work]]="health",1,0)</f>
        <v>0</v>
      </c>
      <c r="AJ224" s="7">
        <f ca="1">IF(Table2[[#This Row],[field_of_work]]="construction",1,0)</f>
        <v>0</v>
      </c>
      <c r="AK224" s="7">
        <f ca="1">IF(Table2[[#This Row],[field_of_work]]="teaching",1,0)</f>
        <v>0</v>
      </c>
      <c r="AL224" s="7">
        <f ca="1">IF(Table2[[#This Row],[field_of_work]]="IT",1,0)</f>
        <v>0</v>
      </c>
      <c r="AM224" s="7">
        <f ca="1">IF(Table2[[#This Row],[field_of_work]]="general work",1,0)</f>
        <v>1</v>
      </c>
      <c r="AN224" s="7">
        <f ca="1">IF(Table2[[#This Row],[field_of_work]]="agriculture",1,0)</f>
        <v>0</v>
      </c>
      <c r="AO224" s="7"/>
      <c r="AP224" s="7"/>
      <c r="AQ224" s="7"/>
      <c r="AR224" s="7"/>
      <c r="AS224" s="7"/>
      <c r="AT224" s="8"/>
      <c r="AV224" s="19">
        <f t="shared" ca="1" si="71"/>
        <v>30336.962443116314</v>
      </c>
      <c r="AW224" s="8"/>
      <c r="AX224" s="6">
        <f ca="1">IF(Table2[[#This Row],[debts]]&gt;$AY$14,1,0)</f>
        <v>1</v>
      </c>
      <c r="AY224" s="7"/>
      <c r="AZ224" s="8"/>
      <c r="BA224" s="26">
        <f ca="1">Table2[[#This Row],[mortage_left]]/Table2[[#This Row],[value_of_house]]</f>
        <v>0.45198357850830151</v>
      </c>
      <c r="BB224" s="7">
        <f t="shared" ca="1" si="92"/>
        <v>0</v>
      </c>
      <c r="BC224" s="7"/>
      <c r="BD224" s="7"/>
      <c r="BE224" s="6">
        <f ca="1">IF(Table2[[#This Row],[area]]="area1",Table2[[#This Row],[income]],0)</f>
        <v>0</v>
      </c>
      <c r="BF224" s="7">
        <f ca="1">IF(Table2[[#This Row],[area]]="area2",Table2[[#This Row],[income]],0)</f>
        <v>0</v>
      </c>
      <c r="BG224" s="7">
        <f ca="1">IF(Table2[[#This Row],[area]]="area3",Table2[[#This Row],[income]],0)</f>
        <v>0</v>
      </c>
      <c r="BH224" s="7">
        <f ca="1">IF(Table2[[#This Row],[area]]="area4",Table2[[#This Row],[income]],0)</f>
        <v>0</v>
      </c>
      <c r="BI224" s="7">
        <f ca="1">IF(Table2[[#This Row],[area]]="area5",Table2[[#This Row],[income]],0)</f>
        <v>0</v>
      </c>
      <c r="BJ224" s="7">
        <f ca="1">IF(Table2[[#This Row],[area]]="area6",Table2[[#This Row],[income]],0)</f>
        <v>0</v>
      </c>
      <c r="BK224" s="7">
        <f ca="1">IF(Table2[[#This Row],[area]]="area7",Table2[[#This Row],[income]],0)</f>
        <v>0</v>
      </c>
      <c r="BL224" s="7">
        <f ca="1">IF(Table2[[#This Row],[area]]="area8",Table2[[#This Row],[income]],0)</f>
        <v>85687</v>
      </c>
      <c r="BM224" s="7">
        <f ca="1">IF(Table2[[#This Row],[area]]="area9",Table2[[#This Row],[income]],0)</f>
        <v>0</v>
      </c>
      <c r="BN224" s="7">
        <f ca="1">IF(Table2[[#This Row],[area]]="area10",Table2[[#This Row],[income]],0)</f>
        <v>0</v>
      </c>
      <c r="BO224" s="6">
        <f ca="1">IF(Table2[[#This Row],[field_of_work]]="health",Table2[[#This Row],[income]],0)</f>
        <v>0</v>
      </c>
      <c r="BP224" s="7">
        <f ca="1">IF(Table2[[#This Row],[field_of_work]]="construction",Table2[[#This Row],[income]],0)</f>
        <v>0</v>
      </c>
      <c r="BQ224" s="7">
        <f ca="1">IF(Table2[[#This Row],[field_of_work]]="teaching",Table2[[#This Row],[income]],0)</f>
        <v>0</v>
      </c>
      <c r="BR224" s="7">
        <f ca="1">IF(Table2[[#This Row],[field_of_work]]="IT",Table2[[#This Row],[income]],0)</f>
        <v>0</v>
      </c>
      <c r="BS224" s="7">
        <f ca="1">IF(Table2[[#This Row],[field_of_work]]="general work",Table2[[#This Row],[income]],0)</f>
        <v>85687</v>
      </c>
      <c r="BT224" s="8">
        <f ca="1">IF(Table2[[#This Row],[field_of_work]]="agriculture",Table2[[#This Row],[income]],0)</f>
        <v>0</v>
      </c>
      <c r="BU224" s="6">
        <f ca="1">IF(Table2[[#This Row],[value_of_debts]]&gt;Table2[[#This Row],[income]],1,0)</f>
        <v>1</v>
      </c>
      <c r="BV224" s="7"/>
      <c r="BW224" s="6">
        <f ca="1">IF(Table2[[#This Row],[net_worth_of_person($)]]&gt;$BX$14,Table2[[#This Row],[age]],0)</f>
        <v>37</v>
      </c>
      <c r="BX224" s="8"/>
    </row>
    <row r="225" spans="2:76" x14ac:dyDescent="0.3">
      <c r="B225">
        <f t="shared" ca="1" si="72"/>
        <v>1</v>
      </c>
      <c r="C225" t="str">
        <f t="shared" ca="1" si="73"/>
        <v>men</v>
      </c>
      <c r="D225">
        <f t="shared" ca="1" si="74"/>
        <v>28</v>
      </c>
      <c r="E225">
        <f t="shared" ca="1" si="75"/>
        <v>4</v>
      </c>
      <c r="F225" t="str">
        <f t="shared" ca="1" si="76"/>
        <v>IT</v>
      </c>
      <c r="G225">
        <f t="shared" ca="1" si="77"/>
        <v>1</v>
      </c>
      <c r="H225" t="str">
        <f t="shared" ca="1" si="78"/>
        <v>highschool</v>
      </c>
      <c r="I225">
        <f t="shared" ca="1" si="79"/>
        <v>2</v>
      </c>
      <c r="J225">
        <f t="shared" ca="1" si="80"/>
        <v>2</v>
      </c>
      <c r="K225">
        <f t="shared" ca="1" si="81"/>
        <v>35447</v>
      </c>
      <c r="L225">
        <f t="shared" ca="1" si="82"/>
        <v>7</v>
      </c>
      <c r="M225" t="str">
        <f t="shared" ca="1" si="70"/>
        <v>area7</v>
      </c>
      <c r="N225">
        <f t="shared" ca="1" si="83"/>
        <v>141788</v>
      </c>
      <c r="O225" s="2">
        <f t="shared" ca="1" si="84"/>
        <v>120004.52153877472</v>
      </c>
      <c r="P225" s="1">
        <f t="shared" ca="1" si="85"/>
        <v>60673.924886232628</v>
      </c>
      <c r="Q225">
        <f t="shared" ca="1" si="86"/>
        <v>53087</v>
      </c>
      <c r="R225">
        <f t="shared" ca="1" si="87"/>
        <v>25259.938848686212</v>
      </c>
      <c r="S225">
        <f t="shared" ca="1" si="88"/>
        <v>39345.634461260022</v>
      </c>
      <c r="T225" s="1">
        <f t="shared" ca="1" si="89"/>
        <v>241807.55934749264</v>
      </c>
      <c r="U225" s="2">
        <f t="shared" ca="1" si="90"/>
        <v>198351.46038746092</v>
      </c>
      <c r="V225" s="1">
        <f t="shared" ca="1" si="91"/>
        <v>43456.098960031726</v>
      </c>
      <c r="AD225" s="6">
        <f ca="1">IF(Table2[[#This Row],[gender]]="men",1,0)</f>
        <v>1</v>
      </c>
      <c r="AE225" s="7">
        <f ca="1">IF(Table2[[#This Row],[gender]]="women",1,0)</f>
        <v>0</v>
      </c>
      <c r="AF225" s="7"/>
      <c r="AG225" s="8"/>
      <c r="AI225" s="6">
        <f ca="1">IF(Table2[[#This Row],[field_of_work]]="health",1,0)</f>
        <v>0</v>
      </c>
      <c r="AJ225" s="7">
        <f ca="1">IF(Table2[[#This Row],[field_of_work]]="construction",1,0)</f>
        <v>0</v>
      </c>
      <c r="AK225" s="7">
        <f ca="1">IF(Table2[[#This Row],[field_of_work]]="teaching",1,0)</f>
        <v>0</v>
      </c>
      <c r="AL225" s="7">
        <f ca="1">IF(Table2[[#This Row],[field_of_work]]="IT",1,0)</f>
        <v>1</v>
      </c>
      <c r="AM225" s="7">
        <f ca="1">IF(Table2[[#This Row],[field_of_work]]="general work",1,0)</f>
        <v>0</v>
      </c>
      <c r="AN225" s="7">
        <f ca="1">IF(Table2[[#This Row],[field_of_work]]="agriculture",1,0)</f>
        <v>0</v>
      </c>
      <c r="AO225" s="7"/>
      <c r="AP225" s="7"/>
      <c r="AQ225" s="7"/>
      <c r="AR225" s="7"/>
      <c r="AS225" s="7"/>
      <c r="AT225" s="8"/>
      <c r="AV225" s="19">
        <f t="shared" ca="1" si="71"/>
        <v>43089.433018326396</v>
      </c>
      <c r="AW225" s="8"/>
      <c r="AX225" s="6">
        <f ca="1">IF(Table2[[#This Row],[debts]]&gt;$AY$14,1,0)</f>
        <v>1</v>
      </c>
      <c r="AY225" s="7"/>
      <c r="AZ225" s="8"/>
      <c r="BA225" s="26">
        <f ca="1">Table2[[#This Row],[mortage_left]]/Table2[[#This Row],[value_of_house]]</f>
        <v>0.8463658528138821</v>
      </c>
      <c r="BB225" s="7">
        <f t="shared" ca="1" si="92"/>
        <v>0</v>
      </c>
      <c r="BC225" s="7"/>
      <c r="BD225" s="7"/>
      <c r="BE225" s="6">
        <f ca="1">IF(Table2[[#This Row],[area]]="area1",Table2[[#This Row],[income]],0)</f>
        <v>0</v>
      </c>
      <c r="BF225" s="7">
        <f ca="1">IF(Table2[[#This Row],[area]]="area2",Table2[[#This Row],[income]],0)</f>
        <v>0</v>
      </c>
      <c r="BG225" s="7">
        <f ca="1">IF(Table2[[#This Row],[area]]="area3",Table2[[#This Row],[income]],0)</f>
        <v>0</v>
      </c>
      <c r="BH225" s="7">
        <f ca="1">IF(Table2[[#This Row],[area]]="area4",Table2[[#This Row],[income]],0)</f>
        <v>0</v>
      </c>
      <c r="BI225" s="7">
        <f ca="1">IF(Table2[[#This Row],[area]]="area5",Table2[[#This Row],[income]],0)</f>
        <v>0</v>
      </c>
      <c r="BJ225" s="7">
        <f ca="1">IF(Table2[[#This Row],[area]]="area6",Table2[[#This Row],[income]],0)</f>
        <v>0</v>
      </c>
      <c r="BK225" s="7">
        <f ca="1">IF(Table2[[#This Row],[area]]="area7",Table2[[#This Row],[income]],0)</f>
        <v>35447</v>
      </c>
      <c r="BL225" s="7">
        <f ca="1">IF(Table2[[#This Row],[area]]="area8",Table2[[#This Row],[income]],0)</f>
        <v>0</v>
      </c>
      <c r="BM225" s="7">
        <f ca="1">IF(Table2[[#This Row],[area]]="area9",Table2[[#This Row],[income]],0)</f>
        <v>0</v>
      </c>
      <c r="BN225" s="7">
        <f ca="1">IF(Table2[[#This Row],[area]]="area10",Table2[[#This Row],[income]],0)</f>
        <v>0</v>
      </c>
      <c r="BO225" s="6">
        <f ca="1">IF(Table2[[#This Row],[field_of_work]]="health",Table2[[#This Row],[income]],0)</f>
        <v>0</v>
      </c>
      <c r="BP225" s="7">
        <f ca="1">IF(Table2[[#This Row],[field_of_work]]="construction",Table2[[#This Row],[income]],0)</f>
        <v>0</v>
      </c>
      <c r="BQ225" s="7">
        <f ca="1">IF(Table2[[#This Row],[field_of_work]]="teaching",Table2[[#This Row],[income]],0)</f>
        <v>0</v>
      </c>
      <c r="BR225" s="7">
        <f ca="1">IF(Table2[[#This Row],[field_of_work]]="IT",Table2[[#This Row],[income]],0)</f>
        <v>35447</v>
      </c>
      <c r="BS225" s="7">
        <f ca="1">IF(Table2[[#This Row],[field_of_work]]="general work",Table2[[#This Row],[income]],0)</f>
        <v>0</v>
      </c>
      <c r="BT225" s="8">
        <f ca="1">IF(Table2[[#This Row],[field_of_work]]="agriculture",Table2[[#This Row],[income]],0)</f>
        <v>0</v>
      </c>
      <c r="BU225" s="6">
        <f ca="1">IF(Table2[[#This Row],[value_of_debts]]&gt;Table2[[#This Row],[income]],1,0)</f>
        <v>1</v>
      </c>
      <c r="BV225" s="7"/>
      <c r="BW225" s="6">
        <f ca="1">IF(Table2[[#This Row],[net_worth_of_person($)]]&gt;$BX$14,Table2[[#This Row],[age]],0)</f>
        <v>28</v>
      </c>
      <c r="BX225" s="8"/>
    </row>
    <row r="226" spans="2:76" x14ac:dyDescent="0.3">
      <c r="B226">
        <f t="shared" ca="1" si="72"/>
        <v>2</v>
      </c>
      <c r="C226" t="str">
        <f t="shared" ca="1" si="73"/>
        <v>women</v>
      </c>
      <c r="D226">
        <f t="shared" ca="1" si="74"/>
        <v>39</v>
      </c>
      <c r="E226">
        <f t="shared" ca="1" si="75"/>
        <v>2</v>
      </c>
      <c r="F226" t="str">
        <f t="shared" ca="1" si="76"/>
        <v>construction</v>
      </c>
      <c r="G226">
        <f t="shared" ca="1" si="77"/>
        <v>2</v>
      </c>
      <c r="H226" t="str">
        <f t="shared" ca="1" si="78"/>
        <v>college</v>
      </c>
      <c r="I226">
        <f t="shared" ca="1" si="79"/>
        <v>3</v>
      </c>
      <c r="J226">
        <f t="shared" ca="1" si="80"/>
        <v>2</v>
      </c>
      <c r="K226">
        <f t="shared" ca="1" si="81"/>
        <v>44709</v>
      </c>
      <c r="L226">
        <f t="shared" ca="1" si="82"/>
        <v>12</v>
      </c>
      <c r="M226" t="str">
        <f t="shared" ca="1" si="70"/>
        <v>area10</v>
      </c>
      <c r="N226">
        <f t="shared" ca="1" si="83"/>
        <v>223545</v>
      </c>
      <c r="O226" s="2">
        <f t="shared" ca="1" si="84"/>
        <v>120314.78671743802</v>
      </c>
      <c r="P226" s="1">
        <f t="shared" ca="1" si="85"/>
        <v>86178.866036652791</v>
      </c>
      <c r="Q226">
        <f t="shared" ca="1" si="86"/>
        <v>45860</v>
      </c>
      <c r="R226">
        <f t="shared" ca="1" si="87"/>
        <v>59249.984590869492</v>
      </c>
      <c r="S226">
        <f t="shared" ca="1" si="88"/>
        <v>50309.60446989855</v>
      </c>
      <c r="T226" s="1">
        <f t="shared" ca="1" si="89"/>
        <v>360033.47050655138</v>
      </c>
      <c r="U226" s="2">
        <f t="shared" ca="1" si="90"/>
        <v>225424.77130830751</v>
      </c>
      <c r="V226" s="1">
        <f t="shared" ca="1" si="91"/>
        <v>134608.69919824388</v>
      </c>
      <c r="AD226" s="6">
        <f ca="1">IF(Table2[[#This Row],[gender]]="men",1,0)</f>
        <v>0</v>
      </c>
      <c r="AE226" s="7">
        <f ca="1">IF(Table2[[#This Row],[gender]]="women",1,0)</f>
        <v>1</v>
      </c>
      <c r="AF226" s="7"/>
      <c r="AG226" s="8"/>
      <c r="AI226" s="6">
        <f ca="1">IF(Table2[[#This Row],[field_of_work]]="health",1,0)</f>
        <v>0</v>
      </c>
      <c r="AJ226" s="7">
        <f ca="1">IF(Table2[[#This Row],[field_of_work]]="construction",1,0)</f>
        <v>1</v>
      </c>
      <c r="AK226" s="7">
        <f ca="1">IF(Table2[[#This Row],[field_of_work]]="teaching",1,0)</f>
        <v>0</v>
      </c>
      <c r="AL226" s="7">
        <f ca="1">IF(Table2[[#This Row],[field_of_work]]="IT",1,0)</f>
        <v>0</v>
      </c>
      <c r="AM226" s="7">
        <f ca="1">IF(Table2[[#This Row],[field_of_work]]="general work",1,0)</f>
        <v>0</v>
      </c>
      <c r="AN226" s="7">
        <f ca="1">IF(Table2[[#This Row],[field_of_work]]="agriculture",1,0)</f>
        <v>0</v>
      </c>
      <c r="AO226" s="7"/>
      <c r="AP226" s="7"/>
      <c r="AQ226" s="7"/>
      <c r="AR226" s="7"/>
      <c r="AS226" s="7"/>
      <c r="AT226" s="8"/>
      <c r="AV226" s="19">
        <f t="shared" ca="1" si="71"/>
        <v>27199.286096272681</v>
      </c>
      <c r="AW226" s="8"/>
      <c r="AX226" s="6">
        <f ca="1">IF(Table2[[#This Row],[debts]]&gt;$AY$14,1,0)</f>
        <v>1</v>
      </c>
      <c r="AY226" s="7"/>
      <c r="AZ226" s="8"/>
      <c r="BA226" s="26">
        <f ca="1">Table2[[#This Row],[mortage_left]]/Table2[[#This Row],[value_of_house]]</f>
        <v>0.53821282836761286</v>
      </c>
      <c r="BB226" s="7">
        <f t="shared" ca="1" si="92"/>
        <v>0</v>
      </c>
      <c r="BC226" s="7"/>
      <c r="BD226" s="7"/>
      <c r="BE226" s="6">
        <f ca="1">IF(Table2[[#This Row],[area]]="area1",Table2[[#This Row],[income]],0)</f>
        <v>0</v>
      </c>
      <c r="BF226" s="7">
        <f ca="1">IF(Table2[[#This Row],[area]]="area2",Table2[[#This Row],[income]],0)</f>
        <v>0</v>
      </c>
      <c r="BG226" s="7">
        <f ca="1">IF(Table2[[#This Row],[area]]="area3",Table2[[#This Row],[income]],0)</f>
        <v>0</v>
      </c>
      <c r="BH226" s="7">
        <f ca="1">IF(Table2[[#This Row],[area]]="area4",Table2[[#This Row],[income]],0)</f>
        <v>0</v>
      </c>
      <c r="BI226" s="7">
        <f ca="1">IF(Table2[[#This Row],[area]]="area5",Table2[[#This Row],[income]],0)</f>
        <v>0</v>
      </c>
      <c r="BJ226" s="7">
        <f ca="1">IF(Table2[[#This Row],[area]]="area6",Table2[[#This Row],[income]],0)</f>
        <v>0</v>
      </c>
      <c r="BK226" s="7">
        <f ca="1">IF(Table2[[#This Row],[area]]="area7",Table2[[#This Row],[income]],0)</f>
        <v>0</v>
      </c>
      <c r="BL226" s="7">
        <f ca="1">IF(Table2[[#This Row],[area]]="area8",Table2[[#This Row],[income]],0)</f>
        <v>0</v>
      </c>
      <c r="BM226" s="7">
        <f ca="1">IF(Table2[[#This Row],[area]]="area9",Table2[[#This Row],[income]],0)</f>
        <v>0</v>
      </c>
      <c r="BN226" s="7">
        <f ca="1">IF(Table2[[#This Row],[area]]="area10",Table2[[#This Row],[income]],0)</f>
        <v>44709</v>
      </c>
      <c r="BO226" s="6">
        <f ca="1">IF(Table2[[#This Row],[field_of_work]]="health",Table2[[#This Row],[income]],0)</f>
        <v>0</v>
      </c>
      <c r="BP226" s="7">
        <f ca="1">IF(Table2[[#This Row],[field_of_work]]="construction",Table2[[#This Row],[income]],0)</f>
        <v>44709</v>
      </c>
      <c r="BQ226" s="7">
        <f ca="1">IF(Table2[[#This Row],[field_of_work]]="teaching",Table2[[#This Row],[income]],0)</f>
        <v>0</v>
      </c>
      <c r="BR226" s="7">
        <f ca="1">IF(Table2[[#This Row],[field_of_work]]="IT",Table2[[#This Row],[income]],0)</f>
        <v>0</v>
      </c>
      <c r="BS226" s="7">
        <f ca="1">IF(Table2[[#This Row],[field_of_work]]="general work",Table2[[#This Row],[income]],0)</f>
        <v>0</v>
      </c>
      <c r="BT226" s="8">
        <f ca="1">IF(Table2[[#This Row],[field_of_work]]="agriculture",Table2[[#This Row],[income]],0)</f>
        <v>0</v>
      </c>
      <c r="BU226" s="6">
        <f ca="1">IF(Table2[[#This Row],[value_of_debts]]&gt;Table2[[#This Row],[income]],1,0)</f>
        <v>1</v>
      </c>
      <c r="BV226" s="7"/>
      <c r="BW226" s="6">
        <f ca="1">IF(Table2[[#This Row],[net_worth_of_person($)]]&gt;$BX$14,Table2[[#This Row],[age]],0)</f>
        <v>39</v>
      </c>
      <c r="BX226" s="8"/>
    </row>
    <row r="227" spans="2:76" x14ac:dyDescent="0.3">
      <c r="B227">
        <f t="shared" ca="1" si="72"/>
        <v>2</v>
      </c>
      <c r="C227" t="str">
        <f t="shared" ca="1" si="73"/>
        <v>women</v>
      </c>
      <c r="D227">
        <f t="shared" ca="1" si="74"/>
        <v>42</v>
      </c>
      <c r="E227">
        <f t="shared" ca="1" si="75"/>
        <v>1</v>
      </c>
      <c r="F227" t="str">
        <f t="shared" ca="1" si="76"/>
        <v>health</v>
      </c>
      <c r="G227">
        <f t="shared" ca="1" si="77"/>
        <v>2</v>
      </c>
      <c r="H227" t="str">
        <f t="shared" ca="1" si="78"/>
        <v>college</v>
      </c>
      <c r="I227">
        <f t="shared" ca="1" si="79"/>
        <v>4</v>
      </c>
      <c r="J227">
        <f t="shared" ca="1" si="80"/>
        <v>2</v>
      </c>
      <c r="K227">
        <f t="shared" ca="1" si="81"/>
        <v>49757</v>
      </c>
      <c r="L227">
        <f t="shared" ca="1" si="82"/>
        <v>8</v>
      </c>
      <c r="M227" t="str">
        <f t="shared" ca="1" si="70"/>
        <v>area8</v>
      </c>
      <c r="N227">
        <f t="shared" ca="1" si="83"/>
        <v>298542</v>
      </c>
      <c r="O227" s="2">
        <f t="shared" ca="1" si="84"/>
        <v>235963.14989204731</v>
      </c>
      <c r="P227" s="1">
        <f t="shared" ca="1" si="85"/>
        <v>54398.572192545362</v>
      </c>
      <c r="Q227">
        <f t="shared" ca="1" si="86"/>
        <v>42858</v>
      </c>
      <c r="R227">
        <f t="shared" ca="1" si="87"/>
        <v>38561.953935697791</v>
      </c>
      <c r="S227">
        <f t="shared" ca="1" si="88"/>
        <v>41673.184428705237</v>
      </c>
      <c r="T227" s="1">
        <f t="shared" ca="1" si="89"/>
        <v>394613.75662125059</v>
      </c>
      <c r="U227" s="2">
        <f t="shared" ca="1" si="90"/>
        <v>317383.10382774507</v>
      </c>
      <c r="V227" s="1">
        <f t="shared" ca="1" si="91"/>
        <v>77230.65279350552</v>
      </c>
      <c r="AD227" s="6">
        <f ca="1">IF(Table2[[#This Row],[gender]]="men",1,0)</f>
        <v>0</v>
      </c>
      <c r="AE227" s="7">
        <f ca="1">IF(Table2[[#This Row],[gender]]="women",1,0)</f>
        <v>1</v>
      </c>
      <c r="AF227" s="7"/>
      <c r="AG227" s="8"/>
      <c r="AI227" s="6">
        <f ca="1">IF(Table2[[#This Row],[field_of_work]]="health",1,0)</f>
        <v>1</v>
      </c>
      <c r="AJ227" s="7">
        <f ca="1">IF(Table2[[#This Row],[field_of_work]]="construction",1,0)</f>
        <v>0</v>
      </c>
      <c r="AK227" s="7">
        <f ca="1">IF(Table2[[#This Row],[field_of_work]]="teaching",1,0)</f>
        <v>0</v>
      </c>
      <c r="AL227" s="7">
        <f ca="1">IF(Table2[[#This Row],[field_of_work]]="IT",1,0)</f>
        <v>0</v>
      </c>
      <c r="AM227" s="7">
        <f ca="1">IF(Table2[[#This Row],[field_of_work]]="general work",1,0)</f>
        <v>0</v>
      </c>
      <c r="AN227" s="7">
        <f ca="1">IF(Table2[[#This Row],[field_of_work]]="agriculture",1,0)</f>
        <v>0</v>
      </c>
      <c r="AO227" s="7"/>
      <c r="AP227" s="7"/>
      <c r="AQ227" s="7"/>
      <c r="AR227" s="7"/>
      <c r="AS227" s="7"/>
      <c r="AT227" s="8"/>
      <c r="AV227" s="19">
        <f t="shared" ca="1" si="71"/>
        <v>13227.160575704411</v>
      </c>
      <c r="AW227" s="8"/>
      <c r="AX227" s="6">
        <f ca="1">IF(Table2[[#This Row],[debts]]&gt;$AY$14,1,0)</f>
        <v>1</v>
      </c>
      <c r="AY227" s="7"/>
      <c r="AZ227" s="8"/>
      <c r="BA227" s="26">
        <f ca="1">Table2[[#This Row],[mortage_left]]/Table2[[#This Row],[value_of_house]]</f>
        <v>0.79038510458175837</v>
      </c>
      <c r="BB227" s="7">
        <f t="shared" ca="1" si="92"/>
        <v>0</v>
      </c>
      <c r="BC227" s="7"/>
      <c r="BD227" s="7"/>
      <c r="BE227" s="6">
        <f ca="1">IF(Table2[[#This Row],[area]]="area1",Table2[[#This Row],[income]],0)</f>
        <v>0</v>
      </c>
      <c r="BF227" s="7">
        <f ca="1">IF(Table2[[#This Row],[area]]="area2",Table2[[#This Row],[income]],0)</f>
        <v>0</v>
      </c>
      <c r="BG227" s="7">
        <f ca="1">IF(Table2[[#This Row],[area]]="area3",Table2[[#This Row],[income]],0)</f>
        <v>0</v>
      </c>
      <c r="BH227" s="7">
        <f ca="1">IF(Table2[[#This Row],[area]]="area4",Table2[[#This Row],[income]],0)</f>
        <v>0</v>
      </c>
      <c r="BI227" s="7">
        <f ca="1">IF(Table2[[#This Row],[area]]="area5",Table2[[#This Row],[income]],0)</f>
        <v>0</v>
      </c>
      <c r="BJ227" s="7">
        <f ca="1">IF(Table2[[#This Row],[area]]="area6",Table2[[#This Row],[income]],0)</f>
        <v>0</v>
      </c>
      <c r="BK227" s="7">
        <f ca="1">IF(Table2[[#This Row],[area]]="area7",Table2[[#This Row],[income]],0)</f>
        <v>0</v>
      </c>
      <c r="BL227" s="7">
        <f ca="1">IF(Table2[[#This Row],[area]]="area8",Table2[[#This Row],[income]],0)</f>
        <v>49757</v>
      </c>
      <c r="BM227" s="7">
        <f ca="1">IF(Table2[[#This Row],[area]]="area9",Table2[[#This Row],[income]],0)</f>
        <v>0</v>
      </c>
      <c r="BN227" s="7">
        <f ca="1">IF(Table2[[#This Row],[area]]="area10",Table2[[#This Row],[income]],0)</f>
        <v>0</v>
      </c>
      <c r="BO227" s="6">
        <f ca="1">IF(Table2[[#This Row],[field_of_work]]="health",Table2[[#This Row],[income]],0)</f>
        <v>49757</v>
      </c>
      <c r="BP227" s="7">
        <f ca="1">IF(Table2[[#This Row],[field_of_work]]="construction",Table2[[#This Row],[income]],0)</f>
        <v>0</v>
      </c>
      <c r="BQ227" s="7">
        <f ca="1">IF(Table2[[#This Row],[field_of_work]]="teaching",Table2[[#This Row],[income]],0)</f>
        <v>0</v>
      </c>
      <c r="BR227" s="7">
        <f ca="1">IF(Table2[[#This Row],[field_of_work]]="IT",Table2[[#This Row],[income]],0)</f>
        <v>0</v>
      </c>
      <c r="BS227" s="7">
        <f ca="1">IF(Table2[[#This Row],[field_of_work]]="general work",Table2[[#This Row],[income]],0)</f>
        <v>0</v>
      </c>
      <c r="BT227" s="8">
        <f ca="1">IF(Table2[[#This Row],[field_of_work]]="agriculture",Table2[[#This Row],[income]],0)</f>
        <v>0</v>
      </c>
      <c r="BU227" s="6">
        <f ca="1">IF(Table2[[#This Row],[value_of_debts]]&gt;Table2[[#This Row],[income]],1,0)</f>
        <v>1</v>
      </c>
      <c r="BV227" s="7"/>
      <c r="BW227" s="6">
        <f ca="1">IF(Table2[[#This Row],[net_worth_of_person($)]]&gt;$BX$14,Table2[[#This Row],[age]],0)</f>
        <v>42</v>
      </c>
      <c r="BX227" s="8"/>
    </row>
    <row r="228" spans="2:76" x14ac:dyDescent="0.3">
      <c r="B228">
        <f t="shared" ca="1" si="72"/>
        <v>1</v>
      </c>
      <c r="C228" t="str">
        <f t="shared" ca="1" si="73"/>
        <v>men</v>
      </c>
      <c r="D228">
        <f t="shared" ca="1" si="74"/>
        <v>31</v>
      </c>
      <c r="E228">
        <f t="shared" ca="1" si="75"/>
        <v>1</v>
      </c>
      <c r="F228" t="str">
        <f t="shared" ca="1" si="76"/>
        <v>health</v>
      </c>
      <c r="G228">
        <f t="shared" ca="1" si="77"/>
        <v>4</v>
      </c>
      <c r="H228" t="str">
        <f t="shared" ca="1" si="78"/>
        <v>technical</v>
      </c>
      <c r="I228">
        <f t="shared" ca="1" si="79"/>
        <v>4</v>
      </c>
      <c r="J228">
        <f t="shared" ca="1" si="80"/>
        <v>1</v>
      </c>
      <c r="K228">
        <f t="shared" ca="1" si="81"/>
        <v>86255</v>
      </c>
      <c r="L228">
        <f t="shared" ca="1" si="82"/>
        <v>6</v>
      </c>
      <c r="M228" t="str">
        <f t="shared" ca="1" si="70"/>
        <v>area6</v>
      </c>
      <c r="N228">
        <f t="shared" ca="1" si="83"/>
        <v>258765</v>
      </c>
      <c r="O228" s="2">
        <f t="shared" ca="1" si="84"/>
        <v>146946.83854167268</v>
      </c>
      <c r="P228" s="1">
        <f t="shared" ca="1" si="85"/>
        <v>13227.160575704411</v>
      </c>
      <c r="Q228">
        <f t="shared" ca="1" si="86"/>
        <v>10187</v>
      </c>
      <c r="R228">
        <f t="shared" ca="1" si="87"/>
        <v>134018.39349241296</v>
      </c>
      <c r="S228">
        <f t="shared" ca="1" si="88"/>
        <v>127302.74775890051</v>
      </c>
      <c r="T228" s="1">
        <f t="shared" ca="1" si="89"/>
        <v>399294.90833460493</v>
      </c>
      <c r="U228" s="2">
        <f t="shared" ca="1" si="90"/>
        <v>291152.23203408567</v>
      </c>
      <c r="V228" s="1">
        <f t="shared" ca="1" si="91"/>
        <v>108142.67630051926</v>
      </c>
      <c r="AD228" s="6">
        <f ca="1">IF(Table2[[#This Row],[gender]]="men",1,0)</f>
        <v>1</v>
      </c>
      <c r="AE228" s="7">
        <f ca="1">IF(Table2[[#This Row],[gender]]="women",1,0)</f>
        <v>0</v>
      </c>
      <c r="AF228" s="7"/>
      <c r="AG228" s="8"/>
      <c r="AI228" s="6">
        <f ca="1">IF(Table2[[#This Row],[field_of_work]]="health",1,0)</f>
        <v>1</v>
      </c>
      <c r="AJ228" s="7">
        <f ca="1">IF(Table2[[#This Row],[field_of_work]]="construction",1,0)</f>
        <v>0</v>
      </c>
      <c r="AK228" s="7">
        <f ca="1">IF(Table2[[#This Row],[field_of_work]]="teaching",1,0)</f>
        <v>0</v>
      </c>
      <c r="AL228" s="7">
        <f ca="1">IF(Table2[[#This Row],[field_of_work]]="IT",1,0)</f>
        <v>0</v>
      </c>
      <c r="AM228" s="7">
        <f ca="1">IF(Table2[[#This Row],[field_of_work]]="general work",1,0)</f>
        <v>0</v>
      </c>
      <c r="AN228" s="7">
        <f ca="1">IF(Table2[[#This Row],[field_of_work]]="agriculture",1,0)</f>
        <v>0</v>
      </c>
      <c r="AO228" s="7"/>
      <c r="AP228" s="7"/>
      <c r="AQ228" s="7"/>
      <c r="AR228" s="7"/>
      <c r="AS228" s="7"/>
      <c r="AT228" s="8"/>
      <c r="AV228" s="19">
        <f t="shared" ca="1" si="71"/>
        <v>46965.056110120357</v>
      </c>
      <c r="AW228" s="8"/>
      <c r="AX228" s="6">
        <f ca="1">IF(Table2[[#This Row],[debts]]&gt;$AY$14,1,0)</f>
        <v>1</v>
      </c>
      <c r="AY228" s="7"/>
      <c r="AZ228" s="8"/>
      <c r="BA228" s="26">
        <f ca="1">Table2[[#This Row],[mortage_left]]/Table2[[#This Row],[value_of_house]]</f>
        <v>0.56787756667892753</v>
      </c>
      <c r="BB228" s="7">
        <f t="shared" ca="1" si="92"/>
        <v>0</v>
      </c>
      <c r="BC228" s="7"/>
      <c r="BD228" s="7"/>
      <c r="BE228" s="6">
        <f ca="1">IF(Table2[[#This Row],[area]]="area1",Table2[[#This Row],[income]],0)</f>
        <v>0</v>
      </c>
      <c r="BF228" s="7">
        <f ca="1">IF(Table2[[#This Row],[area]]="area2",Table2[[#This Row],[income]],0)</f>
        <v>0</v>
      </c>
      <c r="BG228" s="7">
        <f ca="1">IF(Table2[[#This Row],[area]]="area3",Table2[[#This Row],[income]],0)</f>
        <v>0</v>
      </c>
      <c r="BH228" s="7">
        <f ca="1">IF(Table2[[#This Row],[area]]="area4",Table2[[#This Row],[income]],0)</f>
        <v>0</v>
      </c>
      <c r="BI228" s="7">
        <f ca="1">IF(Table2[[#This Row],[area]]="area5",Table2[[#This Row],[income]],0)</f>
        <v>0</v>
      </c>
      <c r="BJ228" s="7">
        <f ca="1">IF(Table2[[#This Row],[area]]="area6",Table2[[#This Row],[income]],0)</f>
        <v>86255</v>
      </c>
      <c r="BK228" s="7">
        <f ca="1">IF(Table2[[#This Row],[area]]="area7",Table2[[#This Row],[income]],0)</f>
        <v>0</v>
      </c>
      <c r="BL228" s="7">
        <f ca="1">IF(Table2[[#This Row],[area]]="area8",Table2[[#This Row],[income]],0)</f>
        <v>0</v>
      </c>
      <c r="BM228" s="7">
        <f ca="1">IF(Table2[[#This Row],[area]]="area9",Table2[[#This Row],[income]],0)</f>
        <v>0</v>
      </c>
      <c r="BN228" s="7">
        <f ca="1">IF(Table2[[#This Row],[area]]="area10",Table2[[#This Row],[income]],0)</f>
        <v>0</v>
      </c>
      <c r="BO228" s="6">
        <f ca="1">IF(Table2[[#This Row],[field_of_work]]="health",Table2[[#This Row],[income]],0)</f>
        <v>86255</v>
      </c>
      <c r="BP228" s="7">
        <f ca="1">IF(Table2[[#This Row],[field_of_work]]="construction",Table2[[#This Row],[income]],0)</f>
        <v>0</v>
      </c>
      <c r="BQ228" s="7">
        <f ca="1">IF(Table2[[#This Row],[field_of_work]]="teaching",Table2[[#This Row],[income]],0)</f>
        <v>0</v>
      </c>
      <c r="BR228" s="7">
        <f ca="1">IF(Table2[[#This Row],[field_of_work]]="IT",Table2[[#This Row],[income]],0)</f>
        <v>0</v>
      </c>
      <c r="BS228" s="7">
        <f ca="1">IF(Table2[[#This Row],[field_of_work]]="general work",Table2[[#This Row],[income]],0)</f>
        <v>0</v>
      </c>
      <c r="BT228" s="8">
        <f ca="1">IF(Table2[[#This Row],[field_of_work]]="agriculture",Table2[[#This Row],[income]],0)</f>
        <v>0</v>
      </c>
      <c r="BU228" s="6">
        <f ca="1">IF(Table2[[#This Row],[value_of_debts]]&gt;Table2[[#This Row],[income]],1,0)</f>
        <v>1</v>
      </c>
      <c r="BV228" s="7"/>
      <c r="BW228" s="6">
        <f ca="1">IF(Table2[[#This Row],[net_worth_of_person($)]]&gt;$BX$14,Table2[[#This Row],[age]],0)</f>
        <v>31</v>
      </c>
      <c r="BX228" s="8"/>
    </row>
    <row r="229" spans="2:76" x14ac:dyDescent="0.3">
      <c r="B229">
        <f t="shared" ca="1" si="72"/>
        <v>1</v>
      </c>
      <c r="C229" t="str">
        <f t="shared" ca="1" si="73"/>
        <v>men</v>
      </c>
      <c r="D229">
        <f t="shared" ca="1" si="74"/>
        <v>44</v>
      </c>
      <c r="E229">
        <f t="shared" ca="1" si="75"/>
        <v>4</v>
      </c>
      <c r="F229" t="str">
        <f t="shared" ca="1" si="76"/>
        <v>IT</v>
      </c>
      <c r="G229">
        <f t="shared" ca="1" si="77"/>
        <v>3</v>
      </c>
      <c r="H229" t="str">
        <f t="shared" ca="1" si="78"/>
        <v>university</v>
      </c>
      <c r="I229">
        <f t="shared" ca="1" si="79"/>
        <v>2</v>
      </c>
      <c r="J229">
        <f t="shared" ca="1" si="80"/>
        <v>3</v>
      </c>
      <c r="K229">
        <f t="shared" ca="1" si="81"/>
        <v>66297</v>
      </c>
      <c r="L229">
        <f t="shared" ca="1" si="82"/>
        <v>6</v>
      </c>
      <c r="M229" t="str">
        <f t="shared" ca="1" si="70"/>
        <v>area6</v>
      </c>
      <c r="N229">
        <f t="shared" ca="1" si="83"/>
        <v>397782</v>
      </c>
      <c r="O229" s="2">
        <f t="shared" ca="1" si="84"/>
        <v>964.2356054784733</v>
      </c>
      <c r="P229" s="1">
        <f t="shared" ca="1" si="85"/>
        <v>140895.16833036108</v>
      </c>
      <c r="Q229">
        <f t="shared" ca="1" si="86"/>
        <v>85700</v>
      </c>
      <c r="R229">
        <f t="shared" ca="1" si="87"/>
        <v>132577.30312291245</v>
      </c>
      <c r="S229">
        <f t="shared" ca="1" si="88"/>
        <v>75058.095652460353</v>
      </c>
      <c r="T229" s="1">
        <f t="shared" ca="1" si="89"/>
        <v>613735.26398282149</v>
      </c>
      <c r="U229" s="2">
        <f t="shared" ca="1" si="90"/>
        <v>219241.53872839094</v>
      </c>
      <c r="V229" s="1">
        <f t="shared" ca="1" si="91"/>
        <v>394493.72525443055</v>
      </c>
      <c r="AD229" s="6">
        <f ca="1">IF(Table2[[#This Row],[gender]]="men",1,0)</f>
        <v>1</v>
      </c>
      <c r="AE229" s="7">
        <f ca="1">IF(Table2[[#This Row],[gender]]="women",1,0)</f>
        <v>0</v>
      </c>
      <c r="AF229" s="7"/>
      <c r="AG229" s="8"/>
      <c r="AI229" s="6">
        <f ca="1">IF(Table2[[#This Row],[field_of_work]]="health",1,0)</f>
        <v>0</v>
      </c>
      <c r="AJ229" s="7">
        <f ca="1">IF(Table2[[#This Row],[field_of_work]]="construction",1,0)</f>
        <v>0</v>
      </c>
      <c r="AK229" s="7">
        <f ca="1">IF(Table2[[#This Row],[field_of_work]]="teaching",1,0)</f>
        <v>0</v>
      </c>
      <c r="AL229" s="7">
        <f ca="1">IF(Table2[[#This Row],[field_of_work]]="IT",1,0)</f>
        <v>1</v>
      </c>
      <c r="AM229" s="7">
        <f ca="1">IF(Table2[[#This Row],[field_of_work]]="general work",1,0)</f>
        <v>0</v>
      </c>
      <c r="AN229" s="7">
        <f ca="1">IF(Table2[[#This Row],[field_of_work]]="agriculture",1,0)</f>
        <v>0</v>
      </c>
      <c r="AO229" s="7"/>
      <c r="AP229" s="7"/>
      <c r="AQ229" s="7"/>
      <c r="AR229" s="7"/>
      <c r="AS229" s="7"/>
      <c r="AT229" s="8"/>
      <c r="AV229" s="19">
        <f t="shared" ca="1" si="71"/>
        <v>4503.724575177097</v>
      </c>
      <c r="AW229" s="8"/>
      <c r="AX229" s="6">
        <f ca="1">IF(Table2[[#This Row],[debts]]&gt;$AY$14,1,0)</f>
        <v>1</v>
      </c>
      <c r="AY229" s="7"/>
      <c r="AZ229" s="8"/>
      <c r="BA229" s="26">
        <f ca="1">Table2[[#This Row],[mortage_left]]/Table2[[#This Row],[value_of_house]]</f>
        <v>2.4240302614961795E-3</v>
      </c>
      <c r="BB229" s="7">
        <f t="shared" ca="1" si="92"/>
        <v>1</v>
      </c>
      <c r="BC229" s="7"/>
      <c r="BD229" s="7"/>
      <c r="BE229" s="6">
        <f ca="1">IF(Table2[[#This Row],[area]]="area1",Table2[[#This Row],[income]],0)</f>
        <v>0</v>
      </c>
      <c r="BF229" s="7">
        <f ca="1">IF(Table2[[#This Row],[area]]="area2",Table2[[#This Row],[income]],0)</f>
        <v>0</v>
      </c>
      <c r="BG229" s="7">
        <f ca="1">IF(Table2[[#This Row],[area]]="area3",Table2[[#This Row],[income]],0)</f>
        <v>0</v>
      </c>
      <c r="BH229" s="7">
        <f ca="1">IF(Table2[[#This Row],[area]]="area4",Table2[[#This Row],[income]],0)</f>
        <v>0</v>
      </c>
      <c r="BI229" s="7">
        <f ca="1">IF(Table2[[#This Row],[area]]="area5",Table2[[#This Row],[income]],0)</f>
        <v>0</v>
      </c>
      <c r="BJ229" s="7">
        <f ca="1">IF(Table2[[#This Row],[area]]="area6",Table2[[#This Row],[income]],0)</f>
        <v>66297</v>
      </c>
      <c r="BK229" s="7">
        <f ca="1">IF(Table2[[#This Row],[area]]="area7",Table2[[#This Row],[income]],0)</f>
        <v>0</v>
      </c>
      <c r="BL229" s="7">
        <f ca="1">IF(Table2[[#This Row],[area]]="area8",Table2[[#This Row],[income]],0)</f>
        <v>0</v>
      </c>
      <c r="BM229" s="7">
        <f ca="1">IF(Table2[[#This Row],[area]]="area9",Table2[[#This Row],[income]],0)</f>
        <v>0</v>
      </c>
      <c r="BN229" s="7">
        <f ca="1">IF(Table2[[#This Row],[area]]="area10",Table2[[#This Row],[income]],0)</f>
        <v>0</v>
      </c>
      <c r="BO229" s="6">
        <f ca="1">IF(Table2[[#This Row],[field_of_work]]="health",Table2[[#This Row],[income]],0)</f>
        <v>0</v>
      </c>
      <c r="BP229" s="7">
        <f ca="1">IF(Table2[[#This Row],[field_of_work]]="construction",Table2[[#This Row],[income]],0)</f>
        <v>0</v>
      </c>
      <c r="BQ229" s="7">
        <f ca="1">IF(Table2[[#This Row],[field_of_work]]="teaching",Table2[[#This Row],[income]],0)</f>
        <v>0</v>
      </c>
      <c r="BR229" s="7">
        <f ca="1">IF(Table2[[#This Row],[field_of_work]]="IT",Table2[[#This Row],[income]],0)</f>
        <v>66297</v>
      </c>
      <c r="BS229" s="7">
        <f ca="1">IF(Table2[[#This Row],[field_of_work]]="general work",Table2[[#This Row],[income]],0)</f>
        <v>0</v>
      </c>
      <c r="BT229" s="8">
        <f ca="1">IF(Table2[[#This Row],[field_of_work]]="agriculture",Table2[[#This Row],[income]],0)</f>
        <v>0</v>
      </c>
      <c r="BU229" s="6">
        <f ca="1">IF(Table2[[#This Row],[value_of_debts]]&gt;Table2[[#This Row],[income]],1,0)</f>
        <v>1</v>
      </c>
      <c r="BV229" s="7"/>
      <c r="BW229" s="6">
        <f ca="1">IF(Table2[[#This Row],[net_worth_of_person($)]]&gt;$BX$14,Table2[[#This Row],[age]],0)</f>
        <v>44</v>
      </c>
      <c r="BX229" s="8"/>
    </row>
    <row r="230" spans="2:76" x14ac:dyDescent="0.3">
      <c r="B230">
        <f t="shared" ca="1" si="72"/>
        <v>2</v>
      </c>
      <c r="C230" t="str">
        <f t="shared" ca="1" si="73"/>
        <v>women</v>
      </c>
      <c r="D230">
        <f t="shared" ca="1" si="74"/>
        <v>34</v>
      </c>
      <c r="E230">
        <f t="shared" ca="1" si="75"/>
        <v>4</v>
      </c>
      <c r="F230" t="str">
        <f t="shared" ca="1" si="76"/>
        <v>IT</v>
      </c>
      <c r="G230">
        <f t="shared" ca="1" si="77"/>
        <v>5</v>
      </c>
      <c r="H230" t="str">
        <f t="shared" ca="1" si="78"/>
        <v>other</v>
      </c>
      <c r="I230">
        <f t="shared" ca="1" si="79"/>
        <v>4</v>
      </c>
      <c r="J230">
        <f t="shared" ca="1" si="80"/>
        <v>1</v>
      </c>
      <c r="K230">
        <f t="shared" ca="1" si="81"/>
        <v>28970</v>
      </c>
      <c r="L230">
        <f t="shared" ca="1" si="82"/>
        <v>5</v>
      </c>
      <c r="M230" t="str">
        <f t="shared" ca="1" si="70"/>
        <v>area5</v>
      </c>
      <c r="N230">
        <f t="shared" ca="1" si="83"/>
        <v>86910</v>
      </c>
      <c r="O230" s="2">
        <f t="shared" ca="1" si="84"/>
        <v>7389.4585188218116</v>
      </c>
      <c r="P230" s="1">
        <f t="shared" ca="1" si="85"/>
        <v>4503.724575177097</v>
      </c>
      <c r="Q230">
        <f t="shared" ca="1" si="86"/>
        <v>3599</v>
      </c>
      <c r="R230">
        <f t="shared" ca="1" si="87"/>
        <v>30721.924823095498</v>
      </c>
      <c r="S230">
        <f t="shared" ca="1" si="88"/>
        <v>23339.646527953893</v>
      </c>
      <c r="T230" s="1">
        <f t="shared" ca="1" si="89"/>
        <v>114753.37110313099</v>
      </c>
      <c r="U230" s="2">
        <f t="shared" ca="1" si="90"/>
        <v>41710.38334191731</v>
      </c>
      <c r="V230" s="1">
        <f t="shared" ca="1" si="91"/>
        <v>73042.987761213677</v>
      </c>
      <c r="AD230" s="6">
        <f ca="1">IF(Table2[[#This Row],[gender]]="men",1,0)</f>
        <v>0</v>
      </c>
      <c r="AE230" s="7">
        <f ca="1">IF(Table2[[#This Row],[gender]]="women",1,0)</f>
        <v>1</v>
      </c>
      <c r="AF230" s="7"/>
      <c r="AG230" s="8"/>
      <c r="AI230" s="6">
        <f ca="1">IF(Table2[[#This Row],[field_of_work]]="health",1,0)</f>
        <v>0</v>
      </c>
      <c r="AJ230" s="7">
        <f ca="1">IF(Table2[[#This Row],[field_of_work]]="construction",1,0)</f>
        <v>0</v>
      </c>
      <c r="AK230" s="7">
        <f ca="1">IF(Table2[[#This Row],[field_of_work]]="teaching",1,0)</f>
        <v>0</v>
      </c>
      <c r="AL230" s="7">
        <f ca="1">IF(Table2[[#This Row],[field_of_work]]="IT",1,0)</f>
        <v>1</v>
      </c>
      <c r="AM230" s="7">
        <f ca="1">IF(Table2[[#This Row],[field_of_work]]="general work",1,0)</f>
        <v>0</v>
      </c>
      <c r="AN230" s="7">
        <f ca="1">IF(Table2[[#This Row],[field_of_work]]="agriculture",1,0)</f>
        <v>0</v>
      </c>
      <c r="AO230" s="7"/>
      <c r="AP230" s="7"/>
      <c r="AQ230" s="7"/>
      <c r="AR230" s="7"/>
      <c r="AS230" s="7"/>
      <c r="AT230" s="8"/>
      <c r="AV230" s="19">
        <f t="shared" ca="1" si="71"/>
        <v>6585.9231370093103</v>
      </c>
      <c r="AW230" s="8"/>
      <c r="AX230" s="6">
        <f ca="1">IF(Table2[[#This Row],[debts]]&gt;$AY$14,1,0)</f>
        <v>1</v>
      </c>
      <c r="AY230" s="7"/>
      <c r="AZ230" s="8"/>
      <c r="BA230" s="26">
        <f ca="1">Table2[[#This Row],[mortage_left]]/Table2[[#This Row],[value_of_house]]</f>
        <v>8.5024260946056973E-2</v>
      </c>
      <c r="BB230" s="7">
        <f t="shared" ca="1" si="92"/>
        <v>1</v>
      </c>
      <c r="BC230" s="7"/>
      <c r="BD230" s="7"/>
      <c r="BE230" s="6">
        <f ca="1">IF(Table2[[#This Row],[area]]="area1",Table2[[#This Row],[income]],0)</f>
        <v>0</v>
      </c>
      <c r="BF230" s="7">
        <f ca="1">IF(Table2[[#This Row],[area]]="area2",Table2[[#This Row],[income]],0)</f>
        <v>0</v>
      </c>
      <c r="BG230" s="7">
        <f ca="1">IF(Table2[[#This Row],[area]]="area3",Table2[[#This Row],[income]],0)</f>
        <v>0</v>
      </c>
      <c r="BH230" s="7">
        <f ca="1">IF(Table2[[#This Row],[area]]="area4",Table2[[#This Row],[income]],0)</f>
        <v>0</v>
      </c>
      <c r="BI230" s="7">
        <f ca="1">IF(Table2[[#This Row],[area]]="area5",Table2[[#This Row],[income]],0)</f>
        <v>28970</v>
      </c>
      <c r="BJ230" s="7">
        <f ca="1">IF(Table2[[#This Row],[area]]="area6",Table2[[#This Row],[income]],0)</f>
        <v>0</v>
      </c>
      <c r="BK230" s="7">
        <f ca="1">IF(Table2[[#This Row],[area]]="area7",Table2[[#This Row],[income]],0)</f>
        <v>0</v>
      </c>
      <c r="BL230" s="7">
        <f ca="1">IF(Table2[[#This Row],[area]]="area8",Table2[[#This Row],[income]],0)</f>
        <v>0</v>
      </c>
      <c r="BM230" s="7">
        <f ca="1">IF(Table2[[#This Row],[area]]="area9",Table2[[#This Row],[income]],0)</f>
        <v>0</v>
      </c>
      <c r="BN230" s="7">
        <f ca="1">IF(Table2[[#This Row],[area]]="area10",Table2[[#This Row],[income]],0)</f>
        <v>0</v>
      </c>
      <c r="BO230" s="6">
        <f ca="1">IF(Table2[[#This Row],[field_of_work]]="health",Table2[[#This Row],[income]],0)</f>
        <v>0</v>
      </c>
      <c r="BP230" s="7">
        <f ca="1">IF(Table2[[#This Row],[field_of_work]]="construction",Table2[[#This Row],[income]],0)</f>
        <v>0</v>
      </c>
      <c r="BQ230" s="7">
        <f ca="1">IF(Table2[[#This Row],[field_of_work]]="teaching",Table2[[#This Row],[income]],0)</f>
        <v>0</v>
      </c>
      <c r="BR230" s="7">
        <f ca="1">IF(Table2[[#This Row],[field_of_work]]="IT",Table2[[#This Row],[income]],0)</f>
        <v>28970</v>
      </c>
      <c r="BS230" s="7">
        <f ca="1">IF(Table2[[#This Row],[field_of_work]]="general work",Table2[[#This Row],[income]],0)</f>
        <v>0</v>
      </c>
      <c r="BT230" s="8">
        <f ca="1">IF(Table2[[#This Row],[field_of_work]]="agriculture",Table2[[#This Row],[income]],0)</f>
        <v>0</v>
      </c>
      <c r="BU230" s="6">
        <f ca="1">IF(Table2[[#This Row],[value_of_debts]]&gt;Table2[[#This Row],[income]],1,0)</f>
        <v>1</v>
      </c>
      <c r="BV230" s="7"/>
      <c r="BW230" s="6">
        <f ca="1">IF(Table2[[#This Row],[net_worth_of_person($)]]&gt;$BX$14,Table2[[#This Row],[age]],0)</f>
        <v>34</v>
      </c>
      <c r="BX230" s="8"/>
    </row>
    <row r="231" spans="2:76" x14ac:dyDescent="0.3">
      <c r="B231">
        <f t="shared" ca="1" si="72"/>
        <v>1</v>
      </c>
      <c r="C231" t="str">
        <f t="shared" ca="1" si="73"/>
        <v>men</v>
      </c>
      <c r="D231">
        <f t="shared" ca="1" si="74"/>
        <v>26</v>
      </c>
      <c r="E231">
        <f t="shared" ca="1" si="75"/>
        <v>4</v>
      </c>
      <c r="F231" t="str">
        <f t="shared" ca="1" si="76"/>
        <v>IT</v>
      </c>
      <c r="G231">
        <f t="shared" ca="1" si="77"/>
        <v>4</v>
      </c>
      <c r="H231" t="str">
        <f t="shared" ca="1" si="78"/>
        <v>technical</v>
      </c>
      <c r="I231">
        <f t="shared" ca="1" si="79"/>
        <v>3</v>
      </c>
      <c r="J231">
        <f t="shared" ca="1" si="80"/>
        <v>3</v>
      </c>
      <c r="K231">
        <f t="shared" ca="1" si="81"/>
        <v>37015</v>
      </c>
      <c r="L231">
        <f t="shared" ca="1" si="82"/>
        <v>13</v>
      </c>
      <c r="M231" t="str">
        <f t="shared" ca="1" si="70"/>
        <v>area10</v>
      </c>
      <c r="N231">
        <f t="shared" ca="1" si="83"/>
        <v>222090</v>
      </c>
      <c r="O231" s="2">
        <f t="shared" ca="1" si="84"/>
        <v>218693.9081678807</v>
      </c>
      <c r="P231" s="1">
        <f t="shared" ca="1" si="85"/>
        <v>19757.76941102793</v>
      </c>
      <c r="Q231">
        <f t="shared" ca="1" si="86"/>
        <v>2591</v>
      </c>
      <c r="R231">
        <f t="shared" ca="1" si="87"/>
        <v>67620.546060739129</v>
      </c>
      <c r="S231">
        <f t="shared" ca="1" si="88"/>
        <v>31447.033606748468</v>
      </c>
      <c r="T231" s="1">
        <f t="shared" ca="1" si="89"/>
        <v>273294.8030177764</v>
      </c>
      <c r="U231" s="2">
        <f t="shared" ca="1" si="90"/>
        <v>288905.45422861981</v>
      </c>
      <c r="V231" s="1">
        <f t="shared" ca="1" si="91"/>
        <v>-15610.651210843411</v>
      </c>
      <c r="AD231" s="6">
        <f ca="1">IF(Table2[[#This Row],[gender]]="men",1,0)</f>
        <v>1</v>
      </c>
      <c r="AE231" s="7">
        <f ca="1">IF(Table2[[#This Row],[gender]]="women",1,0)</f>
        <v>0</v>
      </c>
      <c r="AF231" s="7"/>
      <c r="AG231" s="8"/>
      <c r="AI231" s="6">
        <f ca="1">IF(Table2[[#This Row],[field_of_work]]="health",1,0)</f>
        <v>0</v>
      </c>
      <c r="AJ231" s="7">
        <f ca="1">IF(Table2[[#This Row],[field_of_work]]="construction",1,0)</f>
        <v>0</v>
      </c>
      <c r="AK231" s="7">
        <f ca="1">IF(Table2[[#This Row],[field_of_work]]="teaching",1,0)</f>
        <v>0</v>
      </c>
      <c r="AL231" s="7">
        <f ca="1">IF(Table2[[#This Row],[field_of_work]]="IT",1,0)</f>
        <v>1</v>
      </c>
      <c r="AM231" s="7">
        <f ca="1">IF(Table2[[#This Row],[field_of_work]]="general work",1,0)</f>
        <v>0</v>
      </c>
      <c r="AN231" s="7">
        <f ca="1">IF(Table2[[#This Row],[field_of_work]]="agriculture",1,0)</f>
        <v>0</v>
      </c>
      <c r="AO231" s="7"/>
      <c r="AP231" s="7"/>
      <c r="AQ231" s="7"/>
      <c r="AR231" s="7"/>
      <c r="AS231" s="7"/>
      <c r="AT231" s="8"/>
      <c r="AV231" s="19">
        <f t="shared" ca="1" si="71"/>
        <v>35286.113438919405</v>
      </c>
      <c r="AW231" s="8"/>
      <c r="AX231" s="6">
        <f ca="1">IF(Table2[[#This Row],[debts]]&gt;$AY$14,1,0)</f>
        <v>1</v>
      </c>
      <c r="AY231" s="7"/>
      <c r="AZ231" s="8"/>
      <c r="BA231" s="26">
        <f ca="1">Table2[[#This Row],[mortage_left]]/Table2[[#This Row],[value_of_house]]</f>
        <v>0.98470848830600521</v>
      </c>
      <c r="BB231" s="7">
        <f t="shared" ca="1" si="92"/>
        <v>0</v>
      </c>
      <c r="BC231" s="7"/>
      <c r="BD231" s="7"/>
      <c r="BE231" s="6">
        <f ca="1">IF(Table2[[#This Row],[area]]="area1",Table2[[#This Row],[income]],0)</f>
        <v>0</v>
      </c>
      <c r="BF231" s="7">
        <f ca="1">IF(Table2[[#This Row],[area]]="area2",Table2[[#This Row],[income]],0)</f>
        <v>0</v>
      </c>
      <c r="BG231" s="7">
        <f ca="1">IF(Table2[[#This Row],[area]]="area3",Table2[[#This Row],[income]],0)</f>
        <v>0</v>
      </c>
      <c r="BH231" s="7">
        <f ca="1">IF(Table2[[#This Row],[area]]="area4",Table2[[#This Row],[income]],0)</f>
        <v>0</v>
      </c>
      <c r="BI231" s="7">
        <f ca="1">IF(Table2[[#This Row],[area]]="area5",Table2[[#This Row],[income]],0)</f>
        <v>0</v>
      </c>
      <c r="BJ231" s="7">
        <f ca="1">IF(Table2[[#This Row],[area]]="area6",Table2[[#This Row],[income]],0)</f>
        <v>0</v>
      </c>
      <c r="BK231" s="7">
        <f ca="1">IF(Table2[[#This Row],[area]]="area7",Table2[[#This Row],[income]],0)</f>
        <v>0</v>
      </c>
      <c r="BL231" s="7">
        <f ca="1">IF(Table2[[#This Row],[area]]="area8",Table2[[#This Row],[income]],0)</f>
        <v>0</v>
      </c>
      <c r="BM231" s="7">
        <f ca="1">IF(Table2[[#This Row],[area]]="area9",Table2[[#This Row],[income]],0)</f>
        <v>0</v>
      </c>
      <c r="BN231" s="7">
        <f ca="1">IF(Table2[[#This Row],[area]]="area10",Table2[[#This Row],[income]],0)</f>
        <v>37015</v>
      </c>
      <c r="BO231" s="6">
        <f ca="1">IF(Table2[[#This Row],[field_of_work]]="health",Table2[[#This Row],[income]],0)</f>
        <v>0</v>
      </c>
      <c r="BP231" s="7">
        <f ca="1">IF(Table2[[#This Row],[field_of_work]]="construction",Table2[[#This Row],[income]],0)</f>
        <v>0</v>
      </c>
      <c r="BQ231" s="7">
        <f ca="1">IF(Table2[[#This Row],[field_of_work]]="teaching",Table2[[#This Row],[income]],0)</f>
        <v>0</v>
      </c>
      <c r="BR231" s="7">
        <f ca="1">IF(Table2[[#This Row],[field_of_work]]="IT",Table2[[#This Row],[income]],0)</f>
        <v>37015</v>
      </c>
      <c r="BS231" s="7">
        <f ca="1">IF(Table2[[#This Row],[field_of_work]]="general work",Table2[[#This Row],[income]],0)</f>
        <v>0</v>
      </c>
      <c r="BT231" s="8">
        <f ca="1">IF(Table2[[#This Row],[field_of_work]]="agriculture",Table2[[#This Row],[income]],0)</f>
        <v>0</v>
      </c>
      <c r="BU231" s="6">
        <f ca="1">IF(Table2[[#This Row],[value_of_debts]]&gt;Table2[[#This Row],[income]],1,0)</f>
        <v>1</v>
      </c>
      <c r="BV231" s="7"/>
      <c r="BW231" s="6">
        <f ca="1">IF(Table2[[#This Row],[net_worth_of_person($)]]&gt;$BX$14,Table2[[#This Row],[age]],0)</f>
        <v>0</v>
      </c>
      <c r="BX231" s="8"/>
    </row>
    <row r="232" spans="2:76" x14ac:dyDescent="0.3">
      <c r="B232">
        <f t="shared" ca="1" si="72"/>
        <v>1</v>
      </c>
      <c r="C232" t="str">
        <f t="shared" ca="1" si="73"/>
        <v>men</v>
      </c>
      <c r="D232">
        <f t="shared" ca="1" si="74"/>
        <v>45</v>
      </c>
      <c r="E232">
        <f t="shared" ca="1" si="75"/>
        <v>4</v>
      </c>
      <c r="F232" t="str">
        <f t="shared" ca="1" si="76"/>
        <v>IT</v>
      </c>
      <c r="G232">
        <f t="shared" ca="1" si="77"/>
        <v>1</v>
      </c>
      <c r="H232" t="str">
        <f t="shared" ca="1" si="78"/>
        <v>highschool</v>
      </c>
      <c r="I232">
        <f t="shared" ca="1" si="79"/>
        <v>1</v>
      </c>
      <c r="J232">
        <f t="shared" ca="1" si="80"/>
        <v>2</v>
      </c>
      <c r="K232">
        <f t="shared" ca="1" si="81"/>
        <v>65303</v>
      </c>
      <c r="L232">
        <f t="shared" ca="1" si="82"/>
        <v>2</v>
      </c>
      <c r="M232" t="str">
        <f t="shared" ca="1" si="70"/>
        <v>area2</v>
      </c>
      <c r="N232">
        <f t="shared" ca="1" si="83"/>
        <v>195909</v>
      </c>
      <c r="O232" s="2">
        <f t="shared" ca="1" si="84"/>
        <v>178558.189266976</v>
      </c>
      <c r="P232" s="1">
        <f t="shared" ca="1" si="85"/>
        <v>70572.22687783881</v>
      </c>
      <c r="Q232">
        <f t="shared" ca="1" si="86"/>
        <v>53920</v>
      </c>
      <c r="R232">
        <f t="shared" ca="1" si="87"/>
        <v>87000.678522775052</v>
      </c>
      <c r="S232">
        <f t="shared" ca="1" si="88"/>
        <v>34904.707482096237</v>
      </c>
      <c r="T232" s="1">
        <f t="shared" ca="1" si="89"/>
        <v>301385.93435993505</v>
      </c>
      <c r="U232" s="2">
        <f t="shared" ca="1" si="90"/>
        <v>319478.86778975104</v>
      </c>
      <c r="V232" s="1">
        <f t="shared" ca="1" si="91"/>
        <v>-18092.933429815981</v>
      </c>
      <c r="AD232" s="6">
        <f ca="1">IF(Table2[[#This Row],[gender]]="men",1,0)</f>
        <v>1</v>
      </c>
      <c r="AE232" s="7">
        <f ca="1">IF(Table2[[#This Row],[gender]]="women",1,0)</f>
        <v>0</v>
      </c>
      <c r="AF232" s="7"/>
      <c r="AG232" s="8"/>
      <c r="AI232" s="6">
        <f ca="1">IF(Table2[[#This Row],[field_of_work]]="health",1,0)</f>
        <v>0</v>
      </c>
      <c r="AJ232" s="7">
        <f ca="1">IF(Table2[[#This Row],[field_of_work]]="construction",1,0)</f>
        <v>0</v>
      </c>
      <c r="AK232" s="7">
        <f ca="1">IF(Table2[[#This Row],[field_of_work]]="teaching",1,0)</f>
        <v>0</v>
      </c>
      <c r="AL232" s="7">
        <f ca="1">IF(Table2[[#This Row],[field_of_work]]="IT",1,0)</f>
        <v>1</v>
      </c>
      <c r="AM232" s="7">
        <f ca="1">IF(Table2[[#This Row],[field_of_work]]="general work",1,0)</f>
        <v>0</v>
      </c>
      <c r="AN232" s="7">
        <f ca="1">IF(Table2[[#This Row],[field_of_work]]="agriculture",1,0)</f>
        <v>0</v>
      </c>
      <c r="AO232" s="7"/>
      <c r="AP232" s="7"/>
      <c r="AQ232" s="7"/>
      <c r="AR232" s="7"/>
      <c r="AS232" s="7"/>
      <c r="AT232" s="8"/>
      <c r="AV232" s="19">
        <f t="shared" ca="1" si="71"/>
        <v>16816.836637408629</v>
      </c>
      <c r="AW232" s="8"/>
      <c r="AX232" s="6">
        <f ca="1">IF(Table2[[#This Row],[debts]]&gt;$AY$14,1,0)</f>
        <v>1</v>
      </c>
      <c r="AY232" s="7"/>
      <c r="AZ232" s="8"/>
      <c r="BA232" s="26">
        <f ca="1">Table2[[#This Row],[mortage_left]]/Table2[[#This Row],[value_of_house]]</f>
        <v>0.91143433567103094</v>
      </c>
      <c r="BB232" s="7">
        <f t="shared" ca="1" si="92"/>
        <v>0</v>
      </c>
      <c r="BC232" s="7"/>
      <c r="BD232" s="7"/>
      <c r="BE232" s="6">
        <f ca="1">IF(Table2[[#This Row],[area]]="area1",Table2[[#This Row],[income]],0)</f>
        <v>0</v>
      </c>
      <c r="BF232" s="7">
        <f ca="1">IF(Table2[[#This Row],[area]]="area2",Table2[[#This Row],[income]],0)</f>
        <v>65303</v>
      </c>
      <c r="BG232" s="7">
        <f ca="1">IF(Table2[[#This Row],[area]]="area3",Table2[[#This Row],[income]],0)</f>
        <v>0</v>
      </c>
      <c r="BH232" s="7">
        <f ca="1">IF(Table2[[#This Row],[area]]="area4",Table2[[#This Row],[income]],0)</f>
        <v>0</v>
      </c>
      <c r="BI232" s="7">
        <f ca="1">IF(Table2[[#This Row],[area]]="area5",Table2[[#This Row],[income]],0)</f>
        <v>0</v>
      </c>
      <c r="BJ232" s="7">
        <f ca="1">IF(Table2[[#This Row],[area]]="area6",Table2[[#This Row],[income]],0)</f>
        <v>0</v>
      </c>
      <c r="BK232" s="7">
        <f ca="1">IF(Table2[[#This Row],[area]]="area7",Table2[[#This Row],[income]],0)</f>
        <v>0</v>
      </c>
      <c r="BL232" s="7">
        <f ca="1">IF(Table2[[#This Row],[area]]="area8",Table2[[#This Row],[income]],0)</f>
        <v>0</v>
      </c>
      <c r="BM232" s="7">
        <f ca="1">IF(Table2[[#This Row],[area]]="area9",Table2[[#This Row],[income]],0)</f>
        <v>0</v>
      </c>
      <c r="BN232" s="7">
        <f ca="1">IF(Table2[[#This Row],[area]]="area10",Table2[[#This Row],[income]],0)</f>
        <v>0</v>
      </c>
      <c r="BO232" s="6">
        <f ca="1">IF(Table2[[#This Row],[field_of_work]]="health",Table2[[#This Row],[income]],0)</f>
        <v>0</v>
      </c>
      <c r="BP232" s="7">
        <f ca="1">IF(Table2[[#This Row],[field_of_work]]="construction",Table2[[#This Row],[income]],0)</f>
        <v>0</v>
      </c>
      <c r="BQ232" s="7">
        <f ca="1">IF(Table2[[#This Row],[field_of_work]]="teaching",Table2[[#This Row],[income]],0)</f>
        <v>0</v>
      </c>
      <c r="BR232" s="7">
        <f ca="1">IF(Table2[[#This Row],[field_of_work]]="IT",Table2[[#This Row],[income]],0)</f>
        <v>65303</v>
      </c>
      <c r="BS232" s="7">
        <f ca="1">IF(Table2[[#This Row],[field_of_work]]="general work",Table2[[#This Row],[income]],0)</f>
        <v>0</v>
      </c>
      <c r="BT232" s="8">
        <f ca="1">IF(Table2[[#This Row],[field_of_work]]="agriculture",Table2[[#This Row],[income]],0)</f>
        <v>0</v>
      </c>
      <c r="BU232" s="6">
        <f ca="1">IF(Table2[[#This Row],[value_of_debts]]&gt;Table2[[#This Row],[income]],1,0)</f>
        <v>1</v>
      </c>
      <c r="BV232" s="7"/>
      <c r="BW232" s="6">
        <f ca="1">IF(Table2[[#This Row],[net_worth_of_person($)]]&gt;$BX$14,Table2[[#This Row],[age]],0)</f>
        <v>0</v>
      </c>
      <c r="BX232" s="8"/>
    </row>
    <row r="233" spans="2:76" x14ac:dyDescent="0.3">
      <c r="B233">
        <f t="shared" ca="1" si="72"/>
        <v>1</v>
      </c>
      <c r="C233" t="str">
        <f t="shared" ca="1" si="73"/>
        <v>men</v>
      </c>
      <c r="D233">
        <f t="shared" ca="1" si="74"/>
        <v>25</v>
      </c>
      <c r="E233">
        <f t="shared" ca="1" si="75"/>
        <v>1</v>
      </c>
      <c r="F233" t="str">
        <f t="shared" ca="1" si="76"/>
        <v>health</v>
      </c>
      <c r="G233">
        <f t="shared" ca="1" si="77"/>
        <v>5</v>
      </c>
      <c r="H233" t="str">
        <f t="shared" ca="1" si="78"/>
        <v>other</v>
      </c>
      <c r="I233">
        <f t="shared" ca="1" si="79"/>
        <v>4</v>
      </c>
      <c r="J233">
        <f t="shared" ca="1" si="80"/>
        <v>3</v>
      </c>
      <c r="K233">
        <f t="shared" ca="1" si="81"/>
        <v>48172</v>
      </c>
      <c r="L233">
        <f t="shared" ca="1" si="82"/>
        <v>14</v>
      </c>
      <c r="M233" t="str">
        <f t="shared" ca="1" si="70"/>
        <v>area10</v>
      </c>
      <c r="N233">
        <f t="shared" ca="1" si="83"/>
        <v>289032</v>
      </c>
      <c r="O233" s="2">
        <f t="shared" ca="1" si="84"/>
        <v>214097.92239318549</v>
      </c>
      <c r="P233" s="1">
        <f t="shared" ca="1" si="85"/>
        <v>50450.509912225891</v>
      </c>
      <c r="Q233">
        <f t="shared" ca="1" si="86"/>
        <v>14420</v>
      </c>
      <c r="R233">
        <f t="shared" ca="1" si="87"/>
        <v>62984.476749479334</v>
      </c>
      <c r="S233">
        <f t="shared" ca="1" si="88"/>
        <v>61497.393816496711</v>
      </c>
      <c r="T233" s="1">
        <f t="shared" ca="1" si="89"/>
        <v>400979.90372872259</v>
      </c>
      <c r="U233" s="2">
        <f t="shared" ca="1" si="90"/>
        <v>291502.39914266486</v>
      </c>
      <c r="V233" s="1">
        <f t="shared" ca="1" si="91"/>
        <v>109477.50458605774</v>
      </c>
      <c r="AD233" s="6">
        <f ca="1">IF(Table2[[#This Row],[gender]]="men",1,0)</f>
        <v>1</v>
      </c>
      <c r="AE233" s="7">
        <f ca="1">IF(Table2[[#This Row],[gender]]="women",1,0)</f>
        <v>0</v>
      </c>
      <c r="AF233" s="7"/>
      <c r="AG233" s="8"/>
      <c r="AI233" s="6">
        <f ca="1">IF(Table2[[#This Row],[field_of_work]]="health",1,0)</f>
        <v>1</v>
      </c>
      <c r="AJ233" s="7">
        <f ca="1">IF(Table2[[#This Row],[field_of_work]]="construction",1,0)</f>
        <v>0</v>
      </c>
      <c r="AK233" s="7">
        <f ca="1">IF(Table2[[#This Row],[field_of_work]]="teaching",1,0)</f>
        <v>0</v>
      </c>
      <c r="AL233" s="7">
        <f ca="1">IF(Table2[[#This Row],[field_of_work]]="IT",1,0)</f>
        <v>0</v>
      </c>
      <c r="AM233" s="7">
        <f ca="1">IF(Table2[[#This Row],[field_of_work]]="general work",1,0)</f>
        <v>0</v>
      </c>
      <c r="AN233" s="7">
        <f ca="1">IF(Table2[[#This Row],[field_of_work]]="agriculture",1,0)</f>
        <v>0</v>
      </c>
      <c r="AO233" s="7"/>
      <c r="AP233" s="7"/>
      <c r="AQ233" s="7"/>
      <c r="AR233" s="7"/>
      <c r="AS233" s="7"/>
      <c r="AT233" s="8"/>
      <c r="AV233" s="19">
        <f t="shared" ca="1" si="71"/>
        <v>83175.566154340762</v>
      </c>
      <c r="AW233" s="8"/>
      <c r="AX233" s="6">
        <f ca="1">IF(Table2[[#This Row],[debts]]&gt;$AY$14,1,0)</f>
        <v>1</v>
      </c>
      <c r="AY233" s="7"/>
      <c r="AZ233" s="8"/>
      <c r="BA233" s="26">
        <f ca="1">Table2[[#This Row],[mortage_left]]/Table2[[#This Row],[value_of_house]]</f>
        <v>0.74074124108467398</v>
      </c>
      <c r="BB233" s="7">
        <f t="shared" ca="1" si="92"/>
        <v>0</v>
      </c>
      <c r="BC233" s="7"/>
      <c r="BD233" s="7"/>
      <c r="BE233" s="6">
        <f ca="1">IF(Table2[[#This Row],[area]]="area1",Table2[[#This Row],[income]],0)</f>
        <v>0</v>
      </c>
      <c r="BF233" s="7">
        <f ca="1">IF(Table2[[#This Row],[area]]="area2",Table2[[#This Row],[income]],0)</f>
        <v>0</v>
      </c>
      <c r="BG233" s="7">
        <f ca="1">IF(Table2[[#This Row],[area]]="area3",Table2[[#This Row],[income]],0)</f>
        <v>0</v>
      </c>
      <c r="BH233" s="7">
        <f ca="1">IF(Table2[[#This Row],[area]]="area4",Table2[[#This Row],[income]],0)</f>
        <v>0</v>
      </c>
      <c r="BI233" s="7">
        <f ca="1">IF(Table2[[#This Row],[area]]="area5",Table2[[#This Row],[income]],0)</f>
        <v>0</v>
      </c>
      <c r="BJ233" s="7">
        <f ca="1">IF(Table2[[#This Row],[area]]="area6",Table2[[#This Row],[income]],0)</f>
        <v>0</v>
      </c>
      <c r="BK233" s="7">
        <f ca="1">IF(Table2[[#This Row],[area]]="area7",Table2[[#This Row],[income]],0)</f>
        <v>0</v>
      </c>
      <c r="BL233" s="7">
        <f ca="1">IF(Table2[[#This Row],[area]]="area8",Table2[[#This Row],[income]],0)</f>
        <v>0</v>
      </c>
      <c r="BM233" s="7">
        <f ca="1">IF(Table2[[#This Row],[area]]="area9",Table2[[#This Row],[income]],0)</f>
        <v>0</v>
      </c>
      <c r="BN233" s="7">
        <f ca="1">IF(Table2[[#This Row],[area]]="area10",Table2[[#This Row],[income]],0)</f>
        <v>48172</v>
      </c>
      <c r="BO233" s="6">
        <f ca="1">IF(Table2[[#This Row],[field_of_work]]="health",Table2[[#This Row],[income]],0)</f>
        <v>48172</v>
      </c>
      <c r="BP233" s="7">
        <f ca="1">IF(Table2[[#This Row],[field_of_work]]="construction",Table2[[#This Row],[income]],0)</f>
        <v>0</v>
      </c>
      <c r="BQ233" s="7">
        <f ca="1">IF(Table2[[#This Row],[field_of_work]]="teaching",Table2[[#This Row],[income]],0)</f>
        <v>0</v>
      </c>
      <c r="BR233" s="7">
        <f ca="1">IF(Table2[[#This Row],[field_of_work]]="IT",Table2[[#This Row],[income]],0)</f>
        <v>0</v>
      </c>
      <c r="BS233" s="7">
        <f ca="1">IF(Table2[[#This Row],[field_of_work]]="general work",Table2[[#This Row],[income]],0)</f>
        <v>0</v>
      </c>
      <c r="BT233" s="8">
        <f ca="1">IF(Table2[[#This Row],[field_of_work]]="agriculture",Table2[[#This Row],[income]],0)</f>
        <v>0</v>
      </c>
      <c r="BU233" s="6">
        <f ca="1">IF(Table2[[#This Row],[value_of_debts]]&gt;Table2[[#This Row],[income]],1,0)</f>
        <v>1</v>
      </c>
      <c r="BV233" s="7"/>
      <c r="BW233" s="6">
        <f ca="1">IF(Table2[[#This Row],[net_worth_of_person($)]]&gt;$BX$14,Table2[[#This Row],[age]],0)</f>
        <v>25</v>
      </c>
      <c r="BX233" s="8"/>
    </row>
    <row r="234" spans="2:76" x14ac:dyDescent="0.3">
      <c r="B234">
        <f t="shared" ca="1" si="72"/>
        <v>2</v>
      </c>
      <c r="C234" t="str">
        <f t="shared" ca="1" si="73"/>
        <v>women</v>
      </c>
      <c r="D234">
        <f t="shared" ca="1" si="74"/>
        <v>29</v>
      </c>
      <c r="E234">
        <f t="shared" ca="1" si="75"/>
        <v>3</v>
      </c>
      <c r="F234" t="str">
        <f t="shared" ca="1" si="76"/>
        <v>teaching</v>
      </c>
      <c r="G234">
        <f t="shared" ca="1" si="77"/>
        <v>3</v>
      </c>
      <c r="H234" t="str">
        <f t="shared" ca="1" si="78"/>
        <v>university</v>
      </c>
      <c r="I234">
        <f t="shared" ca="1" si="79"/>
        <v>2</v>
      </c>
      <c r="J234">
        <f t="shared" ca="1" si="80"/>
        <v>3</v>
      </c>
      <c r="K234">
        <f t="shared" ca="1" si="81"/>
        <v>84854</v>
      </c>
      <c r="L234">
        <f t="shared" ca="1" si="82"/>
        <v>3</v>
      </c>
      <c r="M234" t="str">
        <f t="shared" ca="1" si="70"/>
        <v>area3</v>
      </c>
      <c r="N234">
        <f t="shared" ca="1" si="83"/>
        <v>424270</v>
      </c>
      <c r="O234" s="2">
        <f t="shared" ca="1" si="84"/>
        <v>255473.42651407566</v>
      </c>
      <c r="P234" s="1">
        <f t="shared" ca="1" si="85"/>
        <v>249526.69846302227</v>
      </c>
      <c r="Q234">
        <f t="shared" ca="1" si="86"/>
        <v>71264</v>
      </c>
      <c r="R234">
        <f t="shared" ca="1" si="87"/>
        <v>93815.58049897707</v>
      </c>
      <c r="S234">
        <f t="shared" ca="1" si="88"/>
        <v>56827.268682041809</v>
      </c>
      <c r="T234" s="1">
        <f t="shared" ca="1" si="89"/>
        <v>730623.96714506403</v>
      </c>
      <c r="U234" s="2">
        <f t="shared" ca="1" si="90"/>
        <v>420553.0070130527</v>
      </c>
      <c r="V234" s="1">
        <f t="shared" ca="1" si="91"/>
        <v>310070.96013201133</v>
      </c>
      <c r="AD234" s="6">
        <f ca="1">IF(Table2[[#This Row],[gender]]="men",1,0)</f>
        <v>0</v>
      </c>
      <c r="AE234" s="7">
        <f ca="1">IF(Table2[[#This Row],[gender]]="women",1,0)</f>
        <v>1</v>
      </c>
      <c r="AF234" s="7"/>
      <c r="AG234" s="8"/>
      <c r="AI234" s="6">
        <f ca="1">IF(Table2[[#This Row],[field_of_work]]="health",1,0)</f>
        <v>0</v>
      </c>
      <c r="AJ234" s="7">
        <f ca="1">IF(Table2[[#This Row],[field_of_work]]="construction",1,0)</f>
        <v>0</v>
      </c>
      <c r="AK234" s="7">
        <f ca="1">IF(Table2[[#This Row],[field_of_work]]="teaching",1,0)</f>
        <v>1</v>
      </c>
      <c r="AL234" s="7">
        <f ca="1">IF(Table2[[#This Row],[field_of_work]]="IT",1,0)</f>
        <v>0</v>
      </c>
      <c r="AM234" s="7">
        <f ca="1">IF(Table2[[#This Row],[field_of_work]]="general work",1,0)</f>
        <v>0</v>
      </c>
      <c r="AN234" s="7">
        <f ca="1">IF(Table2[[#This Row],[field_of_work]]="agriculture",1,0)</f>
        <v>0</v>
      </c>
      <c r="AO234" s="7"/>
      <c r="AP234" s="7"/>
      <c r="AQ234" s="7"/>
      <c r="AR234" s="7"/>
      <c r="AS234" s="7"/>
      <c r="AT234" s="8"/>
      <c r="AV234" s="19">
        <f t="shared" ca="1" si="71"/>
        <v>8150.0420576527786</v>
      </c>
      <c r="AW234" s="8"/>
      <c r="AX234" s="6">
        <f ca="1">IF(Table2[[#This Row],[debts]]&gt;$AY$14,1,0)</f>
        <v>1</v>
      </c>
      <c r="AY234" s="7"/>
      <c r="AZ234" s="8"/>
      <c r="BA234" s="26">
        <f ca="1">Table2[[#This Row],[mortage_left]]/Table2[[#This Row],[value_of_house]]</f>
        <v>0.60214822286297798</v>
      </c>
      <c r="BB234" s="7">
        <f t="shared" ca="1" si="92"/>
        <v>0</v>
      </c>
      <c r="BC234" s="7"/>
      <c r="BD234" s="7"/>
      <c r="BE234" s="6">
        <f ca="1">IF(Table2[[#This Row],[area]]="area1",Table2[[#This Row],[income]],0)</f>
        <v>0</v>
      </c>
      <c r="BF234" s="7">
        <f ca="1">IF(Table2[[#This Row],[area]]="area2",Table2[[#This Row],[income]],0)</f>
        <v>0</v>
      </c>
      <c r="BG234" s="7">
        <f ca="1">IF(Table2[[#This Row],[area]]="area3",Table2[[#This Row],[income]],0)</f>
        <v>84854</v>
      </c>
      <c r="BH234" s="7">
        <f ca="1">IF(Table2[[#This Row],[area]]="area4",Table2[[#This Row],[income]],0)</f>
        <v>0</v>
      </c>
      <c r="BI234" s="7">
        <f ca="1">IF(Table2[[#This Row],[area]]="area5",Table2[[#This Row],[income]],0)</f>
        <v>0</v>
      </c>
      <c r="BJ234" s="7">
        <f ca="1">IF(Table2[[#This Row],[area]]="area6",Table2[[#This Row],[income]],0)</f>
        <v>0</v>
      </c>
      <c r="BK234" s="7">
        <f ca="1">IF(Table2[[#This Row],[area]]="area7",Table2[[#This Row],[income]],0)</f>
        <v>0</v>
      </c>
      <c r="BL234" s="7">
        <f ca="1">IF(Table2[[#This Row],[area]]="area8",Table2[[#This Row],[income]],0)</f>
        <v>0</v>
      </c>
      <c r="BM234" s="7">
        <f ca="1">IF(Table2[[#This Row],[area]]="area9",Table2[[#This Row],[income]],0)</f>
        <v>0</v>
      </c>
      <c r="BN234" s="7">
        <f ca="1">IF(Table2[[#This Row],[area]]="area10",Table2[[#This Row],[income]],0)</f>
        <v>0</v>
      </c>
      <c r="BO234" s="6">
        <f ca="1">IF(Table2[[#This Row],[field_of_work]]="health",Table2[[#This Row],[income]],0)</f>
        <v>0</v>
      </c>
      <c r="BP234" s="7">
        <f ca="1">IF(Table2[[#This Row],[field_of_work]]="construction",Table2[[#This Row],[income]],0)</f>
        <v>0</v>
      </c>
      <c r="BQ234" s="7">
        <f ca="1">IF(Table2[[#This Row],[field_of_work]]="teaching",Table2[[#This Row],[income]],0)</f>
        <v>84854</v>
      </c>
      <c r="BR234" s="7">
        <f ca="1">IF(Table2[[#This Row],[field_of_work]]="IT",Table2[[#This Row],[income]],0)</f>
        <v>0</v>
      </c>
      <c r="BS234" s="7">
        <f ca="1">IF(Table2[[#This Row],[field_of_work]]="general work",Table2[[#This Row],[income]],0)</f>
        <v>0</v>
      </c>
      <c r="BT234" s="8">
        <f ca="1">IF(Table2[[#This Row],[field_of_work]]="agriculture",Table2[[#This Row],[income]],0)</f>
        <v>0</v>
      </c>
      <c r="BU234" s="6">
        <f ca="1">IF(Table2[[#This Row],[value_of_debts]]&gt;Table2[[#This Row],[income]],1,0)</f>
        <v>1</v>
      </c>
      <c r="BV234" s="7"/>
      <c r="BW234" s="6">
        <f ca="1">IF(Table2[[#This Row],[net_worth_of_person($)]]&gt;$BX$14,Table2[[#This Row],[age]],0)</f>
        <v>29</v>
      </c>
      <c r="BX234" s="8"/>
    </row>
    <row r="235" spans="2:76" x14ac:dyDescent="0.3">
      <c r="B235">
        <f t="shared" ca="1" si="72"/>
        <v>1</v>
      </c>
      <c r="C235" t="str">
        <f t="shared" ca="1" si="73"/>
        <v>men</v>
      </c>
      <c r="D235">
        <f t="shared" ca="1" si="74"/>
        <v>33</v>
      </c>
      <c r="E235">
        <f t="shared" ca="1" si="75"/>
        <v>1</v>
      </c>
      <c r="F235" t="str">
        <f t="shared" ca="1" si="76"/>
        <v>health</v>
      </c>
      <c r="G235">
        <f t="shared" ca="1" si="77"/>
        <v>5</v>
      </c>
      <c r="H235" t="str">
        <f t="shared" ca="1" si="78"/>
        <v>other</v>
      </c>
      <c r="I235">
        <f t="shared" ca="1" si="79"/>
        <v>2</v>
      </c>
      <c r="J235">
        <f t="shared" ca="1" si="80"/>
        <v>2</v>
      </c>
      <c r="K235">
        <f t="shared" ca="1" si="81"/>
        <v>34666</v>
      </c>
      <c r="L235">
        <f t="shared" ca="1" si="82"/>
        <v>11</v>
      </c>
      <c r="M235" t="str">
        <f t="shared" ca="1" si="70"/>
        <v>area10</v>
      </c>
      <c r="N235">
        <f t="shared" ca="1" si="83"/>
        <v>207996</v>
      </c>
      <c r="O235" s="2">
        <f t="shared" ca="1" si="84"/>
        <v>92075.709292522501</v>
      </c>
      <c r="P235" s="1">
        <f t="shared" ca="1" si="85"/>
        <v>16300.084115305557</v>
      </c>
      <c r="Q235">
        <f t="shared" ca="1" si="86"/>
        <v>10160</v>
      </c>
      <c r="R235">
        <f t="shared" ca="1" si="87"/>
        <v>25682.866034660743</v>
      </c>
      <c r="S235">
        <f t="shared" ca="1" si="88"/>
        <v>43903.077574831113</v>
      </c>
      <c r="T235" s="1">
        <f t="shared" ca="1" si="89"/>
        <v>268199.16169013665</v>
      </c>
      <c r="U235" s="2">
        <f t="shared" ca="1" si="90"/>
        <v>127918.57532718324</v>
      </c>
      <c r="V235" s="1">
        <f t="shared" ca="1" si="91"/>
        <v>140280.58636295341</v>
      </c>
      <c r="AD235" s="6">
        <f ca="1">IF(Table2[[#This Row],[gender]]="men",1,0)</f>
        <v>1</v>
      </c>
      <c r="AE235" s="7">
        <f ca="1">IF(Table2[[#This Row],[gender]]="women",1,0)</f>
        <v>0</v>
      </c>
      <c r="AF235" s="7"/>
      <c r="AG235" s="8"/>
      <c r="AI235" s="6">
        <f ca="1">IF(Table2[[#This Row],[field_of_work]]="health",1,0)</f>
        <v>1</v>
      </c>
      <c r="AJ235" s="7">
        <f ca="1">IF(Table2[[#This Row],[field_of_work]]="construction",1,0)</f>
        <v>0</v>
      </c>
      <c r="AK235" s="7">
        <f ca="1">IF(Table2[[#This Row],[field_of_work]]="teaching",1,0)</f>
        <v>0</v>
      </c>
      <c r="AL235" s="7">
        <f ca="1">IF(Table2[[#This Row],[field_of_work]]="IT",1,0)</f>
        <v>0</v>
      </c>
      <c r="AM235" s="7">
        <f ca="1">IF(Table2[[#This Row],[field_of_work]]="general work",1,0)</f>
        <v>0</v>
      </c>
      <c r="AN235" s="7">
        <f ca="1">IF(Table2[[#This Row],[field_of_work]]="agriculture",1,0)</f>
        <v>0</v>
      </c>
      <c r="AO235" s="7"/>
      <c r="AP235" s="7"/>
      <c r="AQ235" s="7"/>
      <c r="AR235" s="7"/>
      <c r="AS235" s="7"/>
      <c r="AT235" s="8"/>
      <c r="AV235" s="19">
        <f t="shared" ca="1" si="71"/>
        <v>6461.2178337492114</v>
      </c>
      <c r="AW235" s="8"/>
      <c r="AX235" s="6">
        <f ca="1">IF(Table2[[#This Row],[debts]]&gt;$AY$14,1,0)</f>
        <v>1</v>
      </c>
      <c r="AY235" s="7"/>
      <c r="AZ235" s="8"/>
      <c r="BA235" s="26">
        <f ca="1">Table2[[#This Row],[mortage_left]]/Table2[[#This Row],[value_of_house]]</f>
        <v>0.44268019237159612</v>
      </c>
      <c r="BB235" s="7">
        <f t="shared" ca="1" si="92"/>
        <v>0</v>
      </c>
      <c r="BC235" s="7"/>
      <c r="BD235" s="7"/>
      <c r="BE235" s="6">
        <f ca="1">IF(Table2[[#This Row],[area]]="area1",Table2[[#This Row],[income]],0)</f>
        <v>0</v>
      </c>
      <c r="BF235" s="7">
        <f ca="1">IF(Table2[[#This Row],[area]]="area2",Table2[[#This Row],[income]],0)</f>
        <v>0</v>
      </c>
      <c r="BG235" s="7">
        <f ca="1">IF(Table2[[#This Row],[area]]="area3",Table2[[#This Row],[income]],0)</f>
        <v>0</v>
      </c>
      <c r="BH235" s="7">
        <f ca="1">IF(Table2[[#This Row],[area]]="area4",Table2[[#This Row],[income]],0)</f>
        <v>0</v>
      </c>
      <c r="BI235" s="7">
        <f ca="1">IF(Table2[[#This Row],[area]]="area5",Table2[[#This Row],[income]],0)</f>
        <v>0</v>
      </c>
      <c r="BJ235" s="7">
        <f ca="1">IF(Table2[[#This Row],[area]]="area6",Table2[[#This Row],[income]],0)</f>
        <v>0</v>
      </c>
      <c r="BK235" s="7">
        <f ca="1">IF(Table2[[#This Row],[area]]="area7",Table2[[#This Row],[income]],0)</f>
        <v>0</v>
      </c>
      <c r="BL235" s="7">
        <f ca="1">IF(Table2[[#This Row],[area]]="area8",Table2[[#This Row],[income]],0)</f>
        <v>0</v>
      </c>
      <c r="BM235" s="7">
        <f ca="1">IF(Table2[[#This Row],[area]]="area9",Table2[[#This Row],[income]],0)</f>
        <v>0</v>
      </c>
      <c r="BN235" s="7">
        <f ca="1">IF(Table2[[#This Row],[area]]="area10",Table2[[#This Row],[income]],0)</f>
        <v>34666</v>
      </c>
      <c r="BO235" s="6">
        <f ca="1">IF(Table2[[#This Row],[field_of_work]]="health",Table2[[#This Row],[income]],0)</f>
        <v>34666</v>
      </c>
      <c r="BP235" s="7">
        <f ca="1">IF(Table2[[#This Row],[field_of_work]]="construction",Table2[[#This Row],[income]],0)</f>
        <v>0</v>
      </c>
      <c r="BQ235" s="7">
        <f ca="1">IF(Table2[[#This Row],[field_of_work]]="teaching",Table2[[#This Row],[income]],0)</f>
        <v>0</v>
      </c>
      <c r="BR235" s="7">
        <f ca="1">IF(Table2[[#This Row],[field_of_work]]="IT",Table2[[#This Row],[income]],0)</f>
        <v>0</v>
      </c>
      <c r="BS235" s="7">
        <f ca="1">IF(Table2[[#This Row],[field_of_work]]="general work",Table2[[#This Row],[income]],0)</f>
        <v>0</v>
      </c>
      <c r="BT235" s="8">
        <f ca="1">IF(Table2[[#This Row],[field_of_work]]="agriculture",Table2[[#This Row],[income]],0)</f>
        <v>0</v>
      </c>
      <c r="BU235" s="6">
        <f ca="1">IF(Table2[[#This Row],[value_of_debts]]&gt;Table2[[#This Row],[income]],1,0)</f>
        <v>1</v>
      </c>
      <c r="BV235" s="7"/>
      <c r="BW235" s="6">
        <f ca="1">IF(Table2[[#This Row],[net_worth_of_person($)]]&gt;$BX$14,Table2[[#This Row],[age]],0)</f>
        <v>33</v>
      </c>
      <c r="BX235" s="8"/>
    </row>
    <row r="236" spans="2:76" x14ac:dyDescent="0.3">
      <c r="B236">
        <f t="shared" ca="1" si="72"/>
        <v>2</v>
      </c>
      <c r="C236" t="str">
        <f t="shared" ca="1" si="73"/>
        <v>women</v>
      </c>
      <c r="D236">
        <f t="shared" ca="1" si="74"/>
        <v>35</v>
      </c>
      <c r="E236">
        <f t="shared" ca="1" si="75"/>
        <v>5</v>
      </c>
      <c r="F236" t="str">
        <f t="shared" ca="1" si="76"/>
        <v>general work</v>
      </c>
      <c r="G236">
        <f t="shared" ca="1" si="77"/>
        <v>3</v>
      </c>
      <c r="H236" t="str">
        <f t="shared" ca="1" si="78"/>
        <v>university</v>
      </c>
      <c r="I236">
        <f t="shared" ca="1" si="79"/>
        <v>4</v>
      </c>
      <c r="J236">
        <f t="shared" ca="1" si="80"/>
        <v>3</v>
      </c>
      <c r="K236">
        <f t="shared" ca="1" si="81"/>
        <v>58513</v>
      </c>
      <c r="L236">
        <f t="shared" ca="1" si="82"/>
        <v>5</v>
      </c>
      <c r="M236" t="str">
        <f t="shared" ca="1" si="70"/>
        <v>area5</v>
      </c>
      <c r="N236">
        <f t="shared" ca="1" si="83"/>
        <v>351078</v>
      </c>
      <c r="O236" s="2">
        <f t="shared" ca="1" si="84"/>
        <v>107492.86054258347</v>
      </c>
      <c r="P236" s="1">
        <f t="shared" ca="1" si="85"/>
        <v>19383.653501247634</v>
      </c>
      <c r="Q236">
        <f t="shared" ca="1" si="86"/>
        <v>5594</v>
      </c>
      <c r="R236">
        <f t="shared" ca="1" si="87"/>
        <v>104956.80560765337</v>
      </c>
      <c r="S236">
        <f t="shared" ca="1" si="88"/>
        <v>53592.002648110938</v>
      </c>
      <c r="T236" s="1">
        <f t="shared" ca="1" si="89"/>
        <v>424053.65614935861</v>
      </c>
      <c r="U236" s="2">
        <f t="shared" ca="1" si="90"/>
        <v>218043.66615023685</v>
      </c>
      <c r="V236" s="1">
        <f t="shared" ca="1" si="91"/>
        <v>206009.98999912175</v>
      </c>
      <c r="AD236" s="6">
        <f ca="1">IF(Table2[[#This Row],[gender]]="men",1,0)</f>
        <v>0</v>
      </c>
      <c r="AE236" s="7">
        <f ca="1">IF(Table2[[#This Row],[gender]]="women",1,0)</f>
        <v>1</v>
      </c>
      <c r="AF236" s="7"/>
      <c r="AG236" s="8"/>
      <c r="AI236" s="6">
        <f ca="1">IF(Table2[[#This Row],[field_of_work]]="health",1,0)</f>
        <v>0</v>
      </c>
      <c r="AJ236" s="7">
        <f ca="1">IF(Table2[[#This Row],[field_of_work]]="construction",1,0)</f>
        <v>0</v>
      </c>
      <c r="AK236" s="7">
        <f ca="1">IF(Table2[[#This Row],[field_of_work]]="teaching",1,0)</f>
        <v>0</v>
      </c>
      <c r="AL236" s="7">
        <f ca="1">IF(Table2[[#This Row],[field_of_work]]="IT",1,0)</f>
        <v>0</v>
      </c>
      <c r="AM236" s="7">
        <f ca="1">IF(Table2[[#This Row],[field_of_work]]="general work",1,0)</f>
        <v>1</v>
      </c>
      <c r="AN236" s="7">
        <f ca="1">IF(Table2[[#This Row],[field_of_work]]="agriculture",1,0)</f>
        <v>0</v>
      </c>
      <c r="AO236" s="7"/>
      <c r="AP236" s="7"/>
      <c r="AQ236" s="7"/>
      <c r="AR236" s="7"/>
      <c r="AS236" s="7"/>
      <c r="AT236" s="8"/>
      <c r="AV236" s="19">
        <f t="shared" ca="1" si="71"/>
        <v>2575.2180479994445</v>
      </c>
      <c r="AW236" s="8"/>
      <c r="AX236" s="6">
        <f ca="1">IF(Table2[[#This Row],[debts]]&gt;$AY$14,1,0)</f>
        <v>1</v>
      </c>
      <c r="AY236" s="7"/>
      <c r="AZ236" s="8"/>
      <c r="BA236" s="26">
        <f ca="1">Table2[[#This Row],[mortage_left]]/Table2[[#This Row],[value_of_house]]</f>
        <v>0.30617942606082826</v>
      </c>
      <c r="BB236" s="7">
        <f t="shared" ca="1" si="92"/>
        <v>0</v>
      </c>
      <c r="BC236" s="7"/>
      <c r="BD236" s="7"/>
      <c r="BE236" s="6">
        <f ca="1">IF(Table2[[#This Row],[area]]="area1",Table2[[#This Row],[income]],0)</f>
        <v>0</v>
      </c>
      <c r="BF236" s="7">
        <f ca="1">IF(Table2[[#This Row],[area]]="area2",Table2[[#This Row],[income]],0)</f>
        <v>0</v>
      </c>
      <c r="BG236" s="7">
        <f ca="1">IF(Table2[[#This Row],[area]]="area3",Table2[[#This Row],[income]],0)</f>
        <v>0</v>
      </c>
      <c r="BH236" s="7">
        <f ca="1">IF(Table2[[#This Row],[area]]="area4",Table2[[#This Row],[income]],0)</f>
        <v>0</v>
      </c>
      <c r="BI236" s="7">
        <f ca="1">IF(Table2[[#This Row],[area]]="area5",Table2[[#This Row],[income]],0)</f>
        <v>58513</v>
      </c>
      <c r="BJ236" s="7">
        <f ca="1">IF(Table2[[#This Row],[area]]="area6",Table2[[#This Row],[income]],0)</f>
        <v>0</v>
      </c>
      <c r="BK236" s="7">
        <f ca="1">IF(Table2[[#This Row],[area]]="area7",Table2[[#This Row],[income]],0)</f>
        <v>0</v>
      </c>
      <c r="BL236" s="7">
        <f ca="1">IF(Table2[[#This Row],[area]]="area8",Table2[[#This Row],[income]],0)</f>
        <v>0</v>
      </c>
      <c r="BM236" s="7">
        <f ca="1">IF(Table2[[#This Row],[area]]="area9",Table2[[#This Row],[income]],0)</f>
        <v>0</v>
      </c>
      <c r="BN236" s="7">
        <f ca="1">IF(Table2[[#This Row],[area]]="area10",Table2[[#This Row],[income]],0)</f>
        <v>0</v>
      </c>
      <c r="BO236" s="6">
        <f ca="1">IF(Table2[[#This Row],[field_of_work]]="health",Table2[[#This Row],[income]],0)</f>
        <v>0</v>
      </c>
      <c r="BP236" s="7">
        <f ca="1">IF(Table2[[#This Row],[field_of_work]]="construction",Table2[[#This Row],[income]],0)</f>
        <v>0</v>
      </c>
      <c r="BQ236" s="7">
        <f ca="1">IF(Table2[[#This Row],[field_of_work]]="teaching",Table2[[#This Row],[income]],0)</f>
        <v>0</v>
      </c>
      <c r="BR236" s="7">
        <f ca="1">IF(Table2[[#This Row],[field_of_work]]="IT",Table2[[#This Row],[income]],0)</f>
        <v>0</v>
      </c>
      <c r="BS236" s="7">
        <f ca="1">IF(Table2[[#This Row],[field_of_work]]="general work",Table2[[#This Row],[income]],0)</f>
        <v>58513</v>
      </c>
      <c r="BT236" s="8">
        <f ca="1">IF(Table2[[#This Row],[field_of_work]]="agriculture",Table2[[#This Row],[income]],0)</f>
        <v>0</v>
      </c>
      <c r="BU236" s="6">
        <f ca="1">IF(Table2[[#This Row],[value_of_debts]]&gt;Table2[[#This Row],[income]],1,0)</f>
        <v>1</v>
      </c>
      <c r="BV236" s="7"/>
      <c r="BW236" s="6">
        <f ca="1">IF(Table2[[#This Row],[net_worth_of_person($)]]&gt;$BX$14,Table2[[#This Row],[age]],0)</f>
        <v>35</v>
      </c>
      <c r="BX236" s="8"/>
    </row>
    <row r="237" spans="2:76" x14ac:dyDescent="0.3">
      <c r="B237">
        <f t="shared" ca="1" si="72"/>
        <v>1</v>
      </c>
      <c r="C237" t="str">
        <f t="shared" ca="1" si="73"/>
        <v>men</v>
      </c>
      <c r="D237">
        <f t="shared" ca="1" si="74"/>
        <v>43</v>
      </c>
      <c r="E237">
        <f t="shared" ca="1" si="75"/>
        <v>1</v>
      </c>
      <c r="F237" t="str">
        <f t="shared" ca="1" si="76"/>
        <v>health</v>
      </c>
      <c r="G237">
        <f t="shared" ca="1" si="77"/>
        <v>2</v>
      </c>
      <c r="H237" t="str">
        <f t="shared" ca="1" si="78"/>
        <v>college</v>
      </c>
      <c r="I237">
        <f t="shared" ca="1" si="79"/>
        <v>4</v>
      </c>
      <c r="J237">
        <f t="shared" ca="1" si="80"/>
        <v>1</v>
      </c>
      <c r="K237">
        <f t="shared" ca="1" si="81"/>
        <v>72252</v>
      </c>
      <c r="L237">
        <f t="shared" ca="1" si="82"/>
        <v>14</v>
      </c>
      <c r="M237" t="str">
        <f t="shared" ca="1" si="70"/>
        <v>area10</v>
      </c>
      <c r="N237">
        <f t="shared" ca="1" si="83"/>
        <v>216756</v>
      </c>
      <c r="O237" s="2">
        <f t="shared" ca="1" si="84"/>
        <v>96029.395283791222</v>
      </c>
      <c r="P237" s="1">
        <f t="shared" ca="1" si="85"/>
        <v>2575.2180479994445</v>
      </c>
      <c r="Q237">
        <f t="shared" ca="1" si="86"/>
        <v>110</v>
      </c>
      <c r="R237">
        <f t="shared" ca="1" si="87"/>
        <v>41643.818796338019</v>
      </c>
      <c r="S237">
        <f t="shared" ca="1" si="88"/>
        <v>96327.302346596756</v>
      </c>
      <c r="T237" s="1">
        <f t="shared" ca="1" si="89"/>
        <v>315658.52039459621</v>
      </c>
      <c r="U237" s="2">
        <f t="shared" ca="1" si="90"/>
        <v>137783.21408012923</v>
      </c>
      <c r="V237" s="1">
        <f t="shared" ca="1" si="91"/>
        <v>177875.30631446699</v>
      </c>
      <c r="AD237" s="6">
        <f ca="1">IF(Table2[[#This Row],[gender]]="men",1,0)</f>
        <v>1</v>
      </c>
      <c r="AE237" s="7">
        <f ca="1">IF(Table2[[#This Row],[gender]]="women",1,0)</f>
        <v>0</v>
      </c>
      <c r="AF237" s="7"/>
      <c r="AG237" s="8"/>
      <c r="AI237" s="6">
        <f ca="1">IF(Table2[[#This Row],[field_of_work]]="health",1,0)</f>
        <v>1</v>
      </c>
      <c r="AJ237" s="7">
        <f ca="1">IF(Table2[[#This Row],[field_of_work]]="construction",1,0)</f>
        <v>0</v>
      </c>
      <c r="AK237" s="7">
        <f ca="1">IF(Table2[[#This Row],[field_of_work]]="teaching",1,0)</f>
        <v>0</v>
      </c>
      <c r="AL237" s="7">
        <f ca="1">IF(Table2[[#This Row],[field_of_work]]="IT",1,0)</f>
        <v>0</v>
      </c>
      <c r="AM237" s="7">
        <f ca="1">IF(Table2[[#This Row],[field_of_work]]="general work",1,0)</f>
        <v>0</v>
      </c>
      <c r="AN237" s="7">
        <f ca="1">IF(Table2[[#This Row],[field_of_work]]="agriculture",1,0)</f>
        <v>0</v>
      </c>
      <c r="AO237" s="7"/>
      <c r="AP237" s="7"/>
      <c r="AQ237" s="7"/>
      <c r="AR237" s="7"/>
      <c r="AS237" s="7"/>
      <c r="AT237" s="8"/>
      <c r="AV237" s="19">
        <f t="shared" ca="1" si="71"/>
        <v>24757.948498786434</v>
      </c>
      <c r="AW237" s="8"/>
      <c r="AX237" s="6">
        <f ca="1">IF(Table2[[#This Row],[debts]]&gt;$AY$14,1,0)</f>
        <v>1</v>
      </c>
      <c r="AY237" s="7"/>
      <c r="AZ237" s="8"/>
      <c r="BA237" s="26">
        <f ca="1">Table2[[#This Row],[mortage_left]]/Table2[[#This Row],[value_of_house]]</f>
        <v>0.44302992896986115</v>
      </c>
      <c r="BB237" s="7">
        <f t="shared" ca="1" si="92"/>
        <v>0</v>
      </c>
      <c r="BC237" s="7"/>
      <c r="BD237" s="7"/>
      <c r="BE237" s="6">
        <f ca="1">IF(Table2[[#This Row],[area]]="area1",Table2[[#This Row],[income]],0)</f>
        <v>0</v>
      </c>
      <c r="BF237" s="7">
        <f ca="1">IF(Table2[[#This Row],[area]]="area2",Table2[[#This Row],[income]],0)</f>
        <v>0</v>
      </c>
      <c r="BG237" s="7">
        <f ca="1">IF(Table2[[#This Row],[area]]="area3",Table2[[#This Row],[income]],0)</f>
        <v>0</v>
      </c>
      <c r="BH237" s="7">
        <f ca="1">IF(Table2[[#This Row],[area]]="area4",Table2[[#This Row],[income]],0)</f>
        <v>0</v>
      </c>
      <c r="BI237" s="7">
        <f ca="1">IF(Table2[[#This Row],[area]]="area5",Table2[[#This Row],[income]],0)</f>
        <v>0</v>
      </c>
      <c r="BJ237" s="7">
        <f ca="1">IF(Table2[[#This Row],[area]]="area6",Table2[[#This Row],[income]],0)</f>
        <v>0</v>
      </c>
      <c r="BK237" s="7">
        <f ca="1">IF(Table2[[#This Row],[area]]="area7",Table2[[#This Row],[income]],0)</f>
        <v>0</v>
      </c>
      <c r="BL237" s="7">
        <f ca="1">IF(Table2[[#This Row],[area]]="area8",Table2[[#This Row],[income]],0)</f>
        <v>0</v>
      </c>
      <c r="BM237" s="7">
        <f ca="1">IF(Table2[[#This Row],[area]]="area9",Table2[[#This Row],[income]],0)</f>
        <v>0</v>
      </c>
      <c r="BN237" s="7">
        <f ca="1">IF(Table2[[#This Row],[area]]="area10",Table2[[#This Row],[income]],0)</f>
        <v>72252</v>
      </c>
      <c r="BO237" s="6">
        <f ca="1">IF(Table2[[#This Row],[field_of_work]]="health",Table2[[#This Row],[income]],0)</f>
        <v>72252</v>
      </c>
      <c r="BP237" s="7">
        <f ca="1">IF(Table2[[#This Row],[field_of_work]]="construction",Table2[[#This Row],[income]],0)</f>
        <v>0</v>
      </c>
      <c r="BQ237" s="7">
        <f ca="1">IF(Table2[[#This Row],[field_of_work]]="teaching",Table2[[#This Row],[income]],0)</f>
        <v>0</v>
      </c>
      <c r="BR237" s="7">
        <f ca="1">IF(Table2[[#This Row],[field_of_work]]="IT",Table2[[#This Row],[income]],0)</f>
        <v>0</v>
      </c>
      <c r="BS237" s="7">
        <f ca="1">IF(Table2[[#This Row],[field_of_work]]="general work",Table2[[#This Row],[income]],0)</f>
        <v>0</v>
      </c>
      <c r="BT237" s="8">
        <f ca="1">IF(Table2[[#This Row],[field_of_work]]="agriculture",Table2[[#This Row],[income]],0)</f>
        <v>0</v>
      </c>
      <c r="BU237" s="6">
        <f ca="1">IF(Table2[[#This Row],[value_of_debts]]&gt;Table2[[#This Row],[income]],1,0)</f>
        <v>1</v>
      </c>
      <c r="BV237" s="7"/>
      <c r="BW237" s="6">
        <f ca="1">IF(Table2[[#This Row],[net_worth_of_person($)]]&gt;$BX$14,Table2[[#This Row],[age]],0)</f>
        <v>43</v>
      </c>
      <c r="BX237" s="8"/>
    </row>
    <row r="238" spans="2:76" x14ac:dyDescent="0.3">
      <c r="B238">
        <f t="shared" ca="1" si="72"/>
        <v>1</v>
      </c>
      <c r="C238" t="str">
        <f t="shared" ca="1" si="73"/>
        <v>men</v>
      </c>
      <c r="D238">
        <f t="shared" ca="1" si="74"/>
        <v>29</v>
      </c>
      <c r="E238">
        <f t="shared" ca="1" si="75"/>
        <v>2</v>
      </c>
      <c r="F238" t="str">
        <f t="shared" ca="1" si="76"/>
        <v>construction</v>
      </c>
      <c r="G238">
        <f t="shared" ca="1" si="77"/>
        <v>1</v>
      </c>
      <c r="H238" t="str">
        <f t="shared" ca="1" si="78"/>
        <v>highschool</v>
      </c>
      <c r="I238">
        <f t="shared" ca="1" si="79"/>
        <v>2</v>
      </c>
      <c r="J238">
        <f t="shared" ca="1" si="80"/>
        <v>2</v>
      </c>
      <c r="K238">
        <f t="shared" ca="1" si="81"/>
        <v>43858</v>
      </c>
      <c r="L238">
        <f t="shared" ca="1" si="82"/>
        <v>8</v>
      </c>
      <c r="M238" t="str">
        <f t="shared" ca="1" si="70"/>
        <v>area8</v>
      </c>
      <c r="N238">
        <f t="shared" ca="1" si="83"/>
        <v>175432</v>
      </c>
      <c r="O238" s="2">
        <f t="shared" ca="1" si="84"/>
        <v>12044.141304480343</v>
      </c>
      <c r="P238" s="1">
        <f t="shared" ca="1" si="85"/>
        <v>49515.896997572869</v>
      </c>
      <c r="Q238">
        <f t="shared" ca="1" si="86"/>
        <v>24210</v>
      </c>
      <c r="R238">
        <f t="shared" ca="1" si="87"/>
        <v>17094.579516412596</v>
      </c>
      <c r="S238">
        <f t="shared" ca="1" si="88"/>
        <v>63015.686307517113</v>
      </c>
      <c r="T238" s="1">
        <f t="shared" ca="1" si="89"/>
        <v>287963.58330508997</v>
      </c>
      <c r="U238" s="2">
        <f t="shared" ca="1" si="90"/>
        <v>53348.720820892937</v>
      </c>
      <c r="V238" s="1">
        <f t="shared" ca="1" si="91"/>
        <v>234614.86248419702</v>
      </c>
      <c r="AD238" s="6">
        <f ca="1">IF(Table2[[#This Row],[gender]]="men",1,0)</f>
        <v>1</v>
      </c>
      <c r="AE238" s="7">
        <f ca="1">IF(Table2[[#This Row],[gender]]="women",1,0)</f>
        <v>0</v>
      </c>
      <c r="AF238" s="7"/>
      <c r="AG238" s="8"/>
      <c r="AI238" s="6">
        <f ca="1">IF(Table2[[#This Row],[field_of_work]]="health",1,0)</f>
        <v>0</v>
      </c>
      <c r="AJ238" s="7">
        <f ca="1">IF(Table2[[#This Row],[field_of_work]]="construction",1,0)</f>
        <v>1</v>
      </c>
      <c r="AK238" s="7">
        <f ca="1">IF(Table2[[#This Row],[field_of_work]]="teaching",1,0)</f>
        <v>0</v>
      </c>
      <c r="AL238" s="7">
        <f ca="1">IF(Table2[[#This Row],[field_of_work]]="IT",1,0)</f>
        <v>0</v>
      </c>
      <c r="AM238" s="7">
        <f ca="1">IF(Table2[[#This Row],[field_of_work]]="general work",1,0)</f>
        <v>0</v>
      </c>
      <c r="AN238" s="7">
        <f ca="1">IF(Table2[[#This Row],[field_of_work]]="agriculture",1,0)</f>
        <v>0</v>
      </c>
      <c r="AO238" s="7"/>
      <c r="AP238" s="7"/>
      <c r="AQ238" s="7"/>
      <c r="AR238" s="7"/>
      <c r="AS238" s="7"/>
      <c r="AT238" s="8"/>
      <c r="AV238" s="19">
        <f t="shared" ca="1" si="71"/>
        <v>9005.7143284564972</v>
      </c>
      <c r="AW238" s="8"/>
      <c r="AX238" s="6">
        <f ca="1">IF(Table2[[#This Row],[debts]]&gt;$AY$14,1,0)</f>
        <v>1</v>
      </c>
      <c r="AY238" s="7"/>
      <c r="AZ238" s="8"/>
      <c r="BA238" s="26">
        <f ca="1">Table2[[#This Row],[mortage_left]]/Table2[[#This Row],[value_of_house]]</f>
        <v>6.8654186832962871E-2</v>
      </c>
      <c r="BB238" s="7">
        <f t="shared" ca="1" si="92"/>
        <v>1</v>
      </c>
      <c r="BC238" s="7"/>
      <c r="BD238" s="7"/>
      <c r="BE238" s="6">
        <f ca="1">IF(Table2[[#This Row],[area]]="area1",Table2[[#This Row],[income]],0)</f>
        <v>0</v>
      </c>
      <c r="BF238" s="7">
        <f ca="1">IF(Table2[[#This Row],[area]]="area2",Table2[[#This Row],[income]],0)</f>
        <v>0</v>
      </c>
      <c r="BG238" s="7">
        <f ca="1">IF(Table2[[#This Row],[area]]="area3",Table2[[#This Row],[income]],0)</f>
        <v>0</v>
      </c>
      <c r="BH238" s="7">
        <f ca="1">IF(Table2[[#This Row],[area]]="area4",Table2[[#This Row],[income]],0)</f>
        <v>0</v>
      </c>
      <c r="BI238" s="7">
        <f ca="1">IF(Table2[[#This Row],[area]]="area5",Table2[[#This Row],[income]],0)</f>
        <v>0</v>
      </c>
      <c r="BJ238" s="7">
        <f ca="1">IF(Table2[[#This Row],[area]]="area6",Table2[[#This Row],[income]],0)</f>
        <v>0</v>
      </c>
      <c r="BK238" s="7">
        <f ca="1">IF(Table2[[#This Row],[area]]="area7",Table2[[#This Row],[income]],0)</f>
        <v>0</v>
      </c>
      <c r="BL238" s="7">
        <f ca="1">IF(Table2[[#This Row],[area]]="area8",Table2[[#This Row],[income]],0)</f>
        <v>43858</v>
      </c>
      <c r="BM238" s="7">
        <f ca="1">IF(Table2[[#This Row],[area]]="area9",Table2[[#This Row],[income]],0)</f>
        <v>0</v>
      </c>
      <c r="BN238" s="7">
        <f ca="1">IF(Table2[[#This Row],[area]]="area10",Table2[[#This Row],[income]],0)</f>
        <v>0</v>
      </c>
      <c r="BO238" s="6">
        <f ca="1">IF(Table2[[#This Row],[field_of_work]]="health",Table2[[#This Row],[income]],0)</f>
        <v>0</v>
      </c>
      <c r="BP238" s="7">
        <f ca="1">IF(Table2[[#This Row],[field_of_work]]="construction",Table2[[#This Row],[income]],0)</f>
        <v>43858</v>
      </c>
      <c r="BQ238" s="7">
        <f ca="1">IF(Table2[[#This Row],[field_of_work]]="teaching",Table2[[#This Row],[income]],0)</f>
        <v>0</v>
      </c>
      <c r="BR238" s="7">
        <f ca="1">IF(Table2[[#This Row],[field_of_work]]="IT",Table2[[#This Row],[income]],0)</f>
        <v>0</v>
      </c>
      <c r="BS238" s="7">
        <f ca="1">IF(Table2[[#This Row],[field_of_work]]="general work",Table2[[#This Row],[income]],0)</f>
        <v>0</v>
      </c>
      <c r="BT238" s="8">
        <f ca="1">IF(Table2[[#This Row],[field_of_work]]="agriculture",Table2[[#This Row],[income]],0)</f>
        <v>0</v>
      </c>
      <c r="BU238" s="6">
        <f ca="1">IF(Table2[[#This Row],[value_of_debts]]&gt;Table2[[#This Row],[income]],1,0)</f>
        <v>1</v>
      </c>
      <c r="BV238" s="7"/>
      <c r="BW238" s="6">
        <f ca="1">IF(Table2[[#This Row],[net_worth_of_person($)]]&gt;$BX$14,Table2[[#This Row],[age]],0)</f>
        <v>29</v>
      </c>
      <c r="BX238" s="8"/>
    </row>
    <row r="239" spans="2:76" x14ac:dyDescent="0.3">
      <c r="B239">
        <f t="shared" ca="1" si="72"/>
        <v>1</v>
      </c>
      <c r="C239" t="str">
        <f t="shared" ca="1" si="73"/>
        <v>men</v>
      </c>
      <c r="D239">
        <f t="shared" ca="1" si="74"/>
        <v>29</v>
      </c>
      <c r="E239">
        <f t="shared" ca="1" si="75"/>
        <v>2</v>
      </c>
      <c r="F239" t="str">
        <f t="shared" ca="1" si="76"/>
        <v>construction</v>
      </c>
      <c r="G239">
        <f t="shared" ca="1" si="77"/>
        <v>3</v>
      </c>
      <c r="H239" t="str">
        <f t="shared" ca="1" si="78"/>
        <v>university</v>
      </c>
      <c r="I239">
        <f t="shared" ca="1" si="79"/>
        <v>2</v>
      </c>
      <c r="J239">
        <f t="shared" ca="1" si="80"/>
        <v>3</v>
      </c>
      <c r="K239">
        <f t="shared" ca="1" si="81"/>
        <v>58649</v>
      </c>
      <c r="L239">
        <f t="shared" ca="1" si="82"/>
        <v>5</v>
      </c>
      <c r="M239" t="str">
        <f t="shared" ca="1" si="70"/>
        <v>area5</v>
      </c>
      <c r="N239">
        <f t="shared" ca="1" si="83"/>
        <v>234596</v>
      </c>
      <c r="O239" s="2">
        <f t="shared" ca="1" si="84"/>
        <v>98223.45809755761</v>
      </c>
      <c r="P239" s="1">
        <f t="shared" ca="1" si="85"/>
        <v>27017.142985369494</v>
      </c>
      <c r="Q239">
        <f t="shared" ca="1" si="86"/>
        <v>17212</v>
      </c>
      <c r="R239">
        <f t="shared" ca="1" si="87"/>
        <v>110109.4257932882</v>
      </c>
      <c r="S239">
        <f t="shared" ca="1" si="88"/>
        <v>20095.827897394185</v>
      </c>
      <c r="T239" s="1">
        <f t="shared" ca="1" si="89"/>
        <v>281708.97088276368</v>
      </c>
      <c r="U239" s="2">
        <f t="shared" ca="1" si="90"/>
        <v>225544.88389084581</v>
      </c>
      <c r="V239" s="1">
        <f t="shared" ca="1" si="91"/>
        <v>56164.086991917866</v>
      </c>
      <c r="AD239" s="6">
        <f ca="1">IF(Table2[[#This Row],[gender]]="men",1,0)</f>
        <v>1</v>
      </c>
      <c r="AE239" s="7">
        <f ca="1">IF(Table2[[#This Row],[gender]]="women",1,0)</f>
        <v>0</v>
      </c>
      <c r="AF239" s="7"/>
      <c r="AG239" s="8"/>
      <c r="AI239" s="6">
        <f ca="1">IF(Table2[[#This Row],[field_of_work]]="health",1,0)</f>
        <v>0</v>
      </c>
      <c r="AJ239" s="7">
        <f ca="1">IF(Table2[[#This Row],[field_of_work]]="construction",1,0)</f>
        <v>1</v>
      </c>
      <c r="AK239" s="7">
        <f ca="1">IF(Table2[[#This Row],[field_of_work]]="teaching",1,0)</f>
        <v>0</v>
      </c>
      <c r="AL239" s="7">
        <f ca="1">IF(Table2[[#This Row],[field_of_work]]="IT",1,0)</f>
        <v>0</v>
      </c>
      <c r="AM239" s="7">
        <f ca="1">IF(Table2[[#This Row],[field_of_work]]="general work",1,0)</f>
        <v>0</v>
      </c>
      <c r="AN239" s="7">
        <f ca="1">IF(Table2[[#This Row],[field_of_work]]="agriculture",1,0)</f>
        <v>0</v>
      </c>
      <c r="AO239" s="7"/>
      <c r="AP239" s="7"/>
      <c r="AQ239" s="7"/>
      <c r="AR239" s="7"/>
      <c r="AS239" s="7"/>
      <c r="AT239" s="8"/>
      <c r="AV239" s="19">
        <f t="shared" ca="1" si="71"/>
        <v>25307.811289328962</v>
      </c>
      <c r="AW239" s="8"/>
      <c r="AX239" s="6">
        <f ca="1">IF(Table2[[#This Row],[debts]]&gt;$AY$14,1,0)</f>
        <v>1</v>
      </c>
      <c r="AY239" s="7"/>
      <c r="AZ239" s="8"/>
      <c r="BA239" s="26">
        <f ca="1">Table2[[#This Row],[mortage_left]]/Table2[[#This Row],[value_of_house]]</f>
        <v>0.4186919559479173</v>
      </c>
      <c r="BB239" s="7">
        <f t="shared" ca="1" si="92"/>
        <v>0</v>
      </c>
      <c r="BC239" s="7"/>
      <c r="BD239" s="7"/>
      <c r="BE239" s="6">
        <f ca="1">IF(Table2[[#This Row],[area]]="area1",Table2[[#This Row],[income]],0)</f>
        <v>0</v>
      </c>
      <c r="BF239" s="7">
        <f ca="1">IF(Table2[[#This Row],[area]]="area2",Table2[[#This Row],[income]],0)</f>
        <v>0</v>
      </c>
      <c r="BG239" s="7">
        <f ca="1">IF(Table2[[#This Row],[area]]="area3",Table2[[#This Row],[income]],0)</f>
        <v>0</v>
      </c>
      <c r="BH239" s="7">
        <f ca="1">IF(Table2[[#This Row],[area]]="area4",Table2[[#This Row],[income]],0)</f>
        <v>0</v>
      </c>
      <c r="BI239" s="7">
        <f ca="1">IF(Table2[[#This Row],[area]]="area5",Table2[[#This Row],[income]],0)</f>
        <v>58649</v>
      </c>
      <c r="BJ239" s="7">
        <f ca="1">IF(Table2[[#This Row],[area]]="area6",Table2[[#This Row],[income]],0)</f>
        <v>0</v>
      </c>
      <c r="BK239" s="7">
        <f ca="1">IF(Table2[[#This Row],[area]]="area7",Table2[[#This Row],[income]],0)</f>
        <v>0</v>
      </c>
      <c r="BL239" s="7">
        <f ca="1">IF(Table2[[#This Row],[area]]="area8",Table2[[#This Row],[income]],0)</f>
        <v>0</v>
      </c>
      <c r="BM239" s="7">
        <f ca="1">IF(Table2[[#This Row],[area]]="area9",Table2[[#This Row],[income]],0)</f>
        <v>0</v>
      </c>
      <c r="BN239" s="7">
        <f ca="1">IF(Table2[[#This Row],[area]]="area10",Table2[[#This Row],[income]],0)</f>
        <v>0</v>
      </c>
      <c r="BO239" s="6">
        <f ca="1">IF(Table2[[#This Row],[field_of_work]]="health",Table2[[#This Row],[income]],0)</f>
        <v>0</v>
      </c>
      <c r="BP239" s="7">
        <f ca="1">IF(Table2[[#This Row],[field_of_work]]="construction",Table2[[#This Row],[income]],0)</f>
        <v>58649</v>
      </c>
      <c r="BQ239" s="7">
        <f ca="1">IF(Table2[[#This Row],[field_of_work]]="teaching",Table2[[#This Row],[income]],0)</f>
        <v>0</v>
      </c>
      <c r="BR239" s="7">
        <f ca="1">IF(Table2[[#This Row],[field_of_work]]="IT",Table2[[#This Row],[income]],0)</f>
        <v>0</v>
      </c>
      <c r="BS239" s="7">
        <f ca="1">IF(Table2[[#This Row],[field_of_work]]="general work",Table2[[#This Row],[income]],0)</f>
        <v>0</v>
      </c>
      <c r="BT239" s="8">
        <f ca="1">IF(Table2[[#This Row],[field_of_work]]="agriculture",Table2[[#This Row],[income]],0)</f>
        <v>0</v>
      </c>
      <c r="BU239" s="6">
        <f ca="1">IF(Table2[[#This Row],[value_of_debts]]&gt;Table2[[#This Row],[income]],1,0)</f>
        <v>1</v>
      </c>
      <c r="BV239" s="7"/>
      <c r="BW239" s="6">
        <f ca="1">IF(Table2[[#This Row],[net_worth_of_person($)]]&gt;$BX$14,Table2[[#This Row],[age]],0)</f>
        <v>29</v>
      </c>
      <c r="BX239" s="8"/>
    </row>
    <row r="240" spans="2:76" x14ac:dyDescent="0.3">
      <c r="B240">
        <f t="shared" ca="1" si="72"/>
        <v>1</v>
      </c>
      <c r="C240" t="str">
        <f t="shared" ca="1" si="73"/>
        <v>men</v>
      </c>
      <c r="D240">
        <f t="shared" ca="1" si="74"/>
        <v>30</v>
      </c>
      <c r="E240">
        <f t="shared" ca="1" si="75"/>
        <v>2</v>
      </c>
      <c r="F240" t="str">
        <f t="shared" ca="1" si="76"/>
        <v>construction</v>
      </c>
      <c r="G240">
        <f t="shared" ca="1" si="77"/>
        <v>5</v>
      </c>
      <c r="H240" t="str">
        <f t="shared" ca="1" si="78"/>
        <v>other</v>
      </c>
      <c r="I240">
        <f t="shared" ca="1" si="79"/>
        <v>4</v>
      </c>
      <c r="J240">
        <f t="shared" ca="1" si="80"/>
        <v>1</v>
      </c>
      <c r="K240">
        <f t="shared" ca="1" si="81"/>
        <v>50789</v>
      </c>
      <c r="L240">
        <f t="shared" ca="1" si="82"/>
        <v>4</v>
      </c>
      <c r="M240" t="str">
        <f t="shared" ca="1" si="70"/>
        <v>area4</v>
      </c>
      <c r="N240">
        <f t="shared" ca="1" si="83"/>
        <v>253945</v>
      </c>
      <c r="O240" s="2">
        <f t="shared" ca="1" si="84"/>
        <v>98685.347772665002</v>
      </c>
      <c r="P240" s="1">
        <f t="shared" ca="1" si="85"/>
        <v>25307.811289328962</v>
      </c>
      <c r="Q240">
        <f t="shared" ca="1" si="86"/>
        <v>3645</v>
      </c>
      <c r="R240">
        <f t="shared" ca="1" si="87"/>
        <v>69169.806302719269</v>
      </c>
      <c r="S240">
        <f t="shared" ca="1" si="88"/>
        <v>47194.192458686492</v>
      </c>
      <c r="T240" s="1">
        <f t="shared" ca="1" si="89"/>
        <v>326447.00374801544</v>
      </c>
      <c r="U240" s="2">
        <f t="shared" ca="1" si="90"/>
        <v>171500.15407538426</v>
      </c>
      <c r="V240" s="1">
        <f t="shared" ca="1" si="91"/>
        <v>154946.84967263119</v>
      </c>
      <c r="AD240" s="6">
        <f ca="1">IF(Table2[[#This Row],[gender]]="men",1,0)</f>
        <v>1</v>
      </c>
      <c r="AE240" s="7">
        <f ca="1">IF(Table2[[#This Row],[gender]]="women",1,0)</f>
        <v>0</v>
      </c>
      <c r="AF240" s="7"/>
      <c r="AG240" s="8"/>
      <c r="AI240" s="6">
        <f ca="1">IF(Table2[[#This Row],[field_of_work]]="health",1,0)</f>
        <v>0</v>
      </c>
      <c r="AJ240" s="7">
        <f ca="1">IF(Table2[[#This Row],[field_of_work]]="construction",1,0)</f>
        <v>1</v>
      </c>
      <c r="AK240" s="7">
        <f ca="1">IF(Table2[[#This Row],[field_of_work]]="teaching",1,0)</f>
        <v>0</v>
      </c>
      <c r="AL240" s="7">
        <f ca="1">IF(Table2[[#This Row],[field_of_work]]="IT",1,0)</f>
        <v>0</v>
      </c>
      <c r="AM240" s="7">
        <f ca="1">IF(Table2[[#This Row],[field_of_work]]="general work",1,0)</f>
        <v>0</v>
      </c>
      <c r="AN240" s="7">
        <f ca="1">IF(Table2[[#This Row],[field_of_work]]="agriculture",1,0)</f>
        <v>0</v>
      </c>
      <c r="AO240" s="7"/>
      <c r="AP240" s="7"/>
      <c r="AQ240" s="7"/>
      <c r="AR240" s="7"/>
      <c r="AS240" s="7"/>
      <c r="AT240" s="8"/>
      <c r="AV240" s="19">
        <f t="shared" ca="1" si="71"/>
        <v>32706.676327473808</v>
      </c>
      <c r="AW240" s="8"/>
      <c r="AX240" s="6">
        <f ca="1">IF(Table2[[#This Row],[debts]]&gt;$AY$14,1,0)</f>
        <v>1</v>
      </c>
      <c r="AY240" s="7"/>
      <c r="AZ240" s="8"/>
      <c r="BA240" s="26">
        <f ca="1">Table2[[#This Row],[mortage_left]]/Table2[[#This Row],[value_of_house]]</f>
        <v>0.38860913887914705</v>
      </c>
      <c r="BB240" s="7">
        <f t="shared" ca="1" si="92"/>
        <v>0</v>
      </c>
      <c r="BC240" s="7"/>
      <c r="BD240" s="7"/>
      <c r="BE240" s="6">
        <f ca="1">IF(Table2[[#This Row],[area]]="area1",Table2[[#This Row],[income]],0)</f>
        <v>0</v>
      </c>
      <c r="BF240" s="7">
        <f ca="1">IF(Table2[[#This Row],[area]]="area2",Table2[[#This Row],[income]],0)</f>
        <v>0</v>
      </c>
      <c r="BG240" s="7">
        <f ca="1">IF(Table2[[#This Row],[area]]="area3",Table2[[#This Row],[income]],0)</f>
        <v>0</v>
      </c>
      <c r="BH240" s="7">
        <f ca="1">IF(Table2[[#This Row],[area]]="area4",Table2[[#This Row],[income]],0)</f>
        <v>50789</v>
      </c>
      <c r="BI240" s="7">
        <f ca="1">IF(Table2[[#This Row],[area]]="area5",Table2[[#This Row],[income]],0)</f>
        <v>0</v>
      </c>
      <c r="BJ240" s="7">
        <f ca="1">IF(Table2[[#This Row],[area]]="area6",Table2[[#This Row],[income]],0)</f>
        <v>0</v>
      </c>
      <c r="BK240" s="7">
        <f ca="1">IF(Table2[[#This Row],[area]]="area7",Table2[[#This Row],[income]],0)</f>
        <v>0</v>
      </c>
      <c r="BL240" s="7">
        <f ca="1">IF(Table2[[#This Row],[area]]="area8",Table2[[#This Row],[income]],0)</f>
        <v>0</v>
      </c>
      <c r="BM240" s="7">
        <f ca="1">IF(Table2[[#This Row],[area]]="area9",Table2[[#This Row],[income]],0)</f>
        <v>0</v>
      </c>
      <c r="BN240" s="7">
        <f ca="1">IF(Table2[[#This Row],[area]]="area10",Table2[[#This Row],[income]],0)</f>
        <v>0</v>
      </c>
      <c r="BO240" s="6">
        <f ca="1">IF(Table2[[#This Row],[field_of_work]]="health",Table2[[#This Row],[income]],0)</f>
        <v>0</v>
      </c>
      <c r="BP240" s="7">
        <f ca="1">IF(Table2[[#This Row],[field_of_work]]="construction",Table2[[#This Row],[income]],0)</f>
        <v>50789</v>
      </c>
      <c r="BQ240" s="7">
        <f ca="1">IF(Table2[[#This Row],[field_of_work]]="teaching",Table2[[#This Row],[income]],0)</f>
        <v>0</v>
      </c>
      <c r="BR240" s="7">
        <f ca="1">IF(Table2[[#This Row],[field_of_work]]="IT",Table2[[#This Row],[income]],0)</f>
        <v>0</v>
      </c>
      <c r="BS240" s="7">
        <f ca="1">IF(Table2[[#This Row],[field_of_work]]="general work",Table2[[#This Row],[income]],0)</f>
        <v>0</v>
      </c>
      <c r="BT240" s="8">
        <f ca="1">IF(Table2[[#This Row],[field_of_work]]="agriculture",Table2[[#This Row],[income]],0)</f>
        <v>0</v>
      </c>
      <c r="BU240" s="6">
        <f ca="1">IF(Table2[[#This Row],[value_of_debts]]&gt;Table2[[#This Row],[income]],1,0)</f>
        <v>1</v>
      </c>
      <c r="BV240" s="7"/>
      <c r="BW240" s="6">
        <f ca="1">IF(Table2[[#This Row],[net_worth_of_person($)]]&gt;$BX$14,Table2[[#This Row],[age]],0)</f>
        <v>30</v>
      </c>
      <c r="BX240" s="8"/>
    </row>
    <row r="241" spans="2:76" x14ac:dyDescent="0.3">
      <c r="B241">
        <f t="shared" ca="1" si="72"/>
        <v>2</v>
      </c>
      <c r="C241" t="str">
        <f t="shared" ca="1" si="73"/>
        <v>women</v>
      </c>
      <c r="D241">
        <f t="shared" ca="1" si="74"/>
        <v>43</v>
      </c>
      <c r="E241">
        <f t="shared" ca="1" si="75"/>
        <v>4</v>
      </c>
      <c r="F241" t="str">
        <f t="shared" ca="1" si="76"/>
        <v>IT</v>
      </c>
      <c r="G241">
        <f t="shared" ca="1" si="77"/>
        <v>2</v>
      </c>
      <c r="H241" t="str">
        <f t="shared" ca="1" si="78"/>
        <v>college</v>
      </c>
      <c r="I241">
        <f t="shared" ca="1" si="79"/>
        <v>1</v>
      </c>
      <c r="J241">
        <f t="shared" ca="1" si="80"/>
        <v>1</v>
      </c>
      <c r="K241">
        <f t="shared" ca="1" si="81"/>
        <v>32950</v>
      </c>
      <c r="L241">
        <f t="shared" ca="1" si="82"/>
        <v>1</v>
      </c>
      <c r="M241" t="str">
        <f t="shared" ca="1" si="70"/>
        <v>area1</v>
      </c>
      <c r="N241">
        <f t="shared" ca="1" si="83"/>
        <v>164750</v>
      </c>
      <c r="O241" s="2">
        <f t="shared" ca="1" si="84"/>
        <v>117934.60117910273</v>
      </c>
      <c r="P241" s="1">
        <f t="shared" ca="1" si="85"/>
        <v>32706.676327473808</v>
      </c>
      <c r="Q241">
        <f t="shared" ca="1" si="86"/>
        <v>23637</v>
      </c>
      <c r="R241">
        <f t="shared" ca="1" si="87"/>
        <v>20097.888948965821</v>
      </c>
      <c r="S241">
        <f t="shared" ca="1" si="88"/>
        <v>22870.587541116925</v>
      </c>
      <c r="T241" s="1">
        <f t="shared" ca="1" si="89"/>
        <v>220327.26386859073</v>
      </c>
      <c r="U241" s="2">
        <f t="shared" ca="1" si="90"/>
        <v>161669.49012806854</v>
      </c>
      <c r="V241" s="1">
        <f t="shared" ca="1" si="91"/>
        <v>58657.773740522185</v>
      </c>
      <c r="AD241" s="6">
        <f ca="1">IF(Table2[[#This Row],[gender]]="men",1,0)</f>
        <v>0</v>
      </c>
      <c r="AE241" s="7">
        <f ca="1">IF(Table2[[#This Row],[gender]]="women",1,0)</f>
        <v>1</v>
      </c>
      <c r="AF241" s="7"/>
      <c r="AG241" s="8"/>
      <c r="AI241" s="6">
        <f ca="1">IF(Table2[[#This Row],[field_of_work]]="health",1,0)</f>
        <v>0</v>
      </c>
      <c r="AJ241" s="7">
        <f ca="1">IF(Table2[[#This Row],[field_of_work]]="construction",1,0)</f>
        <v>0</v>
      </c>
      <c r="AK241" s="7">
        <f ca="1">IF(Table2[[#This Row],[field_of_work]]="teaching",1,0)</f>
        <v>0</v>
      </c>
      <c r="AL241" s="7">
        <f ca="1">IF(Table2[[#This Row],[field_of_work]]="IT",1,0)</f>
        <v>1</v>
      </c>
      <c r="AM241" s="7">
        <f ca="1">IF(Table2[[#This Row],[field_of_work]]="general work",1,0)</f>
        <v>0</v>
      </c>
      <c r="AN241" s="7">
        <f ca="1">IF(Table2[[#This Row],[field_of_work]]="agriculture",1,0)</f>
        <v>0</v>
      </c>
      <c r="AO241" s="7"/>
      <c r="AP241" s="7"/>
      <c r="AQ241" s="7"/>
      <c r="AR241" s="7"/>
      <c r="AS241" s="7"/>
      <c r="AT241" s="8"/>
      <c r="AV241" s="19">
        <f t="shared" ca="1" si="71"/>
        <v>43601.797790167118</v>
      </c>
      <c r="AW241" s="8"/>
      <c r="AX241" s="6">
        <f ca="1">IF(Table2[[#This Row],[debts]]&gt;$AY$14,1,0)</f>
        <v>1</v>
      </c>
      <c r="AY241" s="7"/>
      <c r="AZ241" s="8"/>
      <c r="BA241" s="26">
        <f ca="1">Table2[[#This Row],[mortage_left]]/Table2[[#This Row],[value_of_house]]</f>
        <v>0.71583976436481167</v>
      </c>
      <c r="BB241" s="7">
        <f t="shared" ca="1" si="92"/>
        <v>0</v>
      </c>
      <c r="BC241" s="7"/>
      <c r="BD241" s="7"/>
      <c r="BE241" s="6">
        <f ca="1">IF(Table2[[#This Row],[area]]="area1",Table2[[#This Row],[income]],0)</f>
        <v>32950</v>
      </c>
      <c r="BF241" s="7">
        <f ca="1">IF(Table2[[#This Row],[area]]="area2",Table2[[#This Row],[income]],0)</f>
        <v>0</v>
      </c>
      <c r="BG241" s="7">
        <f ca="1">IF(Table2[[#This Row],[area]]="area3",Table2[[#This Row],[income]],0)</f>
        <v>0</v>
      </c>
      <c r="BH241" s="7">
        <f ca="1">IF(Table2[[#This Row],[area]]="area4",Table2[[#This Row],[income]],0)</f>
        <v>0</v>
      </c>
      <c r="BI241" s="7">
        <f ca="1">IF(Table2[[#This Row],[area]]="area5",Table2[[#This Row],[income]],0)</f>
        <v>0</v>
      </c>
      <c r="BJ241" s="7">
        <f ca="1">IF(Table2[[#This Row],[area]]="area6",Table2[[#This Row],[income]],0)</f>
        <v>0</v>
      </c>
      <c r="BK241" s="7">
        <f ca="1">IF(Table2[[#This Row],[area]]="area7",Table2[[#This Row],[income]],0)</f>
        <v>0</v>
      </c>
      <c r="BL241" s="7">
        <f ca="1">IF(Table2[[#This Row],[area]]="area8",Table2[[#This Row],[income]],0)</f>
        <v>0</v>
      </c>
      <c r="BM241" s="7">
        <f ca="1">IF(Table2[[#This Row],[area]]="area9",Table2[[#This Row],[income]],0)</f>
        <v>0</v>
      </c>
      <c r="BN241" s="7">
        <f ca="1">IF(Table2[[#This Row],[area]]="area10",Table2[[#This Row],[income]],0)</f>
        <v>0</v>
      </c>
      <c r="BO241" s="6">
        <f ca="1">IF(Table2[[#This Row],[field_of_work]]="health",Table2[[#This Row],[income]],0)</f>
        <v>0</v>
      </c>
      <c r="BP241" s="7">
        <f ca="1">IF(Table2[[#This Row],[field_of_work]]="construction",Table2[[#This Row],[income]],0)</f>
        <v>0</v>
      </c>
      <c r="BQ241" s="7">
        <f ca="1">IF(Table2[[#This Row],[field_of_work]]="teaching",Table2[[#This Row],[income]],0)</f>
        <v>0</v>
      </c>
      <c r="BR241" s="7">
        <f ca="1">IF(Table2[[#This Row],[field_of_work]]="IT",Table2[[#This Row],[income]],0)</f>
        <v>32950</v>
      </c>
      <c r="BS241" s="7">
        <f ca="1">IF(Table2[[#This Row],[field_of_work]]="general work",Table2[[#This Row],[income]],0)</f>
        <v>0</v>
      </c>
      <c r="BT241" s="8">
        <f ca="1">IF(Table2[[#This Row],[field_of_work]]="agriculture",Table2[[#This Row],[income]],0)</f>
        <v>0</v>
      </c>
      <c r="BU241" s="6">
        <f ca="1">IF(Table2[[#This Row],[value_of_debts]]&gt;Table2[[#This Row],[income]],1,0)</f>
        <v>1</v>
      </c>
      <c r="BV241" s="7"/>
      <c r="BW241" s="6">
        <f ca="1">IF(Table2[[#This Row],[net_worth_of_person($)]]&gt;$BX$14,Table2[[#This Row],[age]],0)</f>
        <v>43</v>
      </c>
      <c r="BX241" s="8"/>
    </row>
    <row r="242" spans="2:76" x14ac:dyDescent="0.3">
      <c r="B242">
        <f t="shared" ca="1" si="72"/>
        <v>1</v>
      </c>
      <c r="C242" t="str">
        <f t="shared" ca="1" si="73"/>
        <v>men</v>
      </c>
      <c r="D242">
        <f t="shared" ca="1" si="74"/>
        <v>34</v>
      </c>
      <c r="E242">
        <f t="shared" ca="1" si="75"/>
        <v>5</v>
      </c>
      <c r="F242" t="str">
        <f t="shared" ca="1" si="76"/>
        <v>general work</v>
      </c>
      <c r="G242">
        <f t="shared" ca="1" si="77"/>
        <v>4</v>
      </c>
      <c r="H242" t="str">
        <f t="shared" ca="1" si="78"/>
        <v>technical</v>
      </c>
      <c r="I242">
        <f t="shared" ca="1" si="79"/>
        <v>1</v>
      </c>
      <c r="J242">
        <f t="shared" ca="1" si="80"/>
        <v>3</v>
      </c>
      <c r="K242">
        <f t="shared" ca="1" si="81"/>
        <v>52929</v>
      </c>
      <c r="L242">
        <f t="shared" ca="1" si="82"/>
        <v>2</v>
      </c>
      <c r="M242" t="str">
        <f t="shared" ca="1" si="70"/>
        <v>area2</v>
      </c>
      <c r="N242">
        <f t="shared" ca="1" si="83"/>
        <v>317574</v>
      </c>
      <c r="O242" s="2">
        <f t="shared" ca="1" si="84"/>
        <v>134797.90313621445</v>
      </c>
      <c r="P242" s="1">
        <f t="shared" ca="1" si="85"/>
        <v>130805.39337050136</v>
      </c>
      <c r="Q242">
        <f t="shared" ca="1" si="86"/>
        <v>11177</v>
      </c>
      <c r="R242">
        <f t="shared" ca="1" si="87"/>
        <v>40200.027544210323</v>
      </c>
      <c r="S242">
        <f t="shared" ca="1" si="88"/>
        <v>51646.964083073224</v>
      </c>
      <c r="T242" s="1">
        <f t="shared" ca="1" si="89"/>
        <v>500026.35745357454</v>
      </c>
      <c r="U242" s="2">
        <f t="shared" ca="1" si="90"/>
        <v>186174.93068042476</v>
      </c>
      <c r="V242" s="1">
        <f t="shared" ca="1" si="91"/>
        <v>313851.42677314975</v>
      </c>
      <c r="AD242" s="6">
        <f ca="1">IF(Table2[[#This Row],[gender]]="men",1,0)</f>
        <v>1</v>
      </c>
      <c r="AE242" s="7">
        <f ca="1">IF(Table2[[#This Row],[gender]]="women",1,0)</f>
        <v>0</v>
      </c>
      <c r="AF242" s="7"/>
      <c r="AG242" s="8"/>
      <c r="AI242" s="6">
        <f ca="1">IF(Table2[[#This Row],[field_of_work]]="health",1,0)</f>
        <v>0</v>
      </c>
      <c r="AJ242" s="7">
        <f ca="1">IF(Table2[[#This Row],[field_of_work]]="construction",1,0)</f>
        <v>0</v>
      </c>
      <c r="AK242" s="7">
        <f ca="1">IF(Table2[[#This Row],[field_of_work]]="teaching",1,0)</f>
        <v>0</v>
      </c>
      <c r="AL242" s="7">
        <f ca="1">IF(Table2[[#This Row],[field_of_work]]="IT",1,0)</f>
        <v>0</v>
      </c>
      <c r="AM242" s="7">
        <f ca="1">IF(Table2[[#This Row],[field_of_work]]="general work",1,0)</f>
        <v>1</v>
      </c>
      <c r="AN242" s="7">
        <f ca="1">IF(Table2[[#This Row],[field_of_work]]="agriculture",1,0)</f>
        <v>0</v>
      </c>
      <c r="AO242" s="7"/>
      <c r="AP242" s="7"/>
      <c r="AQ242" s="7"/>
      <c r="AR242" s="7"/>
      <c r="AS242" s="7"/>
      <c r="AT242" s="8"/>
      <c r="AV242" s="19">
        <f t="shared" ca="1" si="71"/>
        <v>3244.6623030074761</v>
      </c>
      <c r="AW242" s="8"/>
      <c r="AX242" s="6">
        <f ca="1">IF(Table2[[#This Row],[debts]]&gt;$AY$14,1,0)</f>
        <v>1</v>
      </c>
      <c r="AY242" s="7"/>
      <c r="AZ242" s="8"/>
      <c r="BA242" s="26">
        <f ca="1">Table2[[#This Row],[mortage_left]]/Table2[[#This Row],[value_of_house]]</f>
        <v>0.42446139525343524</v>
      </c>
      <c r="BB242" s="7">
        <f t="shared" ca="1" si="92"/>
        <v>0</v>
      </c>
      <c r="BC242" s="7"/>
      <c r="BD242" s="7"/>
      <c r="BE242" s="6">
        <f ca="1">IF(Table2[[#This Row],[area]]="area1",Table2[[#This Row],[income]],0)</f>
        <v>0</v>
      </c>
      <c r="BF242" s="7">
        <f ca="1">IF(Table2[[#This Row],[area]]="area2",Table2[[#This Row],[income]],0)</f>
        <v>52929</v>
      </c>
      <c r="BG242" s="7">
        <f ca="1">IF(Table2[[#This Row],[area]]="area3",Table2[[#This Row],[income]],0)</f>
        <v>0</v>
      </c>
      <c r="BH242" s="7">
        <f ca="1">IF(Table2[[#This Row],[area]]="area4",Table2[[#This Row],[income]],0)</f>
        <v>0</v>
      </c>
      <c r="BI242" s="7">
        <f ca="1">IF(Table2[[#This Row],[area]]="area5",Table2[[#This Row],[income]],0)</f>
        <v>0</v>
      </c>
      <c r="BJ242" s="7">
        <f ca="1">IF(Table2[[#This Row],[area]]="area6",Table2[[#This Row],[income]],0)</f>
        <v>0</v>
      </c>
      <c r="BK242" s="7">
        <f ca="1">IF(Table2[[#This Row],[area]]="area7",Table2[[#This Row],[income]],0)</f>
        <v>0</v>
      </c>
      <c r="BL242" s="7">
        <f ca="1">IF(Table2[[#This Row],[area]]="area8",Table2[[#This Row],[income]],0)</f>
        <v>0</v>
      </c>
      <c r="BM242" s="7">
        <f ca="1">IF(Table2[[#This Row],[area]]="area9",Table2[[#This Row],[income]],0)</f>
        <v>0</v>
      </c>
      <c r="BN242" s="7">
        <f ca="1">IF(Table2[[#This Row],[area]]="area10",Table2[[#This Row],[income]],0)</f>
        <v>0</v>
      </c>
      <c r="BO242" s="6">
        <f ca="1">IF(Table2[[#This Row],[field_of_work]]="health",Table2[[#This Row],[income]],0)</f>
        <v>0</v>
      </c>
      <c r="BP242" s="7">
        <f ca="1">IF(Table2[[#This Row],[field_of_work]]="construction",Table2[[#This Row],[income]],0)</f>
        <v>0</v>
      </c>
      <c r="BQ242" s="7">
        <f ca="1">IF(Table2[[#This Row],[field_of_work]]="teaching",Table2[[#This Row],[income]],0)</f>
        <v>0</v>
      </c>
      <c r="BR242" s="7">
        <f ca="1">IF(Table2[[#This Row],[field_of_work]]="IT",Table2[[#This Row],[income]],0)</f>
        <v>0</v>
      </c>
      <c r="BS242" s="7">
        <f ca="1">IF(Table2[[#This Row],[field_of_work]]="general work",Table2[[#This Row],[income]],0)</f>
        <v>52929</v>
      </c>
      <c r="BT242" s="8">
        <f ca="1">IF(Table2[[#This Row],[field_of_work]]="agriculture",Table2[[#This Row],[income]],0)</f>
        <v>0</v>
      </c>
      <c r="BU242" s="6">
        <f ca="1">IF(Table2[[#This Row],[value_of_debts]]&gt;Table2[[#This Row],[income]],1,0)</f>
        <v>1</v>
      </c>
      <c r="BV242" s="7"/>
      <c r="BW242" s="6">
        <f ca="1">IF(Table2[[#This Row],[net_worth_of_person($)]]&gt;$BX$14,Table2[[#This Row],[age]],0)</f>
        <v>34</v>
      </c>
      <c r="BX242" s="8"/>
    </row>
    <row r="243" spans="2:76" x14ac:dyDescent="0.3">
      <c r="B243">
        <f t="shared" ca="1" si="72"/>
        <v>1</v>
      </c>
      <c r="C243" t="str">
        <f t="shared" ca="1" si="73"/>
        <v>men</v>
      </c>
      <c r="D243">
        <f t="shared" ca="1" si="74"/>
        <v>40</v>
      </c>
      <c r="E243">
        <f t="shared" ca="1" si="75"/>
        <v>1</v>
      </c>
      <c r="F243" t="str">
        <f t="shared" ca="1" si="76"/>
        <v>health</v>
      </c>
      <c r="G243">
        <f t="shared" ca="1" si="77"/>
        <v>1</v>
      </c>
      <c r="H243" t="str">
        <f t="shared" ca="1" si="78"/>
        <v>highschool</v>
      </c>
      <c r="I243">
        <f t="shared" ca="1" si="79"/>
        <v>2</v>
      </c>
      <c r="J243">
        <f t="shared" ca="1" si="80"/>
        <v>2</v>
      </c>
      <c r="K243">
        <f t="shared" ca="1" si="81"/>
        <v>30222</v>
      </c>
      <c r="L243">
        <f t="shared" ca="1" si="82"/>
        <v>4</v>
      </c>
      <c r="M243" t="str">
        <f t="shared" ca="1" si="70"/>
        <v>area4</v>
      </c>
      <c r="N243">
        <f t="shared" ca="1" si="83"/>
        <v>90666</v>
      </c>
      <c r="O243" s="2">
        <f t="shared" ca="1" si="84"/>
        <v>73477.251346526493</v>
      </c>
      <c r="P243" s="1">
        <f t="shared" ca="1" si="85"/>
        <v>6489.3246060149522</v>
      </c>
      <c r="Q243">
        <f t="shared" ca="1" si="86"/>
        <v>215</v>
      </c>
      <c r="R243">
        <f t="shared" ca="1" si="87"/>
        <v>30312.806251203609</v>
      </c>
      <c r="S243">
        <f t="shared" ca="1" si="88"/>
        <v>20878.369090075485</v>
      </c>
      <c r="T243" s="1">
        <f t="shared" ca="1" si="89"/>
        <v>118033.69369609044</v>
      </c>
      <c r="U243" s="2">
        <f t="shared" ca="1" si="90"/>
        <v>104005.05759773011</v>
      </c>
      <c r="V243" s="1">
        <f t="shared" ca="1" si="91"/>
        <v>14028.636098360337</v>
      </c>
      <c r="AD243" s="6">
        <f ca="1">IF(Table2[[#This Row],[gender]]="men",1,0)</f>
        <v>1</v>
      </c>
      <c r="AE243" s="7">
        <f ca="1">IF(Table2[[#This Row],[gender]]="women",1,0)</f>
        <v>0</v>
      </c>
      <c r="AF243" s="7"/>
      <c r="AG243" s="8"/>
      <c r="AI243" s="6">
        <f ca="1">IF(Table2[[#This Row],[field_of_work]]="health",1,0)</f>
        <v>1</v>
      </c>
      <c r="AJ243" s="7">
        <f ca="1">IF(Table2[[#This Row],[field_of_work]]="construction",1,0)</f>
        <v>0</v>
      </c>
      <c r="AK243" s="7">
        <f ca="1">IF(Table2[[#This Row],[field_of_work]]="teaching",1,0)</f>
        <v>0</v>
      </c>
      <c r="AL243" s="7">
        <f ca="1">IF(Table2[[#This Row],[field_of_work]]="IT",1,0)</f>
        <v>0</v>
      </c>
      <c r="AM243" s="7">
        <f ca="1">IF(Table2[[#This Row],[field_of_work]]="general work",1,0)</f>
        <v>0</v>
      </c>
      <c r="AN243" s="7">
        <f ca="1">IF(Table2[[#This Row],[field_of_work]]="agriculture",1,0)</f>
        <v>0</v>
      </c>
      <c r="AO243" s="7"/>
      <c r="AP243" s="7"/>
      <c r="AQ243" s="7"/>
      <c r="AR243" s="7"/>
      <c r="AS243" s="7"/>
      <c r="AT243" s="8"/>
      <c r="AV243" s="19">
        <f t="shared" ca="1" si="71"/>
        <v>19783.648759587784</v>
      </c>
      <c r="AW243" s="8"/>
      <c r="AX243" s="6">
        <f ca="1">IF(Table2[[#This Row],[debts]]&gt;$AY$14,1,0)</f>
        <v>1</v>
      </c>
      <c r="AY243" s="7"/>
      <c r="AZ243" s="8"/>
      <c r="BA243" s="26">
        <f ca="1">Table2[[#This Row],[mortage_left]]/Table2[[#This Row],[value_of_house]]</f>
        <v>0.81041681938683185</v>
      </c>
      <c r="BB243" s="7">
        <f t="shared" ca="1" si="92"/>
        <v>0</v>
      </c>
      <c r="BC243" s="7"/>
      <c r="BD243" s="7"/>
      <c r="BE243" s="6">
        <f ca="1">IF(Table2[[#This Row],[area]]="area1",Table2[[#This Row],[income]],0)</f>
        <v>0</v>
      </c>
      <c r="BF243" s="7">
        <f ca="1">IF(Table2[[#This Row],[area]]="area2",Table2[[#This Row],[income]],0)</f>
        <v>0</v>
      </c>
      <c r="BG243" s="7">
        <f ca="1">IF(Table2[[#This Row],[area]]="area3",Table2[[#This Row],[income]],0)</f>
        <v>0</v>
      </c>
      <c r="BH243" s="7">
        <f ca="1">IF(Table2[[#This Row],[area]]="area4",Table2[[#This Row],[income]],0)</f>
        <v>30222</v>
      </c>
      <c r="BI243" s="7">
        <f ca="1">IF(Table2[[#This Row],[area]]="area5",Table2[[#This Row],[income]],0)</f>
        <v>0</v>
      </c>
      <c r="BJ243" s="7">
        <f ca="1">IF(Table2[[#This Row],[area]]="area6",Table2[[#This Row],[income]],0)</f>
        <v>0</v>
      </c>
      <c r="BK243" s="7">
        <f ca="1">IF(Table2[[#This Row],[area]]="area7",Table2[[#This Row],[income]],0)</f>
        <v>0</v>
      </c>
      <c r="BL243" s="7">
        <f ca="1">IF(Table2[[#This Row],[area]]="area8",Table2[[#This Row],[income]],0)</f>
        <v>0</v>
      </c>
      <c r="BM243" s="7">
        <f ca="1">IF(Table2[[#This Row],[area]]="area9",Table2[[#This Row],[income]],0)</f>
        <v>0</v>
      </c>
      <c r="BN243" s="7">
        <f ca="1">IF(Table2[[#This Row],[area]]="area10",Table2[[#This Row],[income]],0)</f>
        <v>0</v>
      </c>
      <c r="BO243" s="6">
        <f ca="1">IF(Table2[[#This Row],[field_of_work]]="health",Table2[[#This Row],[income]],0)</f>
        <v>30222</v>
      </c>
      <c r="BP243" s="7">
        <f ca="1">IF(Table2[[#This Row],[field_of_work]]="construction",Table2[[#This Row],[income]],0)</f>
        <v>0</v>
      </c>
      <c r="BQ243" s="7">
        <f ca="1">IF(Table2[[#This Row],[field_of_work]]="teaching",Table2[[#This Row],[income]],0)</f>
        <v>0</v>
      </c>
      <c r="BR243" s="7">
        <f ca="1">IF(Table2[[#This Row],[field_of_work]]="IT",Table2[[#This Row],[income]],0)</f>
        <v>0</v>
      </c>
      <c r="BS243" s="7">
        <f ca="1">IF(Table2[[#This Row],[field_of_work]]="general work",Table2[[#This Row],[income]],0)</f>
        <v>0</v>
      </c>
      <c r="BT243" s="8">
        <f ca="1">IF(Table2[[#This Row],[field_of_work]]="agriculture",Table2[[#This Row],[income]],0)</f>
        <v>0</v>
      </c>
      <c r="BU243" s="6">
        <f ca="1">IF(Table2[[#This Row],[value_of_debts]]&gt;Table2[[#This Row],[income]],1,0)</f>
        <v>1</v>
      </c>
      <c r="BV243" s="7"/>
      <c r="BW243" s="6">
        <f ca="1">IF(Table2[[#This Row],[net_worth_of_person($)]]&gt;$BX$14,Table2[[#This Row],[age]],0)</f>
        <v>40</v>
      </c>
      <c r="BX243" s="8"/>
    </row>
    <row r="244" spans="2:76" x14ac:dyDescent="0.3">
      <c r="B244">
        <f t="shared" ca="1" si="72"/>
        <v>2</v>
      </c>
      <c r="C244" t="str">
        <f t="shared" ca="1" si="73"/>
        <v>women</v>
      </c>
      <c r="D244">
        <f t="shared" ca="1" si="74"/>
        <v>40</v>
      </c>
      <c r="E244">
        <f t="shared" ca="1" si="75"/>
        <v>4</v>
      </c>
      <c r="F244" t="str">
        <f t="shared" ca="1" si="76"/>
        <v>IT</v>
      </c>
      <c r="G244">
        <f t="shared" ca="1" si="77"/>
        <v>5</v>
      </c>
      <c r="H244" t="str">
        <f t="shared" ca="1" si="78"/>
        <v>other</v>
      </c>
      <c r="I244">
        <f t="shared" ca="1" si="79"/>
        <v>0</v>
      </c>
      <c r="J244">
        <f t="shared" ca="1" si="80"/>
        <v>2</v>
      </c>
      <c r="K244">
        <f t="shared" ca="1" si="81"/>
        <v>78594</v>
      </c>
      <c r="L244">
        <f t="shared" ca="1" si="82"/>
        <v>6</v>
      </c>
      <c r="M244" t="str">
        <f t="shared" ca="1" si="70"/>
        <v>area6</v>
      </c>
      <c r="N244">
        <f t="shared" ca="1" si="83"/>
        <v>314376</v>
      </c>
      <c r="O244" s="2">
        <f t="shared" ca="1" si="84"/>
        <v>216518.58431642398</v>
      </c>
      <c r="P244" s="1">
        <f t="shared" ca="1" si="85"/>
        <v>39567.297519175569</v>
      </c>
      <c r="Q244">
        <f t="shared" ca="1" si="86"/>
        <v>2323</v>
      </c>
      <c r="R244">
        <f t="shared" ca="1" si="87"/>
        <v>90184.962067298708</v>
      </c>
      <c r="S244">
        <f t="shared" ca="1" si="88"/>
        <v>88650.677642578928</v>
      </c>
      <c r="T244" s="1">
        <f t="shared" ca="1" si="89"/>
        <v>442593.97516175453</v>
      </c>
      <c r="U244" s="2">
        <f t="shared" ca="1" si="90"/>
        <v>309026.54638372269</v>
      </c>
      <c r="V244" s="1">
        <f t="shared" ca="1" si="91"/>
        <v>133567.42877803184</v>
      </c>
      <c r="AD244" s="6">
        <f ca="1">IF(Table2[[#This Row],[gender]]="men",1,0)</f>
        <v>0</v>
      </c>
      <c r="AE244" s="7">
        <f ca="1">IF(Table2[[#This Row],[gender]]="women",1,0)</f>
        <v>1</v>
      </c>
      <c r="AF244" s="7"/>
      <c r="AG244" s="8"/>
      <c r="AI244" s="6">
        <f ca="1">IF(Table2[[#This Row],[field_of_work]]="health",1,0)</f>
        <v>0</v>
      </c>
      <c r="AJ244" s="7">
        <f ca="1">IF(Table2[[#This Row],[field_of_work]]="construction",1,0)</f>
        <v>0</v>
      </c>
      <c r="AK244" s="7">
        <f ca="1">IF(Table2[[#This Row],[field_of_work]]="teaching",1,0)</f>
        <v>0</v>
      </c>
      <c r="AL244" s="7">
        <f ca="1">IF(Table2[[#This Row],[field_of_work]]="IT",1,0)</f>
        <v>1</v>
      </c>
      <c r="AM244" s="7">
        <f ca="1">IF(Table2[[#This Row],[field_of_work]]="general work",1,0)</f>
        <v>0</v>
      </c>
      <c r="AN244" s="7">
        <f ca="1">IF(Table2[[#This Row],[field_of_work]]="agriculture",1,0)</f>
        <v>0</v>
      </c>
      <c r="AO244" s="7"/>
      <c r="AP244" s="7"/>
      <c r="AQ244" s="7"/>
      <c r="AR244" s="7"/>
      <c r="AS244" s="7"/>
      <c r="AT244" s="8"/>
      <c r="AV244" s="19">
        <f t="shared" ca="1" si="71"/>
        <v>48791.532543450368</v>
      </c>
      <c r="AW244" s="8"/>
      <c r="AX244" s="6">
        <f ca="1">IF(Table2[[#This Row],[debts]]&gt;$AY$14,1,0)</f>
        <v>1</v>
      </c>
      <c r="AY244" s="7"/>
      <c r="AZ244" s="8"/>
      <c r="BA244" s="26">
        <f ca="1">Table2[[#This Row],[mortage_left]]/Table2[[#This Row],[value_of_house]]</f>
        <v>0.68872491639445754</v>
      </c>
      <c r="BB244" s="7">
        <f t="shared" ca="1" si="92"/>
        <v>0</v>
      </c>
      <c r="BC244" s="7"/>
      <c r="BD244" s="7"/>
      <c r="BE244" s="6">
        <f ca="1">IF(Table2[[#This Row],[area]]="area1",Table2[[#This Row],[income]],0)</f>
        <v>0</v>
      </c>
      <c r="BF244" s="7">
        <f ca="1">IF(Table2[[#This Row],[area]]="area2",Table2[[#This Row],[income]],0)</f>
        <v>0</v>
      </c>
      <c r="BG244" s="7">
        <f ca="1">IF(Table2[[#This Row],[area]]="area3",Table2[[#This Row],[income]],0)</f>
        <v>0</v>
      </c>
      <c r="BH244" s="7">
        <f ca="1">IF(Table2[[#This Row],[area]]="area4",Table2[[#This Row],[income]],0)</f>
        <v>0</v>
      </c>
      <c r="BI244" s="7">
        <f ca="1">IF(Table2[[#This Row],[area]]="area5",Table2[[#This Row],[income]],0)</f>
        <v>0</v>
      </c>
      <c r="BJ244" s="7">
        <f ca="1">IF(Table2[[#This Row],[area]]="area6",Table2[[#This Row],[income]],0)</f>
        <v>78594</v>
      </c>
      <c r="BK244" s="7">
        <f ca="1">IF(Table2[[#This Row],[area]]="area7",Table2[[#This Row],[income]],0)</f>
        <v>0</v>
      </c>
      <c r="BL244" s="7">
        <f ca="1">IF(Table2[[#This Row],[area]]="area8",Table2[[#This Row],[income]],0)</f>
        <v>0</v>
      </c>
      <c r="BM244" s="7">
        <f ca="1">IF(Table2[[#This Row],[area]]="area9",Table2[[#This Row],[income]],0)</f>
        <v>0</v>
      </c>
      <c r="BN244" s="7">
        <f ca="1">IF(Table2[[#This Row],[area]]="area10",Table2[[#This Row],[income]],0)</f>
        <v>0</v>
      </c>
      <c r="BO244" s="6">
        <f ca="1">IF(Table2[[#This Row],[field_of_work]]="health",Table2[[#This Row],[income]],0)</f>
        <v>0</v>
      </c>
      <c r="BP244" s="7">
        <f ca="1">IF(Table2[[#This Row],[field_of_work]]="construction",Table2[[#This Row],[income]],0)</f>
        <v>0</v>
      </c>
      <c r="BQ244" s="7">
        <f ca="1">IF(Table2[[#This Row],[field_of_work]]="teaching",Table2[[#This Row],[income]],0)</f>
        <v>0</v>
      </c>
      <c r="BR244" s="7">
        <f ca="1">IF(Table2[[#This Row],[field_of_work]]="IT",Table2[[#This Row],[income]],0)</f>
        <v>78594</v>
      </c>
      <c r="BS244" s="7">
        <f ca="1">IF(Table2[[#This Row],[field_of_work]]="general work",Table2[[#This Row],[income]],0)</f>
        <v>0</v>
      </c>
      <c r="BT244" s="8">
        <f ca="1">IF(Table2[[#This Row],[field_of_work]]="agriculture",Table2[[#This Row],[income]],0)</f>
        <v>0</v>
      </c>
      <c r="BU244" s="6">
        <f ca="1">IF(Table2[[#This Row],[value_of_debts]]&gt;Table2[[#This Row],[income]],1,0)</f>
        <v>1</v>
      </c>
      <c r="BV244" s="7"/>
      <c r="BW244" s="6">
        <f ca="1">IF(Table2[[#This Row],[net_worth_of_person($)]]&gt;$BX$14,Table2[[#This Row],[age]],0)</f>
        <v>40</v>
      </c>
      <c r="BX244" s="8"/>
    </row>
    <row r="245" spans="2:76" x14ac:dyDescent="0.3">
      <c r="B245">
        <f t="shared" ca="1" si="72"/>
        <v>1</v>
      </c>
      <c r="C245" t="str">
        <f t="shared" ca="1" si="73"/>
        <v>men</v>
      </c>
      <c r="D245">
        <f t="shared" ca="1" si="74"/>
        <v>26</v>
      </c>
      <c r="E245">
        <f t="shared" ca="1" si="75"/>
        <v>4</v>
      </c>
      <c r="F245" t="str">
        <f t="shared" ca="1" si="76"/>
        <v>IT</v>
      </c>
      <c r="G245">
        <f t="shared" ca="1" si="77"/>
        <v>3</v>
      </c>
      <c r="H245" t="str">
        <f t="shared" ca="1" si="78"/>
        <v>university</v>
      </c>
      <c r="I245">
        <f t="shared" ca="1" si="79"/>
        <v>0</v>
      </c>
      <c r="J245">
        <f t="shared" ca="1" si="80"/>
        <v>3</v>
      </c>
      <c r="K245">
        <f t="shared" ca="1" si="81"/>
        <v>78605</v>
      </c>
      <c r="L245">
        <f t="shared" ca="1" si="82"/>
        <v>10</v>
      </c>
      <c r="M245" t="str">
        <f t="shared" ca="1" si="70"/>
        <v>area10</v>
      </c>
      <c r="N245">
        <f t="shared" ca="1" si="83"/>
        <v>471630</v>
      </c>
      <c r="O245" s="2">
        <f t="shared" ca="1" si="84"/>
        <v>182620.10931198907</v>
      </c>
      <c r="P245" s="1">
        <f t="shared" ca="1" si="85"/>
        <v>146374.59763035111</v>
      </c>
      <c r="Q245">
        <f t="shared" ca="1" si="86"/>
        <v>130618</v>
      </c>
      <c r="R245">
        <f t="shared" ca="1" si="87"/>
        <v>58454.529342150949</v>
      </c>
      <c r="S245">
        <f t="shared" ca="1" si="88"/>
        <v>1050.6380431257728</v>
      </c>
      <c r="T245" s="1">
        <f t="shared" ca="1" si="89"/>
        <v>619055.23567347683</v>
      </c>
      <c r="U245" s="2">
        <f t="shared" ca="1" si="90"/>
        <v>371692.63865414</v>
      </c>
      <c r="V245" s="1">
        <f t="shared" ca="1" si="91"/>
        <v>247362.59701933683</v>
      </c>
      <c r="AD245" s="6">
        <f ca="1">IF(Table2[[#This Row],[gender]]="men",1,0)</f>
        <v>1</v>
      </c>
      <c r="AE245" s="7">
        <f ca="1">IF(Table2[[#This Row],[gender]]="women",1,0)</f>
        <v>0</v>
      </c>
      <c r="AF245" s="7"/>
      <c r="AG245" s="8"/>
      <c r="AI245" s="6">
        <f ca="1">IF(Table2[[#This Row],[field_of_work]]="health",1,0)</f>
        <v>0</v>
      </c>
      <c r="AJ245" s="7">
        <f ca="1">IF(Table2[[#This Row],[field_of_work]]="construction",1,0)</f>
        <v>0</v>
      </c>
      <c r="AK245" s="7">
        <f ca="1">IF(Table2[[#This Row],[field_of_work]]="teaching",1,0)</f>
        <v>0</v>
      </c>
      <c r="AL245" s="7">
        <f ca="1">IF(Table2[[#This Row],[field_of_work]]="IT",1,0)</f>
        <v>1</v>
      </c>
      <c r="AM245" s="7">
        <f ca="1">IF(Table2[[#This Row],[field_of_work]]="general work",1,0)</f>
        <v>0</v>
      </c>
      <c r="AN245" s="7">
        <f ca="1">IF(Table2[[#This Row],[field_of_work]]="agriculture",1,0)</f>
        <v>0</v>
      </c>
      <c r="AO245" s="7"/>
      <c r="AP245" s="7"/>
      <c r="AQ245" s="7"/>
      <c r="AR245" s="7"/>
      <c r="AS245" s="7"/>
      <c r="AT245" s="8"/>
      <c r="AV245" s="19">
        <f t="shared" ca="1" si="71"/>
        <v>27688.084688843999</v>
      </c>
      <c r="AW245" s="8"/>
      <c r="AX245" s="6">
        <f ca="1">IF(Table2[[#This Row],[debts]]&gt;$AY$14,1,0)</f>
        <v>1</v>
      </c>
      <c r="AY245" s="7"/>
      <c r="AZ245" s="8"/>
      <c r="BA245" s="26">
        <f ca="1">Table2[[#This Row],[mortage_left]]/Table2[[#This Row],[value_of_house]]</f>
        <v>0.38721054494410678</v>
      </c>
      <c r="BB245" s="7">
        <f t="shared" ca="1" si="92"/>
        <v>0</v>
      </c>
      <c r="BC245" s="7"/>
      <c r="BD245" s="7"/>
      <c r="BE245" s="6">
        <f ca="1">IF(Table2[[#This Row],[area]]="area1",Table2[[#This Row],[income]],0)</f>
        <v>0</v>
      </c>
      <c r="BF245" s="7">
        <f ca="1">IF(Table2[[#This Row],[area]]="area2",Table2[[#This Row],[income]],0)</f>
        <v>0</v>
      </c>
      <c r="BG245" s="7">
        <f ca="1">IF(Table2[[#This Row],[area]]="area3",Table2[[#This Row],[income]],0)</f>
        <v>0</v>
      </c>
      <c r="BH245" s="7">
        <f ca="1">IF(Table2[[#This Row],[area]]="area4",Table2[[#This Row],[income]],0)</f>
        <v>0</v>
      </c>
      <c r="BI245" s="7">
        <f ca="1">IF(Table2[[#This Row],[area]]="area5",Table2[[#This Row],[income]],0)</f>
        <v>0</v>
      </c>
      <c r="BJ245" s="7">
        <f ca="1">IF(Table2[[#This Row],[area]]="area6",Table2[[#This Row],[income]],0)</f>
        <v>0</v>
      </c>
      <c r="BK245" s="7">
        <f ca="1">IF(Table2[[#This Row],[area]]="area7",Table2[[#This Row],[income]],0)</f>
        <v>0</v>
      </c>
      <c r="BL245" s="7">
        <f ca="1">IF(Table2[[#This Row],[area]]="area8",Table2[[#This Row],[income]],0)</f>
        <v>0</v>
      </c>
      <c r="BM245" s="7">
        <f ca="1">IF(Table2[[#This Row],[area]]="area9",Table2[[#This Row],[income]],0)</f>
        <v>0</v>
      </c>
      <c r="BN245" s="7">
        <f ca="1">IF(Table2[[#This Row],[area]]="area10",Table2[[#This Row],[income]],0)</f>
        <v>78605</v>
      </c>
      <c r="BO245" s="6">
        <f ca="1">IF(Table2[[#This Row],[field_of_work]]="health",Table2[[#This Row],[income]],0)</f>
        <v>0</v>
      </c>
      <c r="BP245" s="7">
        <f ca="1">IF(Table2[[#This Row],[field_of_work]]="construction",Table2[[#This Row],[income]],0)</f>
        <v>0</v>
      </c>
      <c r="BQ245" s="7">
        <f ca="1">IF(Table2[[#This Row],[field_of_work]]="teaching",Table2[[#This Row],[income]],0)</f>
        <v>0</v>
      </c>
      <c r="BR245" s="7">
        <f ca="1">IF(Table2[[#This Row],[field_of_work]]="IT",Table2[[#This Row],[income]],0)</f>
        <v>78605</v>
      </c>
      <c r="BS245" s="7">
        <f ca="1">IF(Table2[[#This Row],[field_of_work]]="general work",Table2[[#This Row],[income]],0)</f>
        <v>0</v>
      </c>
      <c r="BT245" s="8">
        <f ca="1">IF(Table2[[#This Row],[field_of_work]]="agriculture",Table2[[#This Row],[income]],0)</f>
        <v>0</v>
      </c>
      <c r="BU245" s="6">
        <f ca="1">IF(Table2[[#This Row],[value_of_debts]]&gt;Table2[[#This Row],[income]],1,0)</f>
        <v>1</v>
      </c>
      <c r="BV245" s="7"/>
      <c r="BW245" s="6">
        <f ca="1">IF(Table2[[#This Row],[net_worth_of_person($)]]&gt;$BX$14,Table2[[#This Row],[age]],0)</f>
        <v>26</v>
      </c>
      <c r="BX245" s="8"/>
    </row>
    <row r="246" spans="2:76" x14ac:dyDescent="0.3">
      <c r="B246">
        <f t="shared" ca="1" si="72"/>
        <v>2</v>
      </c>
      <c r="C246" t="str">
        <f t="shared" ca="1" si="73"/>
        <v>women</v>
      </c>
      <c r="D246">
        <f t="shared" ca="1" si="74"/>
        <v>28</v>
      </c>
      <c r="E246">
        <f t="shared" ca="1" si="75"/>
        <v>3</v>
      </c>
      <c r="F246" t="str">
        <f t="shared" ca="1" si="76"/>
        <v>teaching</v>
      </c>
      <c r="G246">
        <f t="shared" ca="1" si="77"/>
        <v>4</v>
      </c>
      <c r="H246" t="str">
        <f t="shared" ca="1" si="78"/>
        <v>technical</v>
      </c>
      <c r="I246">
        <f t="shared" ca="1" si="79"/>
        <v>0</v>
      </c>
      <c r="J246">
        <f t="shared" ca="1" si="80"/>
        <v>3</v>
      </c>
      <c r="K246">
        <f t="shared" ca="1" si="81"/>
        <v>89899</v>
      </c>
      <c r="L246">
        <f t="shared" ca="1" si="82"/>
        <v>14</v>
      </c>
      <c r="M246" t="str">
        <f t="shared" ca="1" si="70"/>
        <v>area10</v>
      </c>
      <c r="N246">
        <f t="shared" ca="1" si="83"/>
        <v>449495</v>
      </c>
      <c r="O246" s="2">
        <f t="shared" ca="1" si="84"/>
        <v>341278.5004810458</v>
      </c>
      <c r="P246" s="1">
        <f t="shared" ca="1" si="85"/>
        <v>83064.254066531998</v>
      </c>
      <c r="Q246">
        <f t="shared" ca="1" si="86"/>
        <v>53055</v>
      </c>
      <c r="R246">
        <f t="shared" ca="1" si="87"/>
        <v>36519.13632778787</v>
      </c>
      <c r="S246">
        <f t="shared" ca="1" si="88"/>
        <v>83752.043602924154</v>
      </c>
      <c r="T246" s="1">
        <f t="shared" ca="1" si="89"/>
        <v>616311.29766945611</v>
      </c>
      <c r="U246" s="2">
        <f t="shared" ca="1" si="90"/>
        <v>430852.63680883369</v>
      </c>
      <c r="V246" s="1">
        <f t="shared" ca="1" si="91"/>
        <v>185458.66086062242</v>
      </c>
      <c r="AD246" s="6">
        <f ca="1">IF(Table2[[#This Row],[gender]]="men",1,0)</f>
        <v>0</v>
      </c>
      <c r="AE246" s="7">
        <f ca="1">IF(Table2[[#This Row],[gender]]="women",1,0)</f>
        <v>1</v>
      </c>
      <c r="AF246" s="7"/>
      <c r="AG246" s="8"/>
      <c r="AI246" s="6">
        <f ca="1">IF(Table2[[#This Row],[field_of_work]]="health",1,0)</f>
        <v>0</v>
      </c>
      <c r="AJ246" s="7">
        <f ca="1">IF(Table2[[#This Row],[field_of_work]]="construction",1,0)</f>
        <v>0</v>
      </c>
      <c r="AK246" s="7">
        <f ca="1">IF(Table2[[#This Row],[field_of_work]]="teaching",1,0)</f>
        <v>1</v>
      </c>
      <c r="AL246" s="7">
        <f ca="1">IF(Table2[[#This Row],[field_of_work]]="IT",1,0)</f>
        <v>0</v>
      </c>
      <c r="AM246" s="7">
        <f ca="1">IF(Table2[[#This Row],[field_of_work]]="general work",1,0)</f>
        <v>0</v>
      </c>
      <c r="AN246" s="7">
        <f ca="1">IF(Table2[[#This Row],[field_of_work]]="agriculture",1,0)</f>
        <v>0</v>
      </c>
      <c r="AO246" s="7"/>
      <c r="AP246" s="7"/>
      <c r="AQ246" s="7"/>
      <c r="AR246" s="7"/>
      <c r="AS246" s="7"/>
      <c r="AT246" s="8"/>
      <c r="AV246" s="19">
        <f t="shared" ca="1" si="71"/>
        <v>11137.671335147443</v>
      </c>
      <c r="AW246" s="8"/>
      <c r="AX246" s="6">
        <f ca="1">IF(Table2[[#This Row],[debts]]&gt;$AY$14,1,0)</f>
        <v>1</v>
      </c>
      <c r="AY246" s="7"/>
      <c r="AZ246" s="8"/>
      <c r="BA246" s="26">
        <f ca="1">Table2[[#This Row],[mortage_left]]/Table2[[#This Row],[value_of_house]]</f>
        <v>0.75924871351415657</v>
      </c>
      <c r="BB246" s="7">
        <f t="shared" ca="1" si="92"/>
        <v>0</v>
      </c>
      <c r="BC246" s="7"/>
      <c r="BD246" s="7"/>
      <c r="BE246" s="6">
        <f ca="1">IF(Table2[[#This Row],[area]]="area1",Table2[[#This Row],[income]],0)</f>
        <v>0</v>
      </c>
      <c r="BF246" s="7">
        <f ca="1">IF(Table2[[#This Row],[area]]="area2",Table2[[#This Row],[income]],0)</f>
        <v>0</v>
      </c>
      <c r="BG246" s="7">
        <f ca="1">IF(Table2[[#This Row],[area]]="area3",Table2[[#This Row],[income]],0)</f>
        <v>0</v>
      </c>
      <c r="BH246" s="7">
        <f ca="1">IF(Table2[[#This Row],[area]]="area4",Table2[[#This Row],[income]],0)</f>
        <v>0</v>
      </c>
      <c r="BI246" s="7">
        <f ca="1">IF(Table2[[#This Row],[area]]="area5",Table2[[#This Row],[income]],0)</f>
        <v>0</v>
      </c>
      <c r="BJ246" s="7">
        <f ca="1">IF(Table2[[#This Row],[area]]="area6",Table2[[#This Row],[income]],0)</f>
        <v>0</v>
      </c>
      <c r="BK246" s="7">
        <f ca="1">IF(Table2[[#This Row],[area]]="area7",Table2[[#This Row],[income]],0)</f>
        <v>0</v>
      </c>
      <c r="BL246" s="7">
        <f ca="1">IF(Table2[[#This Row],[area]]="area8",Table2[[#This Row],[income]],0)</f>
        <v>0</v>
      </c>
      <c r="BM246" s="7">
        <f ca="1">IF(Table2[[#This Row],[area]]="area9",Table2[[#This Row],[income]],0)</f>
        <v>0</v>
      </c>
      <c r="BN246" s="7">
        <f ca="1">IF(Table2[[#This Row],[area]]="area10",Table2[[#This Row],[income]],0)</f>
        <v>89899</v>
      </c>
      <c r="BO246" s="6">
        <f ca="1">IF(Table2[[#This Row],[field_of_work]]="health",Table2[[#This Row],[income]],0)</f>
        <v>0</v>
      </c>
      <c r="BP246" s="7">
        <f ca="1">IF(Table2[[#This Row],[field_of_work]]="construction",Table2[[#This Row],[income]],0)</f>
        <v>0</v>
      </c>
      <c r="BQ246" s="7">
        <f ca="1">IF(Table2[[#This Row],[field_of_work]]="teaching",Table2[[#This Row],[income]],0)</f>
        <v>89899</v>
      </c>
      <c r="BR246" s="7">
        <f ca="1">IF(Table2[[#This Row],[field_of_work]]="IT",Table2[[#This Row],[income]],0)</f>
        <v>0</v>
      </c>
      <c r="BS246" s="7">
        <f ca="1">IF(Table2[[#This Row],[field_of_work]]="general work",Table2[[#This Row],[income]],0)</f>
        <v>0</v>
      </c>
      <c r="BT246" s="8">
        <f ca="1">IF(Table2[[#This Row],[field_of_work]]="agriculture",Table2[[#This Row],[income]],0)</f>
        <v>0</v>
      </c>
      <c r="BU246" s="6">
        <f ca="1">IF(Table2[[#This Row],[value_of_debts]]&gt;Table2[[#This Row],[income]],1,0)</f>
        <v>1</v>
      </c>
      <c r="BV246" s="7"/>
      <c r="BW246" s="6">
        <f ca="1">IF(Table2[[#This Row],[net_worth_of_person($)]]&gt;$BX$14,Table2[[#This Row],[age]],0)</f>
        <v>28</v>
      </c>
      <c r="BX246" s="8"/>
    </row>
    <row r="247" spans="2:76" x14ac:dyDescent="0.3">
      <c r="B247">
        <f t="shared" ca="1" si="72"/>
        <v>2</v>
      </c>
      <c r="C247" t="str">
        <f t="shared" ca="1" si="73"/>
        <v>women</v>
      </c>
      <c r="D247">
        <f t="shared" ca="1" si="74"/>
        <v>42</v>
      </c>
      <c r="E247">
        <f t="shared" ca="1" si="75"/>
        <v>1</v>
      </c>
      <c r="F247" t="str">
        <f t="shared" ca="1" si="76"/>
        <v>health</v>
      </c>
      <c r="G247">
        <f t="shared" ca="1" si="77"/>
        <v>2</v>
      </c>
      <c r="H247" t="str">
        <f t="shared" ca="1" si="78"/>
        <v>college</v>
      </c>
      <c r="I247">
        <f t="shared" ca="1" si="79"/>
        <v>4</v>
      </c>
      <c r="J247">
        <f t="shared" ca="1" si="80"/>
        <v>2</v>
      </c>
      <c r="K247">
        <f t="shared" ca="1" si="81"/>
        <v>47006</v>
      </c>
      <c r="L247">
        <f t="shared" ca="1" si="82"/>
        <v>2</v>
      </c>
      <c r="M247" t="str">
        <f t="shared" ca="1" si="70"/>
        <v>area2</v>
      </c>
      <c r="N247">
        <f t="shared" ca="1" si="83"/>
        <v>235030</v>
      </c>
      <c r="O247" s="2">
        <f t="shared" ca="1" si="84"/>
        <v>132972.89110281217</v>
      </c>
      <c r="P247" s="1">
        <f t="shared" ca="1" si="85"/>
        <v>22275.342670294885</v>
      </c>
      <c r="Q247">
        <f t="shared" ca="1" si="86"/>
        <v>22207</v>
      </c>
      <c r="R247">
        <f t="shared" ca="1" si="87"/>
        <v>25932.059700411533</v>
      </c>
      <c r="S247">
        <f t="shared" ca="1" si="88"/>
        <v>45798.927550805674</v>
      </c>
      <c r="T247" s="1">
        <f t="shared" ca="1" si="89"/>
        <v>303104.27022110054</v>
      </c>
      <c r="U247" s="2">
        <f t="shared" ca="1" si="90"/>
        <v>181111.95080322371</v>
      </c>
      <c r="V247" s="1">
        <f t="shared" ca="1" si="91"/>
        <v>121992.31941787683</v>
      </c>
      <c r="AD247" s="6">
        <f ca="1">IF(Table2[[#This Row],[gender]]="men",1,0)</f>
        <v>0</v>
      </c>
      <c r="AE247" s="7">
        <f ca="1">IF(Table2[[#This Row],[gender]]="women",1,0)</f>
        <v>1</v>
      </c>
      <c r="AF247" s="7"/>
      <c r="AG247" s="8"/>
      <c r="AI247" s="6">
        <f ca="1">IF(Table2[[#This Row],[field_of_work]]="health",1,0)</f>
        <v>1</v>
      </c>
      <c r="AJ247" s="7">
        <f ca="1">IF(Table2[[#This Row],[field_of_work]]="construction",1,0)</f>
        <v>0</v>
      </c>
      <c r="AK247" s="7">
        <f ca="1">IF(Table2[[#This Row],[field_of_work]]="teaching",1,0)</f>
        <v>0</v>
      </c>
      <c r="AL247" s="7">
        <f ca="1">IF(Table2[[#This Row],[field_of_work]]="IT",1,0)</f>
        <v>0</v>
      </c>
      <c r="AM247" s="7">
        <f ca="1">IF(Table2[[#This Row],[field_of_work]]="general work",1,0)</f>
        <v>0</v>
      </c>
      <c r="AN247" s="7">
        <f ca="1">IF(Table2[[#This Row],[field_of_work]]="agriculture",1,0)</f>
        <v>0</v>
      </c>
      <c r="AO247" s="7"/>
      <c r="AP247" s="7"/>
      <c r="AQ247" s="7"/>
      <c r="AR247" s="7"/>
      <c r="AS247" s="7"/>
      <c r="AT247" s="8"/>
      <c r="AV247" s="19">
        <f t="shared" ca="1" si="71"/>
        <v>3749.8533644370718</v>
      </c>
      <c r="AW247" s="8"/>
      <c r="AX247" s="6">
        <f ca="1">IF(Table2[[#This Row],[debts]]&gt;$AY$14,1,0)</f>
        <v>1</v>
      </c>
      <c r="AY247" s="7"/>
      <c r="AZ247" s="8"/>
      <c r="BA247" s="26">
        <f ca="1">Table2[[#This Row],[mortage_left]]/Table2[[#This Row],[value_of_house]]</f>
        <v>0.56576986385913353</v>
      </c>
      <c r="BB247" s="7">
        <f t="shared" ca="1" si="92"/>
        <v>0</v>
      </c>
      <c r="BC247" s="7"/>
      <c r="BD247" s="7"/>
      <c r="BE247" s="6">
        <f ca="1">IF(Table2[[#This Row],[area]]="area1",Table2[[#This Row],[income]],0)</f>
        <v>0</v>
      </c>
      <c r="BF247" s="7">
        <f ca="1">IF(Table2[[#This Row],[area]]="area2",Table2[[#This Row],[income]],0)</f>
        <v>47006</v>
      </c>
      <c r="BG247" s="7">
        <f ca="1">IF(Table2[[#This Row],[area]]="area3",Table2[[#This Row],[income]],0)</f>
        <v>0</v>
      </c>
      <c r="BH247" s="7">
        <f ca="1">IF(Table2[[#This Row],[area]]="area4",Table2[[#This Row],[income]],0)</f>
        <v>0</v>
      </c>
      <c r="BI247" s="7">
        <f ca="1">IF(Table2[[#This Row],[area]]="area5",Table2[[#This Row],[income]],0)</f>
        <v>0</v>
      </c>
      <c r="BJ247" s="7">
        <f ca="1">IF(Table2[[#This Row],[area]]="area6",Table2[[#This Row],[income]],0)</f>
        <v>0</v>
      </c>
      <c r="BK247" s="7">
        <f ca="1">IF(Table2[[#This Row],[area]]="area7",Table2[[#This Row],[income]],0)</f>
        <v>0</v>
      </c>
      <c r="BL247" s="7">
        <f ca="1">IF(Table2[[#This Row],[area]]="area8",Table2[[#This Row],[income]],0)</f>
        <v>0</v>
      </c>
      <c r="BM247" s="7">
        <f ca="1">IF(Table2[[#This Row],[area]]="area9",Table2[[#This Row],[income]],0)</f>
        <v>0</v>
      </c>
      <c r="BN247" s="7">
        <f ca="1">IF(Table2[[#This Row],[area]]="area10",Table2[[#This Row],[income]],0)</f>
        <v>0</v>
      </c>
      <c r="BO247" s="6">
        <f ca="1">IF(Table2[[#This Row],[field_of_work]]="health",Table2[[#This Row],[income]],0)</f>
        <v>47006</v>
      </c>
      <c r="BP247" s="7">
        <f ca="1">IF(Table2[[#This Row],[field_of_work]]="construction",Table2[[#This Row],[income]],0)</f>
        <v>0</v>
      </c>
      <c r="BQ247" s="7">
        <f ca="1">IF(Table2[[#This Row],[field_of_work]]="teaching",Table2[[#This Row],[income]],0)</f>
        <v>0</v>
      </c>
      <c r="BR247" s="7">
        <f ca="1">IF(Table2[[#This Row],[field_of_work]]="IT",Table2[[#This Row],[income]],0)</f>
        <v>0</v>
      </c>
      <c r="BS247" s="7">
        <f ca="1">IF(Table2[[#This Row],[field_of_work]]="general work",Table2[[#This Row],[income]],0)</f>
        <v>0</v>
      </c>
      <c r="BT247" s="8">
        <f ca="1">IF(Table2[[#This Row],[field_of_work]]="agriculture",Table2[[#This Row],[income]],0)</f>
        <v>0</v>
      </c>
      <c r="BU247" s="6">
        <f ca="1">IF(Table2[[#This Row],[value_of_debts]]&gt;Table2[[#This Row],[income]],1,0)</f>
        <v>1</v>
      </c>
      <c r="BV247" s="7"/>
      <c r="BW247" s="6">
        <f ca="1">IF(Table2[[#This Row],[net_worth_of_person($)]]&gt;$BX$14,Table2[[#This Row],[age]],0)</f>
        <v>42</v>
      </c>
      <c r="BX247" s="8"/>
    </row>
    <row r="248" spans="2:76" x14ac:dyDescent="0.3">
      <c r="B248">
        <f t="shared" ca="1" si="72"/>
        <v>2</v>
      </c>
      <c r="C248" t="str">
        <f t="shared" ca="1" si="73"/>
        <v>women</v>
      </c>
      <c r="D248">
        <f t="shared" ca="1" si="74"/>
        <v>44</v>
      </c>
      <c r="E248">
        <f t="shared" ca="1" si="75"/>
        <v>1</v>
      </c>
      <c r="F248" t="str">
        <f t="shared" ca="1" si="76"/>
        <v>health</v>
      </c>
      <c r="G248">
        <f t="shared" ca="1" si="77"/>
        <v>5</v>
      </c>
      <c r="H248" t="str">
        <f t="shared" ca="1" si="78"/>
        <v>other</v>
      </c>
      <c r="I248">
        <f t="shared" ca="1" si="79"/>
        <v>4</v>
      </c>
      <c r="J248">
        <f t="shared" ca="1" si="80"/>
        <v>2</v>
      </c>
      <c r="K248">
        <f t="shared" ca="1" si="81"/>
        <v>56366</v>
      </c>
      <c r="L248">
        <f t="shared" ca="1" si="82"/>
        <v>1</v>
      </c>
      <c r="M248" t="str">
        <f t="shared" ca="1" si="70"/>
        <v>area1</v>
      </c>
      <c r="N248">
        <f t="shared" ca="1" si="83"/>
        <v>225464</v>
      </c>
      <c r="O248" s="2">
        <f t="shared" ca="1" si="84"/>
        <v>17335.983532603695</v>
      </c>
      <c r="P248" s="1">
        <f t="shared" ca="1" si="85"/>
        <v>7499.7067288741437</v>
      </c>
      <c r="Q248">
        <f t="shared" ca="1" si="86"/>
        <v>2314</v>
      </c>
      <c r="R248">
        <f t="shared" ca="1" si="87"/>
        <v>60155.397518822509</v>
      </c>
      <c r="S248">
        <f t="shared" ca="1" si="88"/>
        <v>16207.849200680481</v>
      </c>
      <c r="T248" s="1">
        <f t="shared" ca="1" si="89"/>
        <v>249171.55592955463</v>
      </c>
      <c r="U248" s="2">
        <f t="shared" ca="1" si="90"/>
        <v>79805.3810514262</v>
      </c>
      <c r="V248" s="1">
        <f t="shared" ca="1" si="91"/>
        <v>169366.17487812843</v>
      </c>
      <c r="AD248" s="6">
        <f ca="1">IF(Table2[[#This Row],[gender]]="men",1,0)</f>
        <v>0</v>
      </c>
      <c r="AE248" s="7">
        <f ca="1">IF(Table2[[#This Row],[gender]]="women",1,0)</f>
        <v>1</v>
      </c>
      <c r="AF248" s="7"/>
      <c r="AG248" s="8"/>
      <c r="AI248" s="6">
        <f ca="1">IF(Table2[[#This Row],[field_of_work]]="health",1,0)</f>
        <v>1</v>
      </c>
      <c r="AJ248" s="7">
        <f ca="1">IF(Table2[[#This Row],[field_of_work]]="construction",1,0)</f>
        <v>0</v>
      </c>
      <c r="AK248" s="7">
        <f ca="1">IF(Table2[[#This Row],[field_of_work]]="teaching",1,0)</f>
        <v>0</v>
      </c>
      <c r="AL248" s="7">
        <f ca="1">IF(Table2[[#This Row],[field_of_work]]="IT",1,0)</f>
        <v>0</v>
      </c>
      <c r="AM248" s="7">
        <f ca="1">IF(Table2[[#This Row],[field_of_work]]="general work",1,0)</f>
        <v>0</v>
      </c>
      <c r="AN248" s="7">
        <f ca="1">IF(Table2[[#This Row],[field_of_work]]="agriculture",1,0)</f>
        <v>0</v>
      </c>
      <c r="AO248" s="7"/>
      <c r="AP248" s="7"/>
      <c r="AQ248" s="7"/>
      <c r="AR248" s="7"/>
      <c r="AS248" s="7"/>
      <c r="AT248" s="8"/>
      <c r="AV248" s="19">
        <f t="shared" ca="1" si="71"/>
        <v>68770.408146345944</v>
      </c>
      <c r="AW248" s="8"/>
      <c r="AX248" s="6">
        <f ca="1">IF(Table2[[#This Row],[debts]]&gt;$AY$14,1,0)</f>
        <v>1</v>
      </c>
      <c r="AY248" s="7"/>
      <c r="AZ248" s="8"/>
      <c r="BA248" s="26">
        <f ca="1">Table2[[#This Row],[mortage_left]]/Table2[[#This Row],[value_of_house]]</f>
        <v>7.6890250916348934E-2</v>
      </c>
      <c r="BB248" s="7">
        <f t="shared" ca="1" si="92"/>
        <v>1</v>
      </c>
      <c r="BC248" s="7"/>
      <c r="BD248" s="7"/>
      <c r="BE248" s="6">
        <f ca="1">IF(Table2[[#This Row],[area]]="area1",Table2[[#This Row],[income]],0)</f>
        <v>56366</v>
      </c>
      <c r="BF248" s="7">
        <f ca="1">IF(Table2[[#This Row],[area]]="area2",Table2[[#This Row],[income]],0)</f>
        <v>0</v>
      </c>
      <c r="BG248" s="7">
        <f ca="1">IF(Table2[[#This Row],[area]]="area3",Table2[[#This Row],[income]],0)</f>
        <v>0</v>
      </c>
      <c r="BH248" s="7">
        <f ca="1">IF(Table2[[#This Row],[area]]="area4",Table2[[#This Row],[income]],0)</f>
        <v>0</v>
      </c>
      <c r="BI248" s="7">
        <f ca="1">IF(Table2[[#This Row],[area]]="area5",Table2[[#This Row],[income]],0)</f>
        <v>0</v>
      </c>
      <c r="BJ248" s="7">
        <f ca="1">IF(Table2[[#This Row],[area]]="area6",Table2[[#This Row],[income]],0)</f>
        <v>0</v>
      </c>
      <c r="BK248" s="7">
        <f ca="1">IF(Table2[[#This Row],[area]]="area7",Table2[[#This Row],[income]],0)</f>
        <v>0</v>
      </c>
      <c r="BL248" s="7">
        <f ca="1">IF(Table2[[#This Row],[area]]="area8",Table2[[#This Row],[income]],0)</f>
        <v>0</v>
      </c>
      <c r="BM248" s="7">
        <f ca="1">IF(Table2[[#This Row],[area]]="area9",Table2[[#This Row],[income]],0)</f>
        <v>0</v>
      </c>
      <c r="BN248" s="7">
        <f ca="1">IF(Table2[[#This Row],[area]]="area10",Table2[[#This Row],[income]],0)</f>
        <v>0</v>
      </c>
      <c r="BO248" s="6">
        <f ca="1">IF(Table2[[#This Row],[field_of_work]]="health",Table2[[#This Row],[income]],0)</f>
        <v>56366</v>
      </c>
      <c r="BP248" s="7">
        <f ca="1">IF(Table2[[#This Row],[field_of_work]]="construction",Table2[[#This Row],[income]],0)</f>
        <v>0</v>
      </c>
      <c r="BQ248" s="7">
        <f ca="1">IF(Table2[[#This Row],[field_of_work]]="teaching",Table2[[#This Row],[income]],0)</f>
        <v>0</v>
      </c>
      <c r="BR248" s="7">
        <f ca="1">IF(Table2[[#This Row],[field_of_work]]="IT",Table2[[#This Row],[income]],0)</f>
        <v>0</v>
      </c>
      <c r="BS248" s="7">
        <f ca="1">IF(Table2[[#This Row],[field_of_work]]="general work",Table2[[#This Row],[income]],0)</f>
        <v>0</v>
      </c>
      <c r="BT248" s="8">
        <f ca="1">IF(Table2[[#This Row],[field_of_work]]="agriculture",Table2[[#This Row],[income]],0)</f>
        <v>0</v>
      </c>
      <c r="BU248" s="6">
        <f ca="1">IF(Table2[[#This Row],[value_of_debts]]&gt;Table2[[#This Row],[income]],1,0)</f>
        <v>1</v>
      </c>
      <c r="BV248" s="7"/>
      <c r="BW248" s="6">
        <f ca="1">IF(Table2[[#This Row],[net_worth_of_person($)]]&gt;$BX$14,Table2[[#This Row],[age]],0)</f>
        <v>44</v>
      </c>
      <c r="BX248" s="8"/>
    </row>
    <row r="249" spans="2:76" x14ac:dyDescent="0.3">
      <c r="B249">
        <f t="shared" ca="1" si="72"/>
        <v>2</v>
      </c>
      <c r="C249" t="str">
        <f t="shared" ca="1" si="73"/>
        <v>women</v>
      </c>
      <c r="D249">
        <f t="shared" ca="1" si="74"/>
        <v>40</v>
      </c>
      <c r="E249">
        <f t="shared" ca="1" si="75"/>
        <v>4</v>
      </c>
      <c r="F249" t="str">
        <f t="shared" ca="1" si="76"/>
        <v>IT</v>
      </c>
      <c r="G249">
        <f t="shared" ca="1" si="77"/>
        <v>1</v>
      </c>
      <c r="H249" t="str">
        <f t="shared" ca="1" si="78"/>
        <v>highschool</v>
      </c>
      <c r="I249">
        <f t="shared" ca="1" si="79"/>
        <v>1</v>
      </c>
      <c r="J249">
        <f t="shared" ca="1" si="80"/>
        <v>3</v>
      </c>
      <c r="K249">
        <f t="shared" ca="1" si="81"/>
        <v>89037</v>
      </c>
      <c r="L249">
        <f t="shared" ca="1" si="82"/>
        <v>13</v>
      </c>
      <c r="M249" t="str">
        <f t="shared" ca="1" si="70"/>
        <v>area10</v>
      </c>
      <c r="N249">
        <f t="shared" ca="1" si="83"/>
        <v>267111</v>
      </c>
      <c r="O249" s="2">
        <f t="shared" ca="1" si="84"/>
        <v>249625.56038370123</v>
      </c>
      <c r="P249" s="1">
        <f t="shared" ca="1" si="85"/>
        <v>206311.22443903782</v>
      </c>
      <c r="Q249">
        <f t="shared" ca="1" si="86"/>
        <v>99400</v>
      </c>
      <c r="R249">
        <f t="shared" ca="1" si="87"/>
        <v>150479.53221972118</v>
      </c>
      <c r="S249">
        <f t="shared" ca="1" si="88"/>
        <v>72242.446088433149</v>
      </c>
      <c r="T249" s="1">
        <f t="shared" ca="1" si="89"/>
        <v>545664.670527471</v>
      </c>
      <c r="U249" s="2">
        <f t="shared" ca="1" si="90"/>
        <v>499505.09260342241</v>
      </c>
      <c r="V249" s="1">
        <f t="shared" ca="1" si="91"/>
        <v>46159.577924048586</v>
      </c>
      <c r="AD249" s="6">
        <f ca="1">IF(Table2[[#This Row],[gender]]="men",1,0)</f>
        <v>0</v>
      </c>
      <c r="AE249" s="7">
        <f ca="1">IF(Table2[[#This Row],[gender]]="women",1,0)</f>
        <v>1</v>
      </c>
      <c r="AF249" s="7"/>
      <c r="AG249" s="8"/>
      <c r="AI249" s="6">
        <f ca="1">IF(Table2[[#This Row],[field_of_work]]="health",1,0)</f>
        <v>0</v>
      </c>
      <c r="AJ249" s="7">
        <f ca="1">IF(Table2[[#This Row],[field_of_work]]="construction",1,0)</f>
        <v>0</v>
      </c>
      <c r="AK249" s="7">
        <f ca="1">IF(Table2[[#This Row],[field_of_work]]="teaching",1,0)</f>
        <v>0</v>
      </c>
      <c r="AL249" s="7">
        <f ca="1">IF(Table2[[#This Row],[field_of_work]]="IT",1,0)</f>
        <v>1</v>
      </c>
      <c r="AM249" s="7">
        <f ca="1">IF(Table2[[#This Row],[field_of_work]]="general work",1,0)</f>
        <v>0</v>
      </c>
      <c r="AN249" s="7">
        <f ca="1">IF(Table2[[#This Row],[field_of_work]]="agriculture",1,0)</f>
        <v>0</v>
      </c>
      <c r="AO249" s="7"/>
      <c r="AP249" s="7"/>
      <c r="AQ249" s="7"/>
      <c r="AR249" s="7"/>
      <c r="AS249" s="7"/>
      <c r="AT249" s="8"/>
      <c r="AV249" s="19">
        <f t="shared" ca="1" si="71"/>
        <v>22308.103992453205</v>
      </c>
      <c r="AW249" s="8"/>
      <c r="AX249" s="6">
        <f ca="1">IF(Table2[[#This Row],[debts]]&gt;$AY$14,1,0)</f>
        <v>1</v>
      </c>
      <c r="AY249" s="7"/>
      <c r="AZ249" s="8"/>
      <c r="BA249" s="26">
        <f ca="1">Table2[[#This Row],[mortage_left]]/Table2[[#This Row],[value_of_house]]</f>
        <v>0.93453867636937915</v>
      </c>
      <c r="BB249" s="7">
        <f t="shared" ca="1" si="92"/>
        <v>0</v>
      </c>
      <c r="BC249" s="7"/>
      <c r="BD249" s="7"/>
      <c r="BE249" s="6">
        <f ca="1">IF(Table2[[#This Row],[area]]="area1",Table2[[#This Row],[income]],0)</f>
        <v>0</v>
      </c>
      <c r="BF249" s="7">
        <f ca="1">IF(Table2[[#This Row],[area]]="area2",Table2[[#This Row],[income]],0)</f>
        <v>0</v>
      </c>
      <c r="BG249" s="7">
        <f ca="1">IF(Table2[[#This Row],[area]]="area3",Table2[[#This Row],[income]],0)</f>
        <v>0</v>
      </c>
      <c r="BH249" s="7">
        <f ca="1">IF(Table2[[#This Row],[area]]="area4",Table2[[#This Row],[income]],0)</f>
        <v>0</v>
      </c>
      <c r="BI249" s="7">
        <f ca="1">IF(Table2[[#This Row],[area]]="area5",Table2[[#This Row],[income]],0)</f>
        <v>0</v>
      </c>
      <c r="BJ249" s="7">
        <f ca="1">IF(Table2[[#This Row],[area]]="area6",Table2[[#This Row],[income]],0)</f>
        <v>0</v>
      </c>
      <c r="BK249" s="7">
        <f ca="1">IF(Table2[[#This Row],[area]]="area7",Table2[[#This Row],[income]],0)</f>
        <v>0</v>
      </c>
      <c r="BL249" s="7">
        <f ca="1">IF(Table2[[#This Row],[area]]="area8",Table2[[#This Row],[income]],0)</f>
        <v>0</v>
      </c>
      <c r="BM249" s="7">
        <f ca="1">IF(Table2[[#This Row],[area]]="area9",Table2[[#This Row],[income]],0)</f>
        <v>0</v>
      </c>
      <c r="BN249" s="7">
        <f ca="1">IF(Table2[[#This Row],[area]]="area10",Table2[[#This Row],[income]],0)</f>
        <v>89037</v>
      </c>
      <c r="BO249" s="6">
        <f ca="1">IF(Table2[[#This Row],[field_of_work]]="health",Table2[[#This Row],[income]],0)</f>
        <v>0</v>
      </c>
      <c r="BP249" s="7">
        <f ca="1">IF(Table2[[#This Row],[field_of_work]]="construction",Table2[[#This Row],[income]],0)</f>
        <v>0</v>
      </c>
      <c r="BQ249" s="7">
        <f ca="1">IF(Table2[[#This Row],[field_of_work]]="teaching",Table2[[#This Row],[income]],0)</f>
        <v>0</v>
      </c>
      <c r="BR249" s="7">
        <f ca="1">IF(Table2[[#This Row],[field_of_work]]="IT",Table2[[#This Row],[income]],0)</f>
        <v>89037</v>
      </c>
      <c r="BS249" s="7">
        <f ca="1">IF(Table2[[#This Row],[field_of_work]]="general work",Table2[[#This Row],[income]],0)</f>
        <v>0</v>
      </c>
      <c r="BT249" s="8">
        <f ca="1">IF(Table2[[#This Row],[field_of_work]]="agriculture",Table2[[#This Row],[income]],0)</f>
        <v>0</v>
      </c>
      <c r="BU249" s="6">
        <f ca="1">IF(Table2[[#This Row],[value_of_debts]]&gt;Table2[[#This Row],[income]],1,0)</f>
        <v>1</v>
      </c>
      <c r="BV249" s="7"/>
      <c r="BW249" s="6">
        <f ca="1">IF(Table2[[#This Row],[net_worth_of_person($)]]&gt;$BX$14,Table2[[#This Row],[age]],0)</f>
        <v>40</v>
      </c>
      <c r="BX249" s="8"/>
    </row>
    <row r="250" spans="2:76" x14ac:dyDescent="0.3">
      <c r="B250">
        <f t="shared" ca="1" si="72"/>
        <v>2</v>
      </c>
      <c r="C250" t="str">
        <f t="shared" ca="1" si="73"/>
        <v>women</v>
      </c>
      <c r="D250">
        <f t="shared" ca="1" si="74"/>
        <v>42</v>
      </c>
      <c r="E250">
        <f t="shared" ca="1" si="75"/>
        <v>3</v>
      </c>
      <c r="F250" t="str">
        <f t="shared" ca="1" si="76"/>
        <v>teaching</v>
      </c>
      <c r="G250">
        <f t="shared" ca="1" si="77"/>
        <v>1</v>
      </c>
      <c r="H250" t="str">
        <f t="shared" ca="1" si="78"/>
        <v>highschool</v>
      </c>
      <c r="I250">
        <f t="shared" ca="1" si="79"/>
        <v>0</v>
      </c>
      <c r="J250">
        <f t="shared" ca="1" si="80"/>
        <v>3</v>
      </c>
      <c r="K250">
        <f t="shared" ca="1" si="81"/>
        <v>31118</v>
      </c>
      <c r="L250">
        <f t="shared" ca="1" si="82"/>
        <v>14</v>
      </c>
      <c r="M250" t="str">
        <f t="shared" ca="1" si="70"/>
        <v>area10</v>
      </c>
      <c r="N250">
        <f t="shared" ca="1" si="83"/>
        <v>186708</v>
      </c>
      <c r="O250" s="2">
        <f t="shared" ca="1" si="84"/>
        <v>169882.95831462805</v>
      </c>
      <c r="P250" s="1">
        <f t="shared" ca="1" si="85"/>
        <v>66924.311977359612</v>
      </c>
      <c r="Q250">
        <f t="shared" ca="1" si="86"/>
        <v>34590</v>
      </c>
      <c r="R250">
        <f t="shared" ca="1" si="87"/>
        <v>28895.845780883865</v>
      </c>
      <c r="S250">
        <f t="shared" ca="1" si="88"/>
        <v>20150.59630362918</v>
      </c>
      <c r="T250" s="1">
        <f t="shared" ca="1" si="89"/>
        <v>273782.90828098881</v>
      </c>
      <c r="U250" s="2">
        <f t="shared" ca="1" si="90"/>
        <v>233368.80409551191</v>
      </c>
      <c r="V250" s="1">
        <f t="shared" ca="1" si="91"/>
        <v>40414.104185476899</v>
      </c>
      <c r="AD250" s="6">
        <f ca="1">IF(Table2[[#This Row],[gender]]="men",1,0)</f>
        <v>0</v>
      </c>
      <c r="AE250" s="7">
        <f ca="1">IF(Table2[[#This Row],[gender]]="women",1,0)</f>
        <v>1</v>
      </c>
      <c r="AF250" s="7"/>
      <c r="AG250" s="8"/>
      <c r="AI250" s="6">
        <f ca="1">IF(Table2[[#This Row],[field_of_work]]="health",1,0)</f>
        <v>0</v>
      </c>
      <c r="AJ250" s="7">
        <f ca="1">IF(Table2[[#This Row],[field_of_work]]="construction",1,0)</f>
        <v>0</v>
      </c>
      <c r="AK250" s="7">
        <f ca="1">IF(Table2[[#This Row],[field_of_work]]="teaching",1,0)</f>
        <v>1</v>
      </c>
      <c r="AL250" s="7">
        <f ca="1">IF(Table2[[#This Row],[field_of_work]]="IT",1,0)</f>
        <v>0</v>
      </c>
      <c r="AM250" s="7">
        <f ca="1">IF(Table2[[#This Row],[field_of_work]]="general work",1,0)</f>
        <v>0</v>
      </c>
      <c r="AN250" s="7">
        <f ca="1">IF(Table2[[#This Row],[field_of_work]]="agriculture",1,0)</f>
        <v>0</v>
      </c>
      <c r="AO250" s="7"/>
      <c r="AP250" s="7"/>
      <c r="AQ250" s="7"/>
      <c r="AR250" s="7"/>
      <c r="AS250" s="7"/>
      <c r="AT250" s="8"/>
      <c r="AV250" s="19">
        <f t="shared" ca="1" si="71"/>
        <v>36144.895087246754</v>
      </c>
      <c r="AW250" s="8"/>
      <c r="AX250" s="6">
        <f ca="1">IF(Table2[[#This Row],[debts]]&gt;$AY$14,1,0)</f>
        <v>1</v>
      </c>
      <c r="AY250" s="7"/>
      <c r="AZ250" s="8"/>
      <c r="BA250" s="26">
        <f ca="1">Table2[[#This Row],[mortage_left]]/Table2[[#This Row],[value_of_house]]</f>
        <v>0.90988580197221358</v>
      </c>
      <c r="BB250" s="7">
        <f t="shared" ca="1" si="92"/>
        <v>0</v>
      </c>
      <c r="BC250" s="7"/>
      <c r="BD250" s="7"/>
      <c r="BE250" s="6">
        <f ca="1">IF(Table2[[#This Row],[area]]="area1",Table2[[#This Row],[income]],0)</f>
        <v>0</v>
      </c>
      <c r="BF250" s="7">
        <f ca="1">IF(Table2[[#This Row],[area]]="area2",Table2[[#This Row],[income]],0)</f>
        <v>0</v>
      </c>
      <c r="BG250" s="7">
        <f ca="1">IF(Table2[[#This Row],[area]]="area3",Table2[[#This Row],[income]],0)</f>
        <v>0</v>
      </c>
      <c r="BH250" s="7">
        <f ca="1">IF(Table2[[#This Row],[area]]="area4",Table2[[#This Row],[income]],0)</f>
        <v>0</v>
      </c>
      <c r="BI250" s="7">
        <f ca="1">IF(Table2[[#This Row],[area]]="area5",Table2[[#This Row],[income]],0)</f>
        <v>0</v>
      </c>
      <c r="BJ250" s="7">
        <f ca="1">IF(Table2[[#This Row],[area]]="area6",Table2[[#This Row],[income]],0)</f>
        <v>0</v>
      </c>
      <c r="BK250" s="7">
        <f ca="1">IF(Table2[[#This Row],[area]]="area7",Table2[[#This Row],[income]],0)</f>
        <v>0</v>
      </c>
      <c r="BL250" s="7">
        <f ca="1">IF(Table2[[#This Row],[area]]="area8",Table2[[#This Row],[income]],0)</f>
        <v>0</v>
      </c>
      <c r="BM250" s="7">
        <f ca="1">IF(Table2[[#This Row],[area]]="area9",Table2[[#This Row],[income]],0)</f>
        <v>0</v>
      </c>
      <c r="BN250" s="7">
        <f ca="1">IF(Table2[[#This Row],[area]]="area10",Table2[[#This Row],[income]],0)</f>
        <v>31118</v>
      </c>
      <c r="BO250" s="6">
        <f ca="1">IF(Table2[[#This Row],[field_of_work]]="health",Table2[[#This Row],[income]],0)</f>
        <v>0</v>
      </c>
      <c r="BP250" s="7">
        <f ca="1">IF(Table2[[#This Row],[field_of_work]]="construction",Table2[[#This Row],[income]],0)</f>
        <v>0</v>
      </c>
      <c r="BQ250" s="7">
        <f ca="1">IF(Table2[[#This Row],[field_of_work]]="teaching",Table2[[#This Row],[income]],0)</f>
        <v>31118</v>
      </c>
      <c r="BR250" s="7">
        <f ca="1">IF(Table2[[#This Row],[field_of_work]]="IT",Table2[[#This Row],[income]],0)</f>
        <v>0</v>
      </c>
      <c r="BS250" s="7">
        <f ca="1">IF(Table2[[#This Row],[field_of_work]]="general work",Table2[[#This Row],[income]],0)</f>
        <v>0</v>
      </c>
      <c r="BT250" s="8">
        <f ca="1">IF(Table2[[#This Row],[field_of_work]]="agriculture",Table2[[#This Row],[income]],0)</f>
        <v>0</v>
      </c>
      <c r="BU250" s="6">
        <f ca="1">IF(Table2[[#This Row],[value_of_debts]]&gt;Table2[[#This Row],[income]],1,0)</f>
        <v>1</v>
      </c>
      <c r="BV250" s="7"/>
      <c r="BW250" s="6">
        <f ca="1">IF(Table2[[#This Row],[net_worth_of_person($)]]&gt;$BX$14,Table2[[#This Row],[age]],0)</f>
        <v>42</v>
      </c>
      <c r="BX250" s="8"/>
    </row>
    <row r="251" spans="2:76" x14ac:dyDescent="0.3">
      <c r="B251">
        <f t="shared" ca="1" si="72"/>
        <v>1</v>
      </c>
      <c r="C251" t="str">
        <f t="shared" ca="1" si="73"/>
        <v>men</v>
      </c>
      <c r="D251">
        <f t="shared" ca="1" si="74"/>
        <v>42</v>
      </c>
      <c r="E251">
        <f t="shared" ca="1" si="75"/>
        <v>1</v>
      </c>
      <c r="F251" t="str">
        <f t="shared" ca="1" si="76"/>
        <v>health</v>
      </c>
      <c r="G251">
        <f t="shared" ca="1" si="77"/>
        <v>5</v>
      </c>
      <c r="H251" t="str">
        <f t="shared" ca="1" si="78"/>
        <v>other</v>
      </c>
      <c r="I251">
        <f t="shared" ca="1" si="79"/>
        <v>3</v>
      </c>
      <c r="J251">
        <f t="shared" ca="1" si="80"/>
        <v>3</v>
      </c>
      <c r="K251">
        <f t="shared" ca="1" si="81"/>
        <v>53268</v>
      </c>
      <c r="L251">
        <f t="shared" ca="1" si="82"/>
        <v>8</v>
      </c>
      <c r="M251" t="str">
        <f t="shared" ca="1" si="70"/>
        <v>area8</v>
      </c>
      <c r="N251">
        <f t="shared" ca="1" si="83"/>
        <v>159804</v>
      </c>
      <c r="O251" s="2">
        <f t="shared" ca="1" si="84"/>
        <v>120709.90812636458</v>
      </c>
      <c r="P251" s="1">
        <f t="shared" ca="1" si="85"/>
        <v>108434.68526174026</v>
      </c>
      <c r="Q251">
        <f t="shared" ca="1" si="86"/>
        <v>50291</v>
      </c>
      <c r="R251">
        <f t="shared" ca="1" si="87"/>
        <v>83475.910969493518</v>
      </c>
      <c r="S251">
        <f t="shared" ca="1" si="88"/>
        <v>44008.323723004309</v>
      </c>
      <c r="T251" s="1">
        <f t="shared" ca="1" si="89"/>
        <v>312247.00898474455</v>
      </c>
      <c r="U251" s="2">
        <f t="shared" ca="1" si="90"/>
        <v>254476.81909585808</v>
      </c>
      <c r="V251" s="1">
        <f t="shared" ca="1" si="91"/>
        <v>57770.189888886467</v>
      </c>
      <c r="AD251" s="6">
        <f ca="1">IF(Table2[[#This Row],[gender]]="men",1,0)</f>
        <v>1</v>
      </c>
      <c r="AE251" s="7">
        <f ca="1">IF(Table2[[#This Row],[gender]]="women",1,0)</f>
        <v>0</v>
      </c>
      <c r="AF251" s="7"/>
      <c r="AG251" s="8"/>
      <c r="AI251" s="6">
        <f ca="1">IF(Table2[[#This Row],[field_of_work]]="health",1,0)</f>
        <v>1</v>
      </c>
      <c r="AJ251" s="7">
        <f ca="1">IF(Table2[[#This Row],[field_of_work]]="construction",1,0)</f>
        <v>0</v>
      </c>
      <c r="AK251" s="7">
        <f ca="1">IF(Table2[[#This Row],[field_of_work]]="teaching",1,0)</f>
        <v>0</v>
      </c>
      <c r="AL251" s="7">
        <f ca="1">IF(Table2[[#This Row],[field_of_work]]="IT",1,0)</f>
        <v>0</v>
      </c>
      <c r="AM251" s="7">
        <f ca="1">IF(Table2[[#This Row],[field_of_work]]="general work",1,0)</f>
        <v>0</v>
      </c>
      <c r="AN251" s="7">
        <f ca="1">IF(Table2[[#This Row],[field_of_work]]="agriculture",1,0)</f>
        <v>0</v>
      </c>
      <c r="AO251" s="7"/>
      <c r="AP251" s="7"/>
      <c r="AQ251" s="7"/>
      <c r="AR251" s="7"/>
      <c r="AS251" s="7"/>
      <c r="AT251" s="8"/>
      <c r="AV251" s="19">
        <f t="shared" ca="1" si="71"/>
        <v>47020.563333295977</v>
      </c>
      <c r="AW251" s="8"/>
      <c r="AX251" s="6">
        <f ca="1">IF(Table2[[#This Row],[debts]]&gt;$AY$14,1,0)</f>
        <v>1</v>
      </c>
      <c r="AY251" s="7"/>
      <c r="AZ251" s="8"/>
      <c r="BA251" s="26">
        <f ca="1">Table2[[#This Row],[mortage_left]]/Table2[[#This Row],[value_of_house]]</f>
        <v>0.75536224453933931</v>
      </c>
      <c r="BB251" s="7">
        <f t="shared" ca="1" si="92"/>
        <v>0</v>
      </c>
      <c r="BC251" s="7"/>
      <c r="BD251" s="7"/>
      <c r="BE251" s="6">
        <f ca="1">IF(Table2[[#This Row],[area]]="area1",Table2[[#This Row],[income]],0)</f>
        <v>0</v>
      </c>
      <c r="BF251" s="7">
        <f ca="1">IF(Table2[[#This Row],[area]]="area2",Table2[[#This Row],[income]],0)</f>
        <v>0</v>
      </c>
      <c r="BG251" s="7">
        <f ca="1">IF(Table2[[#This Row],[area]]="area3",Table2[[#This Row],[income]],0)</f>
        <v>0</v>
      </c>
      <c r="BH251" s="7">
        <f ca="1">IF(Table2[[#This Row],[area]]="area4",Table2[[#This Row],[income]],0)</f>
        <v>0</v>
      </c>
      <c r="BI251" s="7">
        <f ca="1">IF(Table2[[#This Row],[area]]="area5",Table2[[#This Row],[income]],0)</f>
        <v>0</v>
      </c>
      <c r="BJ251" s="7">
        <f ca="1">IF(Table2[[#This Row],[area]]="area6",Table2[[#This Row],[income]],0)</f>
        <v>0</v>
      </c>
      <c r="BK251" s="7">
        <f ca="1">IF(Table2[[#This Row],[area]]="area7",Table2[[#This Row],[income]],0)</f>
        <v>0</v>
      </c>
      <c r="BL251" s="7">
        <f ca="1">IF(Table2[[#This Row],[area]]="area8",Table2[[#This Row],[income]],0)</f>
        <v>53268</v>
      </c>
      <c r="BM251" s="7">
        <f ca="1">IF(Table2[[#This Row],[area]]="area9",Table2[[#This Row],[income]],0)</f>
        <v>0</v>
      </c>
      <c r="BN251" s="7">
        <f ca="1">IF(Table2[[#This Row],[area]]="area10",Table2[[#This Row],[income]],0)</f>
        <v>0</v>
      </c>
      <c r="BO251" s="6">
        <f ca="1">IF(Table2[[#This Row],[field_of_work]]="health",Table2[[#This Row],[income]],0)</f>
        <v>53268</v>
      </c>
      <c r="BP251" s="7">
        <f ca="1">IF(Table2[[#This Row],[field_of_work]]="construction",Table2[[#This Row],[income]],0)</f>
        <v>0</v>
      </c>
      <c r="BQ251" s="7">
        <f ca="1">IF(Table2[[#This Row],[field_of_work]]="teaching",Table2[[#This Row],[income]],0)</f>
        <v>0</v>
      </c>
      <c r="BR251" s="7">
        <f ca="1">IF(Table2[[#This Row],[field_of_work]]="IT",Table2[[#This Row],[income]],0)</f>
        <v>0</v>
      </c>
      <c r="BS251" s="7">
        <f ca="1">IF(Table2[[#This Row],[field_of_work]]="general work",Table2[[#This Row],[income]],0)</f>
        <v>0</v>
      </c>
      <c r="BT251" s="8">
        <f ca="1">IF(Table2[[#This Row],[field_of_work]]="agriculture",Table2[[#This Row],[income]],0)</f>
        <v>0</v>
      </c>
      <c r="BU251" s="6">
        <f ca="1">IF(Table2[[#This Row],[value_of_debts]]&gt;Table2[[#This Row],[income]],1,0)</f>
        <v>1</v>
      </c>
      <c r="BV251" s="7"/>
      <c r="BW251" s="6">
        <f ca="1">IF(Table2[[#This Row],[net_worth_of_person($)]]&gt;$BX$14,Table2[[#This Row],[age]],0)</f>
        <v>42</v>
      </c>
      <c r="BX251" s="8"/>
    </row>
    <row r="252" spans="2:76" x14ac:dyDescent="0.3">
      <c r="B252">
        <f t="shared" ca="1" si="72"/>
        <v>1</v>
      </c>
      <c r="C252" t="str">
        <f t="shared" ca="1" si="73"/>
        <v>men</v>
      </c>
      <c r="D252">
        <f t="shared" ca="1" si="74"/>
        <v>25</v>
      </c>
      <c r="E252">
        <f t="shared" ca="1" si="75"/>
        <v>6</v>
      </c>
      <c r="F252" t="str">
        <f t="shared" ca="1" si="76"/>
        <v>agriculture</v>
      </c>
      <c r="G252">
        <f t="shared" ca="1" si="77"/>
        <v>1</v>
      </c>
      <c r="H252" t="str">
        <f t="shared" ca="1" si="78"/>
        <v>highschool</v>
      </c>
      <c r="I252">
        <f t="shared" ca="1" si="79"/>
        <v>4</v>
      </c>
      <c r="J252">
        <f t="shared" ca="1" si="80"/>
        <v>2</v>
      </c>
      <c r="K252">
        <f t="shared" ca="1" si="81"/>
        <v>48361</v>
      </c>
      <c r="L252">
        <f t="shared" ca="1" si="82"/>
        <v>11</v>
      </c>
      <c r="M252" t="str">
        <f t="shared" ca="1" si="70"/>
        <v>area10</v>
      </c>
      <c r="N252">
        <f t="shared" ca="1" si="83"/>
        <v>145083</v>
      </c>
      <c r="O252" s="2">
        <f t="shared" ca="1" si="84"/>
        <v>103236.46210349469</v>
      </c>
      <c r="P252" s="1">
        <f t="shared" ca="1" si="85"/>
        <v>94041.126666591954</v>
      </c>
      <c r="Q252">
        <f t="shared" ca="1" si="86"/>
        <v>63525</v>
      </c>
      <c r="R252">
        <f t="shared" ca="1" si="87"/>
        <v>5867.9699875232018</v>
      </c>
      <c r="S252">
        <f t="shared" ca="1" si="88"/>
        <v>46040.232751609146</v>
      </c>
      <c r="T252" s="1">
        <f t="shared" ca="1" si="89"/>
        <v>285164.35941820114</v>
      </c>
      <c r="U252" s="2">
        <f t="shared" ca="1" si="90"/>
        <v>172629.43209101786</v>
      </c>
      <c r="V252" s="1">
        <f t="shared" ca="1" si="91"/>
        <v>112534.92732718328</v>
      </c>
      <c r="AD252" s="6">
        <f ca="1">IF(Table2[[#This Row],[gender]]="men",1,0)</f>
        <v>1</v>
      </c>
      <c r="AE252" s="7">
        <f ca="1">IF(Table2[[#This Row],[gender]]="women",1,0)</f>
        <v>0</v>
      </c>
      <c r="AF252" s="7"/>
      <c r="AG252" s="8"/>
      <c r="AI252" s="6">
        <f ca="1">IF(Table2[[#This Row],[field_of_work]]="health",1,0)</f>
        <v>0</v>
      </c>
      <c r="AJ252" s="7">
        <f ca="1">IF(Table2[[#This Row],[field_of_work]]="construction",1,0)</f>
        <v>0</v>
      </c>
      <c r="AK252" s="7">
        <f ca="1">IF(Table2[[#This Row],[field_of_work]]="teaching",1,0)</f>
        <v>0</v>
      </c>
      <c r="AL252" s="7">
        <f ca="1">IF(Table2[[#This Row],[field_of_work]]="IT",1,0)</f>
        <v>0</v>
      </c>
      <c r="AM252" s="7">
        <f ca="1">IF(Table2[[#This Row],[field_of_work]]="general work",1,0)</f>
        <v>0</v>
      </c>
      <c r="AN252" s="7">
        <f ca="1">IF(Table2[[#This Row],[field_of_work]]="agriculture",1,0)</f>
        <v>1</v>
      </c>
      <c r="AO252" s="7"/>
      <c r="AP252" s="7"/>
      <c r="AQ252" s="7"/>
      <c r="AR252" s="7"/>
      <c r="AS252" s="7"/>
      <c r="AT252" s="8"/>
      <c r="AV252" s="19">
        <f t="shared" ca="1" si="71"/>
        <v>56289.694264147511</v>
      </c>
      <c r="AW252" s="8"/>
      <c r="AX252" s="6">
        <f ca="1">IF(Table2[[#This Row],[debts]]&gt;$AY$14,1,0)</f>
        <v>1</v>
      </c>
      <c r="AY252" s="7"/>
      <c r="AZ252" s="8"/>
      <c r="BA252" s="26">
        <f ca="1">Table2[[#This Row],[mortage_left]]/Table2[[#This Row],[value_of_house]]</f>
        <v>0.71156828921027748</v>
      </c>
      <c r="BB252" s="7">
        <f t="shared" ca="1" si="92"/>
        <v>0</v>
      </c>
      <c r="BC252" s="7"/>
      <c r="BD252" s="7"/>
      <c r="BE252" s="6">
        <f ca="1">IF(Table2[[#This Row],[area]]="area1",Table2[[#This Row],[income]],0)</f>
        <v>0</v>
      </c>
      <c r="BF252" s="7">
        <f ca="1">IF(Table2[[#This Row],[area]]="area2",Table2[[#This Row],[income]],0)</f>
        <v>0</v>
      </c>
      <c r="BG252" s="7">
        <f ca="1">IF(Table2[[#This Row],[area]]="area3",Table2[[#This Row],[income]],0)</f>
        <v>0</v>
      </c>
      <c r="BH252" s="7">
        <f ca="1">IF(Table2[[#This Row],[area]]="area4",Table2[[#This Row],[income]],0)</f>
        <v>0</v>
      </c>
      <c r="BI252" s="7">
        <f ca="1">IF(Table2[[#This Row],[area]]="area5",Table2[[#This Row],[income]],0)</f>
        <v>0</v>
      </c>
      <c r="BJ252" s="7">
        <f ca="1">IF(Table2[[#This Row],[area]]="area6",Table2[[#This Row],[income]],0)</f>
        <v>0</v>
      </c>
      <c r="BK252" s="7">
        <f ca="1">IF(Table2[[#This Row],[area]]="area7",Table2[[#This Row],[income]],0)</f>
        <v>0</v>
      </c>
      <c r="BL252" s="7">
        <f ca="1">IF(Table2[[#This Row],[area]]="area8",Table2[[#This Row],[income]],0)</f>
        <v>0</v>
      </c>
      <c r="BM252" s="7">
        <f ca="1">IF(Table2[[#This Row],[area]]="area9",Table2[[#This Row],[income]],0)</f>
        <v>0</v>
      </c>
      <c r="BN252" s="7">
        <f ca="1">IF(Table2[[#This Row],[area]]="area10",Table2[[#This Row],[income]],0)</f>
        <v>48361</v>
      </c>
      <c r="BO252" s="6">
        <f ca="1">IF(Table2[[#This Row],[field_of_work]]="health",Table2[[#This Row],[income]],0)</f>
        <v>0</v>
      </c>
      <c r="BP252" s="7">
        <f ca="1">IF(Table2[[#This Row],[field_of_work]]="construction",Table2[[#This Row],[income]],0)</f>
        <v>0</v>
      </c>
      <c r="BQ252" s="7">
        <f ca="1">IF(Table2[[#This Row],[field_of_work]]="teaching",Table2[[#This Row],[income]],0)</f>
        <v>0</v>
      </c>
      <c r="BR252" s="7">
        <f ca="1">IF(Table2[[#This Row],[field_of_work]]="IT",Table2[[#This Row],[income]],0)</f>
        <v>0</v>
      </c>
      <c r="BS252" s="7">
        <f ca="1">IF(Table2[[#This Row],[field_of_work]]="general work",Table2[[#This Row],[income]],0)</f>
        <v>0</v>
      </c>
      <c r="BT252" s="8">
        <f ca="1">IF(Table2[[#This Row],[field_of_work]]="agriculture",Table2[[#This Row],[income]],0)</f>
        <v>48361</v>
      </c>
      <c r="BU252" s="6">
        <f ca="1">IF(Table2[[#This Row],[value_of_debts]]&gt;Table2[[#This Row],[income]],1,0)</f>
        <v>1</v>
      </c>
      <c r="BV252" s="7"/>
      <c r="BW252" s="6">
        <f ca="1">IF(Table2[[#This Row],[net_worth_of_person($)]]&gt;$BX$14,Table2[[#This Row],[age]],0)</f>
        <v>25</v>
      </c>
      <c r="BX252" s="8"/>
    </row>
    <row r="253" spans="2:76" x14ac:dyDescent="0.3">
      <c r="B253">
        <f t="shared" ca="1" si="72"/>
        <v>1</v>
      </c>
      <c r="C253" t="str">
        <f t="shared" ca="1" si="73"/>
        <v>men</v>
      </c>
      <c r="D253">
        <f t="shared" ca="1" si="74"/>
        <v>43</v>
      </c>
      <c r="E253">
        <f t="shared" ca="1" si="75"/>
        <v>4</v>
      </c>
      <c r="F253" t="str">
        <f t="shared" ca="1" si="76"/>
        <v>IT</v>
      </c>
      <c r="G253">
        <f t="shared" ca="1" si="77"/>
        <v>3</v>
      </c>
      <c r="H253" t="str">
        <f t="shared" ca="1" si="78"/>
        <v>university</v>
      </c>
      <c r="I253">
        <f t="shared" ca="1" si="79"/>
        <v>1</v>
      </c>
      <c r="J253">
        <f t="shared" ca="1" si="80"/>
        <v>1</v>
      </c>
      <c r="K253">
        <f t="shared" ca="1" si="81"/>
        <v>76710</v>
      </c>
      <c r="L253">
        <f t="shared" ca="1" si="82"/>
        <v>3</v>
      </c>
      <c r="M253" t="str">
        <f t="shared" ca="1" si="70"/>
        <v>area3</v>
      </c>
      <c r="N253">
        <f t="shared" ca="1" si="83"/>
        <v>460260</v>
      </c>
      <c r="O253" s="2">
        <f t="shared" ca="1" si="84"/>
        <v>458562.36541132996</v>
      </c>
      <c r="P253" s="1">
        <f t="shared" ca="1" si="85"/>
        <v>56289.694264147511</v>
      </c>
      <c r="Q253">
        <f t="shared" ca="1" si="86"/>
        <v>5742</v>
      </c>
      <c r="R253">
        <f t="shared" ca="1" si="87"/>
        <v>62405.196777425459</v>
      </c>
      <c r="S253">
        <f t="shared" ca="1" si="88"/>
        <v>112779.74649660822</v>
      </c>
      <c r="T253" s="1">
        <f t="shared" ca="1" si="89"/>
        <v>629329.44076075568</v>
      </c>
      <c r="U253" s="2">
        <f t="shared" ca="1" si="90"/>
        <v>526709.56218875537</v>
      </c>
      <c r="V253" s="1">
        <f t="shared" ca="1" si="91"/>
        <v>102619.87857200031</v>
      </c>
      <c r="AD253" s="6">
        <f ca="1">IF(Table2[[#This Row],[gender]]="men",1,0)</f>
        <v>1</v>
      </c>
      <c r="AE253" s="7">
        <f ca="1">IF(Table2[[#This Row],[gender]]="women",1,0)</f>
        <v>0</v>
      </c>
      <c r="AF253" s="7"/>
      <c r="AG253" s="8"/>
      <c r="AI253" s="6">
        <f ca="1">IF(Table2[[#This Row],[field_of_work]]="health",1,0)</f>
        <v>0</v>
      </c>
      <c r="AJ253" s="7">
        <f ca="1">IF(Table2[[#This Row],[field_of_work]]="construction",1,0)</f>
        <v>0</v>
      </c>
      <c r="AK253" s="7">
        <f ca="1">IF(Table2[[#This Row],[field_of_work]]="teaching",1,0)</f>
        <v>0</v>
      </c>
      <c r="AL253" s="7">
        <f ca="1">IF(Table2[[#This Row],[field_of_work]]="IT",1,0)</f>
        <v>1</v>
      </c>
      <c r="AM253" s="7">
        <f ca="1">IF(Table2[[#This Row],[field_of_work]]="general work",1,0)</f>
        <v>0</v>
      </c>
      <c r="AN253" s="7">
        <f ca="1">IF(Table2[[#This Row],[field_of_work]]="agriculture",1,0)</f>
        <v>0</v>
      </c>
      <c r="AO253" s="7"/>
      <c r="AP253" s="7"/>
      <c r="AQ253" s="7"/>
      <c r="AR253" s="7"/>
      <c r="AS253" s="7"/>
      <c r="AT253" s="8"/>
      <c r="AV253" s="19">
        <f t="shared" ca="1" si="71"/>
        <v>10152.828421699436</v>
      </c>
      <c r="AW253" s="8"/>
      <c r="AX253" s="6">
        <f ca="1">IF(Table2[[#This Row],[debts]]&gt;$AY$14,1,0)</f>
        <v>1</v>
      </c>
      <c r="AY253" s="7"/>
      <c r="AZ253" s="8"/>
      <c r="BA253" s="26">
        <f ca="1">Table2[[#This Row],[mortage_left]]/Table2[[#This Row],[value_of_house]]</f>
        <v>0.9963115747867074</v>
      </c>
      <c r="BB253" s="7">
        <f t="shared" ca="1" si="92"/>
        <v>0</v>
      </c>
      <c r="BC253" s="7"/>
      <c r="BD253" s="7"/>
      <c r="BE253" s="6">
        <f ca="1">IF(Table2[[#This Row],[area]]="area1",Table2[[#This Row],[income]],0)</f>
        <v>0</v>
      </c>
      <c r="BF253" s="7">
        <f ca="1">IF(Table2[[#This Row],[area]]="area2",Table2[[#This Row],[income]],0)</f>
        <v>0</v>
      </c>
      <c r="BG253" s="7">
        <f ca="1">IF(Table2[[#This Row],[area]]="area3",Table2[[#This Row],[income]],0)</f>
        <v>76710</v>
      </c>
      <c r="BH253" s="7">
        <f ca="1">IF(Table2[[#This Row],[area]]="area4",Table2[[#This Row],[income]],0)</f>
        <v>0</v>
      </c>
      <c r="BI253" s="7">
        <f ca="1">IF(Table2[[#This Row],[area]]="area5",Table2[[#This Row],[income]],0)</f>
        <v>0</v>
      </c>
      <c r="BJ253" s="7">
        <f ca="1">IF(Table2[[#This Row],[area]]="area6",Table2[[#This Row],[income]],0)</f>
        <v>0</v>
      </c>
      <c r="BK253" s="7">
        <f ca="1">IF(Table2[[#This Row],[area]]="area7",Table2[[#This Row],[income]],0)</f>
        <v>0</v>
      </c>
      <c r="BL253" s="7">
        <f ca="1">IF(Table2[[#This Row],[area]]="area8",Table2[[#This Row],[income]],0)</f>
        <v>0</v>
      </c>
      <c r="BM253" s="7">
        <f ca="1">IF(Table2[[#This Row],[area]]="area9",Table2[[#This Row],[income]],0)</f>
        <v>0</v>
      </c>
      <c r="BN253" s="7">
        <f ca="1">IF(Table2[[#This Row],[area]]="area10",Table2[[#This Row],[income]],0)</f>
        <v>0</v>
      </c>
      <c r="BO253" s="6">
        <f ca="1">IF(Table2[[#This Row],[field_of_work]]="health",Table2[[#This Row],[income]],0)</f>
        <v>0</v>
      </c>
      <c r="BP253" s="7">
        <f ca="1">IF(Table2[[#This Row],[field_of_work]]="construction",Table2[[#This Row],[income]],0)</f>
        <v>0</v>
      </c>
      <c r="BQ253" s="7">
        <f ca="1">IF(Table2[[#This Row],[field_of_work]]="teaching",Table2[[#This Row],[income]],0)</f>
        <v>0</v>
      </c>
      <c r="BR253" s="7">
        <f ca="1">IF(Table2[[#This Row],[field_of_work]]="IT",Table2[[#This Row],[income]],0)</f>
        <v>76710</v>
      </c>
      <c r="BS253" s="7">
        <f ca="1">IF(Table2[[#This Row],[field_of_work]]="general work",Table2[[#This Row],[income]],0)</f>
        <v>0</v>
      </c>
      <c r="BT253" s="8">
        <f ca="1">IF(Table2[[#This Row],[field_of_work]]="agriculture",Table2[[#This Row],[income]],0)</f>
        <v>0</v>
      </c>
      <c r="BU253" s="6">
        <f ca="1">IF(Table2[[#This Row],[value_of_debts]]&gt;Table2[[#This Row],[income]],1,0)</f>
        <v>1</v>
      </c>
      <c r="BV253" s="7"/>
      <c r="BW253" s="6">
        <f ca="1">IF(Table2[[#This Row],[net_worth_of_person($)]]&gt;$BX$14,Table2[[#This Row],[age]],0)</f>
        <v>43</v>
      </c>
      <c r="BX253" s="8"/>
    </row>
    <row r="254" spans="2:76" x14ac:dyDescent="0.3">
      <c r="B254">
        <f t="shared" ca="1" si="72"/>
        <v>1</v>
      </c>
      <c r="C254" t="str">
        <f t="shared" ca="1" si="73"/>
        <v>men</v>
      </c>
      <c r="D254">
        <f t="shared" ca="1" si="74"/>
        <v>40</v>
      </c>
      <c r="E254">
        <f t="shared" ca="1" si="75"/>
        <v>3</v>
      </c>
      <c r="F254" t="str">
        <f t="shared" ca="1" si="76"/>
        <v>teaching</v>
      </c>
      <c r="G254">
        <f t="shared" ca="1" si="77"/>
        <v>1</v>
      </c>
      <c r="H254" t="str">
        <f t="shared" ca="1" si="78"/>
        <v>highschool</v>
      </c>
      <c r="I254">
        <f t="shared" ca="1" si="79"/>
        <v>2</v>
      </c>
      <c r="J254">
        <f t="shared" ca="1" si="80"/>
        <v>2</v>
      </c>
      <c r="K254">
        <f t="shared" ca="1" si="81"/>
        <v>37273</v>
      </c>
      <c r="L254">
        <f t="shared" ca="1" si="82"/>
        <v>12</v>
      </c>
      <c r="M254" t="str">
        <f t="shared" ca="1" si="70"/>
        <v>area10</v>
      </c>
      <c r="N254">
        <f t="shared" ca="1" si="83"/>
        <v>149092</v>
      </c>
      <c r="O254" s="2">
        <f t="shared" ca="1" si="84"/>
        <v>30215.543426613043</v>
      </c>
      <c r="P254" s="1">
        <f t="shared" ca="1" si="85"/>
        <v>20305.656843398872</v>
      </c>
      <c r="Q254">
        <f t="shared" ca="1" si="86"/>
        <v>598</v>
      </c>
      <c r="R254">
        <f t="shared" ca="1" si="87"/>
        <v>68556.773357650774</v>
      </c>
      <c r="S254">
        <f t="shared" ca="1" si="88"/>
        <v>22369.877609756972</v>
      </c>
      <c r="T254" s="1">
        <f t="shared" ca="1" si="89"/>
        <v>191767.53445315585</v>
      </c>
      <c r="U254" s="2">
        <f t="shared" ca="1" si="90"/>
        <v>99370.316784263821</v>
      </c>
      <c r="V254" s="1">
        <f t="shared" ca="1" si="91"/>
        <v>92397.21766889203</v>
      </c>
      <c r="AD254" s="6">
        <f ca="1">IF(Table2[[#This Row],[gender]]="men",1,0)</f>
        <v>1</v>
      </c>
      <c r="AE254" s="7">
        <f ca="1">IF(Table2[[#This Row],[gender]]="women",1,0)</f>
        <v>0</v>
      </c>
      <c r="AF254" s="7"/>
      <c r="AG254" s="8"/>
      <c r="AI254" s="6">
        <f ca="1">IF(Table2[[#This Row],[field_of_work]]="health",1,0)</f>
        <v>0</v>
      </c>
      <c r="AJ254" s="7">
        <f ca="1">IF(Table2[[#This Row],[field_of_work]]="construction",1,0)</f>
        <v>0</v>
      </c>
      <c r="AK254" s="7">
        <f ca="1">IF(Table2[[#This Row],[field_of_work]]="teaching",1,0)</f>
        <v>1</v>
      </c>
      <c r="AL254" s="7">
        <f ca="1">IF(Table2[[#This Row],[field_of_work]]="IT",1,0)</f>
        <v>0</v>
      </c>
      <c r="AM254" s="7">
        <f ca="1">IF(Table2[[#This Row],[field_of_work]]="general work",1,0)</f>
        <v>0</v>
      </c>
      <c r="AN254" s="7">
        <f ca="1">IF(Table2[[#This Row],[field_of_work]]="agriculture",1,0)</f>
        <v>0</v>
      </c>
      <c r="AO254" s="7"/>
      <c r="AP254" s="7"/>
      <c r="AQ254" s="7"/>
      <c r="AR254" s="7"/>
      <c r="AS254" s="7"/>
      <c r="AT254" s="8"/>
      <c r="AV254" s="19">
        <f t="shared" ca="1" si="71"/>
        <v>11199.638837058177</v>
      </c>
      <c r="AW254" s="8"/>
      <c r="AX254" s="6">
        <f ca="1">IF(Table2[[#This Row],[debts]]&gt;$AY$14,1,0)</f>
        <v>1</v>
      </c>
      <c r="AY254" s="7"/>
      <c r="AZ254" s="8"/>
      <c r="BA254" s="26">
        <f ca="1">Table2[[#This Row],[mortage_left]]/Table2[[#This Row],[value_of_house]]</f>
        <v>0.20266374739498461</v>
      </c>
      <c r="BB254" s="7">
        <f t="shared" ca="1" si="92"/>
        <v>1</v>
      </c>
      <c r="BC254" s="7"/>
      <c r="BD254" s="7"/>
      <c r="BE254" s="6">
        <f ca="1">IF(Table2[[#This Row],[area]]="area1",Table2[[#This Row],[income]],0)</f>
        <v>0</v>
      </c>
      <c r="BF254" s="7">
        <f ca="1">IF(Table2[[#This Row],[area]]="area2",Table2[[#This Row],[income]],0)</f>
        <v>0</v>
      </c>
      <c r="BG254" s="7">
        <f ca="1">IF(Table2[[#This Row],[area]]="area3",Table2[[#This Row],[income]],0)</f>
        <v>0</v>
      </c>
      <c r="BH254" s="7">
        <f ca="1">IF(Table2[[#This Row],[area]]="area4",Table2[[#This Row],[income]],0)</f>
        <v>0</v>
      </c>
      <c r="BI254" s="7">
        <f ca="1">IF(Table2[[#This Row],[area]]="area5",Table2[[#This Row],[income]],0)</f>
        <v>0</v>
      </c>
      <c r="BJ254" s="7">
        <f ca="1">IF(Table2[[#This Row],[area]]="area6",Table2[[#This Row],[income]],0)</f>
        <v>0</v>
      </c>
      <c r="BK254" s="7">
        <f ca="1">IF(Table2[[#This Row],[area]]="area7",Table2[[#This Row],[income]],0)</f>
        <v>0</v>
      </c>
      <c r="BL254" s="7">
        <f ca="1">IF(Table2[[#This Row],[area]]="area8",Table2[[#This Row],[income]],0)</f>
        <v>0</v>
      </c>
      <c r="BM254" s="7">
        <f ca="1">IF(Table2[[#This Row],[area]]="area9",Table2[[#This Row],[income]],0)</f>
        <v>0</v>
      </c>
      <c r="BN254" s="7">
        <f ca="1">IF(Table2[[#This Row],[area]]="area10",Table2[[#This Row],[income]],0)</f>
        <v>37273</v>
      </c>
      <c r="BO254" s="6">
        <f ca="1">IF(Table2[[#This Row],[field_of_work]]="health",Table2[[#This Row],[income]],0)</f>
        <v>0</v>
      </c>
      <c r="BP254" s="7">
        <f ca="1">IF(Table2[[#This Row],[field_of_work]]="construction",Table2[[#This Row],[income]],0)</f>
        <v>0</v>
      </c>
      <c r="BQ254" s="7">
        <f ca="1">IF(Table2[[#This Row],[field_of_work]]="teaching",Table2[[#This Row],[income]],0)</f>
        <v>37273</v>
      </c>
      <c r="BR254" s="7">
        <f ca="1">IF(Table2[[#This Row],[field_of_work]]="IT",Table2[[#This Row],[income]],0)</f>
        <v>0</v>
      </c>
      <c r="BS254" s="7">
        <f ca="1">IF(Table2[[#This Row],[field_of_work]]="general work",Table2[[#This Row],[income]],0)</f>
        <v>0</v>
      </c>
      <c r="BT254" s="8">
        <f ca="1">IF(Table2[[#This Row],[field_of_work]]="agriculture",Table2[[#This Row],[income]],0)</f>
        <v>0</v>
      </c>
      <c r="BU254" s="6">
        <f ca="1">IF(Table2[[#This Row],[value_of_debts]]&gt;Table2[[#This Row],[income]],1,0)</f>
        <v>1</v>
      </c>
      <c r="BV254" s="7"/>
      <c r="BW254" s="6">
        <f ca="1">IF(Table2[[#This Row],[net_worth_of_person($)]]&gt;$BX$14,Table2[[#This Row],[age]],0)</f>
        <v>40</v>
      </c>
      <c r="BX254" s="8"/>
    </row>
    <row r="255" spans="2:76" x14ac:dyDescent="0.3">
      <c r="B255">
        <f t="shared" ca="1" si="72"/>
        <v>2</v>
      </c>
      <c r="C255" t="str">
        <f t="shared" ca="1" si="73"/>
        <v>women</v>
      </c>
      <c r="D255">
        <f t="shared" ca="1" si="74"/>
        <v>44</v>
      </c>
      <c r="E255">
        <f t="shared" ca="1" si="75"/>
        <v>2</v>
      </c>
      <c r="F255" t="str">
        <f t="shared" ca="1" si="76"/>
        <v>construction</v>
      </c>
      <c r="G255">
        <f t="shared" ca="1" si="77"/>
        <v>2</v>
      </c>
      <c r="H255" t="str">
        <f t="shared" ca="1" si="78"/>
        <v>college</v>
      </c>
      <c r="I255">
        <f t="shared" ca="1" si="79"/>
        <v>4</v>
      </c>
      <c r="J255">
        <f t="shared" ca="1" si="80"/>
        <v>3</v>
      </c>
      <c r="K255">
        <f t="shared" ca="1" si="81"/>
        <v>72351</v>
      </c>
      <c r="L255">
        <f t="shared" ca="1" si="82"/>
        <v>10</v>
      </c>
      <c r="M255" t="str">
        <f t="shared" ca="1" si="70"/>
        <v>area10</v>
      </c>
      <c r="N255">
        <f t="shared" ca="1" si="83"/>
        <v>217053</v>
      </c>
      <c r="O255" s="2">
        <f t="shared" ca="1" si="84"/>
        <v>21644.888938686177</v>
      </c>
      <c r="P255" s="1">
        <f t="shared" ca="1" si="85"/>
        <v>33598.916511174531</v>
      </c>
      <c r="Q255">
        <f t="shared" ca="1" si="86"/>
        <v>2644</v>
      </c>
      <c r="R255">
        <f t="shared" ca="1" si="87"/>
        <v>60380.627263063558</v>
      </c>
      <c r="S255">
        <f t="shared" ca="1" si="88"/>
        <v>90442.569274443158</v>
      </c>
      <c r="T255" s="1">
        <f t="shared" ca="1" si="89"/>
        <v>341094.48578561767</v>
      </c>
      <c r="U255" s="2">
        <f t="shared" ca="1" si="90"/>
        <v>84669.516201749735</v>
      </c>
      <c r="V255" s="1">
        <f t="shared" ca="1" si="91"/>
        <v>256424.96958386793</v>
      </c>
      <c r="AD255" s="6">
        <f ca="1">IF(Table2[[#This Row],[gender]]="men",1,0)</f>
        <v>0</v>
      </c>
      <c r="AE255" s="7">
        <f ca="1">IF(Table2[[#This Row],[gender]]="women",1,0)</f>
        <v>1</v>
      </c>
      <c r="AF255" s="7"/>
      <c r="AG255" s="8"/>
      <c r="AI255" s="6">
        <f ca="1">IF(Table2[[#This Row],[field_of_work]]="health",1,0)</f>
        <v>0</v>
      </c>
      <c r="AJ255" s="7">
        <f ca="1">IF(Table2[[#This Row],[field_of_work]]="construction",1,0)</f>
        <v>1</v>
      </c>
      <c r="AK255" s="7">
        <f ca="1">IF(Table2[[#This Row],[field_of_work]]="teaching",1,0)</f>
        <v>0</v>
      </c>
      <c r="AL255" s="7">
        <f ca="1">IF(Table2[[#This Row],[field_of_work]]="IT",1,0)</f>
        <v>0</v>
      </c>
      <c r="AM255" s="7">
        <f ca="1">IF(Table2[[#This Row],[field_of_work]]="general work",1,0)</f>
        <v>0</v>
      </c>
      <c r="AN255" s="7">
        <f ca="1">IF(Table2[[#This Row],[field_of_work]]="agriculture",1,0)</f>
        <v>0</v>
      </c>
      <c r="AO255" s="7"/>
      <c r="AP255" s="7"/>
      <c r="AQ255" s="7"/>
      <c r="AR255" s="7"/>
      <c r="AS255" s="7"/>
      <c r="AT255" s="8"/>
      <c r="AV255" s="19">
        <f t="shared" ca="1" si="71"/>
        <v>9595.6079500164597</v>
      </c>
      <c r="AW255" s="8"/>
      <c r="AX255" s="6">
        <f ca="1">IF(Table2[[#This Row],[debts]]&gt;$AY$14,1,0)</f>
        <v>1</v>
      </c>
      <c r="AY255" s="7"/>
      <c r="AZ255" s="8"/>
      <c r="BA255" s="26">
        <f ca="1">Table2[[#This Row],[mortage_left]]/Table2[[#This Row],[value_of_house]]</f>
        <v>9.9721675990132264E-2</v>
      </c>
      <c r="BB255" s="7">
        <f t="shared" ca="1" si="92"/>
        <v>1</v>
      </c>
      <c r="BC255" s="7"/>
      <c r="BD255" s="7"/>
      <c r="BE255" s="6">
        <f ca="1">IF(Table2[[#This Row],[area]]="area1",Table2[[#This Row],[income]],0)</f>
        <v>0</v>
      </c>
      <c r="BF255" s="7">
        <f ca="1">IF(Table2[[#This Row],[area]]="area2",Table2[[#This Row],[income]],0)</f>
        <v>0</v>
      </c>
      <c r="BG255" s="7">
        <f ca="1">IF(Table2[[#This Row],[area]]="area3",Table2[[#This Row],[income]],0)</f>
        <v>0</v>
      </c>
      <c r="BH255" s="7">
        <f ca="1">IF(Table2[[#This Row],[area]]="area4",Table2[[#This Row],[income]],0)</f>
        <v>0</v>
      </c>
      <c r="BI255" s="7">
        <f ca="1">IF(Table2[[#This Row],[area]]="area5",Table2[[#This Row],[income]],0)</f>
        <v>0</v>
      </c>
      <c r="BJ255" s="7">
        <f ca="1">IF(Table2[[#This Row],[area]]="area6",Table2[[#This Row],[income]],0)</f>
        <v>0</v>
      </c>
      <c r="BK255" s="7">
        <f ca="1">IF(Table2[[#This Row],[area]]="area7",Table2[[#This Row],[income]],0)</f>
        <v>0</v>
      </c>
      <c r="BL255" s="7">
        <f ca="1">IF(Table2[[#This Row],[area]]="area8",Table2[[#This Row],[income]],0)</f>
        <v>0</v>
      </c>
      <c r="BM255" s="7">
        <f ca="1">IF(Table2[[#This Row],[area]]="area9",Table2[[#This Row],[income]],0)</f>
        <v>0</v>
      </c>
      <c r="BN255" s="7">
        <f ca="1">IF(Table2[[#This Row],[area]]="area10",Table2[[#This Row],[income]],0)</f>
        <v>72351</v>
      </c>
      <c r="BO255" s="6">
        <f ca="1">IF(Table2[[#This Row],[field_of_work]]="health",Table2[[#This Row],[income]],0)</f>
        <v>0</v>
      </c>
      <c r="BP255" s="7">
        <f ca="1">IF(Table2[[#This Row],[field_of_work]]="construction",Table2[[#This Row],[income]],0)</f>
        <v>72351</v>
      </c>
      <c r="BQ255" s="7">
        <f ca="1">IF(Table2[[#This Row],[field_of_work]]="teaching",Table2[[#This Row],[income]],0)</f>
        <v>0</v>
      </c>
      <c r="BR255" s="7">
        <f ca="1">IF(Table2[[#This Row],[field_of_work]]="IT",Table2[[#This Row],[income]],0)</f>
        <v>0</v>
      </c>
      <c r="BS255" s="7">
        <f ca="1">IF(Table2[[#This Row],[field_of_work]]="general work",Table2[[#This Row],[income]],0)</f>
        <v>0</v>
      </c>
      <c r="BT255" s="8">
        <f ca="1">IF(Table2[[#This Row],[field_of_work]]="agriculture",Table2[[#This Row],[income]],0)</f>
        <v>0</v>
      </c>
      <c r="BU255" s="6">
        <f ca="1">IF(Table2[[#This Row],[value_of_debts]]&gt;Table2[[#This Row],[income]],1,0)</f>
        <v>1</v>
      </c>
      <c r="BV255" s="7"/>
      <c r="BW255" s="6">
        <f ca="1">IF(Table2[[#This Row],[net_worth_of_person($)]]&gt;$BX$14,Table2[[#This Row],[age]],0)</f>
        <v>44</v>
      </c>
      <c r="BX255" s="8"/>
    </row>
    <row r="256" spans="2:76" x14ac:dyDescent="0.3">
      <c r="B256">
        <f t="shared" ca="1" si="72"/>
        <v>2</v>
      </c>
      <c r="C256" t="str">
        <f t="shared" ca="1" si="73"/>
        <v>women</v>
      </c>
      <c r="D256">
        <f t="shared" ca="1" si="74"/>
        <v>26</v>
      </c>
      <c r="E256">
        <f t="shared" ca="1" si="75"/>
        <v>5</v>
      </c>
      <c r="F256" t="str">
        <f t="shared" ca="1" si="76"/>
        <v>general work</v>
      </c>
      <c r="G256">
        <f t="shared" ca="1" si="77"/>
        <v>1</v>
      </c>
      <c r="H256" t="str">
        <f t="shared" ca="1" si="78"/>
        <v>highschool</v>
      </c>
      <c r="I256">
        <f t="shared" ca="1" si="79"/>
        <v>1</v>
      </c>
      <c r="J256">
        <f t="shared" ca="1" si="80"/>
        <v>1</v>
      </c>
      <c r="K256">
        <f t="shared" ca="1" si="81"/>
        <v>29366</v>
      </c>
      <c r="L256">
        <f t="shared" ca="1" si="82"/>
        <v>3</v>
      </c>
      <c r="M256" t="str">
        <f t="shared" ca="1" si="70"/>
        <v>area3</v>
      </c>
      <c r="N256">
        <f t="shared" ca="1" si="83"/>
        <v>176196</v>
      </c>
      <c r="O256" s="2">
        <f t="shared" ca="1" si="84"/>
        <v>162543.76591681939</v>
      </c>
      <c r="P256" s="1">
        <f t="shared" ca="1" si="85"/>
        <v>9595.6079500164597</v>
      </c>
      <c r="Q256">
        <f t="shared" ca="1" si="86"/>
        <v>583</v>
      </c>
      <c r="R256">
        <f t="shared" ca="1" si="87"/>
        <v>29028.913526920984</v>
      </c>
      <c r="S256">
        <f t="shared" ca="1" si="88"/>
        <v>23120.994668877505</v>
      </c>
      <c r="T256" s="1">
        <f t="shared" ca="1" si="89"/>
        <v>208912.60261889396</v>
      </c>
      <c r="U256" s="2">
        <f t="shared" ca="1" si="90"/>
        <v>192155.67944374037</v>
      </c>
      <c r="V256" s="1">
        <f t="shared" ca="1" si="91"/>
        <v>16756.923175153584</v>
      </c>
      <c r="AD256" s="6">
        <f ca="1">IF(Table2[[#This Row],[gender]]="men",1,0)</f>
        <v>0</v>
      </c>
      <c r="AE256" s="7">
        <f ca="1">IF(Table2[[#This Row],[gender]]="women",1,0)</f>
        <v>1</v>
      </c>
      <c r="AF256" s="7"/>
      <c r="AG256" s="8"/>
      <c r="AI256" s="6">
        <f ca="1">IF(Table2[[#This Row],[field_of_work]]="health",1,0)</f>
        <v>0</v>
      </c>
      <c r="AJ256" s="7">
        <f ca="1">IF(Table2[[#This Row],[field_of_work]]="construction",1,0)</f>
        <v>0</v>
      </c>
      <c r="AK256" s="7">
        <f ca="1">IF(Table2[[#This Row],[field_of_work]]="teaching",1,0)</f>
        <v>0</v>
      </c>
      <c r="AL256" s="7">
        <f ca="1">IF(Table2[[#This Row],[field_of_work]]="IT",1,0)</f>
        <v>0</v>
      </c>
      <c r="AM256" s="7">
        <f ca="1">IF(Table2[[#This Row],[field_of_work]]="general work",1,0)</f>
        <v>1</v>
      </c>
      <c r="AN256" s="7">
        <f ca="1">IF(Table2[[#This Row],[field_of_work]]="agriculture",1,0)</f>
        <v>0</v>
      </c>
      <c r="AO256" s="7"/>
      <c r="AP256" s="7"/>
      <c r="AQ256" s="7"/>
      <c r="AR256" s="7"/>
      <c r="AS256" s="7"/>
      <c r="AT256" s="8"/>
      <c r="AV256" s="19">
        <f t="shared" ca="1" si="71"/>
        <v>25385.432606599803</v>
      </c>
      <c r="AW256" s="8"/>
      <c r="AX256" s="6">
        <f ca="1">IF(Table2[[#This Row],[debts]]&gt;$AY$14,1,0)</f>
        <v>1</v>
      </c>
      <c r="AY256" s="7"/>
      <c r="AZ256" s="8"/>
      <c r="BA256" s="26">
        <f ca="1">Table2[[#This Row],[mortage_left]]/Table2[[#This Row],[value_of_house]]</f>
        <v>0.92251677629923146</v>
      </c>
      <c r="BB256" s="7">
        <f t="shared" ca="1" si="92"/>
        <v>0</v>
      </c>
      <c r="BC256" s="7"/>
      <c r="BD256" s="7"/>
      <c r="BE256" s="6">
        <f ca="1">IF(Table2[[#This Row],[area]]="area1",Table2[[#This Row],[income]],0)</f>
        <v>0</v>
      </c>
      <c r="BF256" s="7">
        <f ca="1">IF(Table2[[#This Row],[area]]="area2",Table2[[#This Row],[income]],0)</f>
        <v>0</v>
      </c>
      <c r="BG256" s="7">
        <f ca="1">IF(Table2[[#This Row],[area]]="area3",Table2[[#This Row],[income]],0)</f>
        <v>29366</v>
      </c>
      <c r="BH256" s="7">
        <f ca="1">IF(Table2[[#This Row],[area]]="area4",Table2[[#This Row],[income]],0)</f>
        <v>0</v>
      </c>
      <c r="BI256" s="7">
        <f ca="1">IF(Table2[[#This Row],[area]]="area5",Table2[[#This Row],[income]],0)</f>
        <v>0</v>
      </c>
      <c r="BJ256" s="7">
        <f ca="1">IF(Table2[[#This Row],[area]]="area6",Table2[[#This Row],[income]],0)</f>
        <v>0</v>
      </c>
      <c r="BK256" s="7">
        <f ca="1">IF(Table2[[#This Row],[area]]="area7",Table2[[#This Row],[income]],0)</f>
        <v>0</v>
      </c>
      <c r="BL256" s="7">
        <f ca="1">IF(Table2[[#This Row],[area]]="area8",Table2[[#This Row],[income]],0)</f>
        <v>0</v>
      </c>
      <c r="BM256" s="7">
        <f ca="1">IF(Table2[[#This Row],[area]]="area9",Table2[[#This Row],[income]],0)</f>
        <v>0</v>
      </c>
      <c r="BN256" s="7">
        <f ca="1">IF(Table2[[#This Row],[area]]="area10",Table2[[#This Row],[income]],0)</f>
        <v>0</v>
      </c>
      <c r="BO256" s="6">
        <f ca="1">IF(Table2[[#This Row],[field_of_work]]="health",Table2[[#This Row],[income]],0)</f>
        <v>0</v>
      </c>
      <c r="BP256" s="7">
        <f ca="1">IF(Table2[[#This Row],[field_of_work]]="construction",Table2[[#This Row],[income]],0)</f>
        <v>0</v>
      </c>
      <c r="BQ256" s="7">
        <f ca="1">IF(Table2[[#This Row],[field_of_work]]="teaching",Table2[[#This Row],[income]],0)</f>
        <v>0</v>
      </c>
      <c r="BR256" s="7">
        <f ca="1">IF(Table2[[#This Row],[field_of_work]]="IT",Table2[[#This Row],[income]],0)</f>
        <v>0</v>
      </c>
      <c r="BS256" s="7">
        <f ca="1">IF(Table2[[#This Row],[field_of_work]]="general work",Table2[[#This Row],[income]],0)</f>
        <v>29366</v>
      </c>
      <c r="BT256" s="8">
        <f ca="1">IF(Table2[[#This Row],[field_of_work]]="agriculture",Table2[[#This Row],[income]],0)</f>
        <v>0</v>
      </c>
      <c r="BU256" s="6">
        <f ca="1">IF(Table2[[#This Row],[value_of_debts]]&gt;Table2[[#This Row],[income]],1,0)</f>
        <v>1</v>
      </c>
      <c r="BV256" s="7"/>
      <c r="BW256" s="6">
        <f ca="1">IF(Table2[[#This Row],[net_worth_of_person($)]]&gt;$BX$14,Table2[[#This Row],[age]],0)</f>
        <v>26</v>
      </c>
      <c r="BX256" s="8"/>
    </row>
    <row r="257" spans="2:76" x14ac:dyDescent="0.3">
      <c r="B257">
        <f t="shared" ca="1" si="72"/>
        <v>2</v>
      </c>
      <c r="C257" t="str">
        <f t="shared" ca="1" si="73"/>
        <v>women</v>
      </c>
      <c r="D257">
        <f t="shared" ca="1" si="74"/>
        <v>26</v>
      </c>
      <c r="E257">
        <f t="shared" ca="1" si="75"/>
        <v>6</v>
      </c>
      <c r="F257" t="str">
        <f t="shared" ca="1" si="76"/>
        <v>agriculture</v>
      </c>
      <c r="G257">
        <f t="shared" ca="1" si="77"/>
        <v>2</v>
      </c>
      <c r="H257" t="str">
        <f t="shared" ca="1" si="78"/>
        <v>college</v>
      </c>
      <c r="I257">
        <f t="shared" ca="1" si="79"/>
        <v>3</v>
      </c>
      <c r="J257">
        <f t="shared" ca="1" si="80"/>
        <v>3</v>
      </c>
      <c r="K257">
        <f t="shared" ca="1" si="81"/>
        <v>27047</v>
      </c>
      <c r="L257">
        <f t="shared" ca="1" si="82"/>
        <v>8</v>
      </c>
      <c r="M257" t="str">
        <f t="shared" ca="1" si="70"/>
        <v>area8</v>
      </c>
      <c r="N257">
        <f t="shared" ca="1" si="83"/>
        <v>108188</v>
      </c>
      <c r="O257" s="2">
        <f t="shared" ca="1" si="84"/>
        <v>33013.645702518435</v>
      </c>
      <c r="P257" s="1">
        <f t="shared" ca="1" si="85"/>
        <v>76156.297819799409</v>
      </c>
      <c r="Q257">
        <f t="shared" ca="1" si="86"/>
        <v>28573</v>
      </c>
      <c r="R257">
        <f t="shared" ca="1" si="87"/>
        <v>24405.847379279599</v>
      </c>
      <c r="S257">
        <f t="shared" ca="1" si="88"/>
        <v>35719.214859019463</v>
      </c>
      <c r="T257" s="1">
        <f t="shared" ca="1" si="89"/>
        <v>220063.51267881886</v>
      </c>
      <c r="U257" s="2">
        <f t="shared" ca="1" si="90"/>
        <v>85992.493081798035</v>
      </c>
      <c r="V257" s="1">
        <f t="shared" ca="1" si="91"/>
        <v>134071.01959702082</v>
      </c>
      <c r="AD257" s="6">
        <f ca="1">IF(Table2[[#This Row],[gender]]="men",1,0)</f>
        <v>0</v>
      </c>
      <c r="AE257" s="7">
        <f ca="1">IF(Table2[[#This Row],[gender]]="women",1,0)</f>
        <v>1</v>
      </c>
      <c r="AF257" s="7"/>
      <c r="AG257" s="8"/>
      <c r="AI257" s="6">
        <f ca="1">IF(Table2[[#This Row],[field_of_work]]="health",1,0)</f>
        <v>0</v>
      </c>
      <c r="AJ257" s="7">
        <f ca="1">IF(Table2[[#This Row],[field_of_work]]="construction",1,0)</f>
        <v>0</v>
      </c>
      <c r="AK257" s="7">
        <f ca="1">IF(Table2[[#This Row],[field_of_work]]="teaching",1,0)</f>
        <v>0</v>
      </c>
      <c r="AL257" s="7">
        <f ca="1">IF(Table2[[#This Row],[field_of_work]]="IT",1,0)</f>
        <v>0</v>
      </c>
      <c r="AM257" s="7">
        <f ca="1">IF(Table2[[#This Row],[field_of_work]]="general work",1,0)</f>
        <v>0</v>
      </c>
      <c r="AN257" s="7">
        <f ca="1">IF(Table2[[#This Row],[field_of_work]]="agriculture",1,0)</f>
        <v>1</v>
      </c>
      <c r="AO257" s="7"/>
      <c r="AP257" s="7"/>
      <c r="AQ257" s="7"/>
      <c r="AR257" s="7"/>
      <c r="AS257" s="7"/>
      <c r="AT257" s="8"/>
      <c r="AV257" s="19">
        <f t="shared" ca="1" si="71"/>
        <v>47526.990915419738</v>
      </c>
      <c r="AW257" s="8"/>
      <c r="AX257" s="6">
        <f ca="1">IF(Table2[[#This Row],[debts]]&gt;$AY$14,1,0)</f>
        <v>1</v>
      </c>
      <c r="AY257" s="7"/>
      <c r="AZ257" s="8"/>
      <c r="BA257" s="26">
        <f ca="1">Table2[[#This Row],[mortage_left]]/Table2[[#This Row],[value_of_house]]</f>
        <v>0.3051507163688989</v>
      </c>
      <c r="BB257" s="7">
        <f t="shared" ca="1" si="92"/>
        <v>0</v>
      </c>
      <c r="BC257" s="7"/>
      <c r="BD257" s="7"/>
      <c r="BE257" s="6">
        <f ca="1">IF(Table2[[#This Row],[area]]="area1",Table2[[#This Row],[income]],0)</f>
        <v>0</v>
      </c>
      <c r="BF257" s="7">
        <f ca="1">IF(Table2[[#This Row],[area]]="area2",Table2[[#This Row],[income]],0)</f>
        <v>0</v>
      </c>
      <c r="BG257" s="7">
        <f ca="1">IF(Table2[[#This Row],[area]]="area3",Table2[[#This Row],[income]],0)</f>
        <v>0</v>
      </c>
      <c r="BH257" s="7">
        <f ca="1">IF(Table2[[#This Row],[area]]="area4",Table2[[#This Row],[income]],0)</f>
        <v>0</v>
      </c>
      <c r="BI257" s="7">
        <f ca="1">IF(Table2[[#This Row],[area]]="area5",Table2[[#This Row],[income]],0)</f>
        <v>0</v>
      </c>
      <c r="BJ257" s="7">
        <f ca="1">IF(Table2[[#This Row],[area]]="area6",Table2[[#This Row],[income]],0)</f>
        <v>0</v>
      </c>
      <c r="BK257" s="7">
        <f ca="1">IF(Table2[[#This Row],[area]]="area7",Table2[[#This Row],[income]],0)</f>
        <v>0</v>
      </c>
      <c r="BL257" s="7">
        <f ca="1">IF(Table2[[#This Row],[area]]="area8",Table2[[#This Row],[income]],0)</f>
        <v>27047</v>
      </c>
      <c r="BM257" s="7">
        <f ca="1">IF(Table2[[#This Row],[area]]="area9",Table2[[#This Row],[income]],0)</f>
        <v>0</v>
      </c>
      <c r="BN257" s="7">
        <f ca="1">IF(Table2[[#This Row],[area]]="area10",Table2[[#This Row],[income]],0)</f>
        <v>0</v>
      </c>
      <c r="BO257" s="6">
        <f ca="1">IF(Table2[[#This Row],[field_of_work]]="health",Table2[[#This Row],[income]],0)</f>
        <v>0</v>
      </c>
      <c r="BP257" s="7">
        <f ca="1">IF(Table2[[#This Row],[field_of_work]]="construction",Table2[[#This Row],[income]],0)</f>
        <v>0</v>
      </c>
      <c r="BQ257" s="7">
        <f ca="1">IF(Table2[[#This Row],[field_of_work]]="teaching",Table2[[#This Row],[income]],0)</f>
        <v>0</v>
      </c>
      <c r="BR257" s="7">
        <f ca="1">IF(Table2[[#This Row],[field_of_work]]="IT",Table2[[#This Row],[income]],0)</f>
        <v>0</v>
      </c>
      <c r="BS257" s="7">
        <f ca="1">IF(Table2[[#This Row],[field_of_work]]="general work",Table2[[#This Row],[income]],0)</f>
        <v>0</v>
      </c>
      <c r="BT257" s="8">
        <f ca="1">IF(Table2[[#This Row],[field_of_work]]="agriculture",Table2[[#This Row],[income]],0)</f>
        <v>27047</v>
      </c>
      <c r="BU257" s="6">
        <f ca="1">IF(Table2[[#This Row],[value_of_debts]]&gt;Table2[[#This Row],[income]],1,0)</f>
        <v>1</v>
      </c>
      <c r="BV257" s="7"/>
      <c r="BW257" s="6">
        <f ca="1">IF(Table2[[#This Row],[net_worth_of_person($)]]&gt;$BX$14,Table2[[#This Row],[age]],0)</f>
        <v>26</v>
      </c>
      <c r="BX257" s="8"/>
    </row>
    <row r="258" spans="2:76" x14ac:dyDescent="0.3">
      <c r="B258">
        <f t="shared" ca="1" si="72"/>
        <v>1</v>
      </c>
      <c r="C258" t="str">
        <f t="shared" ca="1" si="73"/>
        <v>men</v>
      </c>
      <c r="D258">
        <f t="shared" ca="1" si="74"/>
        <v>32</v>
      </c>
      <c r="E258">
        <f t="shared" ca="1" si="75"/>
        <v>6</v>
      </c>
      <c r="F258" t="str">
        <f t="shared" ca="1" si="76"/>
        <v>agriculture</v>
      </c>
      <c r="G258">
        <f t="shared" ca="1" si="77"/>
        <v>1</v>
      </c>
      <c r="H258" t="str">
        <f t="shared" ca="1" si="78"/>
        <v>highschool</v>
      </c>
      <c r="I258">
        <f t="shared" ca="1" si="79"/>
        <v>1</v>
      </c>
      <c r="J258">
        <f t="shared" ca="1" si="80"/>
        <v>3</v>
      </c>
      <c r="K258">
        <f t="shared" ca="1" si="81"/>
        <v>58183</v>
      </c>
      <c r="L258">
        <f t="shared" ca="1" si="82"/>
        <v>13</v>
      </c>
      <c r="M258" t="str">
        <f t="shared" ca="1" si="70"/>
        <v>area10</v>
      </c>
      <c r="N258">
        <f t="shared" ca="1" si="83"/>
        <v>174549</v>
      </c>
      <c r="O258" s="2">
        <f t="shared" ca="1" si="84"/>
        <v>39624.604863736553</v>
      </c>
      <c r="P258" s="1">
        <f t="shared" ca="1" si="85"/>
        <v>142580.97274625921</v>
      </c>
      <c r="Q258">
        <f t="shared" ca="1" si="86"/>
        <v>76125</v>
      </c>
      <c r="R258">
        <f t="shared" ca="1" si="87"/>
        <v>72669.396270030527</v>
      </c>
      <c r="S258">
        <f t="shared" ca="1" si="88"/>
        <v>76725.769191929023</v>
      </c>
      <c r="T258" s="1">
        <f t="shared" ca="1" si="89"/>
        <v>393855.74193818821</v>
      </c>
      <c r="U258" s="2">
        <f t="shared" ca="1" si="90"/>
        <v>188419.00113376707</v>
      </c>
      <c r="V258" s="1">
        <f t="shared" ca="1" si="91"/>
        <v>205436.74080442113</v>
      </c>
      <c r="AD258" s="6">
        <f ca="1">IF(Table2[[#This Row],[gender]]="men",1,0)</f>
        <v>1</v>
      </c>
      <c r="AE258" s="7">
        <f ca="1">IF(Table2[[#This Row],[gender]]="women",1,0)</f>
        <v>0</v>
      </c>
      <c r="AF258" s="7"/>
      <c r="AG258" s="8"/>
      <c r="AI258" s="6">
        <f ca="1">IF(Table2[[#This Row],[field_of_work]]="health",1,0)</f>
        <v>0</v>
      </c>
      <c r="AJ258" s="7">
        <f ca="1">IF(Table2[[#This Row],[field_of_work]]="construction",1,0)</f>
        <v>0</v>
      </c>
      <c r="AK258" s="7">
        <f ca="1">IF(Table2[[#This Row],[field_of_work]]="teaching",1,0)</f>
        <v>0</v>
      </c>
      <c r="AL258" s="7">
        <f ca="1">IF(Table2[[#This Row],[field_of_work]]="IT",1,0)</f>
        <v>0</v>
      </c>
      <c r="AM258" s="7">
        <f ca="1">IF(Table2[[#This Row],[field_of_work]]="general work",1,0)</f>
        <v>0</v>
      </c>
      <c r="AN258" s="7">
        <f ca="1">IF(Table2[[#This Row],[field_of_work]]="agriculture",1,0)</f>
        <v>1</v>
      </c>
      <c r="AO258" s="7"/>
      <c r="AP258" s="7"/>
      <c r="AQ258" s="7"/>
      <c r="AR258" s="7"/>
      <c r="AS258" s="7"/>
      <c r="AT258" s="8"/>
      <c r="AV258" s="19">
        <f t="shared" ca="1" si="71"/>
        <v>48720.450662992116</v>
      </c>
      <c r="AW258" s="8"/>
      <c r="AX258" s="6">
        <f ca="1">IF(Table2[[#This Row],[debts]]&gt;$AY$14,1,0)</f>
        <v>1</v>
      </c>
      <c r="AY258" s="7"/>
      <c r="AZ258" s="8"/>
      <c r="BA258" s="26">
        <f ca="1">Table2[[#This Row],[mortage_left]]/Table2[[#This Row],[value_of_house]]</f>
        <v>0.2270113541970252</v>
      </c>
      <c r="BB258" s="7">
        <f t="shared" ca="1" si="92"/>
        <v>1</v>
      </c>
      <c r="BC258" s="7"/>
      <c r="BD258" s="7"/>
      <c r="BE258" s="6">
        <f ca="1">IF(Table2[[#This Row],[area]]="area1",Table2[[#This Row],[income]],0)</f>
        <v>0</v>
      </c>
      <c r="BF258" s="7">
        <f ca="1">IF(Table2[[#This Row],[area]]="area2",Table2[[#This Row],[income]],0)</f>
        <v>0</v>
      </c>
      <c r="BG258" s="7">
        <f ca="1">IF(Table2[[#This Row],[area]]="area3",Table2[[#This Row],[income]],0)</f>
        <v>0</v>
      </c>
      <c r="BH258" s="7">
        <f ca="1">IF(Table2[[#This Row],[area]]="area4",Table2[[#This Row],[income]],0)</f>
        <v>0</v>
      </c>
      <c r="BI258" s="7">
        <f ca="1">IF(Table2[[#This Row],[area]]="area5",Table2[[#This Row],[income]],0)</f>
        <v>0</v>
      </c>
      <c r="BJ258" s="7">
        <f ca="1">IF(Table2[[#This Row],[area]]="area6",Table2[[#This Row],[income]],0)</f>
        <v>0</v>
      </c>
      <c r="BK258" s="7">
        <f ca="1">IF(Table2[[#This Row],[area]]="area7",Table2[[#This Row],[income]],0)</f>
        <v>0</v>
      </c>
      <c r="BL258" s="7">
        <f ca="1">IF(Table2[[#This Row],[area]]="area8",Table2[[#This Row],[income]],0)</f>
        <v>0</v>
      </c>
      <c r="BM258" s="7">
        <f ca="1">IF(Table2[[#This Row],[area]]="area9",Table2[[#This Row],[income]],0)</f>
        <v>0</v>
      </c>
      <c r="BN258" s="7">
        <f ca="1">IF(Table2[[#This Row],[area]]="area10",Table2[[#This Row],[income]],0)</f>
        <v>58183</v>
      </c>
      <c r="BO258" s="6">
        <f ca="1">IF(Table2[[#This Row],[field_of_work]]="health",Table2[[#This Row],[income]],0)</f>
        <v>0</v>
      </c>
      <c r="BP258" s="7">
        <f ca="1">IF(Table2[[#This Row],[field_of_work]]="construction",Table2[[#This Row],[income]],0)</f>
        <v>0</v>
      </c>
      <c r="BQ258" s="7">
        <f ca="1">IF(Table2[[#This Row],[field_of_work]]="teaching",Table2[[#This Row],[income]],0)</f>
        <v>0</v>
      </c>
      <c r="BR258" s="7">
        <f ca="1">IF(Table2[[#This Row],[field_of_work]]="IT",Table2[[#This Row],[income]],0)</f>
        <v>0</v>
      </c>
      <c r="BS258" s="7">
        <f ca="1">IF(Table2[[#This Row],[field_of_work]]="general work",Table2[[#This Row],[income]],0)</f>
        <v>0</v>
      </c>
      <c r="BT258" s="8">
        <f ca="1">IF(Table2[[#This Row],[field_of_work]]="agriculture",Table2[[#This Row],[income]],0)</f>
        <v>58183</v>
      </c>
      <c r="BU258" s="6">
        <f ca="1">IF(Table2[[#This Row],[value_of_debts]]&gt;Table2[[#This Row],[income]],1,0)</f>
        <v>1</v>
      </c>
      <c r="BV258" s="7"/>
      <c r="BW258" s="6">
        <f ca="1">IF(Table2[[#This Row],[net_worth_of_person($)]]&gt;$BX$14,Table2[[#This Row],[age]],0)</f>
        <v>32</v>
      </c>
      <c r="BX258" s="8"/>
    </row>
    <row r="259" spans="2:76" x14ac:dyDescent="0.3">
      <c r="B259">
        <f t="shared" ca="1" si="72"/>
        <v>1</v>
      </c>
      <c r="C259" t="str">
        <f t="shared" ca="1" si="73"/>
        <v>men</v>
      </c>
      <c r="D259">
        <f t="shared" ca="1" si="74"/>
        <v>41</v>
      </c>
      <c r="E259">
        <f t="shared" ca="1" si="75"/>
        <v>2</v>
      </c>
      <c r="F259" t="str">
        <f t="shared" ca="1" si="76"/>
        <v>construction</v>
      </c>
      <c r="G259">
        <f t="shared" ca="1" si="77"/>
        <v>4</v>
      </c>
      <c r="H259" t="str">
        <f t="shared" ca="1" si="78"/>
        <v>technical</v>
      </c>
      <c r="I259">
        <f t="shared" ca="1" si="79"/>
        <v>3</v>
      </c>
      <c r="J259">
        <f t="shared" ca="1" si="80"/>
        <v>3</v>
      </c>
      <c r="K259">
        <f t="shared" ca="1" si="81"/>
        <v>49564</v>
      </c>
      <c r="L259">
        <f t="shared" ca="1" si="82"/>
        <v>1</v>
      </c>
      <c r="M259" t="str">
        <f t="shared" ca="1" si="70"/>
        <v>area1</v>
      </c>
      <c r="N259">
        <f t="shared" ca="1" si="83"/>
        <v>198256</v>
      </c>
      <c r="O259" s="2">
        <f t="shared" ca="1" si="84"/>
        <v>189851.09230803288</v>
      </c>
      <c r="P259" s="1">
        <f t="shared" ca="1" si="85"/>
        <v>146161.35198897636</v>
      </c>
      <c r="Q259">
        <f t="shared" ca="1" si="86"/>
        <v>51174</v>
      </c>
      <c r="R259">
        <f t="shared" ca="1" si="87"/>
        <v>94169.853366652591</v>
      </c>
      <c r="S259">
        <f t="shared" ca="1" si="88"/>
        <v>48537.759156201697</v>
      </c>
      <c r="T259" s="1">
        <f t="shared" ca="1" si="89"/>
        <v>392955.11114517803</v>
      </c>
      <c r="U259" s="2">
        <f t="shared" ca="1" si="90"/>
        <v>335194.94567468547</v>
      </c>
      <c r="V259" s="1">
        <f t="shared" ca="1" si="91"/>
        <v>57760.16547049256</v>
      </c>
      <c r="AD259" s="6">
        <f ca="1">IF(Table2[[#This Row],[gender]]="men",1,0)</f>
        <v>1</v>
      </c>
      <c r="AE259" s="7">
        <f ca="1">IF(Table2[[#This Row],[gender]]="women",1,0)</f>
        <v>0</v>
      </c>
      <c r="AF259" s="7"/>
      <c r="AG259" s="8"/>
      <c r="AI259" s="6">
        <f ca="1">IF(Table2[[#This Row],[field_of_work]]="health",1,0)</f>
        <v>0</v>
      </c>
      <c r="AJ259" s="7">
        <f ca="1">IF(Table2[[#This Row],[field_of_work]]="construction",1,0)</f>
        <v>1</v>
      </c>
      <c r="AK259" s="7">
        <f ca="1">IF(Table2[[#This Row],[field_of_work]]="teaching",1,0)</f>
        <v>0</v>
      </c>
      <c r="AL259" s="7">
        <f ca="1">IF(Table2[[#This Row],[field_of_work]]="IT",1,0)</f>
        <v>0</v>
      </c>
      <c r="AM259" s="7">
        <f ca="1">IF(Table2[[#This Row],[field_of_work]]="general work",1,0)</f>
        <v>0</v>
      </c>
      <c r="AN259" s="7">
        <f ca="1">IF(Table2[[#This Row],[field_of_work]]="agriculture",1,0)</f>
        <v>0</v>
      </c>
      <c r="AO259" s="7"/>
      <c r="AP259" s="7"/>
      <c r="AQ259" s="7"/>
      <c r="AR259" s="7"/>
      <c r="AS259" s="7"/>
      <c r="AT259" s="8"/>
      <c r="AV259" s="19">
        <f t="shared" ca="1" si="71"/>
        <v>51588.919912661055</v>
      </c>
      <c r="AW259" s="8"/>
      <c r="AX259" s="6">
        <f ca="1">IF(Table2[[#This Row],[debts]]&gt;$AY$14,1,0)</f>
        <v>1</v>
      </c>
      <c r="AY259" s="7"/>
      <c r="AZ259" s="8"/>
      <c r="BA259" s="26">
        <f ca="1">Table2[[#This Row],[mortage_left]]/Table2[[#This Row],[value_of_house]]</f>
        <v>0.95760578397643892</v>
      </c>
      <c r="BB259" s="7">
        <f t="shared" ca="1" si="92"/>
        <v>0</v>
      </c>
      <c r="BC259" s="7"/>
      <c r="BD259" s="7"/>
      <c r="BE259" s="6">
        <f ca="1">IF(Table2[[#This Row],[area]]="area1",Table2[[#This Row],[income]],0)</f>
        <v>49564</v>
      </c>
      <c r="BF259" s="7">
        <f ca="1">IF(Table2[[#This Row],[area]]="area2",Table2[[#This Row],[income]],0)</f>
        <v>0</v>
      </c>
      <c r="BG259" s="7">
        <f ca="1">IF(Table2[[#This Row],[area]]="area3",Table2[[#This Row],[income]],0)</f>
        <v>0</v>
      </c>
      <c r="BH259" s="7">
        <f ca="1">IF(Table2[[#This Row],[area]]="area4",Table2[[#This Row],[income]],0)</f>
        <v>0</v>
      </c>
      <c r="BI259" s="7">
        <f ca="1">IF(Table2[[#This Row],[area]]="area5",Table2[[#This Row],[income]],0)</f>
        <v>0</v>
      </c>
      <c r="BJ259" s="7">
        <f ca="1">IF(Table2[[#This Row],[area]]="area6",Table2[[#This Row],[income]],0)</f>
        <v>0</v>
      </c>
      <c r="BK259" s="7">
        <f ca="1">IF(Table2[[#This Row],[area]]="area7",Table2[[#This Row],[income]],0)</f>
        <v>0</v>
      </c>
      <c r="BL259" s="7">
        <f ca="1">IF(Table2[[#This Row],[area]]="area8",Table2[[#This Row],[income]],0)</f>
        <v>0</v>
      </c>
      <c r="BM259" s="7">
        <f ca="1">IF(Table2[[#This Row],[area]]="area9",Table2[[#This Row],[income]],0)</f>
        <v>0</v>
      </c>
      <c r="BN259" s="7">
        <f ca="1">IF(Table2[[#This Row],[area]]="area10",Table2[[#This Row],[income]],0)</f>
        <v>0</v>
      </c>
      <c r="BO259" s="6">
        <f ca="1">IF(Table2[[#This Row],[field_of_work]]="health",Table2[[#This Row],[income]],0)</f>
        <v>0</v>
      </c>
      <c r="BP259" s="7">
        <f ca="1">IF(Table2[[#This Row],[field_of_work]]="construction",Table2[[#This Row],[income]],0)</f>
        <v>49564</v>
      </c>
      <c r="BQ259" s="7">
        <f ca="1">IF(Table2[[#This Row],[field_of_work]]="teaching",Table2[[#This Row],[income]],0)</f>
        <v>0</v>
      </c>
      <c r="BR259" s="7">
        <f ca="1">IF(Table2[[#This Row],[field_of_work]]="IT",Table2[[#This Row],[income]],0)</f>
        <v>0</v>
      </c>
      <c r="BS259" s="7">
        <f ca="1">IF(Table2[[#This Row],[field_of_work]]="general work",Table2[[#This Row],[income]],0)</f>
        <v>0</v>
      </c>
      <c r="BT259" s="8">
        <f ca="1">IF(Table2[[#This Row],[field_of_work]]="agriculture",Table2[[#This Row],[income]],0)</f>
        <v>0</v>
      </c>
      <c r="BU259" s="6">
        <f ca="1">IF(Table2[[#This Row],[value_of_debts]]&gt;Table2[[#This Row],[income]],1,0)</f>
        <v>1</v>
      </c>
      <c r="BV259" s="7"/>
      <c r="BW259" s="6">
        <f ca="1">IF(Table2[[#This Row],[net_worth_of_person($)]]&gt;$BX$14,Table2[[#This Row],[age]],0)</f>
        <v>41</v>
      </c>
      <c r="BX259" s="8"/>
    </row>
    <row r="260" spans="2:76" x14ac:dyDescent="0.3">
      <c r="B260">
        <f t="shared" ca="1" si="72"/>
        <v>1</v>
      </c>
      <c r="C260" t="str">
        <f t="shared" ca="1" si="73"/>
        <v>men</v>
      </c>
      <c r="D260">
        <f t="shared" ca="1" si="74"/>
        <v>37</v>
      </c>
      <c r="E260">
        <f t="shared" ca="1" si="75"/>
        <v>5</v>
      </c>
      <c r="F260" t="str">
        <f t="shared" ca="1" si="76"/>
        <v>general work</v>
      </c>
      <c r="G260">
        <f t="shared" ca="1" si="77"/>
        <v>4</v>
      </c>
      <c r="H260" t="str">
        <f t="shared" ca="1" si="78"/>
        <v>technical</v>
      </c>
      <c r="I260">
        <f t="shared" ca="1" si="79"/>
        <v>2</v>
      </c>
      <c r="J260">
        <f t="shared" ca="1" si="80"/>
        <v>3</v>
      </c>
      <c r="K260">
        <f t="shared" ca="1" si="81"/>
        <v>63647</v>
      </c>
      <c r="L260">
        <f t="shared" ca="1" si="82"/>
        <v>10</v>
      </c>
      <c r="M260" t="str">
        <f t="shared" ca="1" si="70"/>
        <v>area10</v>
      </c>
      <c r="N260">
        <f t="shared" ca="1" si="83"/>
        <v>381882</v>
      </c>
      <c r="O260" s="2">
        <f t="shared" ca="1" si="84"/>
        <v>304542.92687995266</v>
      </c>
      <c r="P260" s="1">
        <f t="shared" ca="1" si="85"/>
        <v>154766.75973798317</v>
      </c>
      <c r="Q260">
        <f t="shared" ca="1" si="86"/>
        <v>146423</v>
      </c>
      <c r="R260">
        <f t="shared" ca="1" si="87"/>
        <v>93755.349587232529</v>
      </c>
      <c r="S260">
        <f t="shared" ca="1" si="88"/>
        <v>44125.321959589215</v>
      </c>
      <c r="T260" s="1">
        <f t="shared" ca="1" si="89"/>
        <v>580774.08169757237</v>
      </c>
      <c r="U260" s="2">
        <f t="shared" ca="1" si="90"/>
        <v>544721.27646718523</v>
      </c>
      <c r="V260" s="1">
        <f t="shared" ca="1" si="91"/>
        <v>36052.805230387137</v>
      </c>
      <c r="AD260" s="6">
        <f ca="1">IF(Table2[[#This Row],[gender]]="men",1,0)</f>
        <v>1</v>
      </c>
      <c r="AE260" s="7">
        <f ca="1">IF(Table2[[#This Row],[gender]]="women",1,0)</f>
        <v>0</v>
      </c>
      <c r="AF260" s="7"/>
      <c r="AG260" s="8"/>
      <c r="AI260" s="6">
        <f ca="1">IF(Table2[[#This Row],[field_of_work]]="health",1,0)</f>
        <v>0</v>
      </c>
      <c r="AJ260" s="7">
        <f ca="1">IF(Table2[[#This Row],[field_of_work]]="construction",1,0)</f>
        <v>0</v>
      </c>
      <c r="AK260" s="7">
        <f ca="1">IF(Table2[[#This Row],[field_of_work]]="teaching",1,0)</f>
        <v>0</v>
      </c>
      <c r="AL260" s="7">
        <f ca="1">IF(Table2[[#This Row],[field_of_work]]="IT",1,0)</f>
        <v>0</v>
      </c>
      <c r="AM260" s="7">
        <f ca="1">IF(Table2[[#This Row],[field_of_work]]="general work",1,0)</f>
        <v>1</v>
      </c>
      <c r="AN260" s="7">
        <f ca="1">IF(Table2[[#This Row],[field_of_work]]="agriculture",1,0)</f>
        <v>0</v>
      </c>
      <c r="AO260" s="7"/>
      <c r="AP260" s="7"/>
      <c r="AQ260" s="7"/>
      <c r="AR260" s="7"/>
      <c r="AS260" s="7"/>
      <c r="AT260" s="8"/>
      <c r="AV260" s="19">
        <f t="shared" ca="1" si="71"/>
        <v>53929.460533966871</v>
      </c>
      <c r="AW260" s="8"/>
      <c r="AX260" s="6">
        <f ca="1">IF(Table2[[#This Row],[debts]]&gt;$AY$14,1,0)</f>
        <v>1</v>
      </c>
      <c r="AY260" s="7"/>
      <c r="AZ260" s="8"/>
      <c r="BA260" s="26">
        <f ca="1">Table2[[#This Row],[mortage_left]]/Table2[[#This Row],[value_of_house]]</f>
        <v>0.79747913460166397</v>
      </c>
      <c r="BB260" s="7">
        <f t="shared" ca="1" si="92"/>
        <v>0</v>
      </c>
      <c r="BC260" s="7"/>
      <c r="BD260" s="7"/>
      <c r="BE260" s="6">
        <f ca="1">IF(Table2[[#This Row],[area]]="area1",Table2[[#This Row],[income]],0)</f>
        <v>0</v>
      </c>
      <c r="BF260" s="7">
        <f ca="1">IF(Table2[[#This Row],[area]]="area2",Table2[[#This Row],[income]],0)</f>
        <v>0</v>
      </c>
      <c r="BG260" s="7">
        <f ca="1">IF(Table2[[#This Row],[area]]="area3",Table2[[#This Row],[income]],0)</f>
        <v>0</v>
      </c>
      <c r="BH260" s="7">
        <f ca="1">IF(Table2[[#This Row],[area]]="area4",Table2[[#This Row],[income]],0)</f>
        <v>0</v>
      </c>
      <c r="BI260" s="7">
        <f ca="1">IF(Table2[[#This Row],[area]]="area5",Table2[[#This Row],[income]],0)</f>
        <v>0</v>
      </c>
      <c r="BJ260" s="7">
        <f ca="1">IF(Table2[[#This Row],[area]]="area6",Table2[[#This Row],[income]],0)</f>
        <v>0</v>
      </c>
      <c r="BK260" s="7">
        <f ca="1">IF(Table2[[#This Row],[area]]="area7",Table2[[#This Row],[income]],0)</f>
        <v>0</v>
      </c>
      <c r="BL260" s="7">
        <f ca="1">IF(Table2[[#This Row],[area]]="area8",Table2[[#This Row],[income]],0)</f>
        <v>0</v>
      </c>
      <c r="BM260" s="7">
        <f ca="1">IF(Table2[[#This Row],[area]]="area9",Table2[[#This Row],[income]],0)</f>
        <v>0</v>
      </c>
      <c r="BN260" s="7">
        <f ca="1">IF(Table2[[#This Row],[area]]="area10",Table2[[#This Row],[income]],0)</f>
        <v>63647</v>
      </c>
      <c r="BO260" s="6">
        <f ca="1">IF(Table2[[#This Row],[field_of_work]]="health",Table2[[#This Row],[income]],0)</f>
        <v>0</v>
      </c>
      <c r="BP260" s="7">
        <f ca="1">IF(Table2[[#This Row],[field_of_work]]="construction",Table2[[#This Row],[income]],0)</f>
        <v>0</v>
      </c>
      <c r="BQ260" s="7">
        <f ca="1">IF(Table2[[#This Row],[field_of_work]]="teaching",Table2[[#This Row],[income]],0)</f>
        <v>0</v>
      </c>
      <c r="BR260" s="7">
        <f ca="1">IF(Table2[[#This Row],[field_of_work]]="IT",Table2[[#This Row],[income]],0)</f>
        <v>0</v>
      </c>
      <c r="BS260" s="7">
        <f ca="1">IF(Table2[[#This Row],[field_of_work]]="general work",Table2[[#This Row],[income]],0)</f>
        <v>63647</v>
      </c>
      <c r="BT260" s="8">
        <f ca="1">IF(Table2[[#This Row],[field_of_work]]="agriculture",Table2[[#This Row],[income]],0)</f>
        <v>0</v>
      </c>
      <c r="BU260" s="6">
        <f ca="1">IF(Table2[[#This Row],[value_of_debts]]&gt;Table2[[#This Row],[income]],1,0)</f>
        <v>1</v>
      </c>
      <c r="BV260" s="7"/>
      <c r="BW260" s="6">
        <f ca="1">IF(Table2[[#This Row],[net_worth_of_person($)]]&gt;$BX$14,Table2[[#This Row],[age]],0)</f>
        <v>37</v>
      </c>
      <c r="BX260" s="8"/>
    </row>
    <row r="261" spans="2:76" x14ac:dyDescent="0.3">
      <c r="B261">
        <f t="shared" ca="1" si="72"/>
        <v>2</v>
      </c>
      <c r="C261" t="str">
        <f t="shared" ca="1" si="73"/>
        <v>women</v>
      </c>
      <c r="D261">
        <f t="shared" ca="1" si="74"/>
        <v>26</v>
      </c>
      <c r="E261">
        <f t="shared" ca="1" si="75"/>
        <v>5</v>
      </c>
      <c r="F261" t="str">
        <f t="shared" ca="1" si="76"/>
        <v>general work</v>
      </c>
      <c r="G261">
        <f t="shared" ca="1" si="77"/>
        <v>4</v>
      </c>
      <c r="H261" t="str">
        <f t="shared" ca="1" si="78"/>
        <v>technical</v>
      </c>
      <c r="I261">
        <f t="shared" ca="1" si="79"/>
        <v>1</v>
      </c>
      <c r="J261">
        <f t="shared" ca="1" si="80"/>
        <v>1</v>
      </c>
      <c r="K261">
        <f t="shared" ca="1" si="81"/>
        <v>75010</v>
      </c>
      <c r="L261">
        <f t="shared" ca="1" si="82"/>
        <v>9</v>
      </c>
      <c r="M261" t="str">
        <f t="shared" ca="1" si="70"/>
        <v>area9</v>
      </c>
      <c r="N261">
        <f t="shared" ca="1" si="83"/>
        <v>300040</v>
      </c>
      <c r="O261" s="2">
        <f t="shared" ca="1" si="84"/>
        <v>44019.546158963611</v>
      </c>
      <c r="P261" s="1">
        <f t="shared" ca="1" si="85"/>
        <v>53929.460533966871</v>
      </c>
      <c r="Q261">
        <f t="shared" ca="1" si="86"/>
        <v>30846</v>
      </c>
      <c r="R261">
        <f t="shared" ca="1" si="87"/>
        <v>71839.721536978832</v>
      </c>
      <c r="S261">
        <f t="shared" ca="1" si="88"/>
        <v>97588.549549479823</v>
      </c>
      <c r="T261" s="1">
        <f t="shared" ca="1" si="89"/>
        <v>451558.01008344674</v>
      </c>
      <c r="U261" s="2">
        <f t="shared" ca="1" si="90"/>
        <v>146705.26769594243</v>
      </c>
      <c r="V261" s="1">
        <f t="shared" ca="1" si="91"/>
        <v>304852.74238750432</v>
      </c>
      <c r="AD261" s="6">
        <f ca="1">IF(Table2[[#This Row],[gender]]="men",1,0)</f>
        <v>0</v>
      </c>
      <c r="AE261" s="7">
        <f ca="1">IF(Table2[[#This Row],[gender]]="women",1,0)</f>
        <v>1</v>
      </c>
      <c r="AF261" s="7"/>
      <c r="AG261" s="8"/>
      <c r="AI261" s="6">
        <f ca="1">IF(Table2[[#This Row],[field_of_work]]="health",1,0)</f>
        <v>0</v>
      </c>
      <c r="AJ261" s="7">
        <f ca="1">IF(Table2[[#This Row],[field_of_work]]="construction",1,0)</f>
        <v>0</v>
      </c>
      <c r="AK261" s="7">
        <f ca="1">IF(Table2[[#This Row],[field_of_work]]="teaching",1,0)</f>
        <v>0</v>
      </c>
      <c r="AL261" s="7">
        <f ca="1">IF(Table2[[#This Row],[field_of_work]]="IT",1,0)</f>
        <v>0</v>
      </c>
      <c r="AM261" s="7">
        <f ca="1">IF(Table2[[#This Row],[field_of_work]]="general work",1,0)</f>
        <v>1</v>
      </c>
      <c r="AN261" s="7">
        <f ca="1">IF(Table2[[#This Row],[field_of_work]]="agriculture",1,0)</f>
        <v>0</v>
      </c>
      <c r="AO261" s="7"/>
      <c r="AP261" s="7"/>
      <c r="AQ261" s="7"/>
      <c r="AR261" s="7"/>
      <c r="AS261" s="7"/>
      <c r="AT261" s="8"/>
      <c r="AV261" s="19">
        <f t="shared" ca="1" si="71"/>
        <v>473.52611924794883</v>
      </c>
      <c r="AW261" s="8"/>
      <c r="AX261" s="6">
        <f ca="1">IF(Table2[[#This Row],[debts]]&gt;$AY$14,1,0)</f>
        <v>1</v>
      </c>
      <c r="AY261" s="7"/>
      <c r="AZ261" s="8"/>
      <c r="BA261" s="26">
        <f ca="1">Table2[[#This Row],[mortage_left]]/Table2[[#This Row],[value_of_house]]</f>
        <v>0.14671225889535933</v>
      </c>
      <c r="BB261" s="7">
        <f t="shared" ca="1" si="92"/>
        <v>1</v>
      </c>
      <c r="BC261" s="7"/>
      <c r="BD261" s="7"/>
      <c r="BE261" s="6">
        <f ca="1">IF(Table2[[#This Row],[area]]="area1",Table2[[#This Row],[income]],0)</f>
        <v>0</v>
      </c>
      <c r="BF261" s="7">
        <f ca="1">IF(Table2[[#This Row],[area]]="area2",Table2[[#This Row],[income]],0)</f>
        <v>0</v>
      </c>
      <c r="BG261" s="7">
        <f ca="1">IF(Table2[[#This Row],[area]]="area3",Table2[[#This Row],[income]],0)</f>
        <v>0</v>
      </c>
      <c r="BH261" s="7">
        <f ca="1">IF(Table2[[#This Row],[area]]="area4",Table2[[#This Row],[income]],0)</f>
        <v>0</v>
      </c>
      <c r="BI261" s="7">
        <f ca="1">IF(Table2[[#This Row],[area]]="area5",Table2[[#This Row],[income]],0)</f>
        <v>0</v>
      </c>
      <c r="BJ261" s="7">
        <f ca="1">IF(Table2[[#This Row],[area]]="area6",Table2[[#This Row],[income]],0)</f>
        <v>0</v>
      </c>
      <c r="BK261" s="7">
        <f ca="1">IF(Table2[[#This Row],[area]]="area7",Table2[[#This Row],[income]],0)</f>
        <v>0</v>
      </c>
      <c r="BL261" s="7">
        <f ca="1">IF(Table2[[#This Row],[area]]="area8",Table2[[#This Row],[income]],0)</f>
        <v>0</v>
      </c>
      <c r="BM261" s="7">
        <f ca="1">IF(Table2[[#This Row],[area]]="area9",Table2[[#This Row],[income]],0)</f>
        <v>75010</v>
      </c>
      <c r="BN261" s="7">
        <f ca="1">IF(Table2[[#This Row],[area]]="area10",Table2[[#This Row],[income]],0)</f>
        <v>0</v>
      </c>
      <c r="BO261" s="6">
        <f ca="1">IF(Table2[[#This Row],[field_of_work]]="health",Table2[[#This Row],[income]],0)</f>
        <v>0</v>
      </c>
      <c r="BP261" s="7">
        <f ca="1">IF(Table2[[#This Row],[field_of_work]]="construction",Table2[[#This Row],[income]],0)</f>
        <v>0</v>
      </c>
      <c r="BQ261" s="7">
        <f ca="1">IF(Table2[[#This Row],[field_of_work]]="teaching",Table2[[#This Row],[income]],0)</f>
        <v>0</v>
      </c>
      <c r="BR261" s="7">
        <f ca="1">IF(Table2[[#This Row],[field_of_work]]="IT",Table2[[#This Row],[income]],0)</f>
        <v>0</v>
      </c>
      <c r="BS261" s="7">
        <f ca="1">IF(Table2[[#This Row],[field_of_work]]="general work",Table2[[#This Row],[income]],0)</f>
        <v>75010</v>
      </c>
      <c r="BT261" s="8">
        <f ca="1">IF(Table2[[#This Row],[field_of_work]]="agriculture",Table2[[#This Row],[income]],0)</f>
        <v>0</v>
      </c>
      <c r="BU261" s="6">
        <f ca="1">IF(Table2[[#This Row],[value_of_debts]]&gt;Table2[[#This Row],[income]],1,0)</f>
        <v>1</v>
      </c>
      <c r="BV261" s="7"/>
      <c r="BW261" s="6">
        <f ca="1">IF(Table2[[#This Row],[net_worth_of_person($)]]&gt;$BX$14,Table2[[#This Row],[age]],0)</f>
        <v>26</v>
      </c>
      <c r="BX261" s="8"/>
    </row>
    <row r="262" spans="2:76" x14ac:dyDescent="0.3">
      <c r="B262">
        <f t="shared" ca="1" si="72"/>
        <v>1</v>
      </c>
      <c r="C262" t="str">
        <f t="shared" ca="1" si="73"/>
        <v>men</v>
      </c>
      <c r="D262">
        <f t="shared" ca="1" si="74"/>
        <v>40</v>
      </c>
      <c r="E262">
        <f t="shared" ca="1" si="75"/>
        <v>5</v>
      </c>
      <c r="F262" t="str">
        <f t="shared" ca="1" si="76"/>
        <v>general work</v>
      </c>
      <c r="G262">
        <f t="shared" ca="1" si="77"/>
        <v>5</v>
      </c>
      <c r="H262" t="str">
        <f t="shared" ca="1" si="78"/>
        <v>other</v>
      </c>
      <c r="I262">
        <f t="shared" ca="1" si="79"/>
        <v>3</v>
      </c>
      <c r="J262">
        <f t="shared" ca="1" si="80"/>
        <v>1</v>
      </c>
      <c r="K262">
        <f t="shared" ca="1" si="81"/>
        <v>58021</v>
      </c>
      <c r="L262">
        <f t="shared" ca="1" si="82"/>
        <v>12</v>
      </c>
      <c r="M262" t="str">
        <f t="shared" ca="1" si="70"/>
        <v>area10</v>
      </c>
      <c r="N262">
        <f t="shared" ca="1" si="83"/>
        <v>174063</v>
      </c>
      <c r="O262" s="2">
        <f t="shared" ca="1" si="84"/>
        <v>76413.085807636555</v>
      </c>
      <c r="P262" s="1">
        <f t="shared" ca="1" si="85"/>
        <v>473.52611924794883</v>
      </c>
      <c r="Q262">
        <f t="shared" ca="1" si="86"/>
        <v>136</v>
      </c>
      <c r="R262">
        <f t="shared" ca="1" si="87"/>
        <v>9935.0537304110603</v>
      </c>
      <c r="S262">
        <f t="shared" ca="1" si="88"/>
        <v>45077.148528067075</v>
      </c>
      <c r="T262" s="1">
        <f t="shared" ca="1" si="89"/>
        <v>219613.67464731503</v>
      </c>
      <c r="U262" s="2">
        <f t="shared" ca="1" si="90"/>
        <v>86484.139538047617</v>
      </c>
      <c r="V262" s="1">
        <f t="shared" ca="1" si="91"/>
        <v>133129.5351092674</v>
      </c>
      <c r="AD262" s="6">
        <f ca="1">IF(Table2[[#This Row],[gender]]="men",1,0)</f>
        <v>1</v>
      </c>
      <c r="AE262" s="7">
        <f ca="1">IF(Table2[[#This Row],[gender]]="women",1,0)</f>
        <v>0</v>
      </c>
      <c r="AF262" s="7"/>
      <c r="AG262" s="8"/>
      <c r="AI262" s="6">
        <f ca="1">IF(Table2[[#This Row],[field_of_work]]="health",1,0)</f>
        <v>0</v>
      </c>
      <c r="AJ262" s="7">
        <f ca="1">IF(Table2[[#This Row],[field_of_work]]="construction",1,0)</f>
        <v>0</v>
      </c>
      <c r="AK262" s="7">
        <f ca="1">IF(Table2[[#This Row],[field_of_work]]="teaching",1,0)</f>
        <v>0</v>
      </c>
      <c r="AL262" s="7">
        <f ca="1">IF(Table2[[#This Row],[field_of_work]]="IT",1,0)</f>
        <v>0</v>
      </c>
      <c r="AM262" s="7">
        <f ca="1">IF(Table2[[#This Row],[field_of_work]]="general work",1,0)</f>
        <v>1</v>
      </c>
      <c r="AN262" s="7">
        <f ca="1">IF(Table2[[#This Row],[field_of_work]]="agriculture",1,0)</f>
        <v>0</v>
      </c>
      <c r="AO262" s="7"/>
      <c r="AP262" s="7"/>
      <c r="AQ262" s="7"/>
      <c r="AR262" s="7"/>
      <c r="AS262" s="7"/>
      <c r="AT262" s="8"/>
      <c r="AV262" s="19">
        <f t="shared" ca="1" si="71"/>
        <v>26191.527529557192</v>
      </c>
      <c r="AW262" s="8"/>
      <c r="AX262" s="6">
        <f ca="1">IF(Table2[[#This Row],[debts]]&gt;$AY$14,1,0)</f>
        <v>1</v>
      </c>
      <c r="AY262" s="7"/>
      <c r="AZ262" s="8"/>
      <c r="BA262" s="26">
        <f ca="1">Table2[[#This Row],[mortage_left]]/Table2[[#This Row],[value_of_house]]</f>
        <v>0.43899671847340649</v>
      </c>
      <c r="BB262" s="7">
        <f t="shared" ca="1" si="92"/>
        <v>0</v>
      </c>
      <c r="BC262" s="7"/>
      <c r="BD262" s="7"/>
      <c r="BE262" s="6">
        <f ca="1">IF(Table2[[#This Row],[area]]="area1",Table2[[#This Row],[income]],0)</f>
        <v>0</v>
      </c>
      <c r="BF262" s="7">
        <f ca="1">IF(Table2[[#This Row],[area]]="area2",Table2[[#This Row],[income]],0)</f>
        <v>0</v>
      </c>
      <c r="BG262" s="7">
        <f ca="1">IF(Table2[[#This Row],[area]]="area3",Table2[[#This Row],[income]],0)</f>
        <v>0</v>
      </c>
      <c r="BH262" s="7">
        <f ca="1">IF(Table2[[#This Row],[area]]="area4",Table2[[#This Row],[income]],0)</f>
        <v>0</v>
      </c>
      <c r="BI262" s="7">
        <f ca="1">IF(Table2[[#This Row],[area]]="area5",Table2[[#This Row],[income]],0)</f>
        <v>0</v>
      </c>
      <c r="BJ262" s="7">
        <f ca="1">IF(Table2[[#This Row],[area]]="area6",Table2[[#This Row],[income]],0)</f>
        <v>0</v>
      </c>
      <c r="BK262" s="7">
        <f ca="1">IF(Table2[[#This Row],[area]]="area7",Table2[[#This Row],[income]],0)</f>
        <v>0</v>
      </c>
      <c r="BL262" s="7">
        <f ca="1">IF(Table2[[#This Row],[area]]="area8",Table2[[#This Row],[income]],0)</f>
        <v>0</v>
      </c>
      <c r="BM262" s="7">
        <f ca="1">IF(Table2[[#This Row],[area]]="area9",Table2[[#This Row],[income]],0)</f>
        <v>0</v>
      </c>
      <c r="BN262" s="7">
        <f ca="1">IF(Table2[[#This Row],[area]]="area10",Table2[[#This Row],[income]],0)</f>
        <v>58021</v>
      </c>
      <c r="BO262" s="6">
        <f ca="1">IF(Table2[[#This Row],[field_of_work]]="health",Table2[[#This Row],[income]],0)</f>
        <v>0</v>
      </c>
      <c r="BP262" s="7">
        <f ca="1">IF(Table2[[#This Row],[field_of_work]]="construction",Table2[[#This Row],[income]],0)</f>
        <v>0</v>
      </c>
      <c r="BQ262" s="7">
        <f ca="1">IF(Table2[[#This Row],[field_of_work]]="teaching",Table2[[#This Row],[income]],0)</f>
        <v>0</v>
      </c>
      <c r="BR262" s="7">
        <f ca="1">IF(Table2[[#This Row],[field_of_work]]="IT",Table2[[#This Row],[income]],0)</f>
        <v>0</v>
      </c>
      <c r="BS262" s="7">
        <f ca="1">IF(Table2[[#This Row],[field_of_work]]="general work",Table2[[#This Row],[income]],0)</f>
        <v>58021</v>
      </c>
      <c r="BT262" s="8">
        <f ca="1">IF(Table2[[#This Row],[field_of_work]]="agriculture",Table2[[#This Row],[income]],0)</f>
        <v>0</v>
      </c>
      <c r="BU262" s="6">
        <f ca="1">IF(Table2[[#This Row],[value_of_debts]]&gt;Table2[[#This Row],[income]],1,0)</f>
        <v>1</v>
      </c>
      <c r="BV262" s="7"/>
      <c r="BW262" s="6">
        <f ca="1">IF(Table2[[#This Row],[net_worth_of_person($)]]&gt;$BX$14,Table2[[#This Row],[age]],0)</f>
        <v>40</v>
      </c>
      <c r="BX262" s="8"/>
    </row>
    <row r="263" spans="2:76" x14ac:dyDescent="0.3">
      <c r="B263">
        <f t="shared" ca="1" si="72"/>
        <v>2</v>
      </c>
      <c r="C263" t="str">
        <f t="shared" ca="1" si="73"/>
        <v>women</v>
      </c>
      <c r="D263">
        <f t="shared" ca="1" si="74"/>
        <v>36</v>
      </c>
      <c r="E263">
        <f t="shared" ca="1" si="75"/>
        <v>6</v>
      </c>
      <c r="F263" t="str">
        <f t="shared" ca="1" si="76"/>
        <v>agriculture</v>
      </c>
      <c r="G263">
        <f t="shared" ca="1" si="77"/>
        <v>2</v>
      </c>
      <c r="H263" t="str">
        <f t="shared" ca="1" si="78"/>
        <v>college</v>
      </c>
      <c r="I263">
        <f t="shared" ca="1" si="79"/>
        <v>2</v>
      </c>
      <c r="J263">
        <f t="shared" ca="1" si="80"/>
        <v>3</v>
      </c>
      <c r="K263">
        <f t="shared" ca="1" si="81"/>
        <v>76903</v>
      </c>
      <c r="L263">
        <f t="shared" ca="1" si="82"/>
        <v>11</v>
      </c>
      <c r="M263" t="str">
        <f t="shared" ca="1" si="70"/>
        <v>area10</v>
      </c>
      <c r="N263">
        <f t="shared" ca="1" si="83"/>
        <v>307612</v>
      </c>
      <c r="O263" s="2">
        <f t="shared" ca="1" si="84"/>
        <v>95918.754683138977</v>
      </c>
      <c r="P263" s="1">
        <f t="shared" ca="1" si="85"/>
        <v>78574.582588671576</v>
      </c>
      <c r="Q263">
        <f t="shared" ca="1" si="86"/>
        <v>872</v>
      </c>
      <c r="R263">
        <f t="shared" ca="1" si="87"/>
        <v>12902.797275372632</v>
      </c>
      <c r="S263">
        <f t="shared" ca="1" si="88"/>
        <v>60210.51287934991</v>
      </c>
      <c r="T263" s="1">
        <f t="shared" ca="1" si="89"/>
        <v>446397.09546802152</v>
      </c>
      <c r="U263" s="2">
        <f t="shared" ca="1" si="90"/>
        <v>109693.55195851161</v>
      </c>
      <c r="V263" s="1">
        <f t="shared" ca="1" si="91"/>
        <v>336703.54350950988</v>
      </c>
      <c r="AD263" s="6">
        <f ca="1">IF(Table2[[#This Row],[gender]]="men",1,0)</f>
        <v>0</v>
      </c>
      <c r="AE263" s="7">
        <f ca="1">IF(Table2[[#This Row],[gender]]="women",1,0)</f>
        <v>1</v>
      </c>
      <c r="AF263" s="7"/>
      <c r="AG263" s="8"/>
      <c r="AI263" s="6">
        <f ca="1">IF(Table2[[#This Row],[field_of_work]]="health",1,0)</f>
        <v>0</v>
      </c>
      <c r="AJ263" s="7">
        <f ca="1">IF(Table2[[#This Row],[field_of_work]]="construction",1,0)</f>
        <v>0</v>
      </c>
      <c r="AK263" s="7">
        <f ca="1">IF(Table2[[#This Row],[field_of_work]]="teaching",1,0)</f>
        <v>0</v>
      </c>
      <c r="AL263" s="7">
        <f ca="1">IF(Table2[[#This Row],[field_of_work]]="IT",1,0)</f>
        <v>0</v>
      </c>
      <c r="AM263" s="7">
        <f ca="1">IF(Table2[[#This Row],[field_of_work]]="general work",1,0)</f>
        <v>0</v>
      </c>
      <c r="AN263" s="7">
        <f ca="1">IF(Table2[[#This Row],[field_of_work]]="agriculture",1,0)</f>
        <v>1</v>
      </c>
      <c r="AO263" s="7"/>
      <c r="AP263" s="7"/>
      <c r="AQ263" s="7"/>
      <c r="AR263" s="7"/>
      <c r="AS263" s="7"/>
      <c r="AT263" s="8"/>
      <c r="AV263" s="19">
        <f t="shared" ca="1" si="71"/>
        <v>43673.343002567221</v>
      </c>
      <c r="AW263" s="8"/>
      <c r="AX263" s="6">
        <f ca="1">IF(Table2[[#This Row],[debts]]&gt;$AY$14,1,0)</f>
        <v>1</v>
      </c>
      <c r="AY263" s="7"/>
      <c r="AZ263" s="8"/>
      <c r="BA263" s="26">
        <f ca="1">Table2[[#This Row],[mortage_left]]/Table2[[#This Row],[value_of_house]]</f>
        <v>0.31181733704517045</v>
      </c>
      <c r="BB263" s="7">
        <f t="shared" ca="1" si="92"/>
        <v>0</v>
      </c>
      <c r="BC263" s="7"/>
      <c r="BD263" s="7"/>
      <c r="BE263" s="6">
        <f ca="1">IF(Table2[[#This Row],[area]]="area1",Table2[[#This Row],[income]],0)</f>
        <v>0</v>
      </c>
      <c r="BF263" s="7">
        <f ca="1">IF(Table2[[#This Row],[area]]="area2",Table2[[#This Row],[income]],0)</f>
        <v>0</v>
      </c>
      <c r="BG263" s="7">
        <f ca="1">IF(Table2[[#This Row],[area]]="area3",Table2[[#This Row],[income]],0)</f>
        <v>0</v>
      </c>
      <c r="BH263" s="7">
        <f ca="1">IF(Table2[[#This Row],[area]]="area4",Table2[[#This Row],[income]],0)</f>
        <v>0</v>
      </c>
      <c r="BI263" s="7">
        <f ca="1">IF(Table2[[#This Row],[area]]="area5",Table2[[#This Row],[income]],0)</f>
        <v>0</v>
      </c>
      <c r="BJ263" s="7">
        <f ca="1">IF(Table2[[#This Row],[area]]="area6",Table2[[#This Row],[income]],0)</f>
        <v>0</v>
      </c>
      <c r="BK263" s="7">
        <f ca="1">IF(Table2[[#This Row],[area]]="area7",Table2[[#This Row],[income]],0)</f>
        <v>0</v>
      </c>
      <c r="BL263" s="7">
        <f ca="1">IF(Table2[[#This Row],[area]]="area8",Table2[[#This Row],[income]],0)</f>
        <v>0</v>
      </c>
      <c r="BM263" s="7">
        <f ca="1">IF(Table2[[#This Row],[area]]="area9",Table2[[#This Row],[income]],0)</f>
        <v>0</v>
      </c>
      <c r="BN263" s="7">
        <f ca="1">IF(Table2[[#This Row],[area]]="area10",Table2[[#This Row],[income]],0)</f>
        <v>76903</v>
      </c>
      <c r="BO263" s="6">
        <f ca="1">IF(Table2[[#This Row],[field_of_work]]="health",Table2[[#This Row],[income]],0)</f>
        <v>0</v>
      </c>
      <c r="BP263" s="7">
        <f ca="1">IF(Table2[[#This Row],[field_of_work]]="construction",Table2[[#This Row],[income]],0)</f>
        <v>0</v>
      </c>
      <c r="BQ263" s="7">
        <f ca="1">IF(Table2[[#This Row],[field_of_work]]="teaching",Table2[[#This Row],[income]],0)</f>
        <v>0</v>
      </c>
      <c r="BR263" s="7">
        <f ca="1">IF(Table2[[#This Row],[field_of_work]]="IT",Table2[[#This Row],[income]],0)</f>
        <v>0</v>
      </c>
      <c r="BS263" s="7">
        <f ca="1">IF(Table2[[#This Row],[field_of_work]]="general work",Table2[[#This Row],[income]],0)</f>
        <v>0</v>
      </c>
      <c r="BT263" s="8">
        <f ca="1">IF(Table2[[#This Row],[field_of_work]]="agriculture",Table2[[#This Row],[income]],0)</f>
        <v>76903</v>
      </c>
      <c r="BU263" s="6">
        <f ca="1">IF(Table2[[#This Row],[value_of_debts]]&gt;Table2[[#This Row],[income]],1,0)</f>
        <v>1</v>
      </c>
      <c r="BV263" s="7"/>
      <c r="BW263" s="6">
        <f ca="1">IF(Table2[[#This Row],[net_worth_of_person($)]]&gt;$BX$14,Table2[[#This Row],[age]],0)</f>
        <v>36</v>
      </c>
      <c r="BX263" s="8"/>
    </row>
    <row r="264" spans="2:76" x14ac:dyDescent="0.3">
      <c r="B264">
        <f t="shared" ca="1" si="72"/>
        <v>1</v>
      </c>
      <c r="C264" t="str">
        <f t="shared" ca="1" si="73"/>
        <v>men</v>
      </c>
      <c r="D264">
        <f t="shared" ca="1" si="74"/>
        <v>41</v>
      </c>
      <c r="E264">
        <f t="shared" ca="1" si="75"/>
        <v>5</v>
      </c>
      <c r="F264" t="str">
        <f t="shared" ca="1" si="76"/>
        <v>general work</v>
      </c>
      <c r="G264">
        <f t="shared" ca="1" si="77"/>
        <v>5</v>
      </c>
      <c r="H264" t="str">
        <f t="shared" ca="1" si="78"/>
        <v>other</v>
      </c>
      <c r="I264">
        <f t="shared" ca="1" si="79"/>
        <v>3</v>
      </c>
      <c r="J264">
        <f t="shared" ca="1" si="80"/>
        <v>1</v>
      </c>
      <c r="K264">
        <f t="shared" ca="1" si="81"/>
        <v>82252</v>
      </c>
      <c r="L264">
        <f t="shared" ca="1" si="82"/>
        <v>1</v>
      </c>
      <c r="M264" t="str">
        <f t="shared" ca="1" si="70"/>
        <v>area1</v>
      </c>
      <c r="N264">
        <f t="shared" ca="1" si="83"/>
        <v>411260</v>
      </c>
      <c r="O264" s="2">
        <f t="shared" ca="1" si="84"/>
        <v>82816.494359530334</v>
      </c>
      <c r="P264" s="1">
        <f t="shared" ca="1" si="85"/>
        <v>43673.343002567221</v>
      </c>
      <c r="Q264">
        <f t="shared" ca="1" si="86"/>
        <v>21676</v>
      </c>
      <c r="R264">
        <f t="shared" ca="1" si="87"/>
        <v>142537.77455387724</v>
      </c>
      <c r="S264">
        <f t="shared" ca="1" si="88"/>
        <v>61813.81610180292</v>
      </c>
      <c r="T264" s="1">
        <f t="shared" ca="1" si="89"/>
        <v>516747.15910437016</v>
      </c>
      <c r="U264" s="2">
        <f t="shared" ca="1" si="90"/>
        <v>247030.26891340758</v>
      </c>
      <c r="V264" s="1">
        <f t="shared" ca="1" si="91"/>
        <v>269716.89019096259</v>
      </c>
      <c r="AD264" s="6">
        <f ca="1">IF(Table2[[#This Row],[gender]]="men",1,0)</f>
        <v>1</v>
      </c>
      <c r="AE264" s="7">
        <f ca="1">IF(Table2[[#This Row],[gender]]="women",1,0)</f>
        <v>0</v>
      </c>
      <c r="AF264" s="7"/>
      <c r="AG264" s="8"/>
      <c r="AI264" s="6">
        <f ca="1">IF(Table2[[#This Row],[field_of_work]]="health",1,0)</f>
        <v>0</v>
      </c>
      <c r="AJ264" s="7">
        <f ca="1">IF(Table2[[#This Row],[field_of_work]]="construction",1,0)</f>
        <v>0</v>
      </c>
      <c r="AK264" s="7">
        <f ca="1">IF(Table2[[#This Row],[field_of_work]]="teaching",1,0)</f>
        <v>0</v>
      </c>
      <c r="AL264" s="7">
        <f ca="1">IF(Table2[[#This Row],[field_of_work]]="IT",1,0)</f>
        <v>0</v>
      </c>
      <c r="AM264" s="7">
        <f ca="1">IF(Table2[[#This Row],[field_of_work]]="general work",1,0)</f>
        <v>1</v>
      </c>
      <c r="AN264" s="7">
        <f ca="1">IF(Table2[[#This Row],[field_of_work]]="agriculture",1,0)</f>
        <v>0</v>
      </c>
      <c r="AO264" s="7"/>
      <c r="AP264" s="7"/>
      <c r="AQ264" s="7"/>
      <c r="AR264" s="7"/>
      <c r="AS264" s="7"/>
      <c r="AT264" s="8"/>
      <c r="AV264" s="19">
        <f t="shared" ca="1" si="71"/>
        <v>4937.1667250201153</v>
      </c>
      <c r="AW264" s="8"/>
      <c r="AX264" s="6">
        <f ca="1">IF(Table2[[#This Row],[debts]]&gt;$AY$14,1,0)</f>
        <v>1</v>
      </c>
      <c r="AY264" s="7"/>
      <c r="AZ264" s="8"/>
      <c r="BA264" s="26">
        <f ca="1">Table2[[#This Row],[mortage_left]]/Table2[[#This Row],[value_of_house]]</f>
        <v>0.20137259728524615</v>
      </c>
      <c r="BB264" s="7">
        <f t="shared" ca="1" si="92"/>
        <v>1</v>
      </c>
      <c r="BC264" s="7"/>
      <c r="BD264" s="7"/>
      <c r="BE264" s="6">
        <f ca="1">IF(Table2[[#This Row],[area]]="area1",Table2[[#This Row],[income]],0)</f>
        <v>82252</v>
      </c>
      <c r="BF264" s="7">
        <f ca="1">IF(Table2[[#This Row],[area]]="area2",Table2[[#This Row],[income]],0)</f>
        <v>0</v>
      </c>
      <c r="BG264" s="7">
        <f ca="1">IF(Table2[[#This Row],[area]]="area3",Table2[[#This Row],[income]],0)</f>
        <v>0</v>
      </c>
      <c r="BH264" s="7">
        <f ca="1">IF(Table2[[#This Row],[area]]="area4",Table2[[#This Row],[income]],0)</f>
        <v>0</v>
      </c>
      <c r="BI264" s="7">
        <f ca="1">IF(Table2[[#This Row],[area]]="area5",Table2[[#This Row],[income]],0)</f>
        <v>0</v>
      </c>
      <c r="BJ264" s="7">
        <f ca="1">IF(Table2[[#This Row],[area]]="area6",Table2[[#This Row],[income]],0)</f>
        <v>0</v>
      </c>
      <c r="BK264" s="7">
        <f ca="1">IF(Table2[[#This Row],[area]]="area7",Table2[[#This Row],[income]],0)</f>
        <v>0</v>
      </c>
      <c r="BL264" s="7">
        <f ca="1">IF(Table2[[#This Row],[area]]="area8",Table2[[#This Row],[income]],0)</f>
        <v>0</v>
      </c>
      <c r="BM264" s="7">
        <f ca="1">IF(Table2[[#This Row],[area]]="area9",Table2[[#This Row],[income]],0)</f>
        <v>0</v>
      </c>
      <c r="BN264" s="7">
        <f ca="1">IF(Table2[[#This Row],[area]]="area10",Table2[[#This Row],[income]],0)</f>
        <v>0</v>
      </c>
      <c r="BO264" s="6">
        <f ca="1">IF(Table2[[#This Row],[field_of_work]]="health",Table2[[#This Row],[income]],0)</f>
        <v>0</v>
      </c>
      <c r="BP264" s="7">
        <f ca="1">IF(Table2[[#This Row],[field_of_work]]="construction",Table2[[#This Row],[income]],0)</f>
        <v>0</v>
      </c>
      <c r="BQ264" s="7">
        <f ca="1">IF(Table2[[#This Row],[field_of_work]]="teaching",Table2[[#This Row],[income]],0)</f>
        <v>0</v>
      </c>
      <c r="BR264" s="7">
        <f ca="1">IF(Table2[[#This Row],[field_of_work]]="IT",Table2[[#This Row],[income]],0)</f>
        <v>0</v>
      </c>
      <c r="BS264" s="7">
        <f ca="1">IF(Table2[[#This Row],[field_of_work]]="general work",Table2[[#This Row],[income]],0)</f>
        <v>82252</v>
      </c>
      <c r="BT264" s="8">
        <f ca="1">IF(Table2[[#This Row],[field_of_work]]="agriculture",Table2[[#This Row],[income]],0)</f>
        <v>0</v>
      </c>
      <c r="BU264" s="6">
        <f ca="1">IF(Table2[[#This Row],[value_of_debts]]&gt;Table2[[#This Row],[income]],1,0)</f>
        <v>1</v>
      </c>
      <c r="BV264" s="7"/>
      <c r="BW264" s="6">
        <f ca="1">IF(Table2[[#This Row],[net_worth_of_person($)]]&gt;$BX$14,Table2[[#This Row],[age]],0)</f>
        <v>41</v>
      </c>
      <c r="BX264" s="8"/>
    </row>
    <row r="265" spans="2:76" x14ac:dyDescent="0.3">
      <c r="B265">
        <f t="shared" ca="1" si="72"/>
        <v>1</v>
      </c>
      <c r="C265" t="str">
        <f t="shared" ca="1" si="73"/>
        <v>men</v>
      </c>
      <c r="D265">
        <f t="shared" ca="1" si="74"/>
        <v>44</v>
      </c>
      <c r="E265">
        <f t="shared" ca="1" si="75"/>
        <v>2</v>
      </c>
      <c r="F265" t="str">
        <f t="shared" ca="1" si="76"/>
        <v>construction</v>
      </c>
      <c r="G265">
        <f t="shared" ca="1" si="77"/>
        <v>5</v>
      </c>
      <c r="H265" t="str">
        <f t="shared" ca="1" si="78"/>
        <v>other</v>
      </c>
      <c r="I265">
        <f t="shared" ca="1" si="79"/>
        <v>0</v>
      </c>
      <c r="J265">
        <f t="shared" ca="1" si="80"/>
        <v>2</v>
      </c>
      <c r="K265">
        <f t="shared" ca="1" si="81"/>
        <v>67382</v>
      </c>
      <c r="L265">
        <f t="shared" ca="1" si="82"/>
        <v>7</v>
      </c>
      <c r="M265" t="str">
        <f t="shared" ca="1" si="70"/>
        <v>area7</v>
      </c>
      <c r="N265">
        <f t="shared" ca="1" si="83"/>
        <v>269528</v>
      </c>
      <c r="O265" s="2">
        <f t="shared" ca="1" si="84"/>
        <v>73542.852811543402</v>
      </c>
      <c r="P265" s="1">
        <f t="shared" ca="1" si="85"/>
        <v>9874.3334500402307</v>
      </c>
      <c r="Q265">
        <f t="shared" ca="1" si="86"/>
        <v>7210</v>
      </c>
      <c r="R265">
        <f t="shared" ca="1" si="87"/>
        <v>42221.538148770065</v>
      </c>
      <c r="S265">
        <f t="shared" ca="1" si="88"/>
        <v>24477.22678147809</v>
      </c>
      <c r="T265" s="1">
        <f t="shared" ca="1" si="89"/>
        <v>303879.56023151835</v>
      </c>
      <c r="U265" s="2">
        <f t="shared" ca="1" si="90"/>
        <v>122974.39096031347</v>
      </c>
      <c r="V265" s="1">
        <f t="shared" ca="1" si="91"/>
        <v>180905.16927120488</v>
      </c>
      <c r="AD265" s="6">
        <f ca="1">IF(Table2[[#This Row],[gender]]="men",1,0)</f>
        <v>1</v>
      </c>
      <c r="AE265" s="7">
        <f ca="1">IF(Table2[[#This Row],[gender]]="women",1,0)</f>
        <v>0</v>
      </c>
      <c r="AF265" s="7"/>
      <c r="AG265" s="8"/>
      <c r="AI265" s="6">
        <f ca="1">IF(Table2[[#This Row],[field_of_work]]="health",1,0)</f>
        <v>0</v>
      </c>
      <c r="AJ265" s="7">
        <f ca="1">IF(Table2[[#This Row],[field_of_work]]="construction",1,0)</f>
        <v>1</v>
      </c>
      <c r="AK265" s="7">
        <f ca="1">IF(Table2[[#This Row],[field_of_work]]="teaching",1,0)</f>
        <v>0</v>
      </c>
      <c r="AL265" s="7">
        <f ca="1">IF(Table2[[#This Row],[field_of_work]]="IT",1,0)</f>
        <v>0</v>
      </c>
      <c r="AM265" s="7">
        <f ca="1">IF(Table2[[#This Row],[field_of_work]]="general work",1,0)</f>
        <v>0</v>
      </c>
      <c r="AN265" s="7">
        <f ca="1">IF(Table2[[#This Row],[field_of_work]]="agriculture",1,0)</f>
        <v>0</v>
      </c>
      <c r="AO265" s="7"/>
      <c r="AP265" s="7"/>
      <c r="AQ265" s="7"/>
      <c r="AR265" s="7"/>
      <c r="AS265" s="7"/>
      <c r="AT265" s="8"/>
      <c r="AV265" s="19">
        <f t="shared" ca="1" si="71"/>
        <v>4980.6621342457711</v>
      </c>
      <c r="AW265" s="8"/>
      <c r="AX265" s="6">
        <f ca="1">IF(Table2[[#This Row],[debts]]&gt;$AY$14,1,0)</f>
        <v>1</v>
      </c>
      <c r="AY265" s="7"/>
      <c r="AZ265" s="8"/>
      <c r="BA265" s="26">
        <f ca="1">Table2[[#This Row],[mortage_left]]/Table2[[#This Row],[value_of_house]]</f>
        <v>0.27285793242833178</v>
      </c>
      <c r="BB265" s="7">
        <f t="shared" ca="1" si="92"/>
        <v>1</v>
      </c>
      <c r="BC265" s="7"/>
      <c r="BD265" s="7"/>
      <c r="BE265" s="6">
        <f ca="1">IF(Table2[[#This Row],[area]]="area1",Table2[[#This Row],[income]],0)</f>
        <v>0</v>
      </c>
      <c r="BF265" s="7">
        <f ca="1">IF(Table2[[#This Row],[area]]="area2",Table2[[#This Row],[income]],0)</f>
        <v>0</v>
      </c>
      <c r="BG265" s="7">
        <f ca="1">IF(Table2[[#This Row],[area]]="area3",Table2[[#This Row],[income]],0)</f>
        <v>0</v>
      </c>
      <c r="BH265" s="7">
        <f ca="1">IF(Table2[[#This Row],[area]]="area4",Table2[[#This Row],[income]],0)</f>
        <v>0</v>
      </c>
      <c r="BI265" s="7">
        <f ca="1">IF(Table2[[#This Row],[area]]="area5",Table2[[#This Row],[income]],0)</f>
        <v>0</v>
      </c>
      <c r="BJ265" s="7">
        <f ca="1">IF(Table2[[#This Row],[area]]="area6",Table2[[#This Row],[income]],0)</f>
        <v>0</v>
      </c>
      <c r="BK265" s="7">
        <f ca="1">IF(Table2[[#This Row],[area]]="area7",Table2[[#This Row],[income]],0)</f>
        <v>67382</v>
      </c>
      <c r="BL265" s="7">
        <f ca="1">IF(Table2[[#This Row],[area]]="area8",Table2[[#This Row],[income]],0)</f>
        <v>0</v>
      </c>
      <c r="BM265" s="7">
        <f ca="1">IF(Table2[[#This Row],[area]]="area9",Table2[[#This Row],[income]],0)</f>
        <v>0</v>
      </c>
      <c r="BN265" s="7">
        <f ca="1">IF(Table2[[#This Row],[area]]="area10",Table2[[#This Row],[income]],0)</f>
        <v>0</v>
      </c>
      <c r="BO265" s="6">
        <f ca="1">IF(Table2[[#This Row],[field_of_work]]="health",Table2[[#This Row],[income]],0)</f>
        <v>0</v>
      </c>
      <c r="BP265" s="7">
        <f ca="1">IF(Table2[[#This Row],[field_of_work]]="construction",Table2[[#This Row],[income]],0)</f>
        <v>67382</v>
      </c>
      <c r="BQ265" s="7">
        <f ca="1">IF(Table2[[#This Row],[field_of_work]]="teaching",Table2[[#This Row],[income]],0)</f>
        <v>0</v>
      </c>
      <c r="BR265" s="7">
        <f ca="1">IF(Table2[[#This Row],[field_of_work]]="IT",Table2[[#This Row],[income]],0)</f>
        <v>0</v>
      </c>
      <c r="BS265" s="7">
        <f ca="1">IF(Table2[[#This Row],[field_of_work]]="general work",Table2[[#This Row],[income]],0)</f>
        <v>0</v>
      </c>
      <c r="BT265" s="8">
        <f ca="1">IF(Table2[[#This Row],[field_of_work]]="agriculture",Table2[[#This Row],[income]],0)</f>
        <v>0</v>
      </c>
      <c r="BU265" s="6">
        <f ca="1">IF(Table2[[#This Row],[value_of_debts]]&gt;Table2[[#This Row],[income]],1,0)</f>
        <v>1</v>
      </c>
      <c r="BV265" s="7"/>
      <c r="BW265" s="6">
        <f ca="1">IF(Table2[[#This Row],[net_worth_of_person($)]]&gt;$BX$14,Table2[[#This Row],[age]],0)</f>
        <v>44</v>
      </c>
      <c r="BX265" s="8"/>
    </row>
    <row r="266" spans="2:76" x14ac:dyDescent="0.3">
      <c r="B266">
        <f t="shared" ca="1" si="72"/>
        <v>2</v>
      </c>
      <c r="C266" t="str">
        <f t="shared" ca="1" si="73"/>
        <v>women</v>
      </c>
      <c r="D266">
        <f t="shared" ca="1" si="74"/>
        <v>43</v>
      </c>
      <c r="E266">
        <f t="shared" ca="1" si="75"/>
        <v>3</v>
      </c>
      <c r="F266" t="str">
        <f t="shared" ca="1" si="76"/>
        <v>teaching</v>
      </c>
      <c r="G266">
        <f t="shared" ca="1" si="77"/>
        <v>4</v>
      </c>
      <c r="H266" t="str">
        <f t="shared" ca="1" si="78"/>
        <v>technical</v>
      </c>
      <c r="I266">
        <f t="shared" ca="1" si="79"/>
        <v>3</v>
      </c>
      <c r="J266">
        <f t="shared" ca="1" si="80"/>
        <v>3</v>
      </c>
      <c r="K266">
        <f t="shared" ca="1" si="81"/>
        <v>25239</v>
      </c>
      <c r="L266">
        <f t="shared" ca="1" si="82"/>
        <v>4</v>
      </c>
      <c r="M266" t="str">
        <f t="shared" ca="1" si="70"/>
        <v>area4</v>
      </c>
      <c r="N266">
        <f t="shared" ca="1" si="83"/>
        <v>126195</v>
      </c>
      <c r="O266" s="2">
        <f t="shared" ca="1" si="84"/>
        <v>43510.402371005548</v>
      </c>
      <c r="P266" s="1">
        <f t="shared" ca="1" si="85"/>
        <v>14941.986402737313</v>
      </c>
      <c r="Q266">
        <f t="shared" ca="1" si="86"/>
        <v>6344</v>
      </c>
      <c r="R266">
        <f t="shared" ca="1" si="87"/>
        <v>35815.642538342785</v>
      </c>
      <c r="S266">
        <f t="shared" ca="1" si="88"/>
        <v>4340.0373944930416</v>
      </c>
      <c r="T266" s="1">
        <f t="shared" ca="1" si="89"/>
        <v>145477.02379723036</v>
      </c>
      <c r="U266" s="2">
        <f t="shared" ca="1" si="90"/>
        <v>85670.044909348333</v>
      </c>
      <c r="V266" s="1">
        <f t="shared" ca="1" si="91"/>
        <v>59806.978887882025</v>
      </c>
      <c r="AD266" s="6">
        <f ca="1">IF(Table2[[#This Row],[gender]]="men",1,0)</f>
        <v>0</v>
      </c>
      <c r="AE266" s="7">
        <f ca="1">IF(Table2[[#This Row],[gender]]="women",1,0)</f>
        <v>1</v>
      </c>
      <c r="AF266" s="7"/>
      <c r="AG266" s="8"/>
      <c r="AI266" s="6">
        <f ca="1">IF(Table2[[#This Row],[field_of_work]]="health",1,0)</f>
        <v>0</v>
      </c>
      <c r="AJ266" s="7">
        <f ca="1">IF(Table2[[#This Row],[field_of_work]]="construction",1,0)</f>
        <v>0</v>
      </c>
      <c r="AK266" s="7">
        <f ca="1">IF(Table2[[#This Row],[field_of_work]]="teaching",1,0)</f>
        <v>1</v>
      </c>
      <c r="AL266" s="7">
        <f ca="1">IF(Table2[[#This Row],[field_of_work]]="IT",1,0)</f>
        <v>0</v>
      </c>
      <c r="AM266" s="7">
        <f ca="1">IF(Table2[[#This Row],[field_of_work]]="general work",1,0)</f>
        <v>0</v>
      </c>
      <c r="AN266" s="7">
        <f ca="1">IF(Table2[[#This Row],[field_of_work]]="agriculture",1,0)</f>
        <v>0</v>
      </c>
      <c r="AO266" s="7"/>
      <c r="AP266" s="7"/>
      <c r="AQ266" s="7"/>
      <c r="AR266" s="7"/>
      <c r="AS266" s="7"/>
      <c r="AT266" s="8"/>
      <c r="AV266" s="19">
        <f t="shared" ca="1" si="71"/>
        <v>52791.21184433953</v>
      </c>
      <c r="AW266" s="8"/>
      <c r="AX266" s="6">
        <f ca="1">IF(Table2[[#This Row],[debts]]&gt;$AY$14,1,0)</f>
        <v>1</v>
      </c>
      <c r="AY266" s="7"/>
      <c r="AZ266" s="8"/>
      <c r="BA266" s="26">
        <f ca="1">Table2[[#This Row],[mortage_left]]/Table2[[#This Row],[value_of_house]]</f>
        <v>0.34478705472487459</v>
      </c>
      <c r="BB266" s="7">
        <f t="shared" ca="1" si="92"/>
        <v>0</v>
      </c>
      <c r="BC266" s="7"/>
      <c r="BD266" s="7"/>
      <c r="BE266" s="6">
        <f ca="1">IF(Table2[[#This Row],[area]]="area1",Table2[[#This Row],[income]],0)</f>
        <v>0</v>
      </c>
      <c r="BF266" s="7">
        <f ca="1">IF(Table2[[#This Row],[area]]="area2",Table2[[#This Row],[income]],0)</f>
        <v>0</v>
      </c>
      <c r="BG266" s="7">
        <f ca="1">IF(Table2[[#This Row],[area]]="area3",Table2[[#This Row],[income]],0)</f>
        <v>0</v>
      </c>
      <c r="BH266" s="7">
        <f ca="1">IF(Table2[[#This Row],[area]]="area4",Table2[[#This Row],[income]],0)</f>
        <v>25239</v>
      </c>
      <c r="BI266" s="7">
        <f ca="1">IF(Table2[[#This Row],[area]]="area5",Table2[[#This Row],[income]],0)</f>
        <v>0</v>
      </c>
      <c r="BJ266" s="7">
        <f ca="1">IF(Table2[[#This Row],[area]]="area6",Table2[[#This Row],[income]],0)</f>
        <v>0</v>
      </c>
      <c r="BK266" s="7">
        <f ca="1">IF(Table2[[#This Row],[area]]="area7",Table2[[#This Row],[income]],0)</f>
        <v>0</v>
      </c>
      <c r="BL266" s="7">
        <f ca="1">IF(Table2[[#This Row],[area]]="area8",Table2[[#This Row],[income]],0)</f>
        <v>0</v>
      </c>
      <c r="BM266" s="7">
        <f ca="1">IF(Table2[[#This Row],[area]]="area9",Table2[[#This Row],[income]],0)</f>
        <v>0</v>
      </c>
      <c r="BN266" s="7">
        <f ca="1">IF(Table2[[#This Row],[area]]="area10",Table2[[#This Row],[income]],0)</f>
        <v>0</v>
      </c>
      <c r="BO266" s="6">
        <f ca="1">IF(Table2[[#This Row],[field_of_work]]="health",Table2[[#This Row],[income]],0)</f>
        <v>0</v>
      </c>
      <c r="BP266" s="7">
        <f ca="1">IF(Table2[[#This Row],[field_of_work]]="construction",Table2[[#This Row],[income]],0)</f>
        <v>0</v>
      </c>
      <c r="BQ266" s="7">
        <f ca="1">IF(Table2[[#This Row],[field_of_work]]="teaching",Table2[[#This Row],[income]],0)</f>
        <v>25239</v>
      </c>
      <c r="BR266" s="7">
        <f ca="1">IF(Table2[[#This Row],[field_of_work]]="IT",Table2[[#This Row],[income]],0)</f>
        <v>0</v>
      </c>
      <c r="BS266" s="7">
        <f ca="1">IF(Table2[[#This Row],[field_of_work]]="general work",Table2[[#This Row],[income]],0)</f>
        <v>0</v>
      </c>
      <c r="BT266" s="8">
        <f ca="1">IF(Table2[[#This Row],[field_of_work]]="agriculture",Table2[[#This Row],[income]],0)</f>
        <v>0</v>
      </c>
      <c r="BU266" s="6">
        <f ca="1">IF(Table2[[#This Row],[value_of_debts]]&gt;Table2[[#This Row],[income]],1,0)</f>
        <v>1</v>
      </c>
      <c r="BV266" s="7"/>
      <c r="BW266" s="6">
        <f ca="1">IF(Table2[[#This Row],[net_worth_of_person($)]]&gt;$BX$14,Table2[[#This Row],[age]],0)</f>
        <v>43</v>
      </c>
      <c r="BX266" s="8"/>
    </row>
    <row r="267" spans="2:76" x14ac:dyDescent="0.3">
      <c r="B267">
        <f t="shared" ca="1" si="72"/>
        <v>1</v>
      </c>
      <c r="C267" t="str">
        <f t="shared" ca="1" si="73"/>
        <v>men</v>
      </c>
      <c r="D267">
        <f t="shared" ca="1" si="74"/>
        <v>27</v>
      </c>
      <c r="E267">
        <f t="shared" ca="1" si="75"/>
        <v>1</v>
      </c>
      <c r="F267" t="str">
        <f t="shared" ca="1" si="76"/>
        <v>health</v>
      </c>
      <c r="G267">
        <f t="shared" ca="1" si="77"/>
        <v>1</v>
      </c>
      <c r="H267" t="str">
        <f t="shared" ca="1" si="78"/>
        <v>highschool</v>
      </c>
      <c r="I267">
        <f t="shared" ca="1" si="79"/>
        <v>2</v>
      </c>
      <c r="J267">
        <f t="shared" ca="1" si="80"/>
        <v>2</v>
      </c>
      <c r="K267">
        <f t="shared" ca="1" si="81"/>
        <v>71408</v>
      </c>
      <c r="L267">
        <f t="shared" ca="1" si="82"/>
        <v>1</v>
      </c>
      <c r="M267" t="str">
        <f t="shared" ca="1" si="70"/>
        <v>area1</v>
      </c>
      <c r="N267">
        <f t="shared" ca="1" si="83"/>
        <v>214224</v>
      </c>
      <c r="O267" s="2">
        <f t="shared" ca="1" si="84"/>
        <v>108916.28626599829</v>
      </c>
      <c r="P267" s="1">
        <f t="shared" ca="1" si="85"/>
        <v>105582.42368867906</v>
      </c>
      <c r="Q267">
        <f t="shared" ca="1" si="86"/>
        <v>12707</v>
      </c>
      <c r="R267">
        <f t="shared" ca="1" si="87"/>
        <v>63028.043533109187</v>
      </c>
      <c r="S267">
        <f t="shared" ca="1" si="88"/>
        <v>4089.5810520260866</v>
      </c>
      <c r="T267" s="1">
        <f t="shared" ca="1" si="89"/>
        <v>323896.00474070513</v>
      </c>
      <c r="U267" s="2">
        <f t="shared" ca="1" si="90"/>
        <v>184651.32979910748</v>
      </c>
      <c r="V267" s="1">
        <f t="shared" ca="1" si="91"/>
        <v>139244.67494159765</v>
      </c>
      <c r="AD267" s="6">
        <f ca="1">IF(Table2[[#This Row],[gender]]="men",1,0)</f>
        <v>1</v>
      </c>
      <c r="AE267" s="7">
        <f ca="1">IF(Table2[[#This Row],[gender]]="women",1,0)</f>
        <v>0</v>
      </c>
      <c r="AF267" s="7"/>
      <c r="AG267" s="8"/>
      <c r="AI267" s="6">
        <f ca="1">IF(Table2[[#This Row],[field_of_work]]="health",1,0)</f>
        <v>1</v>
      </c>
      <c r="AJ267" s="7">
        <f ca="1">IF(Table2[[#This Row],[field_of_work]]="construction",1,0)</f>
        <v>0</v>
      </c>
      <c r="AK267" s="7">
        <f ca="1">IF(Table2[[#This Row],[field_of_work]]="teaching",1,0)</f>
        <v>0</v>
      </c>
      <c r="AL267" s="7">
        <f ca="1">IF(Table2[[#This Row],[field_of_work]]="IT",1,0)</f>
        <v>0</v>
      </c>
      <c r="AM267" s="7">
        <f ca="1">IF(Table2[[#This Row],[field_of_work]]="general work",1,0)</f>
        <v>0</v>
      </c>
      <c r="AN267" s="7">
        <f ca="1">IF(Table2[[#This Row],[field_of_work]]="agriculture",1,0)</f>
        <v>0</v>
      </c>
      <c r="AO267" s="7"/>
      <c r="AP267" s="7"/>
      <c r="AQ267" s="7"/>
      <c r="AR267" s="7"/>
      <c r="AS267" s="7"/>
      <c r="AT267" s="8"/>
      <c r="AV267" s="19">
        <f t="shared" ca="1" si="71"/>
        <v>54850.00235334906</v>
      </c>
      <c r="AW267" s="8"/>
      <c r="AX267" s="6">
        <f ca="1">IF(Table2[[#This Row],[debts]]&gt;$AY$14,1,0)</f>
        <v>1</v>
      </c>
      <c r="AY267" s="7"/>
      <c r="AZ267" s="8"/>
      <c r="BA267" s="26">
        <f ca="1">Table2[[#This Row],[mortage_left]]/Table2[[#This Row],[value_of_house]]</f>
        <v>0.50842242823399009</v>
      </c>
      <c r="BB267" s="7">
        <f t="shared" ca="1" si="92"/>
        <v>0</v>
      </c>
      <c r="BC267" s="7"/>
      <c r="BD267" s="7"/>
      <c r="BE267" s="6">
        <f ca="1">IF(Table2[[#This Row],[area]]="area1",Table2[[#This Row],[income]],0)</f>
        <v>71408</v>
      </c>
      <c r="BF267" s="7">
        <f ca="1">IF(Table2[[#This Row],[area]]="area2",Table2[[#This Row],[income]],0)</f>
        <v>0</v>
      </c>
      <c r="BG267" s="7">
        <f ca="1">IF(Table2[[#This Row],[area]]="area3",Table2[[#This Row],[income]],0)</f>
        <v>0</v>
      </c>
      <c r="BH267" s="7">
        <f ca="1">IF(Table2[[#This Row],[area]]="area4",Table2[[#This Row],[income]],0)</f>
        <v>0</v>
      </c>
      <c r="BI267" s="7">
        <f ca="1">IF(Table2[[#This Row],[area]]="area5",Table2[[#This Row],[income]],0)</f>
        <v>0</v>
      </c>
      <c r="BJ267" s="7">
        <f ca="1">IF(Table2[[#This Row],[area]]="area6",Table2[[#This Row],[income]],0)</f>
        <v>0</v>
      </c>
      <c r="BK267" s="7">
        <f ca="1">IF(Table2[[#This Row],[area]]="area7",Table2[[#This Row],[income]],0)</f>
        <v>0</v>
      </c>
      <c r="BL267" s="7">
        <f ca="1">IF(Table2[[#This Row],[area]]="area8",Table2[[#This Row],[income]],0)</f>
        <v>0</v>
      </c>
      <c r="BM267" s="7">
        <f ca="1">IF(Table2[[#This Row],[area]]="area9",Table2[[#This Row],[income]],0)</f>
        <v>0</v>
      </c>
      <c r="BN267" s="7">
        <f ca="1">IF(Table2[[#This Row],[area]]="area10",Table2[[#This Row],[income]],0)</f>
        <v>0</v>
      </c>
      <c r="BO267" s="6">
        <f ca="1">IF(Table2[[#This Row],[field_of_work]]="health",Table2[[#This Row],[income]],0)</f>
        <v>71408</v>
      </c>
      <c r="BP267" s="7">
        <f ca="1">IF(Table2[[#This Row],[field_of_work]]="construction",Table2[[#This Row],[income]],0)</f>
        <v>0</v>
      </c>
      <c r="BQ267" s="7">
        <f ca="1">IF(Table2[[#This Row],[field_of_work]]="teaching",Table2[[#This Row],[income]],0)</f>
        <v>0</v>
      </c>
      <c r="BR267" s="7">
        <f ca="1">IF(Table2[[#This Row],[field_of_work]]="IT",Table2[[#This Row],[income]],0)</f>
        <v>0</v>
      </c>
      <c r="BS267" s="7">
        <f ca="1">IF(Table2[[#This Row],[field_of_work]]="general work",Table2[[#This Row],[income]],0)</f>
        <v>0</v>
      </c>
      <c r="BT267" s="8">
        <f ca="1">IF(Table2[[#This Row],[field_of_work]]="agriculture",Table2[[#This Row],[income]],0)</f>
        <v>0</v>
      </c>
      <c r="BU267" s="6">
        <f ca="1">IF(Table2[[#This Row],[value_of_debts]]&gt;Table2[[#This Row],[income]],1,0)</f>
        <v>1</v>
      </c>
      <c r="BV267" s="7"/>
      <c r="BW267" s="6">
        <f ca="1">IF(Table2[[#This Row],[net_worth_of_person($)]]&gt;$BX$14,Table2[[#This Row],[age]],0)</f>
        <v>27</v>
      </c>
      <c r="BX267" s="8"/>
    </row>
    <row r="268" spans="2:76" x14ac:dyDescent="0.3">
      <c r="B268">
        <f t="shared" ca="1" si="72"/>
        <v>2</v>
      </c>
      <c r="C268" t="str">
        <f t="shared" ca="1" si="73"/>
        <v>women</v>
      </c>
      <c r="D268">
        <f t="shared" ca="1" si="74"/>
        <v>36</v>
      </c>
      <c r="E268">
        <f t="shared" ca="1" si="75"/>
        <v>4</v>
      </c>
      <c r="F268" t="str">
        <f t="shared" ca="1" si="76"/>
        <v>IT</v>
      </c>
      <c r="G268">
        <f t="shared" ca="1" si="77"/>
        <v>3</v>
      </c>
      <c r="H268" t="str">
        <f t="shared" ca="1" si="78"/>
        <v>university</v>
      </c>
      <c r="I268">
        <f t="shared" ca="1" si="79"/>
        <v>3</v>
      </c>
      <c r="J268">
        <f t="shared" ca="1" si="80"/>
        <v>3</v>
      </c>
      <c r="K268">
        <f t="shared" ca="1" si="81"/>
        <v>73790</v>
      </c>
      <c r="L268">
        <f t="shared" ca="1" si="82"/>
        <v>8</v>
      </c>
      <c r="M268" t="str">
        <f t="shared" ca="1" si="70"/>
        <v>area8</v>
      </c>
      <c r="N268">
        <f t="shared" ca="1" si="83"/>
        <v>221370</v>
      </c>
      <c r="O268" s="2">
        <f t="shared" ca="1" si="84"/>
        <v>213969.66831036765</v>
      </c>
      <c r="P268" s="1">
        <f t="shared" ca="1" si="85"/>
        <v>164550.00706004718</v>
      </c>
      <c r="Q268">
        <f t="shared" ca="1" si="86"/>
        <v>83108</v>
      </c>
      <c r="R268">
        <f t="shared" ca="1" si="87"/>
        <v>118023.05168861641</v>
      </c>
      <c r="S268">
        <f t="shared" ca="1" si="88"/>
        <v>107857.3032571428</v>
      </c>
      <c r="T268" s="1">
        <f t="shared" ca="1" si="89"/>
        <v>493777.31031719001</v>
      </c>
      <c r="U268" s="2">
        <f t="shared" ca="1" si="90"/>
        <v>415100.71999898402</v>
      </c>
      <c r="V268" s="1">
        <f t="shared" ca="1" si="91"/>
        <v>78676.590318205999</v>
      </c>
      <c r="AD268" s="6">
        <f ca="1">IF(Table2[[#This Row],[gender]]="men",1,0)</f>
        <v>0</v>
      </c>
      <c r="AE268" s="7">
        <f ca="1">IF(Table2[[#This Row],[gender]]="women",1,0)</f>
        <v>1</v>
      </c>
      <c r="AF268" s="7"/>
      <c r="AG268" s="8"/>
      <c r="AI268" s="6">
        <f ca="1">IF(Table2[[#This Row],[field_of_work]]="health",1,0)</f>
        <v>0</v>
      </c>
      <c r="AJ268" s="7">
        <f ca="1">IF(Table2[[#This Row],[field_of_work]]="construction",1,0)</f>
        <v>0</v>
      </c>
      <c r="AK268" s="7">
        <f ca="1">IF(Table2[[#This Row],[field_of_work]]="teaching",1,0)</f>
        <v>0</v>
      </c>
      <c r="AL268" s="7">
        <f ca="1">IF(Table2[[#This Row],[field_of_work]]="IT",1,0)</f>
        <v>1</v>
      </c>
      <c r="AM268" s="7">
        <f ca="1">IF(Table2[[#This Row],[field_of_work]]="general work",1,0)</f>
        <v>0</v>
      </c>
      <c r="AN268" s="7">
        <f ca="1">IF(Table2[[#This Row],[field_of_work]]="agriculture",1,0)</f>
        <v>0</v>
      </c>
      <c r="AO268" s="7"/>
      <c r="AP268" s="7"/>
      <c r="AQ268" s="7"/>
      <c r="AR268" s="7"/>
      <c r="AS268" s="7"/>
      <c r="AT268" s="8"/>
      <c r="AV268" s="19">
        <f t="shared" ca="1" si="71"/>
        <v>4228.8558899657564</v>
      </c>
      <c r="AW268" s="8"/>
      <c r="AX268" s="6">
        <f ca="1">IF(Table2[[#This Row],[debts]]&gt;$AY$14,1,0)</f>
        <v>1</v>
      </c>
      <c r="AY268" s="7"/>
      <c r="AZ268" s="8"/>
      <c r="BA268" s="26">
        <f ca="1">Table2[[#This Row],[mortage_left]]/Table2[[#This Row],[value_of_house]]</f>
        <v>0.96657030451446735</v>
      </c>
      <c r="BB268" s="7">
        <f t="shared" ca="1" si="92"/>
        <v>0</v>
      </c>
      <c r="BC268" s="7"/>
      <c r="BD268" s="7"/>
      <c r="BE268" s="6">
        <f ca="1">IF(Table2[[#This Row],[area]]="area1",Table2[[#This Row],[income]],0)</f>
        <v>0</v>
      </c>
      <c r="BF268" s="7">
        <f ca="1">IF(Table2[[#This Row],[area]]="area2",Table2[[#This Row],[income]],0)</f>
        <v>0</v>
      </c>
      <c r="BG268" s="7">
        <f ca="1">IF(Table2[[#This Row],[area]]="area3",Table2[[#This Row],[income]],0)</f>
        <v>0</v>
      </c>
      <c r="BH268" s="7">
        <f ca="1">IF(Table2[[#This Row],[area]]="area4",Table2[[#This Row],[income]],0)</f>
        <v>0</v>
      </c>
      <c r="BI268" s="7">
        <f ca="1">IF(Table2[[#This Row],[area]]="area5",Table2[[#This Row],[income]],0)</f>
        <v>0</v>
      </c>
      <c r="BJ268" s="7">
        <f ca="1">IF(Table2[[#This Row],[area]]="area6",Table2[[#This Row],[income]],0)</f>
        <v>0</v>
      </c>
      <c r="BK268" s="7">
        <f ca="1">IF(Table2[[#This Row],[area]]="area7",Table2[[#This Row],[income]],0)</f>
        <v>0</v>
      </c>
      <c r="BL268" s="7">
        <f ca="1">IF(Table2[[#This Row],[area]]="area8",Table2[[#This Row],[income]],0)</f>
        <v>73790</v>
      </c>
      <c r="BM268" s="7">
        <f ca="1">IF(Table2[[#This Row],[area]]="area9",Table2[[#This Row],[income]],0)</f>
        <v>0</v>
      </c>
      <c r="BN268" s="7">
        <f ca="1">IF(Table2[[#This Row],[area]]="area10",Table2[[#This Row],[income]],0)</f>
        <v>0</v>
      </c>
      <c r="BO268" s="6">
        <f ca="1">IF(Table2[[#This Row],[field_of_work]]="health",Table2[[#This Row],[income]],0)</f>
        <v>0</v>
      </c>
      <c r="BP268" s="7">
        <f ca="1">IF(Table2[[#This Row],[field_of_work]]="construction",Table2[[#This Row],[income]],0)</f>
        <v>0</v>
      </c>
      <c r="BQ268" s="7">
        <f ca="1">IF(Table2[[#This Row],[field_of_work]]="teaching",Table2[[#This Row],[income]],0)</f>
        <v>0</v>
      </c>
      <c r="BR268" s="7">
        <f ca="1">IF(Table2[[#This Row],[field_of_work]]="IT",Table2[[#This Row],[income]],0)</f>
        <v>73790</v>
      </c>
      <c r="BS268" s="7">
        <f ca="1">IF(Table2[[#This Row],[field_of_work]]="general work",Table2[[#This Row],[income]],0)</f>
        <v>0</v>
      </c>
      <c r="BT268" s="8">
        <f ca="1">IF(Table2[[#This Row],[field_of_work]]="agriculture",Table2[[#This Row],[income]],0)</f>
        <v>0</v>
      </c>
      <c r="BU268" s="6">
        <f ca="1">IF(Table2[[#This Row],[value_of_debts]]&gt;Table2[[#This Row],[income]],1,0)</f>
        <v>1</v>
      </c>
      <c r="BV268" s="7"/>
      <c r="BW268" s="6">
        <f ca="1">IF(Table2[[#This Row],[net_worth_of_person($)]]&gt;$BX$14,Table2[[#This Row],[age]],0)</f>
        <v>36</v>
      </c>
      <c r="BX268" s="8"/>
    </row>
    <row r="269" spans="2:76" x14ac:dyDescent="0.3">
      <c r="B269">
        <f t="shared" ca="1" si="72"/>
        <v>1</v>
      </c>
      <c r="C269" t="str">
        <f t="shared" ca="1" si="73"/>
        <v>men</v>
      </c>
      <c r="D269">
        <f t="shared" ca="1" si="74"/>
        <v>27</v>
      </c>
      <c r="E269">
        <f t="shared" ca="1" si="75"/>
        <v>3</v>
      </c>
      <c r="F269" t="str">
        <f t="shared" ca="1" si="76"/>
        <v>teaching</v>
      </c>
      <c r="G269">
        <f t="shared" ca="1" si="77"/>
        <v>4</v>
      </c>
      <c r="H269" t="str">
        <f t="shared" ca="1" si="78"/>
        <v>technical</v>
      </c>
      <c r="I269">
        <f t="shared" ca="1" si="79"/>
        <v>2</v>
      </c>
      <c r="J269">
        <f t="shared" ca="1" si="80"/>
        <v>1</v>
      </c>
      <c r="K269">
        <f t="shared" ca="1" si="81"/>
        <v>33972</v>
      </c>
      <c r="L269">
        <f t="shared" ca="1" si="82"/>
        <v>9</v>
      </c>
      <c r="M269" t="str">
        <f t="shared" ca="1" si="70"/>
        <v>area9</v>
      </c>
      <c r="N269">
        <f t="shared" ca="1" si="83"/>
        <v>203832</v>
      </c>
      <c r="O269" s="2">
        <f t="shared" ca="1" si="84"/>
        <v>154764.79697766367</v>
      </c>
      <c r="P269" s="1">
        <f t="shared" ca="1" si="85"/>
        <v>4228.8558899657564</v>
      </c>
      <c r="Q269">
        <f t="shared" ca="1" si="86"/>
        <v>3399</v>
      </c>
      <c r="R269">
        <f t="shared" ca="1" si="87"/>
        <v>44285.117221105982</v>
      </c>
      <c r="S269">
        <f t="shared" ca="1" si="88"/>
        <v>8883.4900972447958</v>
      </c>
      <c r="T269" s="1">
        <f t="shared" ca="1" si="89"/>
        <v>216944.34598721054</v>
      </c>
      <c r="U269" s="2">
        <f t="shared" ca="1" si="90"/>
        <v>202448.91419876966</v>
      </c>
      <c r="V269" s="1">
        <f t="shared" ca="1" si="91"/>
        <v>14495.431788440881</v>
      </c>
      <c r="AD269" s="6">
        <f ca="1">IF(Table2[[#This Row],[gender]]="men",1,0)</f>
        <v>1</v>
      </c>
      <c r="AE269" s="7">
        <f ca="1">IF(Table2[[#This Row],[gender]]="women",1,0)</f>
        <v>0</v>
      </c>
      <c r="AF269" s="7"/>
      <c r="AG269" s="8"/>
      <c r="AI269" s="6">
        <f ca="1">IF(Table2[[#This Row],[field_of_work]]="health",1,0)</f>
        <v>0</v>
      </c>
      <c r="AJ269" s="7">
        <f ca="1">IF(Table2[[#This Row],[field_of_work]]="construction",1,0)</f>
        <v>0</v>
      </c>
      <c r="AK269" s="7">
        <f ca="1">IF(Table2[[#This Row],[field_of_work]]="teaching",1,0)</f>
        <v>1</v>
      </c>
      <c r="AL269" s="7">
        <f ca="1">IF(Table2[[#This Row],[field_of_work]]="IT",1,0)</f>
        <v>0</v>
      </c>
      <c r="AM269" s="7">
        <f ca="1">IF(Table2[[#This Row],[field_of_work]]="general work",1,0)</f>
        <v>0</v>
      </c>
      <c r="AN269" s="7">
        <f ca="1">IF(Table2[[#This Row],[field_of_work]]="agriculture",1,0)</f>
        <v>0</v>
      </c>
      <c r="AO269" s="7"/>
      <c r="AP269" s="7"/>
      <c r="AQ269" s="7"/>
      <c r="AR269" s="7"/>
      <c r="AS269" s="7"/>
      <c r="AT269" s="8"/>
      <c r="AV269" s="19">
        <f t="shared" ca="1" si="71"/>
        <v>57121.079641005999</v>
      </c>
      <c r="AW269" s="8"/>
      <c r="AX269" s="6">
        <f ca="1">IF(Table2[[#This Row],[debts]]&gt;$AY$14,1,0)</f>
        <v>1</v>
      </c>
      <c r="AY269" s="7"/>
      <c r="AZ269" s="8"/>
      <c r="BA269" s="26">
        <f ca="1">Table2[[#This Row],[mortage_left]]/Table2[[#This Row],[value_of_house]]</f>
        <v>0.75927625190187842</v>
      </c>
      <c r="BB269" s="7">
        <f t="shared" ca="1" si="92"/>
        <v>0</v>
      </c>
      <c r="BC269" s="7"/>
      <c r="BD269" s="7"/>
      <c r="BE269" s="6">
        <f ca="1">IF(Table2[[#This Row],[area]]="area1",Table2[[#This Row],[income]],0)</f>
        <v>0</v>
      </c>
      <c r="BF269" s="7">
        <f ca="1">IF(Table2[[#This Row],[area]]="area2",Table2[[#This Row],[income]],0)</f>
        <v>0</v>
      </c>
      <c r="BG269" s="7">
        <f ca="1">IF(Table2[[#This Row],[area]]="area3",Table2[[#This Row],[income]],0)</f>
        <v>0</v>
      </c>
      <c r="BH269" s="7">
        <f ca="1">IF(Table2[[#This Row],[area]]="area4",Table2[[#This Row],[income]],0)</f>
        <v>0</v>
      </c>
      <c r="BI269" s="7">
        <f ca="1">IF(Table2[[#This Row],[area]]="area5",Table2[[#This Row],[income]],0)</f>
        <v>0</v>
      </c>
      <c r="BJ269" s="7">
        <f ca="1">IF(Table2[[#This Row],[area]]="area6",Table2[[#This Row],[income]],0)</f>
        <v>0</v>
      </c>
      <c r="BK269" s="7">
        <f ca="1">IF(Table2[[#This Row],[area]]="area7",Table2[[#This Row],[income]],0)</f>
        <v>0</v>
      </c>
      <c r="BL269" s="7">
        <f ca="1">IF(Table2[[#This Row],[area]]="area8",Table2[[#This Row],[income]],0)</f>
        <v>0</v>
      </c>
      <c r="BM269" s="7">
        <f ca="1">IF(Table2[[#This Row],[area]]="area9",Table2[[#This Row],[income]],0)</f>
        <v>33972</v>
      </c>
      <c r="BN269" s="7">
        <f ca="1">IF(Table2[[#This Row],[area]]="area10",Table2[[#This Row],[income]],0)</f>
        <v>0</v>
      </c>
      <c r="BO269" s="6">
        <f ca="1">IF(Table2[[#This Row],[field_of_work]]="health",Table2[[#This Row],[income]],0)</f>
        <v>0</v>
      </c>
      <c r="BP269" s="7">
        <f ca="1">IF(Table2[[#This Row],[field_of_work]]="construction",Table2[[#This Row],[income]],0)</f>
        <v>0</v>
      </c>
      <c r="BQ269" s="7">
        <f ca="1">IF(Table2[[#This Row],[field_of_work]]="teaching",Table2[[#This Row],[income]],0)</f>
        <v>33972</v>
      </c>
      <c r="BR269" s="7">
        <f ca="1">IF(Table2[[#This Row],[field_of_work]]="IT",Table2[[#This Row],[income]],0)</f>
        <v>0</v>
      </c>
      <c r="BS269" s="7">
        <f ca="1">IF(Table2[[#This Row],[field_of_work]]="general work",Table2[[#This Row],[income]],0)</f>
        <v>0</v>
      </c>
      <c r="BT269" s="8">
        <f ca="1">IF(Table2[[#This Row],[field_of_work]]="agriculture",Table2[[#This Row],[income]],0)</f>
        <v>0</v>
      </c>
      <c r="BU269" s="6">
        <f ca="1">IF(Table2[[#This Row],[value_of_debts]]&gt;Table2[[#This Row],[income]],1,0)</f>
        <v>1</v>
      </c>
      <c r="BV269" s="7"/>
      <c r="BW269" s="6">
        <f ca="1">IF(Table2[[#This Row],[net_worth_of_person($)]]&gt;$BX$14,Table2[[#This Row],[age]],0)</f>
        <v>27</v>
      </c>
      <c r="BX269" s="8"/>
    </row>
    <row r="270" spans="2:76" x14ac:dyDescent="0.3">
      <c r="B270">
        <f t="shared" ca="1" si="72"/>
        <v>2</v>
      </c>
      <c r="C270" t="str">
        <f t="shared" ca="1" si="73"/>
        <v>women</v>
      </c>
      <c r="D270">
        <f t="shared" ca="1" si="74"/>
        <v>29</v>
      </c>
      <c r="E270">
        <f t="shared" ca="1" si="75"/>
        <v>6</v>
      </c>
      <c r="F270" t="str">
        <f t="shared" ca="1" si="76"/>
        <v>agriculture</v>
      </c>
      <c r="G270">
        <f t="shared" ca="1" si="77"/>
        <v>2</v>
      </c>
      <c r="H270" t="str">
        <f t="shared" ca="1" si="78"/>
        <v>college</v>
      </c>
      <c r="I270">
        <f t="shared" ca="1" si="79"/>
        <v>3</v>
      </c>
      <c r="J270">
        <f t="shared" ca="1" si="80"/>
        <v>2</v>
      </c>
      <c r="K270">
        <f t="shared" ca="1" si="81"/>
        <v>66940</v>
      </c>
      <c r="L270">
        <f t="shared" ca="1" si="82"/>
        <v>9</v>
      </c>
      <c r="M270" t="str">
        <f t="shared" ca="1" si="70"/>
        <v>area9</v>
      </c>
      <c r="N270">
        <f t="shared" ca="1" si="83"/>
        <v>200820</v>
      </c>
      <c r="O270" s="2">
        <f t="shared" ca="1" si="84"/>
        <v>68878.78410485627</v>
      </c>
      <c r="P270" s="1">
        <f t="shared" ca="1" si="85"/>
        <v>114242.159282012</v>
      </c>
      <c r="Q270">
        <f t="shared" ca="1" si="86"/>
        <v>109043</v>
      </c>
      <c r="R270">
        <f t="shared" ca="1" si="87"/>
        <v>121303.35368567254</v>
      </c>
      <c r="S270">
        <f t="shared" ca="1" si="88"/>
        <v>33760.583627326574</v>
      </c>
      <c r="T270" s="1">
        <f t="shared" ca="1" si="89"/>
        <v>348822.74290933862</v>
      </c>
      <c r="U270" s="2">
        <f t="shared" ca="1" si="90"/>
        <v>299225.13779052882</v>
      </c>
      <c r="V270" s="1">
        <f t="shared" ca="1" si="91"/>
        <v>49597.605118809792</v>
      </c>
      <c r="AD270" s="6">
        <f ca="1">IF(Table2[[#This Row],[gender]]="men",1,0)</f>
        <v>0</v>
      </c>
      <c r="AE270" s="7">
        <f ca="1">IF(Table2[[#This Row],[gender]]="women",1,0)</f>
        <v>1</v>
      </c>
      <c r="AF270" s="7"/>
      <c r="AG270" s="8"/>
      <c r="AI270" s="6">
        <f ca="1">IF(Table2[[#This Row],[field_of_work]]="health",1,0)</f>
        <v>0</v>
      </c>
      <c r="AJ270" s="7">
        <f ca="1">IF(Table2[[#This Row],[field_of_work]]="construction",1,0)</f>
        <v>0</v>
      </c>
      <c r="AK270" s="7">
        <f ca="1">IF(Table2[[#This Row],[field_of_work]]="teaching",1,0)</f>
        <v>0</v>
      </c>
      <c r="AL270" s="7">
        <f ca="1">IF(Table2[[#This Row],[field_of_work]]="IT",1,0)</f>
        <v>0</v>
      </c>
      <c r="AM270" s="7">
        <f ca="1">IF(Table2[[#This Row],[field_of_work]]="general work",1,0)</f>
        <v>0</v>
      </c>
      <c r="AN270" s="7">
        <f ca="1">IF(Table2[[#This Row],[field_of_work]]="agriculture",1,0)</f>
        <v>1</v>
      </c>
      <c r="AO270" s="7"/>
      <c r="AP270" s="7"/>
      <c r="AQ270" s="7"/>
      <c r="AR270" s="7"/>
      <c r="AS270" s="7"/>
      <c r="AT270" s="8"/>
      <c r="AV270" s="19">
        <f t="shared" ca="1" si="71"/>
        <v>63095.322107598608</v>
      </c>
      <c r="AW270" s="8"/>
      <c r="AX270" s="6">
        <f ca="1">IF(Table2[[#This Row],[debts]]&gt;$AY$14,1,0)</f>
        <v>1</v>
      </c>
      <c r="AY270" s="7"/>
      <c r="AZ270" s="8"/>
      <c r="BA270" s="26">
        <f ca="1">Table2[[#This Row],[mortage_left]]/Table2[[#This Row],[value_of_house]]</f>
        <v>0.34298767107288253</v>
      </c>
      <c r="BB270" s="7">
        <f t="shared" ca="1" si="92"/>
        <v>0</v>
      </c>
      <c r="BC270" s="7"/>
      <c r="BD270" s="7"/>
      <c r="BE270" s="6">
        <f ca="1">IF(Table2[[#This Row],[area]]="area1",Table2[[#This Row],[income]],0)</f>
        <v>0</v>
      </c>
      <c r="BF270" s="7">
        <f ca="1">IF(Table2[[#This Row],[area]]="area2",Table2[[#This Row],[income]],0)</f>
        <v>0</v>
      </c>
      <c r="BG270" s="7">
        <f ca="1">IF(Table2[[#This Row],[area]]="area3",Table2[[#This Row],[income]],0)</f>
        <v>0</v>
      </c>
      <c r="BH270" s="7">
        <f ca="1">IF(Table2[[#This Row],[area]]="area4",Table2[[#This Row],[income]],0)</f>
        <v>0</v>
      </c>
      <c r="BI270" s="7">
        <f ca="1">IF(Table2[[#This Row],[area]]="area5",Table2[[#This Row],[income]],0)</f>
        <v>0</v>
      </c>
      <c r="BJ270" s="7">
        <f ca="1">IF(Table2[[#This Row],[area]]="area6",Table2[[#This Row],[income]],0)</f>
        <v>0</v>
      </c>
      <c r="BK270" s="7">
        <f ca="1">IF(Table2[[#This Row],[area]]="area7",Table2[[#This Row],[income]],0)</f>
        <v>0</v>
      </c>
      <c r="BL270" s="7">
        <f ca="1">IF(Table2[[#This Row],[area]]="area8",Table2[[#This Row],[income]],0)</f>
        <v>0</v>
      </c>
      <c r="BM270" s="7">
        <f ca="1">IF(Table2[[#This Row],[area]]="area9",Table2[[#This Row],[income]],0)</f>
        <v>66940</v>
      </c>
      <c r="BN270" s="7">
        <f ca="1">IF(Table2[[#This Row],[area]]="area10",Table2[[#This Row],[income]],0)</f>
        <v>0</v>
      </c>
      <c r="BO270" s="6">
        <f ca="1">IF(Table2[[#This Row],[field_of_work]]="health",Table2[[#This Row],[income]],0)</f>
        <v>0</v>
      </c>
      <c r="BP270" s="7">
        <f ca="1">IF(Table2[[#This Row],[field_of_work]]="construction",Table2[[#This Row],[income]],0)</f>
        <v>0</v>
      </c>
      <c r="BQ270" s="7">
        <f ca="1">IF(Table2[[#This Row],[field_of_work]]="teaching",Table2[[#This Row],[income]],0)</f>
        <v>0</v>
      </c>
      <c r="BR270" s="7">
        <f ca="1">IF(Table2[[#This Row],[field_of_work]]="IT",Table2[[#This Row],[income]],0)</f>
        <v>0</v>
      </c>
      <c r="BS270" s="7">
        <f ca="1">IF(Table2[[#This Row],[field_of_work]]="general work",Table2[[#This Row],[income]],0)</f>
        <v>0</v>
      </c>
      <c r="BT270" s="8">
        <f ca="1">IF(Table2[[#This Row],[field_of_work]]="agriculture",Table2[[#This Row],[income]],0)</f>
        <v>66940</v>
      </c>
      <c r="BU270" s="6">
        <f ca="1">IF(Table2[[#This Row],[value_of_debts]]&gt;Table2[[#This Row],[income]],1,0)</f>
        <v>1</v>
      </c>
      <c r="BV270" s="7"/>
      <c r="BW270" s="6">
        <f ca="1">IF(Table2[[#This Row],[net_worth_of_person($)]]&gt;$BX$14,Table2[[#This Row],[age]],0)</f>
        <v>29</v>
      </c>
      <c r="BX270" s="8"/>
    </row>
    <row r="271" spans="2:76" x14ac:dyDescent="0.3">
      <c r="B271">
        <f t="shared" ca="1" si="72"/>
        <v>2</v>
      </c>
      <c r="C271" t="str">
        <f t="shared" ca="1" si="73"/>
        <v>women</v>
      </c>
      <c r="D271">
        <f t="shared" ca="1" si="74"/>
        <v>27</v>
      </c>
      <c r="E271">
        <f t="shared" ca="1" si="75"/>
        <v>4</v>
      </c>
      <c r="F271" t="str">
        <f t="shared" ca="1" si="76"/>
        <v>IT</v>
      </c>
      <c r="G271">
        <f t="shared" ca="1" si="77"/>
        <v>1</v>
      </c>
      <c r="H271" t="str">
        <f t="shared" ca="1" si="78"/>
        <v>highschool</v>
      </c>
      <c r="I271">
        <f t="shared" ca="1" si="79"/>
        <v>3</v>
      </c>
      <c r="J271">
        <f t="shared" ca="1" si="80"/>
        <v>2</v>
      </c>
      <c r="K271">
        <f t="shared" ca="1" si="81"/>
        <v>79018</v>
      </c>
      <c r="L271">
        <f t="shared" ca="1" si="82"/>
        <v>7</v>
      </c>
      <c r="M271" t="str">
        <f t="shared" ref="M271:M334" ca="1" si="93">VLOOKUP(L271,$AB$14:$AC$23,2)</f>
        <v>area7</v>
      </c>
      <c r="N271">
        <f t="shared" ca="1" si="83"/>
        <v>474108</v>
      </c>
      <c r="O271" s="2">
        <f t="shared" ca="1" si="84"/>
        <v>97820.654987959497</v>
      </c>
      <c r="P271" s="1">
        <f t="shared" ca="1" si="85"/>
        <v>126190.64421519722</v>
      </c>
      <c r="Q271">
        <f t="shared" ca="1" si="86"/>
        <v>72771</v>
      </c>
      <c r="R271">
        <f t="shared" ca="1" si="87"/>
        <v>22786.641574551162</v>
      </c>
      <c r="S271">
        <f t="shared" ca="1" si="88"/>
        <v>62147.933201957363</v>
      </c>
      <c r="T271" s="1">
        <f t="shared" ca="1" si="89"/>
        <v>662446.57741715456</v>
      </c>
      <c r="U271" s="2">
        <f t="shared" ca="1" si="90"/>
        <v>193378.29656251066</v>
      </c>
      <c r="V271" s="1">
        <f t="shared" ca="1" si="91"/>
        <v>469068.2808546439</v>
      </c>
      <c r="AD271" s="6">
        <f ca="1">IF(Table2[[#This Row],[gender]]="men",1,0)</f>
        <v>0</v>
      </c>
      <c r="AE271" s="7">
        <f ca="1">IF(Table2[[#This Row],[gender]]="women",1,0)</f>
        <v>1</v>
      </c>
      <c r="AF271" s="7"/>
      <c r="AG271" s="8"/>
      <c r="AI271" s="6">
        <f ca="1">IF(Table2[[#This Row],[field_of_work]]="health",1,0)</f>
        <v>0</v>
      </c>
      <c r="AJ271" s="7">
        <f ca="1">IF(Table2[[#This Row],[field_of_work]]="construction",1,0)</f>
        <v>0</v>
      </c>
      <c r="AK271" s="7">
        <f ca="1">IF(Table2[[#This Row],[field_of_work]]="teaching",1,0)</f>
        <v>0</v>
      </c>
      <c r="AL271" s="7">
        <f ca="1">IF(Table2[[#This Row],[field_of_work]]="IT",1,0)</f>
        <v>1</v>
      </c>
      <c r="AM271" s="7">
        <f ca="1">IF(Table2[[#This Row],[field_of_work]]="general work",1,0)</f>
        <v>0</v>
      </c>
      <c r="AN271" s="7">
        <f ca="1">IF(Table2[[#This Row],[field_of_work]]="agriculture",1,0)</f>
        <v>0</v>
      </c>
      <c r="AO271" s="7"/>
      <c r="AP271" s="7"/>
      <c r="AQ271" s="7"/>
      <c r="AR271" s="7"/>
      <c r="AS271" s="7"/>
      <c r="AT271" s="8"/>
      <c r="AV271" s="19">
        <f t="shared" ref="AV271:AV334" ca="1" si="94">P272/J272</f>
        <v>3221.9930036829205</v>
      </c>
      <c r="AW271" s="8"/>
      <c r="AX271" s="6">
        <f ca="1">IF(Table2[[#This Row],[debts]]&gt;$AY$14,1,0)</f>
        <v>1</v>
      </c>
      <c r="AY271" s="7"/>
      <c r="AZ271" s="8"/>
      <c r="BA271" s="26">
        <f ca="1">Table2[[#This Row],[mortage_left]]/Table2[[#This Row],[value_of_house]]</f>
        <v>0.20632567893382836</v>
      </c>
      <c r="BB271" s="7">
        <f t="shared" ca="1" si="92"/>
        <v>1</v>
      </c>
      <c r="BC271" s="7"/>
      <c r="BD271" s="7"/>
      <c r="BE271" s="6">
        <f ca="1">IF(Table2[[#This Row],[area]]="area1",Table2[[#This Row],[income]],0)</f>
        <v>0</v>
      </c>
      <c r="BF271" s="7">
        <f ca="1">IF(Table2[[#This Row],[area]]="area2",Table2[[#This Row],[income]],0)</f>
        <v>0</v>
      </c>
      <c r="BG271" s="7">
        <f ca="1">IF(Table2[[#This Row],[area]]="area3",Table2[[#This Row],[income]],0)</f>
        <v>0</v>
      </c>
      <c r="BH271" s="7">
        <f ca="1">IF(Table2[[#This Row],[area]]="area4",Table2[[#This Row],[income]],0)</f>
        <v>0</v>
      </c>
      <c r="BI271" s="7">
        <f ca="1">IF(Table2[[#This Row],[area]]="area5",Table2[[#This Row],[income]],0)</f>
        <v>0</v>
      </c>
      <c r="BJ271" s="7">
        <f ca="1">IF(Table2[[#This Row],[area]]="area6",Table2[[#This Row],[income]],0)</f>
        <v>0</v>
      </c>
      <c r="BK271" s="7">
        <f ca="1">IF(Table2[[#This Row],[area]]="area7",Table2[[#This Row],[income]],0)</f>
        <v>79018</v>
      </c>
      <c r="BL271" s="7">
        <f ca="1">IF(Table2[[#This Row],[area]]="area8",Table2[[#This Row],[income]],0)</f>
        <v>0</v>
      </c>
      <c r="BM271" s="7">
        <f ca="1">IF(Table2[[#This Row],[area]]="area9",Table2[[#This Row],[income]],0)</f>
        <v>0</v>
      </c>
      <c r="BN271" s="7">
        <f ca="1">IF(Table2[[#This Row],[area]]="area10",Table2[[#This Row],[income]],0)</f>
        <v>0</v>
      </c>
      <c r="BO271" s="6">
        <f ca="1">IF(Table2[[#This Row],[field_of_work]]="health",Table2[[#This Row],[income]],0)</f>
        <v>0</v>
      </c>
      <c r="BP271" s="7">
        <f ca="1">IF(Table2[[#This Row],[field_of_work]]="construction",Table2[[#This Row],[income]],0)</f>
        <v>0</v>
      </c>
      <c r="BQ271" s="7">
        <f ca="1">IF(Table2[[#This Row],[field_of_work]]="teaching",Table2[[#This Row],[income]],0)</f>
        <v>0</v>
      </c>
      <c r="BR271" s="7">
        <f ca="1">IF(Table2[[#This Row],[field_of_work]]="IT",Table2[[#This Row],[income]],0)</f>
        <v>79018</v>
      </c>
      <c r="BS271" s="7">
        <f ca="1">IF(Table2[[#This Row],[field_of_work]]="general work",Table2[[#This Row],[income]],0)</f>
        <v>0</v>
      </c>
      <c r="BT271" s="8">
        <f ca="1">IF(Table2[[#This Row],[field_of_work]]="agriculture",Table2[[#This Row],[income]],0)</f>
        <v>0</v>
      </c>
      <c r="BU271" s="6">
        <f ca="1">IF(Table2[[#This Row],[value_of_debts]]&gt;Table2[[#This Row],[income]],1,0)</f>
        <v>1</v>
      </c>
      <c r="BV271" s="7"/>
      <c r="BW271" s="6">
        <f ca="1">IF(Table2[[#This Row],[net_worth_of_person($)]]&gt;$BX$14,Table2[[#This Row],[age]],0)</f>
        <v>27</v>
      </c>
      <c r="BX271" s="8"/>
    </row>
    <row r="272" spans="2:76" x14ac:dyDescent="0.3">
      <c r="B272">
        <f t="shared" ref="B272:B335" ca="1" si="95">RANDBETWEEN(1,2)</f>
        <v>2</v>
      </c>
      <c r="C272" t="str">
        <f t="shared" ref="C272:C335" ca="1" si="96">IF(B272=1,"men","women")</f>
        <v>women</v>
      </c>
      <c r="D272">
        <f t="shared" ref="D272:D335" ca="1" si="97">RANDBETWEEN(25,45)</f>
        <v>28</v>
      </c>
      <c r="E272">
        <f t="shared" ref="E272:E335" ca="1" si="98">RANDBETWEEN(1,6)</f>
        <v>6</v>
      </c>
      <c r="F272" t="str">
        <f t="shared" ref="F272:F335" ca="1" si="99">VLOOKUP(E272,$X$14:$Y$19,2)</f>
        <v>agriculture</v>
      </c>
      <c r="G272">
        <f t="shared" ref="G272:G335" ca="1" si="100">RANDBETWEEN(1,5)</f>
        <v>2</v>
      </c>
      <c r="H272" t="str">
        <f t="shared" ref="H272:H335" ca="1" si="101">VLOOKUP(G272,$Z$14:$AA$18,2)</f>
        <v>college</v>
      </c>
      <c r="I272">
        <f t="shared" ref="I272:I335" ca="1" si="102">RANDBETWEEN(0,4)</f>
        <v>3</v>
      </c>
      <c r="J272">
        <f t="shared" ref="J272:J335" ca="1" si="103">RANDBETWEEN(1,3)</f>
        <v>2</v>
      </c>
      <c r="K272">
        <f t="shared" ref="K272:K335" ca="1" si="104">RANDBETWEEN(25000,90000)</f>
        <v>31195</v>
      </c>
      <c r="L272">
        <f t="shared" ref="L272:L335" ca="1" si="105">RANDBETWEEN(1,14)</f>
        <v>13</v>
      </c>
      <c r="M272" t="str">
        <f t="shared" ca="1" si="93"/>
        <v>area10</v>
      </c>
      <c r="N272">
        <f t="shared" ref="N272:N335" ca="1" si="106">K272*RANDBETWEEN(3,6)</f>
        <v>124780</v>
      </c>
      <c r="O272" s="2">
        <f t="shared" ref="O272:O335" ca="1" si="107">RAND()*N272</f>
        <v>7171.238174033484</v>
      </c>
      <c r="P272" s="1">
        <f t="shared" ref="P272:P335" ca="1" si="108">J272*RAND()*K272</f>
        <v>6443.986007365841</v>
      </c>
      <c r="Q272">
        <f t="shared" ref="Q272:Q335" ca="1" si="109">RANDBETWEEN(0,P272)</f>
        <v>2479</v>
      </c>
      <c r="R272">
        <f t="shared" ref="R272:R335" ca="1" si="110">RAND()*K272*2</f>
        <v>8972.2721269490812</v>
      </c>
      <c r="S272">
        <f t="shared" ref="S272:S335" ca="1" si="111">RAND()*K272*1.5</f>
        <v>43719.959603821801</v>
      </c>
      <c r="T272" s="1">
        <f t="shared" ref="T272:T335" ca="1" si="112">N272+P272+S272</f>
        <v>174943.94561118764</v>
      </c>
      <c r="U272" s="2">
        <f t="shared" ref="U272:U335" ca="1" si="113">O272+Q272+R272</f>
        <v>18622.510300982565</v>
      </c>
      <c r="V272" s="1">
        <f t="shared" ref="V272:V335" ca="1" si="114">T272-U272</f>
        <v>156321.43531020507</v>
      </c>
      <c r="AD272" s="6">
        <f ca="1">IF(Table2[[#This Row],[gender]]="men",1,0)</f>
        <v>0</v>
      </c>
      <c r="AE272" s="7">
        <f ca="1">IF(Table2[[#This Row],[gender]]="women",1,0)</f>
        <v>1</v>
      </c>
      <c r="AF272" s="7"/>
      <c r="AG272" s="8"/>
      <c r="AI272" s="6">
        <f ca="1">IF(Table2[[#This Row],[field_of_work]]="health",1,0)</f>
        <v>0</v>
      </c>
      <c r="AJ272" s="7">
        <f ca="1">IF(Table2[[#This Row],[field_of_work]]="construction",1,0)</f>
        <v>0</v>
      </c>
      <c r="AK272" s="7">
        <f ca="1">IF(Table2[[#This Row],[field_of_work]]="teaching",1,0)</f>
        <v>0</v>
      </c>
      <c r="AL272" s="7">
        <f ca="1">IF(Table2[[#This Row],[field_of_work]]="IT",1,0)</f>
        <v>0</v>
      </c>
      <c r="AM272" s="7">
        <f ca="1">IF(Table2[[#This Row],[field_of_work]]="general work",1,0)</f>
        <v>0</v>
      </c>
      <c r="AN272" s="7">
        <f ca="1">IF(Table2[[#This Row],[field_of_work]]="agriculture",1,0)</f>
        <v>1</v>
      </c>
      <c r="AO272" s="7"/>
      <c r="AP272" s="7"/>
      <c r="AQ272" s="7"/>
      <c r="AR272" s="7"/>
      <c r="AS272" s="7"/>
      <c r="AT272" s="8"/>
      <c r="AV272" s="19">
        <f t="shared" ca="1" si="94"/>
        <v>38248.684486972859</v>
      </c>
      <c r="AW272" s="8"/>
      <c r="AX272" s="6">
        <f ca="1">IF(Table2[[#This Row],[debts]]&gt;$AY$14,1,0)</f>
        <v>1</v>
      </c>
      <c r="AY272" s="7"/>
      <c r="AZ272" s="8"/>
      <c r="BA272" s="26">
        <f ca="1">Table2[[#This Row],[mortage_left]]/Table2[[#This Row],[value_of_house]]</f>
        <v>5.7471054448096519E-2</v>
      </c>
      <c r="BB272" s="7">
        <f t="shared" ref="BB272:BB335" ca="1" si="115">IF(BA272&lt;$BC$14,1,0)</f>
        <v>1</v>
      </c>
      <c r="BC272" s="7"/>
      <c r="BD272" s="7"/>
      <c r="BE272" s="6">
        <f ca="1">IF(Table2[[#This Row],[area]]="area1",Table2[[#This Row],[income]],0)</f>
        <v>0</v>
      </c>
      <c r="BF272" s="7">
        <f ca="1">IF(Table2[[#This Row],[area]]="area2",Table2[[#This Row],[income]],0)</f>
        <v>0</v>
      </c>
      <c r="BG272" s="7">
        <f ca="1">IF(Table2[[#This Row],[area]]="area3",Table2[[#This Row],[income]],0)</f>
        <v>0</v>
      </c>
      <c r="BH272" s="7">
        <f ca="1">IF(Table2[[#This Row],[area]]="area4",Table2[[#This Row],[income]],0)</f>
        <v>0</v>
      </c>
      <c r="BI272" s="7">
        <f ca="1">IF(Table2[[#This Row],[area]]="area5",Table2[[#This Row],[income]],0)</f>
        <v>0</v>
      </c>
      <c r="BJ272" s="7">
        <f ca="1">IF(Table2[[#This Row],[area]]="area6",Table2[[#This Row],[income]],0)</f>
        <v>0</v>
      </c>
      <c r="BK272" s="7">
        <f ca="1">IF(Table2[[#This Row],[area]]="area7",Table2[[#This Row],[income]],0)</f>
        <v>0</v>
      </c>
      <c r="BL272" s="7">
        <f ca="1">IF(Table2[[#This Row],[area]]="area8",Table2[[#This Row],[income]],0)</f>
        <v>0</v>
      </c>
      <c r="BM272" s="7">
        <f ca="1">IF(Table2[[#This Row],[area]]="area9",Table2[[#This Row],[income]],0)</f>
        <v>0</v>
      </c>
      <c r="BN272" s="7">
        <f ca="1">IF(Table2[[#This Row],[area]]="area10",Table2[[#This Row],[income]],0)</f>
        <v>31195</v>
      </c>
      <c r="BO272" s="6">
        <f ca="1">IF(Table2[[#This Row],[field_of_work]]="health",Table2[[#This Row],[income]],0)</f>
        <v>0</v>
      </c>
      <c r="BP272" s="7">
        <f ca="1">IF(Table2[[#This Row],[field_of_work]]="construction",Table2[[#This Row],[income]],0)</f>
        <v>0</v>
      </c>
      <c r="BQ272" s="7">
        <f ca="1">IF(Table2[[#This Row],[field_of_work]]="teaching",Table2[[#This Row],[income]],0)</f>
        <v>0</v>
      </c>
      <c r="BR272" s="7">
        <f ca="1">IF(Table2[[#This Row],[field_of_work]]="IT",Table2[[#This Row],[income]],0)</f>
        <v>0</v>
      </c>
      <c r="BS272" s="7">
        <f ca="1">IF(Table2[[#This Row],[field_of_work]]="general work",Table2[[#This Row],[income]],0)</f>
        <v>0</v>
      </c>
      <c r="BT272" s="8">
        <f ca="1">IF(Table2[[#This Row],[field_of_work]]="agriculture",Table2[[#This Row],[income]],0)</f>
        <v>31195</v>
      </c>
      <c r="BU272" s="6">
        <f ca="1">IF(Table2[[#This Row],[value_of_debts]]&gt;Table2[[#This Row],[income]],1,0)</f>
        <v>0</v>
      </c>
      <c r="BV272" s="7"/>
      <c r="BW272" s="6">
        <f ca="1">IF(Table2[[#This Row],[net_worth_of_person($)]]&gt;$BX$14,Table2[[#This Row],[age]],0)</f>
        <v>28</v>
      </c>
      <c r="BX272" s="8"/>
    </row>
    <row r="273" spans="2:76" x14ac:dyDescent="0.3">
      <c r="B273">
        <f t="shared" ca="1" si="95"/>
        <v>2</v>
      </c>
      <c r="C273" t="str">
        <f t="shared" ca="1" si="96"/>
        <v>women</v>
      </c>
      <c r="D273">
        <f t="shared" ca="1" si="97"/>
        <v>27</v>
      </c>
      <c r="E273">
        <f t="shared" ca="1" si="98"/>
        <v>2</v>
      </c>
      <c r="F273" t="str">
        <f t="shared" ca="1" si="99"/>
        <v>construction</v>
      </c>
      <c r="G273">
        <f t="shared" ca="1" si="100"/>
        <v>5</v>
      </c>
      <c r="H273" t="str">
        <f t="shared" ca="1" si="101"/>
        <v>other</v>
      </c>
      <c r="I273">
        <f t="shared" ca="1" si="102"/>
        <v>1</v>
      </c>
      <c r="J273">
        <f t="shared" ca="1" si="103"/>
        <v>1</v>
      </c>
      <c r="K273">
        <f t="shared" ca="1" si="104"/>
        <v>52374</v>
      </c>
      <c r="L273">
        <f t="shared" ca="1" si="105"/>
        <v>7</v>
      </c>
      <c r="M273" t="str">
        <f t="shared" ca="1" si="93"/>
        <v>area7</v>
      </c>
      <c r="N273">
        <f t="shared" ca="1" si="106"/>
        <v>209496</v>
      </c>
      <c r="O273" s="2">
        <f t="shared" ca="1" si="107"/>
        <v>207809.36510484567</v>
      </c>
      <c r="P273" s="1">
        <f t="shared" ca="1" si="108"/>
        <v>38248.684486972859</v>
      </c>
      <c r="Q273">
        <f t="shared" ca="1" si="109"/>
        <v>3006</v>
      </c>
      <c r="R273">
        <f t="shared" ca="1" si="110"/>
        <v>94539.083117811635</v>
      </c>
      <c r="S273">
        <f t="shared" ca="1" si="111"/>
        <v>25657.169510369262</v>
      </c>
      <c r="T273" s="1">
        <f t="shared" ca="1" si="112"/>
        <v>273401.85399734211</v>
      </c>
      <c r="U273" s="2">
        <f t="shared" ca="1" si="113"/>
        <v>305354.44822265732</v>
      </c>
      <c r="V273" s="1">
        <f t="shared" ca="1" si="114"/>
        <v>-31952.594225315202</v>
      </c>
      <c r="AD273" s="6">
        <f ca="1">IF(Table2[[#This Row],[gender]]="men",1,0)</f>
        <v>0</v>
      </c>
      <c r="AE273" s="7">
        <f ca="1">IF(Table2[[#This Row],[gender]]="women",1,0)</f>
        <v>1</v>
      </c>
      <c r="AF273" s="7"/>
      <c r="AG273" s="8"/>
      <c r="AI273" s="6">
        <f ca="1">IF(Table2[[#This Row],[field_of_work]]="health",1,0)</f>
        <v>0</v>
      </c>
      <c r="AJ273" s="7">
        <f ca="1">IF(Table2[[#This Row],[field_of_work]]="construction",1,0)</f>
        <v>1</v>
      </c>
      <c r="AK273" s="7">
        <f ca="1">IF(Table2[[#This Row],[field_of_work]]="teaching",1,0)</f>
        <v>0</v>
      </c>
      <c r="AL273" s="7">
        <f ca="1">IF(Table2[[#This Row],[field_of_work]]="IT",1,0)</f>
        <v>0</v>
      </c>
      <c r="AM273" s="7">
        <f ca="1">IF(Table2[[#This Row],[field_of_work]]="general work",1,0)</f>
        <v>0</v>
      </c>
      <c r="AN273" s="7">
        <f ca="1">IF(Table2[[#This Row],[field_of_work]]="agriculture",1,0)</f>
        <v>0</v>
      </c>
      <c r="AO273" s="7"/>
      <c r="AP273" s="7"/>
      <c r="AQ273" s="7"/>
      <c r="AR273" s="7"/>
      <c r="AS273" s="7"/>
      <c r="AT273" s="8"/>
      <c r="AV273" s="19">
        <f t="shared" ca="1" si="94"/>
        <v>19461.671515046222</v>
      </c>
      <c r="AW273" s="8"/>
      <c r="AX273" s="6">
        <f ca="1">IF(Table2[[#This Row],[debts]]&gt;$AY$14,1,0)</f>
        <v>1</v>
      </c>
      <c r="AY273" s="7"/>
      <c r="AZ273" s="8"/>
      <c r="BA273" s="26">
        <f ca="1">Table2[[#This Row],[mortage_left]]/Table2[[#This Row],[value_of_house]]</f>
        <v>0.9919490830605151</v>
      </c>
      <c r="BB273" s="7">
        <f t="shared" ca="1" si="115"/>
        <v>0</v>
      </c>
      <c r="BC273" s="7"/>
      <c r="BD273" s="7"/>
      <c r="BE273" s="6">
        <f ca="1">IF(Table2[[#This Row],[area]]="area1",Table2[[#This Row],[income]],0)</f>
        <v>0</v>
      </c>
      <c r="BF273" s="7">
        <f ca="1">IF(Table2[[#This Row],[area]]="area2",Table2[[#This Row],[income]],0)</f>
        <v>0</v>
      </c>
      <c r="BG273" s="7">
        <f ca="1">IF(Table2[[#This Row],[area]]="area3",Table2[[#This Row],[income]],0)</f>
        <v>0</v>
      </c>
      <c r="BH273" s="7">
        <f ca="1">IF(Table2[[#This Row],[area]]="area4",Table2[[#This Row],[income]],0)</f>
        <v>0</v>
      </c>
      <c r="BI273" s="7">
        <f ca="1">IF(Table2[[#This Row],[area]]="area5",Table2[[#This Row],[income]],0)</f>
        <v>0</v>
      </c>
      <c r="BJ273" s="7">
        <f ca="1">IF(Table2[[#This Row],[area]]="area6",Table2[[#This Row],[income]],0)</f>
        <v>0</v>
      </c>
      <c r="BK273" s="7">
        <f ca="1">IF(Table2[[#This Row],[area]]="area7",Table2[[#This Row],[income]],0)</f>
        <v>52374</v>
      </c>
      <c r="BL273" s="7">
        <f ca="1">IF(Table2[[#This Row],[area]]="area8",Table2[[#This Row],[income]],0)</f>
        <v>0</v>
      </c>
      <c r="BM273" s="7">
        <f ca="1">IF(Table2[[#This Row],[area]]="area9",Table2[[#This Row],[income]],0)</f>
        <v>0</v>
      </c>
      <c r="BN273" s="7">
        <f ca="1">IF(Table2[[#This Row],[area]]="area10",Table2[[#This Row],[income]],0)</f>
        <v>0</v>
      </c>
      <c r="BO273" s="6">
        <f ca="1">IF(Table2[[#This Row],[field_of_work]]="health",Table2[[#This Row],[income]],0)</f>
        <v>0</v>
      </c>
      <c r="BP273" s="7">
        <f ca="1">IF(Table2[[#This Row],[field_of_work]]="construction",Table2[[#This Row],[income]],0)</f>
        <v>52374</v>
      </c>
      <c r="BQ273" s="7">
        <f ca="1">IF(Table2[[#This Row],[field_of_work]]="teaching",Table2[[#This Row],[income]],0)</f>
        <v>0</v>
      </c>
      <c r="BR273" s="7">
        <f ca="1">IF(Table2[[#This Row],[field_of_work]]="IT",Table2[[#This Row],[income]],0)</f>
        <v>0</v>
      </c>
      <c r="BS273" s="7">
        <f ca="1">IF(Table2[[#This Row],[field_of_work]]="general work",Table2[[#This Row],[income]],0)</f>
        <v>0</v>
      </c>
      <c r="BT273" s="8">
        <f ca="1">IF(Table2[[#This Row],[field_of_work]]="agriculture",Table2[[#This Row],[income]],0)</f>
        <v>0</v>
      </c>
      <c r="BU273" s="6">
        <f ca="1">IF(Table2[[#This Row],[value_of_debts]]&gt;Table2[[#This Row],[income]],1,0)</f>
        <v>1</v>
      </c>
      <c r="BV273" s="7"/>
      <c r="BW273" s="6">
        <f ca="1">IF(Table2[[#This Row],[net_worth_of_person($)]]&gt;$BX$14,Table2[[#This Row],[age]],0)</f>
        <v>0</v>
      </c>
      <c r="BX273" s="8"/>
    </row>
    <row r="274" spans="2:76" x14ac:dyDescent="0.3">
      <c r="B274">
        <f t="shared" ca="1" si="95"/>
        <v>1</v>
      </c>
      <c r="C274" t="str">
        <f t="shared" ca="1" si="96"/>
        <v>men</v>
      </c>
      <c r="D274">
        <f t="shared" ca="1" si="97"/>
        <v>33</v>
      </c>
      <c r="E274">
        <f t="shared" ca="1" si="98"/>
        <v>2</v>
      </c>
      <c r="F274" t="str">
        <f t="shared" ca="1" si="99"/>
        <v>construction</v>
      </c>
      <c r="G274">
        <f t="shared" ca="1" si="100"/>
        <v>4</v>
      </c>
      <c r="H274" t="str">
        <f t="shared" ca="1" si="101"/>
        <v>technical</v>
      </c>
      <c r="I274">
        <f t="shared" ca="1" si="102"/>
        <v>1</v>
      </c>
      <c r="J274">
        <f t="shared" ca="1" si="103"/>
        <v>2</v>
      </c>
      <c r="K274">
        <f t="shared" ca="1" si="104"/>
        <v>64348</v>
      </c>
      <c r="L274">
        <f t="shared" ca="1" si="105"/>
        <v>14</v>
      </c>
      <c r="M274" t="str">
        <f t="shared" ca="1" si="93"/>
        <v>area10</v>
      </c>
      <c r="N274">
        <f t="shared" ca="1" si="106"/>
        <v>193044</v>
      </c>
      <c r="O274" s="2">
        <f t="shared" ca="1" si="107"/>
        <v>123648.55427779013</v>
      </c>
      <c r="P274" s="1">
        <f t="shared" ca="1" si="108"/>
        <v>38923.343030092445</v>
      </c>
      <c r="Q274">
        <f t="shared" ca="1" si="109"/>
        <v>38804</v>
      </c>
      <c r="R274">
        <f t="shared" ca="1" si="110"/>
        <v>70814.103684123664</v>
      </c>
      <c r="S274">
        <f t="shared" ca="1" si="111"/>
        <v>27235.061809926527</v>
      </c>
      <c r="T274" s="1">
        <f t="shared" ca="1" si="112"/>
        <v>259202.40484001898</v>
      </c>
      <c r="U274" s="2">
        <f t="shared" ca="1" si="113"/>
        <v>233266.65796191379</v>
      </c>
      <c r="V274" s="1">
        <f t="shared" ca="1" si="114"/>
        <v>25935.746878105187</v>
      </c>
      <c r="AD274" s="6">
        <f ca="1">IF(Table2[[#This Row],[gender]]="men",1,0)</f>
        <v>1</v>
      </c>
      <c r="AE274" s="7">
        <f ca="1">IF(Table2[[#This Row],[gender]]="women",1,0)</f>
        <v>0</v>
      </c>
      <c r="AF274" s="7"/>
      <c r="AG274" s="8"/>
      <c r="AI274" s="6">
        <f ca="1">IF(Table2[[#This Row],[field_of_work]]="health",1,0)</f>
        <v>0</v>
      </c>
      <c r="AJ274" s="7">
        <f ca="1">IF(Table2[[#This Row],[field_of_work]]="construction",1,0)</f>
        <v>1</v>
      </c>
      <c r="AK274" s="7">
        <f ca="1">IF(Table2[[#This Row],[field_of_work]]="teaching",1,0)</f>
        <v>0</v>
      </c>
      <c r="AL274" s="7">
        <f ca="1">IF(Table2[[#This Row],[field_of_work]]="IT",1,0)</f>
        <v>0</v>
      </c>
      <c r="AM274" s="7">
        <f ca="1">IF(Table2[[#This Row],[field_of_work]]="general work",1,0)</f>
        <v>0</v>
      </c>
      <c r="AN274" s="7">
        <f ca="1">IF(Table2[[#This Row],[field_of_work]]="agriculture",1,0)</f>
        <v>0</v>
      </c>
      <c r="AO274" s="7"/>
      <c r="AP274" s="7"/>
      <c r="AQ274" s="7"/>
      <c r="AR274" s="7"/>
      <c r="AS274" s="7"/>
      <c r="AT274" s="8"/>
      <c r="AV274" s="19">
        <f t="shared" ca="1" si="94"/>
        <v>12855.766045149072</v>
      </c>
      <c r="AW274" s="8"/>
      <c r="AX274" s="6">
        <f ca="1">IF(Table2[[#This Row],[debts]]&gt;$AY$14,1,0)</f>
        <v>1</v>
      </c>
      <c r="AY274" s="7"/>
      <c r="AZ274" s="8"/>
      <c r="BA274" s="26">
        <f ca="1">Table2[[#This Row],[mortage_left]]/Table2[[#This Row],[value_of_house]]</f>
        <v>0.64052005904244691</v>
      </c>
      <c r="BB274" s="7">
        <f t="shared" ca="1" si="115"/>
        <v>0</v>
      </c>
      <c r="BC274" s="7"/>
      <c r="BD274" s="7"/>
      <c r="BE274" s="6">
        <f ca="1">IF(Table2[[#This Row],[area]]="area1",Table2[[#This Row],[income]],0)</f>
        <v>0</v>
      </c>
      <c r="BF274" s="7">
        <f ca="1">IF(Table2[[#This Row],[area]]="area2",Table2[[#This Row],[income]],0)</f>
        <v>0</v>
      </c>
      <c r="BG274" s="7">
        <f ca="1">IF(Table2[[#This Row],[area]]="area3",Table2[[#This Row],[income]],0)</f>
        <v>0</v>
      </c>
      <c r="BH274" s="7">
        <f ca="1">IF(Table2[[#This Row],[area]]="area4",Table2[[#This Row],[income]],0)</f>
        <v>0</v>
      </c>
      <c r="BI274" s="7">
        <f ca="1">IF(Table2[[#This Row],[area]]="area5",Table2[[#This Row],[income]],0)</f>
        <v>0</v>
      </c>
      <c r="BJ274" s="7">
        <f ca="1">IF(Table2[[#This Row],[area]]="area6",Table2[[#This Row],[income]],0)</f>
        <v>0</v>
      </c>
      <c r="BK274" s="7">
        <f ca="1">IF(Table2[[#This Row],[area]]="area7",Table2[[#This Row],[income]],0)</f>
        <v>0</v>
      </c>
      <c r="BL274" s="7">
        <f ca="1">IF(Table2[[#This Row],[area]]="area8",Table2[[#This Row],[income]],0)</f>
        <v>0</v>
      </c>
      <c r="BM274" s="7">
        <f ca="1">IF(Table2[[#This Row],[area]]="area9",Table2[[#This Row],[income]],0)</f>
        <v>0</v>
      </c>
      <c r="BN274" s="7">
        <f ca="1">IF(Table2[[#This Row],[area]]="area10",Table2[[#This Row],[income]],0)</f>
        <v>64348</v>
      </c>
      <c r="BO274" s="6">
        <f ca="1">IF(Table2[[#This Row],[field_of_work]]="health",Table2[[#This Row],[income]],0)</f>
        <v>0</v>
      </c>
      <c r="BP274" s="7">
        <f ca="1">IF(Table2[[#This Row],[field_of_work]]="construction",Table2[[#This Row],[income]],0)</f>
        <v>64348</v>
      </c>
      <c r="BQ274" s="7">
        <f ca="1">IF(Table2[[#This Row],[field_of_work]]="teaching",Table2[[#This Row],[income]],0)</f>
        <v>0</v>
      </c>
      <c r="BR274" s="7">
        <f ca="1">IF(Table2[[#This Row],[field_of_work]]="IT",Table2[[#This Row],[income]],0)</f>
        <v>0</v>
      </c>
      <c r="BS274" s="7">
        <f ca="1">IF(Table2[[#This Row],[field_of_work]]="general work",Table2[[#This Row],[income]],0)</f>
        <v>0</v>
      </c>
      <c r="BT274" s="8">
        <f ca="1">IF(Table2[[#This Row],[field_of_work]]="agriculture",Table2[[#This Row],[income]],0)</f>
        <v>0</v>
      </c>
      <c r="BU274" s="6">
        <f ca="1">IF(Table2[[#This Row],[value_of_debts]]&gt;Table2[[#This Row],[income]],1,0)</f>
        <v>1</v>
      </c>
      <c r="BV274" s="7"/>
      <c r="BW274" s="6">
        <f ca="1">IF(Table2[[#This Row],[net_worth_of_person($)]]&gt;$BX$14,Table2[[#This Row],[age]],0)</f>
        <v>33</v>
      </c>
      <c r="BX274" s="8"/>
    </row>
    <row r="275" spans="2:76" x14ac:dyDescent="0.3">
      <c r="B275">
        <f t="shared" ca="1" si="95"/>
        <v>2</v>
      </c>
      <c r="C275" t="str">
        <f t="shared" ca="1" si="96"/>
        <v>women</v>
      </c>
      <c r="D275">
        <f t="shared" ca="1" si="97"/>
        <v>37</v>
      </c>
      <c r="E275">
        <f t="shared" ca="1" si="98"/>
        <v>5</v>
      </c>
      <c r="F275" t="str">
        <f t="shared" ca="1" si="99"/>
        <v>general work</v>
      </c>
      <c r="G275">
        <f t="shared" ca="1" si="100"/>
        <v>1</v>
      </c>
      <c r="H275" t="str">
        <f t="shared" ca="1" si="101"/>
        <v>highschool</v>
      </c>
      <c r="I275">
        <f t="shared" ca="1" si="102"/>
        <v>0</v>
      </c>
      <c r="J275">
        <f t="shared" ca="1" si="103"/>
        <v>3</v>
      </c>
      <c r="K275">
        <f t="shared" ca="1" si="104"/>
        <v>30694</v>
      </c>
      <c r="L275">
        <f t="shared" ca="1" si="105"/>
        <v>8</v>
      </c>
      <c r="M275" t="str">
        <f t="shared" ca="1" si="93"/>
        <v>area8</v>
      </c>
      <c r="N275">
        <f t="shared" ca="1" si="106"/>
        <v>122776</v>
      </c>
      <c r="O275" s="2">
        <f t="shared" ca="1" si="107"/>
        <v>10829.350243291754</v>
      </c>
      <c r="P275" s="1">
        <f t="shared" ca="1" si="108"/>
        <v>38567.298135447214</v>
      </c>
      <c r="Q275">
        <f t="shared" ca="1" si="109"/>
        <v>3727</v>
      </c>
      <c r="R275">
        <f t="shared" ca="1" si="110"/>
        <v>29892.711243238238</v>
      </c>
      <c r="S275">
        <f t="shared" ca="1" si="111"/>
        <v>11373.229748415682</v>
      </c>
      <c r="T275" s="1">
        <f t="shared" ca="1" si="112"/>
        <v>172716.52788386287</v>
      </c>
      <c r="U275" s="2">
        <f t="shared" ca="1" si="113"/>
        <v>44449.061486529994</v>
      </c>
      <c r="V275" s="1">
        <f t="shared" ca="1" si="114"/>
        <v>128267.46639733287</v>
      </c>
      <c r="AD275" s="6">
        <f ca="1">IF(Table2[[#This Row],[gender]]="men",1,0)</f>
        <v>0</v>
      </c>
      <c r="AE275" s="7">
        <f ca="1">IF(Table2[[#This Row],[gender]]="women",1,0)</f>
        <v>1</v>
      </c>
      <c r="AF275" s="7"/>
      <c r="AG275" s="8"/>
      <c r="AI275" s="6">
        <f ca="1">IF(Table2[[#This Row],[field_of_work]]="health",1,0)</f>
        <v>0</v>
      </c>
      <c r="AJ275" s="7">
        <f ca="1">IF(Table2[[#This Row],[field_of_work]]="construction",1,0)</f>
        <v>0</v>
      </c>
      <c r="AK275" s="7">
        <f ca="1">IF(Table2[[#This Row],[field_of_work]]="teaching",1,0)</f>
        <v>0</v>
      </c>
      <c r="AL275" s="7">
        <f ca="1">IF(Table2[[#This Row],[field_of_work]]="IT",1,0)</f>
        <v>0</v>
      </c>
      <c r="AM275" s="7">
        <f ca="1">IF(Table2[[#This Row],[field_of_work]]="general work",1,0)</f>
        <v>1</v>
      </c>
      <c r="AN275" s="7">
        <f ca="1">IF(Table2[[#This Row],[field_of_work]]="agriculture",1,0)</f>
        <v>0</v>
      </c>
      <c r="AO275" s="7"/>
      <c r="AP275" s="7"/>
      <c r="AQ275" s="7"/>
      <c r="AR275" s="7"/>
      <c r="AS275" s="7"/>
      <c r="AT275" s="8"/>
      <c r="AV275" s="19">
        <f t="shared" ca="1" si="94"/>
        <v>37630.483884327259</v>
      </c>
      <c r="AW275" s="8"/>
      <c r="AX275" s="6">
        <f ca="1">IF(Table2[[#This Row],[debts]]&gt;$AY$14,1,0)</f>
        <v>1</v>
      </c>
      <c r="AY275" s="7"/>
      <c r="AZ275" s="8"/>
      <c r="BA275" s="26">
        <f ca="1">Table2[[#This Row],[mortage_left]]/Table2[[#This Row],[value_of_house]]</f>
        <v>8.8204129824165589E-2</v>
      </c>
      <c r="BB275" s="7">
        <f t="shared" ca="1" si="115"/>
        <v>1</v>
      </c>
      <c r="BC275" s="7"/>
      <c r="BD275" s="7"/>
      <c r="BE275" s="6">
        <f ca="1">IF(Table2[[#This Row],[area]]="area1",Table2[[#This Row],[income]],0)</f>
        <v>0</v>
      </c>
      <c r="BF275" s="7">
        <f ca="1">IF(Table2[[#This Row],[area]]="area2",Table2[[#This Row],[income]],0)</f>
        <v>0</v>
      </c>
      <c r="BG275" s="7">
        <f ca="1">IF(Table2[[#This Row],[area]]="area3",Table2[[#This Row],[income]],0)</f>
        <v>0</v>
      </c>
      <c r="BH275" s="7">
        <f ca="1">IF(Table2[[#This Row],[area]]="area4",Table2[[#This Row],[income]],0)</f>
        <v>0</v>
      </c>
      <c r="BI275" s="7">
        <f ca="1">IF(Table2[[#This Row],[area]]="area5",Table2[[#This Row],[income]],0)</f>
        <v>0</v>
      </c>
      <c r="BJ275" s="7">
        <f ca="1">IF(Table2[[#This Row],[area]]="area6",Table2[[#This Row],[income]],0)</f>
        <v>0</v>
      </c>
      <c r="BK275" s="7">
        <f ca="1">IF(Table2[[#This Row],[area]]="area7",Table2[[#This Row],[income]],0)</f>
        <v>0</v>
      </c>
      <c r="BL275" s="7">
        <f ca="1">IF(Table2[[#This Row],[area]]="area8",Table2[[#This Row],[income]],0)</f>
        <v>30694</v>
      </c>
      <c r="BM275" s="7">
        <f ca="1">IF(Table2[[#This Row],[area]]="area9",Table2[[#This Row],[income]],0)</f>
        <v>0</v>
      </c>
      <c r="BN275" s="7">
        <f ca="1">IF(Table2[[#This Row],[area]]="area10",Table2[[#This Row],[income]],0)</f>
        <v>0</v>
      </c>
      <c r="BO275" s="6">
        <f ca="1">IF(Table2[[#This Row],[field_of_work]]="health",Table2[[#This Row],[income]],0)</f>
        <v>0</v>
      </c>
      <c r="BP275" s="7">
        <f ca="1">IF(Table2[[#This Row],[field_of_work]]="construction",Table2[[#This Row],[income]],0)</f>
        <v>0</v>
      </c>
      <c r="BQ275" s="7">
        <f ca="1">IF(Table2[[#This Row],[field_of_work]]="teaching",Table2[[#This Row],[income]],0)</f>
        <v>0</v>
      </c>
      <c r="BR275" s="7">
        <f ca="1">IF(Table2[[#This Row],[field_of_work]]="IT",Table2[[#This Row],[income]],0)</f>
        <v>0</v>
      </c>
      <c r="BS275" s="7">
        <f ca="1">IF(Table2[[#This Row],[field_of_work]]="general work",Table2[[#This Row],[income]],0)</f>
        <v>30694</v>
      </c>
      <c r="BT275" s="8">
        <f ca="1">IF(Table2[[#This Row],[field_of_work]]="agriculture",Table2[[#This Row],[income]],0)</f>
        <v>0</v>
      </c>
      <c r="BU275" s="6">
        <f ca="1">IF(Table2[[#This Row],[value_of_debts]]&gt;Table2[[#This Row],[income]],1,0)</f>
        <v>1</v>
      </c>
      <c r="BV275" s="7"/>
      <c r="BW275" s="6">
        <f ca="1">IF(Table2[[#This Row],[net_worth_of_person($)]]&gt;$BX$14,Table2[[#This Row],[age]],0)</f>
        <v>37</v>
      </c>
      <c r="BX275" s="8"/>
    </row>
    <row r="276" spans="2:76" x14ac:dyDescent="0.3">
      <c r="B276">
        <f t="shared" ca="1" si="95"/>
        <v>2</v>
      </c>
      <c r="C276" t="str">
        <f t="shared" ca="1" si="96"/>
        <v>women</v>
      </c>
      <c r="D276">
        <f t="shared" ca="1" si="97"/>
        <v>41</v>
      </c>
      <c r="E276">
        <f t="shared" ca="1" si="98"/>
        <v>6</v>
      </c>
      <c r="F276" t="str">
        <f t="shared" ca="1" si="99"/>
        <v>agriculture</v>
      </c>
      <c r="G276">
        <f t="shared" ca="1" si="100"/>
        <v>4</v>
      </c>
      <c r="H276" t="str">
        <f t="shared" ca="1" si="101"/>
        <v>technical</v>
      </c>
      <c r="I276">
        <f t="shared" ca="1" si="102"/>
        <v>3</v>
      </c>
      <c r="J276">
        <f t="shared" ca="1" si="103"/>
        <v>1</v>
      </c>
      <c r="K276">
        <f t="shared" ca="1" si="104"/>
        <v>46281</v>
      </c>
      <c r="L276">
        <f t="shared" ca="1" si="105"/>
        <v>12</v>
      </c>
      <c r="M276" t="str">
        <f t="shared" ca="1" si="93"/>
        <v>area10</v>
      </c>
      <c r="N276">
        <f t="shared" ca="1" si="106"/>
        <v>277686</v>
      </c>
      <c r="O276" s="2">
        <f t="shared" ca="1" si="107"/>
        <v>61739.890461773764</v>
      </c>
      <c r="P276" s="1">
        <f t="shared" ca="1" si="108"/>
        <v>37630.483884327259</v>
      </c>
      <c r="Q276">
        <f t="shared" ca="1" si="109"/>
        <v>10422</v>
      </c>
      <c r="R276">
        <f t="shared" ca="1" si="110"/>
        <v>61198.935720344714</v>
      </c>
      <c r="S276">
        <f t="shared" ca="1" si="111"/>
        <v>29464.692163516716</v>
      </c>
      <c r="T276" s="1">
        <f t="shared" ca="1" si="112"/>
        <v>344781.17604784394</v>
      </c>
      <c r="U276" s="2">
        <f t="shared" ca="1" si="113"/>
        <v>133360.82618211847</v>
      </c>
      <c r="V276" s="1">
        <f t="shared" ca="1" si="114"/>
        <v>211420.34986572547</v>
      </c>
      <c r="AD276" s="6">
        <f ca="1">IF(Table2[[#This Row],[gender]]="men",1,0)</f>
        <v>0</v>
      </c>
      <c r="AE276" s="7">
        <f ca="1">IF(Table2[[#This Row],[gender]]="women",1,0)</f>
        <v>1</v>
      </c>
      <c r="AF276" s="7"/>
      <c r="AG276" s="8"/>
      <c r="AI276" s="6">
        <f ca="1">IF(Table2[[#This Row],[field_of_work]]="health",1,0)</f>
        <v>0</v>
      </c>
      <c r="AJ276" s="7">
        <f ca="1">IF(Table2[[#This Row],[field_of_work]]="construction",1,0)</f>
        <v>0</v>
      </c>
      <c r="AK276" s="7">
        <f ca="1">IF(Table2[[#This Row],[field_of_work]]="teaching",1,0)</f>
        <v>0</v>
      </c>
      <c r="AL276" s="7">
        <f ca="1">IF(Table2[[#This Row],[field_of_work]]="IT",1,0)</f>
        <v>0</v>
      </c>
      <c r="AM276" s="7">
        <f ca="1">IF(Table2[[#This Row],[field_of_work]]="general work",1,0)</f>
        <v>0</v>
      </c>
      <c r="AN276" s="7">
        <f ca="1">IF(Table2[[#This Row],[field_of_work]]="agriculture",1,0)</f>
        <v>1</v>
      </c>
      <c r="AO276" s="7"/>
      <c r="AP276" s="7"/>
      <c r="AQ276" s="7"/>
      <c r="AR276" s="7"/>
      <c r="AS276" s="7"/>
      <c r="AT276" s="8"/>
      <c r="AV276" s="19">
        <f t="shared" ca="1" si="94"/>
        <v>46359.59009778811</v>
      </c>
      <c r="AW276" s="8"/>
      <c r="AX276" s="6">
        <f ca="1">IF(Table2[[#This Row],[debts]]&gt;$AY$14,1,0)</f>
        <v>1</v>
      </c>
      <c r="AY276" s="7"/>
      <c r="AZ276" s="8"/>
      <c r="BA276" s="26">
        <f ca="1">Table2[[#This Row],[mortage_left]]/Table2[[#This Row],[value_of_house]]</f>
        <v>0.22233706582893542</v>
      </c>
      <c r="BB276" s="7">
        <f t="shared" ca="1" si="115"/>
        <v>1</v>
      </c>
      <c r="BC276" s="7"/>
      <c r="BD276" s="7"/>
      <c r="BE276" s="6">
        <f ca="1">IF(Table2[[#This Row],[area]]="area1",Table2[[#This Row],[income]],0)</f>
        <v>0</v>
      </c>
      <c r="BF276" s="7">
        <f ca="1">IF(Table2[[#This Row],[area]]="area2",Table2[[#This Row],[income]],0)</f>
        <v>0</v>
      </c>
      <c r="BG276" s="7">
        <f ca="1">IF(Table2[[#This Row],[area]]="area3",Table2[[#This Row],[income]],0)</f>
        <v>0</v>
      </c>
      <c r="BH276" s="7">
        <f ca="1">IF(Table2[[#This Row],[area]]="area4",Table2[[#This Row],[income]],0)</f>
        <v>0</v>
      </c>
      <c r="BI276" s="7">
        <f ca="1">IF(Table2[[#This Row],[area]]="area5",Table2[[#This Row],[income]],0)</f>
        <v>0</v>
      </c>
      <c r="BJ276" s="7">
        <f ca="1">IF(Table2[[#This Row],[area]]="area6",Table2[[#This Row],[income]],0)</f>
        <v>0</v>
      </c>
      <c r="BK276" s="7">
        <f ca="1">IF(Table2[[#This Row],[area]]="area7",Table2[[#This Row],[income]],0)</f>
        <v>0</v>
      </c>
      <c r="BL276" s="7">
        <f ca="1">IF(Table2[[#This Row],[area]]="area8",Table2[[#This Row],[income]],0)</f>
        <v>0</v>
      </c>
      <c r="BM276" s="7">
        <f ca="1">IF(Table2[[#This Row],[area]]="area9",Table2[[#This Row],[income]],0)</f>
        <v>0</v>
      </c>
      <c r="BN276" s="7">
        <f ca="1">IF(Table2[[#This Row],[area]]="area10",Table2[[#This Row],[income]],0)</f>
        <v>46281</v>
      </c>
      <c r="BO276" s="6">
        <f ca="1">IF(Table2[[#This Row],[field_of_work]]="health",Table2[[#This Row],[income]],0)</f>
        <v>0</v>
      </c>
      <c r="BP276" s="7">
        <f ca="1">IF(Table2[[#This Row],[field_of_work]]="construction",Table2[[#This Row],[income]],0)</f>
        <v>0</v>
      </c>
      <c r="BQ276" s="7">
        <f ca="1">IF(Table2[[#This Row],[field_of_work]]="teaching",Table2[[#This Row],[income]],0)</f>
        <v>0</v>
      </c>
      <c r="BR276" s="7">
        <f ca="1">IF(Table2[[#This Row],[field_of_work]]="IT",Table2[[#This Row],[income]],0)</f>
        <v>0</v>
      </c>
      <c r="BS276" s="7">
        <f ca="1">IF(Table2[[#This Row],[field_of_work]]="general work",Table2[[#This Row],[income]],0)</f>
        <v>0</v>
      </c>
      <c r="BT276" s="8">
        <f ca="1">IF(Table2[[#This Row],[field_of_work]]="agriculture",Table2[[#This Row],[income]],0)</f>
        <v>46281</v>
      </c>
      <c r="BU276" s="6">
        <f ca="1">IF(Table2[[#This Row],[value_of_debts]]&gt;Table2[[#This Row],[income]],1,0)</f>
        <v>1</v>
      </c>
      <c r="BV276" s="7"/>
      <c r="BW276" s="6">
        <f ca="1">IF(Table2[[#This Row],[net_worth_of_person($)]]&gt;$BX$14,Table2[[#This Row],[age]],0)</f>
        <v>41</v>
      </c>
      <c r="BX276" s="8"/>
    </row>
    <row r="277" spans="2:76" x14ac:dyDescent="0.3">
      <c r="B277">
        <f t="shared" ca="1" si="95"/>
        <v>1</v>
      </c>
      <c r="C277" t="str">
        <f t="shared" ca="1" si="96"/>
        <v>men</v>
      </c>
      <c r="D277">
        <f t="shared" ca="1" si="97"/>
        <v>35</v>
      </c>
      <c r="E277">
        <f t="shared" ca="1" si="98"/>
        <v>4</v>
      </c>
      <c r="F277" t="str">
        <f t="shared" ca="1" si="99"/>
        <v>IT</v>
      </c>
      <c r="G277">
        <f t="shared" ca="1" si="100"/>
        <v>4</v>
      </c>
      <c r="H277" t="str">
        <f t="shared" ca="1" si="101"/>
        <v>technical</v>
      </c>
      <c r="I277">
        <f t="shared" ca="1" si="102"/>
        <v>4</v>
      </c>
      <c r="J277">
        <f t="shared" ca="1" si="103"/>
        <v>3</v>
      </c>
      <c r="K277">
        <f t="shared" ca="1" si="104"/>
        <v>56759</v>
      </c>
      <c r="L277">
        <f t="shared" ca="1" si="105"/>
        <v>3</v>
      </c>
      <c r="M277" t="str">
        <f t="shared" ca="1" si="93"/>
        <v>area3</v>
      </c>
      <c r="N277">
        <f t="shared" ca="1" si="106"/>
        <v>227036</v>
      </c>
      <c r="O277" s="2">
        <f t="shared" ca="1" si="107"/>
        <v>125534.67525901172</v>
      </c>
      <c r="P277" s="1">
        <f t="shared" ca="1" si="108"/>
        <v>139078.77029336433</v>
      </c>
      <c r="Q277">
        <f t="shared" ca="1" si="109"/>
        <v>40011</v>
      </c>
      <c r="R277">
        <f t="shared" ca="1" si="110"/>
        <v>30373.76392962419</v>
      </c>
      <c r="S277">
        <f t="shared" ca="1" si="111"/>
        <v>51371.028674137735</v>
      </c>
      <c r="T277" s="1">
        <f t="shared" ca="1" si="112"/>
        <v>417485.79896750202</v>
      </c>
      <c r="U277" s="2">
        <f t="shared" ca="1" si="113"/>
        <v>195919.43918863594</v>
      </c>
      <c r="V277" s="1">
        <f t="shared" ca="1" si="114"/>
        <v>221566.35977886608</v>
      </c>
      <c r="AD277" s="6">
        <f ca="1">IF(Table2[[#This Row],[gender]]="men",1,0)</f>
        <v>1</v>
      </c>
      <c r="AE277" s="7">
        <f ca="1">IF(Table2[[#This Row],[gender]]="women",1,0)</f>
        <v>0</v>
      </c>
      <c r="AF277" s="7"/>
      <c r="AG277" s="8"/>
      <c r="AI277" s="6">
        <f ca="1">IF(Table2[[#This Row],[field_of_work]]="health",1,0)</f>
        <v>0</v>
      </c>
      <c r="AJ277" s="7">
        <f ca="1">IF(Table2[[#This Row],[field_of_work]]="construction",1,0)</f>
        <v>0</v>
      </c>
      <c r="AK277" s="7">
        <f ca="1">IF(Table2[[#This Row],[field_of_work]]="teaching",1,0)</f>
        <v>0</v>
      </c>
      <c r="AL277" s="7">
        <f ca="1">IF(Table2[[#This Row],[field_of_work]]="IT",1,0)</f>
        <v>1</v>
      </c>
      <c r="AM277" s="7">
        <f ca="1">IF(Table2[[#This Row],[field_of_work]]="general work",1,0)</f>
        <v>0</v>
      </c>
      <c r="AN277" s="7">
        <f ca="1">IF(Table2[[#This Row],[field_of_work]]="agriculture",1,0)</f>
        <v>0</v>
      </c>
      <c r="AO277" s="7"/>
      <c r="AP277" s="7"/>
      <c r="AQ277" s="7"/>
      <c r="AR277" s="7"/>
      <c r="AS277" s="7"/>
      <c r="AT277" s="8"/>
      <c r="AV277" s="19">
        <f t="shared" ca="1" si="94"/>
        <v>5564.4167765898246</v>
      </c>
      <c r="AW277" s="8"/>
      <c r="AX277" s="6">
        <f ca="1">IF(Table2[[#This Row],[debts]]&gt;$AY$14,1,0)</f>
        <v>1</v>
      </c>
      <c r="AY277" s="7"/>
      <c r="AZ277" s="8"/>
      <c r="BA277" s="26">
        <f ca="1">Table2[[#This Row],[mortage_left]]/Table2[[#This Row],[value_of_house]]</f>
        <v>0.55292850146677941</v>
      </c>
      <c r="BB277" s="7">
        <f t="shared" ca="1" si="115"/>
        <v>0</v>
      </c>
      <c r="BC277" s="7"/>
      <c r="BD277" s="7"/>
      <c r="BE277" s="6">
        <f ca="1">IF(Table2[[#This Row],[area]]="area1",Table2[[#This Row],[income]],0)</f>
        <v>0</v>
      </c>
      <c r="BF277" s="7">
        <f ca="1">IF(Table2[[#This Row],[area]]="area2",Table2[[#This Row],[income]],0)</f>
        <v>0</v>
      </c>
      <c r="BG277" s="7">
        <f ca="1">IF(Table2[[#This Row],[area]]="area3",Table2[[#This Row],[income]],0)</f>
        <v>56759</v>
      </c>
      <c r="BH277" s="7">
        <f ca="1">IF(Table2[[#This Row],[area]]="area4",Table2[[#This Row],[income]],0)</f>
        <v>0</v>
      </c>
      <c r="BI277" s="7">
        <f ca="1">IF(Table2[[#This Row],[area]]="area5",Table2[[#This Row],[income]],0)</f>
        <v>0</v>
      </c>
      <c r="BJ277" s="7">
        <f ca="1">IF(Table2[[#This Row],[area]]="area6",Table2[[#This Row],[income]],0)</f>
        <v>0</v>
      </c>
      <c r="BK277" s="7">
        <f ca="1">IF(Table2[[#This Row],[area]]="area7",Table2[[#This Row],[income]],0)</f>
        <v>0</v>
      </c>
      <c r="BL277" s="7">
        <f ca="1">IF(Table2[[#This Row],[area]]="area8",Table2[[#This Row],[income]],0)</f>
        <v>0</v>
      </c>
      <c r="BM277" s="7">
        <f ca="1">IF(Table2[[#This Row],[area]]="area9",Table2[[#This Row],[income]],0)</f>
        <v>0</v>
      </c>
      <c r="BN277" s="7">
        <f ca="1">IF(Table2[[#This Row],[area]]="area10",Table2[[#This Row],[income]],0)</f>
        <v>0</v>
      </c>
      <c r="BO277" s="6">
        <f ca="1">IF(Table2[[#This Row],[field_of_work]]="health",Table2[[#This Row],[income]],0)</f>
        <v>0</v>
      </c>
      <c r="BP277" s="7">
        <f ca="1">IF(Table2[[#This Row],[field_of_work]]="construction",Table2[[#This Row],[income]],0)</f>
        <v>0</v>
      </c>
      <c r="BQ277" s="7">
        <f ca="1">IF(Table2[[#This Row],[field_of_work]]="teaching",Table2[[#This Row],[income]],0)</f>
        <v>0</v>
      </c>
      <c r="BR277" s="7">
        <f ca="1">IF(Table2[[#This Row],[field_of_work]]="IT",Table2[[#This Row],[income]],0)</f>
        <v>56759</v>
      </c>
      <c r="BS277" s="7">
        <f ca="1">IF(Table2[[#This Row],[field_of_work]]="general work",Table2[[#This Row],[income]],0)</f>
        <v>0</v>
      </c>
      <c r="BT277" s="8">
        <f ca="1">IF(Table2[[#This Row],[field_of_work]]="agriculture",Table2[[#This Row],[income]],0)</f>
        <v>0</v>
      </c>
      <c r="BU277" s="6">
        <f ca="1">IF(Table2[[#This Row],[value_of_debts]]&gt;Table2[[#This Row],[income]],1,0)</f>
        <v>1</v>
      </c>
      <c r="BV277" s="7"/>
      <c r="BW277" s="6">
        <f ca="1">IF(Table2[[#This Row],[net_worth_of_person($)]]&gt;$BX$14,Table2[[#This Row],[age]],0)</f>
        <v>35</v>
      </c>
      <c r="BX277" s="8"/>
    </row>
    <row r="278" spans="2:76" x14ac:dyDescent="0.3">
      <c r="B278">
        <f t="shared" ca="1" si="95"/>
        <v>1</v>
      </c>
      <c r="C278" t="str">
        <f t="shared" ca="1" si="96"/>
        <v>men</v>
      </c>
      <c r="D278">
        <f t="shared" ca="1" si="97"/>
        <v>42</v>
      </c>
      <c r="E278">
        <f t="shared" ca="1" si="98"/>
        <v>5</v>
      </c>
      <c r="F278" t="str">
        <f t="shared" ca="1" si="99"/>
        <v>general work</v>
      </c>
      <c r="G278">
        <f t="shared" ca="1" si="100"/>
        <v>4</v>
      </c>
      <c r="H278" t="str">
        <f t="shared" ca="1" si="101"/>
        <v>technical</v>
      </c>
      <c r="I278">
        <f t="shared" ca="1" si="102"/>
        <v>0</v>
      </c>
      <c r="J278">
        <f t="shared" ca="1" si="103"/>
        <v>3</v>
      </c>
      <c r="K278">
        <f t="shared" ca="1" si="104"/>
        <v>89334</v>
      </c>
      <c r="L278">
        <f t="shared" ca="1" si="105"/>
        <v>7</v>
      </c>
      <c r="M278" t="str">
        <f t="shared" ca="1" si="93"/>
        <v>area7</v>
      </c>
      <c r="N278">
        <f t="shared" ca="1" si="106"/>
        <v>268002</v>
      </c>
      <c r="O278" s="2">
        <f t="shared" ca="1" si="107"/>
        <v>173100.529877833</v>
      </c>
      <c r="P278" s="1">
        <f t="shared" ca="1" si="108"/>
        <v>16693.250329769475</v>
      </c>
      <c r="Q278">
        <f t="shared" ca="1" si="109"/>
        <v>4977</v>
      </c>
      <c r="R278">
        <f t="shared" ca="1" si="110"/>
        <v>171911.26102885121</v>
      </c>
      <c r="S278">
        <f t="shared" ca="1" si="111"/>
        <v>81233.803358406149</v>
      </c>
      <c r="T278" s="1">
        <f t="shared" ca="1" si="112"/>
        <v>365929.05368817563</v>
      </c>
      <c r="U278" s="2">
        <f t="shared" ca="1" si="113"/>
        <v>349988.79090668424</v>
      </c>
      <c r="V278" s="1">
        <f t="shared" ca="1" si="114"/>
        <v>15940.262781491387</v>
      </c>
      <c r="AD278" s="6">
        <f ca="1">IF(Table2[[#This Row],[gender]]="men",1,0)</f>
        <v>1</v>
      </c>
      <c r="AE278" s="7">
        <f ca="1">IF(Table2[[#This Row],[gender]]="women",1,0)</f>
        <v>0</v>
      </c>
      <c r="AF278" s="7"/>
      <c r="AG278" s="8"/>
      <c r="AI278" s="6">
        <f ca="1">IF(Table2[[#This Row],[field_of_work]]="health",1,0)</f>
        <v>0</v>
      </c>
      <c r="AJ278" s="7">
        <f ca="1">IF(Table2[[#This Row],[field_of_work]]="construction",1,0)</f>
        <v>0</v>
      </c>
      <c r="AK278" s="7">
        <f ca="1">IF(Table2[[#This Row],[field_of_work]]="teaching",1,0)</f>
        <v>0</v>
      </c>
      <c r="AL278" s="7">
        <f ca="1">IF(Table2[[#This Row],[field_of_work]]="IT",1,0)</f>
        <v>0</v>
      </c>
      <c r="AM278" s="7">
        <f ca="1">IF(Table2[[#This Row],[field_of_work]]="general work",1,0)</f>
        <v>1</v>
      </c>
      <c r="AN278" s="7">
        <f ca="1">IF(Table2[[#This Row],[field_of_work]]="agriculture",1,0)</f>
        <v>0</v>
      </c>
      <c r="AO278" s="7"/>
      <c r="AP278" s="7"/>
      <c r="AQ278" s="7"/>
      <c r="AR278" s="7"/>
      <c r="AS278" s="7"/>
      <c r="AT278" s="8"/>
      <c r="AV278" s="19">
        <f t="shared" ca="1" si="94"/>
        <v>22067.341736152146</v>
      </c>
      <c r="AW278" s="8"/>
      <c r="AX278" s="6">
        <f ca="1">IF(Table2[[#This Row],[debts]]&gt;$AY$14,1,0)</f>
        <v>1</v>
      </c>
      <c r="AY278" s="7"/>
      <c r="AZ278" s="8"/>
      <c r="BA278" s="26">
        <f ca="1">Table2[[#This Row],[mortage_left]]/Table2[[#This Row],[value_of_house]]</f>
        <v>0.64589267944953022</v>
      </c>
      <c r="BB278" s="7">
        <f t="shared" ca="1" si="115"/>
        <v>0</v>
      </c>
      <c r="BC278" s="7"/>
      <c r="BD278" s="7"/>
      <c r="BE278" s="6">
        <f ca="1">IF(Table2[[#This Row],[area]]="area1",Table2[[#This Row],[income]],0)</f>
        <v>0</v>
      </c>
      <c r="BF278" s="7">
        <f ca="1">IF(Table2[[#This Row],[area]]="area2",Table2[[#This Row],[income]],0)</f>
        <v>0</v>
      </c>
      <c r="BG278" s="7">
        <f ca="1">IF(Table2[[#This Row],[area]]="area3",Table2[[#This Row],[income]],0)</f>
        <v>0</v>
      </c>
      <c r="BH278" s="7">
        <f ca="1">IF(Table2[[#This Row],[area]]="area4",Table2[[#This Row],[income]],0)</f>
        <v>0</v>
      </c>
      <c r="BI278" s="7">
        <f ca="1">IF(Table2[[#This Row],[area]]="area5",Table2[[#This Row],[income]],0)</f>
        <v>0</v>
      </c>
      <c r="BJ278" s="7">
        <f ca="1">IF(Table2[[#This Row],[area]]="area6",Table2[[#This Row],[income]],0)</f>
        <v>0</v>
      </c>
      <c r="BK278" s="7">
        <f ca="1">IF(Table2[[#This Row],[area]]="area7",Table2[[#This Row],[income]],0)</f>
        <v>89334</v>
      </c>
      <c r="BL278" s="7">
        <f ca="1">IF(Table2[[#This Row],[area]]="area8",Table2[[#This Row],[income]],0)</f>
        <v>0</v>
      </c>
      <c r="BM278" s="7">
        <f ca="1">IF(Table2[[#This Row],[area]]="area9",Table2[[#This Row],[income]],0)</f>
        <v>0</v>
      </c>
      <c r="BN278" s="7">
        <f ca="1">IF(Table2[[#This Row],[area]]="area10",Table2[[#This Row],[income]],0)</f>
        <v>0</v>
      </c>
      <c r="BO278" s="6">
        <f ca="1">IF(Table2[[#This Row],[field_of_work]]="health",Table2[[#This Row],[income]],0)</f>
        <v>0</v>
      </c>
      <c r="BP278" s="7">
        <f ca="1">IF(Table2[[#This Row],[field_of_work]]="construction",Table2[[#This Row],[income]],0)</f>
        <v>0</v>
      </c>
      <c r="BQ278" s="7">
        <f ca="1">IF(Table2[[#This Row],[field_of_work]]="teaching",Table2[[#This Row],[income]],0)</f>
        <v>0</v>
      </c>
      <c r="BR278" s="7">
        <f ca="1">IF(Table2[[#This Row],[field_of_work]]="IT",Table2[[#This Row],[income]],0)</f>
        <v>0</v>
      </c>
      <c r="BS278" s="7">
        <f ca="1">IF(Table2[[#This Row],[field_of_work]]="general work",Table2[[#This Row],[income]],0)</f>
        <v>89334</v>
      </c>
      <c r="BT278" s="8">
        <f ca="1">IF(Table2[[#This Row],[field_of_work]]="agriculture",Table2[[#This Row],[income]],0)</f>
        <v>0</v>
      </c>
      <c r="BU278" s="6">
        <f ca="1">IF(Table2[[#This Row],[value_of_debts]]&gt;Table2[[#This Row],[income]],1,0)</f>
        <v>1</v>
      </c>
      <c r="BV278" s="7"/>
      <c r="BW278" s="6">
        <f ca="1">IF(Table2[[#This Row],[net_worth_of_person($)]]&gt;$BX$14,Table2[[#This Row],[age]],0)</f>
        <v>42</v>
      </c>
      <c r="BX278" s="8"/>
    </row>
    <row r="279" spans="2:76" x14ac:dyDescent="0.3">
      <c r="B279">
        <f t="shared" ca="1" si="95"/>
        <v>1</v>
      </c>
      <c r="C279" t="str">
        <f t="shared" ca="1" si="96"/>
        <v>men</v>
      </c>
      <c r="D279">
        <f t="shared" ca="1" si="97"/>
        <v>26</v>
      </c>
      <c r="E279">
        <f t="shared" ca="1" si="98"/>
        <v>5</v>
      </c>
      <c r="F279" t="str">
        <f t="shared" ca="1" si="99"/>
        <v>general work</v>
      </c>
      <c r="G279">
        <f t="shared" ca="1" si="100"/>
        <v>3</v>
      </c>
      <c r="H279" t="str">
        <f t="shared" ca="1" si="101"/>
        <v>university</v>
      </c>
      <c r="I279">
        <f t="shared" ca="1" si="102"/>
        <v>3</v>
      </c>
      <c r="J279">
        <f t="shared" ca="1" si="103"/>
        <v>3</v>
      </c>
      <c r="K279">
        <f t="shared" ca="1" si="104"/>
        <v>40313</v>
      </c>
      <c r="L279">
        <f t="shared" ca="1" si="105"/>
        <v>3</v>
      </c>
      <c r="M279" t="str">
        <f t="shared" ca="1" si="93"/>
        <v>area3</v>
      </c>
      <c r="N279">
        <f t="shared" ca="1" si="106"/>
        <v>241878</v>
      </c>
      <c r="O279" s="2">
        <f t="shared" ca="1" si="107"/>
        <v>146708.57016147094</v>
      </c>
      <c r="P279" s="1">
        <f t="shared" ca="1" si="108"/>
        <v>66202.025208456442</v>
      </c>
      <c r="Q279">
        <f t="shared" ca="1" si="109"/>
        <v>43262</v>
      </c>
      <c r="R279">
        <f t="shared" ca="1" si="110"/>
        <v>51516.152981713785</v>
      </c>
      <c r="S279">
        <f t="shared" ca="1" si="111"/>
        <v>46121.526187696887</v>
      </c>
      <c r="T279" s="1">
        <f t="shared" ca="1" si="112"/>
        <v>354201.55139615334</v>
      </c>
      <c r="U279" s="2">
        <f t="shared" ca="1" si="113"/>
        <v>241486.72314318473</v>
      </c>
      <c r="V279" s="1">
        <f t="shared" ca="1" si="114"/>
        <v>112714.82825296861</v>
      </c>
      <c r="AD279" s="6">
        <f ca="1">IF(Table2[[#This Row],[gender]]="men",1,0)</f>
        <v>1</v>
      </c>
      <c r="AE279" s="7">
        <f ca="1">IF(Table2[[#This Row],[gender]]="women",1,0)</f>
        <v>0</v>
      </c>
      <c r="AF279" s="7"/>
      <c r="AG279" s="8"/>
      <c r="AI279" s="6">
        <f ca="1">IF(Table2[[#This Row],[field_of_work]]="health",1,0)</f>
        <v>0</v>
      </c>
      <c r="AJ279" s="7">
        <f ca="1">IF(Table2[[#This Row],[field_of_work]]="construction",1,0)</f>
        <v>0</v>
      </c>
      <c r="AK279" s="7">
        <f ca="1">IF(Table2[[#This Row],[field_of_work]]="teaching",1,0)</f>
        <v>0</v>
      </c>
      <c r="AL279" s="7">
        <f ca="1">IF(Table2[[#This Row],[field_of_work]]="IT",1,0)</f>
        <v>0</v>
      </c>
      <c r="AM279" s="7">
        <f ca="1">IF(Table2[[#This Row],[field_of_work]]="general work",1,0)</f>
        <v>1</v>
      </c>
      <c r="AN279" s="7">
        <f ca="1">IF(Table2[[#This Row],[field_of_work]]="agriculture",1,0)</f>
        <v>0</v>
      </c>
      <c r="AO279" s="7"/>
      <c r="AP279" s="7"/>
      <c r="AQ279" s="7"/>
      <c r="AR279" s="7"/>
      <c r="AS279" s="7"/>
      <c r="AT279" s="8"/>
      <c r="AV279" s="19">
        <f t="shared" ca="1" si="94"/>
        <v>44839.486349678082</v>
      </c>
      <c r="AW279" s="8"/>
      <c r="AX279" s="6">
        <f ca="1">IF(Table2[[#This Row],[debts]]&gt;$AY$14,1,0)</f>
        <v>1</v>
      </c>
      <c r="AY279" s="7"/>
      <c r="AZ279" s="8"/>
      <c r="BA279" s="26">
        <f ca="1">Table2[[#This Row],[mortage_left]]/Table2[[#This Row],[value_of_house]]</f>
        <v>0.60653953712810149</v>
      </c>
      <c r="BB279" s="7">
        <f t="shared" ca="1" si="115"/>
        <v>0</v>
      </c>
      <c r="BC279" s="7"/>
      <c r="BD279" s="7"/>
      <c r="BE279" s="6">
        <f ca="1">IF(Table2[[#This Row],[area]]="area1",Table2[[#This Row],[income]],0)</f>
        <v>0</v>
      </c>
      <c r="BF279" s="7">
        <f ca="1">IF(Table2[[#This Row],[area]]="area2",Table2[[#This Row],[income]],0)</f>
        <v>0</v>
      </c>
      <c r="BG279" s="7">
        <f ca="1">IF(Table2[[#This Row],[area]]="area3",Table2[[#This Row],[income]],0)</f>
        <v>40313</v>
      </c>
      <c r="BH279" s="7">
        <f ca="1">IF(Table2[[#This Row],[area]]="area4",Table2[[#This Row],[income]],0)</f>
        <v>0</v>
      </c>
      <c r="BI279" s="7">
        <f ca="1">IF(Table2[[#This Row],[area]]="area5",Table2[[#This Row],[income]],0)</f>
        <v>0</v>
      </c>
      <c r="BJ279" s="7">
        <f ca="1">IF(Table2[[#This Row],[area]]="area6",Table2[[#This Row],[income]],0)</f>
        <v>0</v>
      </c>
      <c r="BK279" s="7">
        <f ca="1">IF(Table2[[#This Row],[area]]="area7",Table2[[#This Row],[income]],0)</f>
        <v>0</v>
      </c>
      <c r="BL279" s="7">
        <f ca="1">IF(Table2[[#This Row],[area]]="area8",Table2[[#This Row],[income]],0)</f>
        <v>0</v>
      </c>
      <c r="BM279" s="7">
        <f ca="1">IF(Table2[[#This Row],[area]]="area9",Table2[[#This Row],[income]],0)</f>
        <v>0</v>
      </c>
      <c r="BN279" s="7">
        <f ca="1">IF(Table2[[#This Row],[area]]="area10",Table2[[#This Row],[income]],0)</f>
        <v>0</v>
      </c>
      <c r="BO279" s="6">
        <f ca="1">IF(Table2[[#This Row],[field_of_work]]="health",Table2[[#This Row],[income]],0)</f>
        <v>0</v>
      </c>
      <c r="BP279" s="7">
        <f ca="1">IF(Table2[[#This Row],[field_of_work]]="construction",Table2[[#This Row],[income]],0)</f>
        <v>0</v>
      </c>
      <c r="BQ279" s="7">
        <f ca="1">IF(Table2[[#This Row],[field_of_work]]="teaching",Table2[[#This Row],[income]],0)</f>
        <v>0</v>
      </c>
      <c r="BR279" s="7">
        <f ca="1">IF(Table2[[#This Row],[field_of_work]]="IT",Table2[[#This Row],[income]],0)</f>
        <v>0</v>
      </c>
      <c r="BS279" s="7">
        <f ca="1">IF(Table2[[#This Row],[field_of_work]]="general work",Table2[[#This Row],[income]],0)</f>
        <v>40313</v>
      </c>
      <c r="BT279" s="8">
        <f ca="1">IF(Table2[[#This Row],[field_of_work]]="agriculture",Table2[[#This Row],[income]],0)</f>
        <v>0</v>
      </c>
      <c r="BU279" s="6">
        <f ca="1">IF(Table2[[#This Row],[value_of_debts]]&gt;Table2[[#This Row],[income]],1,0)</f>
        <v>1</v>
      </c>
      <c r="BV279" s="7"/>
      <c r="BW279" s="6">
        <f ca="1">IF(Table2[[#This Row],[net_worth_of_person($)]]&gt;$BX$14,Table2[[#This Row],[age]],0)</f>
        <v>26</v>
      </c>
      <c r="BX279" s="8"/>
    </row>
    <row r="280" spans="2:76" x14ac:dyDescent="0.3">
      <c r="B280">
        <f t="shared" ca="1" si="95"/>
        <v>1</v>
      </c>
      <c r="C280" t="str">
        <f t="shared" ca="1" si="96"/>
        <v>men</v>
      </c>
      <c r="D280">
        <f t="shared" ca="1" si="97"/>
        <v>43</v>
      </c>
      <c r="E280">
        <f t="shared" ca="1" si="98"/>
        <v>3</v>
      </c>
      <c r="F280" t="str">
        <f t="shared" ca="1" si="99"/>
        <v>teaching</v>
      </c>
      <c r="G280">
        <f t="shared" ca="1" si="100"/>
        <v>4</v>
      </c>
      <c r="H280" t="str">
        <f t="shared" ca="1" si="101"/>
        <v>technical</v>
      </c>
      <c r="I280">
        <f t="shared" ca="1" si="102"/>
        <v>4</v>
      </c>
      <c r="J280">
        <f t="shared" ca="1" si="103"/>
        <v>3</v>
      </c>
      <c r="K280">
        <f t="shared" ca="1" si="104"/>
        <v>49932</v>
      </c>
      <c r="L280">
        <f t="shared" ca="1" si="105"/>
        <v>10</v>
      </c>
      <c r="M280" t="str">
        <f t="shared" ca="1" si="93"/>
        <v>area10</v>
      </c>
      <c r="N280">
        <f t="shared" ca="1" si="106"/>
        <v>249660</v>
      </c>
      <c r="O280" s="2">
        <f t="shared" ca="1" si="107"/>
        <v>47960.343836898013</v>
      </c>
      <c r="P280" s="1">
        <f t="shared" ca="1" si="108"/>
        <v>134518.45904903425</v>
      </c>
      <c r="Q280">
        <f t="shared" ca="1" si="109"/>
        <v>96962</v>
      </c>
      <c r="R280">
        <f t="shared" ca="1" si="110"/>
        <v>59055.613446315598</v>
      </c>
      <c r="S280">
        <f t="shared" ca="1" si="111"/>
        <v>26614.550692780722</v>
      </c>
      <c r="T280" s="1">
        <f t="shared" ca="1" si="112"/>
        <v>410793.00974181498</v>
      </c>
      <c r="U280" s="2">
        <f t="shared" ca="1" si="113"/>
        <v>203977.95728321362</v>
      </c>
      <c r="V280" s="1">
        <f t="shared" ca="1" si="114"/>
        <v>206815.05245860136</v>
      </c>
      <c r="AD280" s="6">
        <f ca="1">IF(Table2[[#This Row],[gender]]="men",1,0)</f>
        <v>1</v>
      </c>
      <c r="AE280" s="7">
        <f ca="1">IF(Table2[[#This Row],[gender]]="women",1,0)</f>
        <v>0</v>
      </c>
      <c r="AF280" s="7"/>
      <c r="AG280" s="8"/>
      <c r="AI280" s="6">
        <f ca="1">IF(Table2[[#This Row],[field_of_work]]="health",1,0)</f>
        <v>0</v>
      </c>
      <c r="AJ280" s="7">
        <f ca="1">IF(Table2[[#This Row],[field_of_work]]="construction",1,0)</f>
        <v>0</v>
      </c>
      <c r="AK280" s="7">
        <f ca="1">IF(Table2[[#This Row],[field_of_work]]="teaching",1,0)</f>
        <v>1</v>
      </c>
      <c r="AL280" s="7">
        <f ca="1">IF(Table2[[#This Row],[field_of_work]]="IT",1,0)</f>
        <v>0</v>
      </c>
      <c r="AM280" s="7">
        <f ca="1">IF(Table2[[#This Row],[field_of_work]]="general work",1,0)</f>
        <v>0</v>
      </c>
      <c r="AN280" s="7">
        <f ca="1">IF(Table2[[#This Row],[field_of_work]]="agriculture",1,0)</f>
        <v>0</v>
      </c>
      <c r="AO280" s="7"/>
      <c r="AP280" s="7"/>
      <c r="AQ280" s="7"/>
      <c r="AR280" s="7"/>
      <c r="AS280" s="7"/>
      <c r="AT280" s="8"/>
      <c r="AV280" s="19">
        <f t="shared" ca="1" si="94"/>
        <v>37754.789218483726</v>
      </c>
      <c r="AW280" s="8"/>
      <c r="AX280" s="6">
        <f ca="1">IF(Table2[[#This Row],[debts]]&gt;$AY$14,1,0)</f>
        <v>1</v>
      </c>
      <c r="AY280" s="7"/>
      <c r="AZ280" s="8"/>
      <c r="BA280" s="26">
        <f ca="1">Table2[[#This Row],[mortage_left]]/Table2[[#This Row],[value_of_house]]</f>
        <v>0.19210263493109836</v>
      </c>
      <c r="BB280" s="7">
        <f t="shared" ca="1" si="115"/>
        <v>1</v>
      </c>
      <c r="BC280" s="7"/>
      <c r="BD280" s="7"/>
      <c r="BE280" s="6">
        <f ca="1">IF(Table2[[#This Row],[area]]="area1",Table2[[#This Row],[income]],0)</f>
        <v>0</v>
      </c>
      <c r="BF280" s="7">
        <f ca="1">IF(Table2[[#This Row],[area]]="area2",Table2[[#This Row],[income]],0)</f>
        <v>0</v>
      </c>
      <c r="BG280" s="7">
        <f ca="1">IF(Table2[[#This Row],[area]]="area3",Table2[[#This Row],[income]],0)</f>
        <v>0</v>
      </c>
      <c r="BH280" s="7">
        <f ca="1">IF(Table2[[#This Row],[area]]="area4",Table2[[#This Row],[income]],0)</f>
        <v>0</v>
      </c>
      <c r="BI280" s="7">
        <f ca="1">IF(Table2[[#This Row],[area]]="area5",Table2[[#This Row],[income]],0)</f>
        <v>0</v>
      </c>
      <c r="BJ280" s="7">
        <f ca="1">IF(Table2[[#This Row],[area]]="area6",Table2[[#This Row],[income]],0)</f>
        <v>0</v>
      </c>
      <c r="BK280" s="7">
        <f ca="1">IF(Table2[[#This Row],[area]]="area7",Table2[[#This Row],[income]],0)</f>
        <v>0</v>
      </c>
      <c r="BL280" s="7">
        <f ca="1">IF(Table2[[#This Row],[area]]="area8",Table2[[#This Row],[income]],0)</f>
        <v>0</v>
      </c>
      <c r="BM280" s="7">
        <f ca="1">IF(Table2[[#This Row],[area]]="area9",Table2[[#This Row],[income]],0)</f>
        <v>0</v>
      </c>
      <c r="BN280" s="7">
        <f ca="1">IF(Table2[[#This Row],[area]]="area10",Table2[[#This Row],[income]],0)</f>
        <v>49932</v>
      </c>
      <c r="BO280" s="6">
        <f ca="1">IF(Table2[[#This Row],[field_of_work]]="health",Table2[[#This Row],[income]],0)</f>
        <v>0</v>
      </c>
      <c r="BP280" s="7">
        <f ca="1">IF(Table2[[#This Row],[field_of_work]]="construction",Table2[[#This Row],[income]],0)</f>
        <v>0</v>
      </c>
      <c r="BQ280" s="7">
        <f ca="1">IF(Table2[[#This Row],[field_of_work]]="teaching",Table2[[#This Row],[income]],0)</f>
        <v>49932</v>
      </c>
      <c r="BR280" s="7">
        <f ca="1">IF(Table2[[#This Row],[field_of_work]]="IT",Table2[[#This Row],[income]],0)</f>
        <v>0</v>
      </c>
      <c r="BS280" s="7">
        <f ca="1">IF(Table2[[#This Row],[field_of_work]]="general work",Table2[[#This Row],[income]],0)</f>
        <v>0</v>
      </c>
      <c r="BT280" s="8">
        <f ca="1">IF(Table2[[#This Row],[field_of_work]]="agriculture",Table2[[#This Row],[income]],0)</f>
        <v>0</v>
      </c>
      <c r="BU280" s="6">
        <f ca="1">IF(Table2[[#This Row],[value_of_debts]]&gt;Table2[[#This Row],[income]],1,0)</f>
        <v>1</v>
      </c>
      <c r="BV280" s="7"/>
      <c r="BW280" s="6">
        <f ca="1">IF(Table2[[#This Row],[net_worth_of_person($)]]&gt;$BX$14,Table2[[#This Row],[age]],0)</f>
        <v>43</v>
      </c>
      <c r="BX280" s="8"/>
    </row>
    <row r="281" spans="2:76" x14ac:dyDescent="0.3">
      <c r="B281">
        <f t="shared" ca="1" si="95"/>
        <v>1</v>
      </c>
      <c r="C281" t="str">
        <f t="shared" ca="1" si="96"/>
        <v>men</v>
      </c>
      <c r="D281">
        <f t="shared" ca="1" si="97"/>
        <v>27</v>
      </c>
      <c r="E281">
        <f t="shared" ca="1" si="98"/>
        <v>2</v>
      </c>
      <c r="F281" t="str">
        <f t="shared" ca="1" si="99"/>
        <v>construction</v>
      </c>
      <c r="G281">
        <f t="shared" ca="1" si="100"/>
        <v>5</v>
      </c>
      <c r="H281" t="str">
        <f t="shared" ca="1" si="101"/>
        <v>other</v>
      </c>
      <c r="I281">
        <f t="shared" ca="1" si="102"/>
        <v>0</v>
      </c>
      <c r="J281">
        <f t="shared" ca="1" si="103"/>
        <v>2</v>
      </c>
      <c r="K281">
        <f t="shared" ca="1" si="104"/>
        <v>55784</v>
      </c>
      <c r="L281">
        <f t="shared" ca="1" si="105"/>
        <v>10</v>
      </c>
      <c r="M281" t="str">
        <f t="shared" ca="1" si="93"/>
        <v>area10</v>
      </c>
      <c r="N281">
        <f t="shared" ca="1" si="106"/>
        <v>334704</v>
      </c>
      <c r="O281" s="2">
        <f t="shared" ca="1" si="107"/>
        <v>125699.68337905688</v>
      </c>
      <c r="P281" s="1">
        <f t="shared" ca="1" si="108"/>
        <v>75509.578436967451</v>
      </c>
      <c r="Q281">
        <f t="shared" ca="1" si="109"/>
        <v>74554</v>
      </c>
      <c r="R281">
        <f t="shared" ca="1" si="110"/>
        <v>108266.25023045023</v>
      </c>
      <c r="S281">
        <f t="shared" ca="1" si="111"/>
        <v>43817.096342649871</v>
      </c>
      <c r="T281" s="1">
        <f t="shared" ca="1" si="112"/>
        <v>454030.67477961734</v>
      </c>
      <c r="U281" s="2">
        <f t="shared" ca="1" si="113"/>
        <v>308519.9336095071</v>
      </c>
      <c r="V281" s="1">
        <f t="shared" ca="1" si="114"/>
        <v>145510.74117011024</v>
      </c>
      <c r="AD281" s="6">
        <f ca="1">IF(Table2[[#This Row],[gender]]="men",1,0)</f>
        <v>1</v>
      </c>
      <c r="AE281" s="7">
        <f ca="1">IF(Table2[[#This Row],[gender]]="women",1,0)</f>
        <v>0</v>
      </c>
      <c r="AF281" s="7"/>
      <c r="AG281" s="8"/>
      <c r="AI281" s="6">
        <f ca="1">IF(Table2[[#This Row],[field_of_work]]="health",1,0)</f>
        <v>0</v>
      </c>
      <c r="AJ281" s="7">
        <f ca="1">IF(Table2[[#This Row],[field_of_work]]="construction",1,0)</f>
        <v>1</v>
      </c>
      <c r="AK281" s="7">
        <f ca="1">IF(Table2[[#This Row],[field_of_work]]="teaching",1,0)</f>
        <v>0</v>
      </c>
      <c r="AL281" s="7">
        <f ca="1">IF(Table2[[#This Row],[field_of_work]]="IT",1,0)</f>
        <v>0</v>
      </c>
      <c r="AM281" s="7">
        <f ca="1">IF(Table2[[#This Row],[field_of_work]]="general work",1,0)</f>
        <v>0</v>
      </c>
      <c r="AN281" s="7">
        <f ca="1">IF(Table2[[#This Row],[field_of_work]]="agriculture",1,0)</f>
        <v>0</v>
      </c>
      <c r="AO281" s="7"/>
      <c r="AP281" s="7"/>
      <c r="AQ281" s="7"/>
      <c r="AR281" s="7"/>
      <c r="AS281" s="7"/>
      <c r="AT281" s="8"/>
      <c r="AV281" s="19">
        <f t="shared" ca="1" si="94"/>
        <v>53506.993050857775</v>
      </c>
      <c r="AW281" s="8"/>
      <c r="AX281" s="6">
        <f ca="1">IF(Table2[[#This Row],[debts]]&gt;$AY$14,1,0)</f>
        <v>1</v>
      </c>
      <c r="AY281" s="7"/>
      <c r="AZ281" s="8"/>
      <c r="BA281" s="26">
        <f ca="1">Table2[[#This Row],[mortage_left]]/Table2[[#This Row],[value_of_house]]</f>
        <v>0.37555476892734141</v>
      </c>
      <c r="BB281" s="7">
        <f t="shared" ca="1" si="115"/>
        <v>0</v>
      </c>
      <c r="BC281" s="7"/>
      <c r="BD281" s="7"/>
      <c r="BE281" s="6">
        <f ca="1">IF(Table2[[#This Row],[area]]="area1",Table2[[#This Row],[income]],0)</f>
        <v>0</v>
      </c>
      <c r="BF281" s="7">
        <f ca="1">IF(Table2[[#This Row],[area]]="area2",Table2[[#This Row],[income]],0)</f>
        <v>0</v>
      </c>
      <c r="BG281" s="7">
        <f ca="1">IF(Table2[[#This Row],[area]]="area3",Table2[[#This Row],[income]],0)</f>
        <v>0</v>
      </c>
      <c r="BH281" s="7">
        <f ca="1">IF(Table2[[#This Row],[area]]="area4",Table2[[#This Row],[income]],0)</f>
        <v>0</v>
      </c>
      <c r="BI281" s="7">
        <f ca="1">IF(Table2[[#This Row],[area]]="area5",Table2[[#This Row],[income]],0)</f>
        <v>0</v>
      </c>
      <c r="BJ281" s="7">
        <f ca="1">IF(Table2[[#This Row],[area]]="area6",Table2[[#This Row],[income]],0)</f>
        <v>0</v>
      </c>
      <c r="BK281" s="7">
        <f ca="1">IF(Table2[[#This Row],[area]]="area7",Table2[[#This Row],[income]],0)</f>
        <v>0</v>
      </c>
      <c r="BL281" s="7">
        <f ca="1">IF(Table2[[#This Row],[area]]="area8",Table2[[#This Row],[income]],0)</f>
        <v>0</v>
      </c>
      <c r="BM281" s="7">
        <f ca="1">IF(Table2[[#This Row],[area]]="area9",Table2[[#This Row],[income]],0)</f>
        <v>0</v>
      </c>
      <c r="BN281" s="7">
        <f ca="1">IF(Table2[[#This Row],[area]]="area10",Table2[[#This Row],[income]],0)</f>
        <v>55784</v>
      </c>
      <c r="BO281" s="6">
        <f ca="1">IF(Table2[[#This Row],[field_of_work]]="health",Table2[[#This Row],[income]],0)</f>
        <v>0</v>
      </c>
      <c r="BP281" s="7">
        <f ca="1">IF(Table2[[#This Row],[field_of_work]]="construction",Table2[[#This Row],[income]],0)</f>
        <v>55784</v>
      </c>
      <c r="BQ281" s="7">
        <f ca="1">IF(Table2[[#This Row],[field_of_work]]="teaching",Table2[[#This Row],[income]],0)</f>
        <v>0</v>
      </c>
      <c r="BR281" s="7">
        <f ca="1">IF(Table2[[#This Row],[field_of_work]]="IT",Table2[[#This Row],[income]],0)</f>
        <v>0</v>
      </c>
      <c r="BS281" s="7">
        <f ca="1">IF(Table2[[#This Row],[field_of_work]]="general work",Table2[[#This Row],[income]],0)</f>
        <v>0</v>
      </c>
      <c r="BT281" s="8">
        <f ca="1">IF(Table2[[#This Row],[field_of_work]]="agriculture",Table2[[#This Row],[income]],0)</f>
        <v>0</v>
      </c>
      <c r="BU281" s="6">
        <f ca="1">IF(Table2[[#This Row],[value_of_debts]]&gt;Table2[[#This Row],[income]],1,0)</f>
        <v>1</v>
      </c>
      <c r="BV281" s="7"/>
      <c r="BW281" s="6">
        <f ca="1">IF(Table2[[#This Row],[net_worth_of_person($)]]&gt;$BX$14,Table2[[#This Row],[age]],0)</f>
        <v>27</v>
      </c>
      <c r="BX281" s="8"/>
    </row>
    <row r="282" spans="2:76" x14ac:dyDescent="0.3">
      <c r="B282">
        <f t="shared" ca="1" si="95"/>
        <v>2</v>
      </c>
      <c r="C282" t="str">
        <f t="shared" ca="1" si="96"/>
        <v>women</v>
      </c>
      <c r="D282">
        <f t="shared" ca="1" si="97"/>
        <v>45</v>
      </c>
      <c r="E282">
        <f t="shared" ca="1" si="98"/>
        <v>5</v>
      </c>
      <c r="F282" t="str">
        <f t="shared" ca="1" si="99"/>
        <v>general work</v>
      </c>
      <c r="G282">
        <f t="shared" ca="1" si="100"/>
        <v>1</v>
      </c>
      <c r="H282" t="str">
        <f t="shared" ca="1" si="101"/>
        <v>highschool</v>
      </c>
      <c r="I282">
        <f t="shared" ca="1" si="102"/>
        <v>0</v>
      </c>
      <c r="J282">
        <f t="shared" ca="1" si="103"/>
        <v>3</v>
      </c>
      <c r="K282">
        <f t="shared" ca="1" si="104"/>
        <v>79237</v>
      </c>
      <c r="L282">
        <f t="shared" ca="1" si="105"/>
        <v>3</v>
      </c>
      <c r="M282" t="str">
        <f t="shared" ca="1" si="93"/>
        <v>area3</v>
      </c>
      <c r="N282">
        <f t="shared" ca="1" si="106"/>
        <v>237711</v>
      </c>
      <c r="O282" s="2">
        <f t="shared" ca="1" si="107"/>
        <v>204097.72989262969</v>
      </c>
      <c r="P282" s="1">
        <f t="shared" ca="1" si="108"/>
        <v>160520.97915257333</v>
      </c>
      <c r="Q282">
        <f t="shared" ca="1" si="109"/>
        <v>74039</v>
      </c>
      <c r="R282">
        <f t="shared" ca="1" si="110"/>
        <v>153391.43987421598</v>
      </c>
      <c r="S282">
        <f t="shared" ca="1" si="111"/>
        <v>56078.70100435424</v>
      </c>
      <c r="T282" s="1">
        <f t="shared" ca="1" si="112"/>
        <v>454310.68015692756</v>
      </c>
      <c r="U282" s="2">
        <f t="shared" ca="1" si="113"/>
        <v>431528.16976684565</v>
      </c>
      <c r="V282" s="1">
        <f t="shared" ca="1" si="114"/>
        <v>22782.510390081909</v>
      </c>
      <c r="AD282" s="6">
        <f ca="1">IF(Table2[[#This Row],[gender]]="men",1,0)</f>
        <v>0</v>
      </c>
      <c r="AE282" s="7">
        <f ca="1">IF(Table2[[#This Row],[gender]]="women",1,0)</f>
        <v>1</v>
      </c>
      <c r="AF282" s="7"/>
      <c r="AG282" s="8"/>
      <c r="AI282" s="6">
        <f ca="1">IF(Table2[[#This Row],[field_of_work]]="health",1,0)</f>
        <v>0</v>
      </c>
      <c r="AJ282" s="7">
        <f ca="1">IF(Table2[[#This Row],[field_of_work]]="construction",1,0)</f>
        <v>0</v>
      </c>
      <c r="AK282" s="7">
        <f ca="1">IF(Table2[[#This Row],[field_of_work]]="teaching",1,0)</f>
        <v>0</v>
      </c>
      <c r="AL282" s="7">
        <f ca="1">IF(Table2[[#This Row],[field_of_work]]="IT",1,0)</f>
        <v>0</v>
      </c>
      <c r="AM282" s="7">
        <f ca="1">IF(Table2[[#This Row],[field_of_work]]="general work",1,0)</f>
        <v>1</v>
      </c>
      <c r="AN282" s="7">
        <f ca="1">IF(Table2[[#This Row],[field_of_work]]="agriculture",1,0)</f>
        <v>0</v>
      </c>
      <c r="AO282" s="7"/>
      <c r="AP282" s="7"/>
      <c r="AQ282" s="7"/>
      <c r="AR282" s="7"/>
      <c r="AS282" s="7"/>
      <c r="AT282" s="8"/>
      <c r="AV282" s="19">
        <f t="shared" ca="1" si="94"/>
        <v>26776.891638646684</v>
      </c>
      <c r="AW282" s="8"/>
      <c r="AX282" s="6">
        <f ca="1">IF(Table2[[#This Row],[debts]]&gt;$AY$14,1,0)</f>
        <v>1</v>
      </c>
      <c r="AY282" s="7"/>
      <c r="AZ282" s="8"/>
      <c r="BA282" s="26">
        <f ca="1">Table2[[#This Row],[mortage_left]]/Table2[[#This Row],[value_of_house]]</f>
        <v>0.85859606788339493</v>
      </c>
      <c r="BB282" s="7">
        <f t="shared" ca="1" si="115"/>
        <v>0</v>
      </c>
      <c r="BC282" s="7"/>
      <c r="BD282" s="7"/>
      <c r="BE282" s="6">
        <f ca="1">IF(Table2[[#This Row],[area]]="area1",Table2[[#This Row],[income]],0)</f>
        <v>0</v>
      </c>
      <c r="BF282" s="7">
        <f ca="1">IF(Table2[[#This Row],[area]]="area2",Table2[[#This Row],[income]],0)</f>
        <v>0</v>
      </c>
      <c r="BG282" s="7">
        <f ca="1">IF(Table2[[#This Row],[area]]="area3",Table2[[#This Row],[income]],0)</f>
        <v>79237</v>
      </c>
      <c r="BH282" s="7">
        <f ca="1">IF(Table2[[#This Row],[area]]="area4",Table2[[#This Row],[income]],0)</f>
        <v>0</v>
      </c>
      <c r="BI282" s="7">
        <f ca="1">IF(Table2[[#This Row],[area]]="area5",Table2[[#This Row],[income]],0)</f>
        <v>0</v>
      </c>
      <c r="BJ282" s="7">
        <f ca="1">IF(Table2[[#This Row],[area]]="area6",Table2[[#This Row],[income]],0)</f>
        <v>0</v>
      </c>
      <c r="BK282" s="7">
        <f ca="1">IF(Table2[[#This Row],[area]]="area7",Table2[[#This Row],[income]],0)</f>
        <v>0</v>
      </c>
      <c r="BL282" s="7">
        <f ca="1">IF(Table2[[#This Row],[area]]="area8",Table2[[#This Row],[income]],0)</f>
        <v>0</v>
      </c>
      <c r="BM282" s="7">
        <f ca="1">IF(Table2[[#This Row],[area]]="area9",Table2[[#This Row],[income]],0)</f>
        <v>0</v>
      </c>
      <c r="BN282" s="7">
        <f ca="1">IF(Table2[[#This Row],[area]]="area10",Table2[[#This Row],[income]],0)</f>
        <v>0</v>
      </c>
      <c r="BO282" s="6">
        <f ca="1">IF(Table2[[#This Row],[field_of_work]]="health",Table2[[#This Row],[income]],0)</f>
        <v>0</v>
      </c>
      <c r="BP282" s="7">
        <f ca="1">IF(Table2[[#This Row],[field_of_work]]="construction",Table2[[#This Row],[income]],0)</f>
        <v>0</v>
      </c>
      <c r="BQ282" s="7">
        <f ca="1">IF(Table2[[#This Row],[field_of_work]]="teaching",Table2[[#This Row],[income]],0)</f>
        <v>0</v>
      </c>
      <c r="BR282" s="7">
        <f ca="1">IF(Table2[[#This Row],[field_of_work]]="IT",Table2[[#This Row],[income]],0)</f>
        <v>0</v>
      </c>
      <c r="BS282" s="7">
        <f ca="1">IF(Table2[[#This Row],[field_of_work]]="general work",Table2[[#This Row],[income]],0)</f>
        <v>79237</v>
      </c>
      <c r="BT282" s="8">
        <f ca="1">IF(Table2[[#This Row],[field_of_work]]="agriculture",Table2[[#This Row],[income]],0)</f>
        <v>0</v>
      </c>
      <c r="BU282" s="6">
        <f ca="1">IF(Table2[[#This Row],[value_of_debts]]&gt;Table2[[#This Row],[income]],1,0)</f>
        <v>1</v>
      </c>
      <c r="BV282" s="7"/>
      <c r="BW282" s="6">
        <f ca="1">IF(Table2[[#This Row],[net_worth_of_person($)]]&gt;$BX$14,Table2[[#This Row],[age]],0)</f>
        <v>45</v>
      </c>
      <c r="BX282" s="8"/>
    </row>
    <row r="283" spans="2:76" x14ac:dyDescent="0.3">
      <c r="B283">
        <f t="shared" ca="1" si="95"/>
        <v>2</v>
      </c>
      <c r="C283" t="str">
        <f t="shared" ca="1" si="96"/>
        <v>women</v>
      </c>
      <c r="D283">
        <f t="shared" ca="1" si="97"/>
        <v>41</v>
      </c>
      <c r="E283">
        <f t="shared" ca="1" si="98"/>
        <v>3</v>
      </c>
      <c r="F283" t="str">
        <f t="shared" ca="1" si="99"/>
        <v>teaching</v>
      </c>
      <c r="G283">
        <f t="shared" ca="1" si="100"/>
        <v>3</v>
      </c>
      <c r="H283" t="str">
        <f t="shared" ca="1" si="101"/>
        <v>university</v>
      </c>
      <c r="I283">
        <f t="shared" ca="1" si="102"/>
        <v>1</v>
      </c>
      <c r="J283">
        <f t="shared" ca="1" si="103"/>
        <v>2</v>
      </c>
      <c r="K283">
        <f t="shared" ca="1" si="104"/>
        <v>27299</v>
      </c>
      <c r="L283">
        <f t="shared" ca="1" si="105"/>
        <v>12</v>
      </c>
      <c r="M283" t="str">
        <f t="shared" ca="1" si="93"/>
        <v>area10</v>
      </c>
      <c r="N283">
        <f t="shared" ca="1" si="106"/>
        <v>109196</v>
      </c>
      <c r="O283" s="2">
        <f t="shared" ca="1" si="107"/>
        <v>32450.394828101991</v>
      </c>
      <c r="P283" s="1">
        <f t="shared" ca="1" si="108"/>
        <v>53553.783277293369</v>
      </c>
      <c r="Q283">
        <f t="shared" ca="1" si="109"/>
        <v>50668</v>
      </c>
      <c r="R283">
        <f t="shared" ca="1" si="110"/>
        <v>28847.520701208308</v>
      </c>
      <c r="S283">
        <f t="shared" ca="1" si="111"/>
        <v>27027.889375860654</v>
      </c>
      <c r="T283" s="1">
        <f t="shared" ca="1" si="112"/>
        <v>189777.67265315403</v>
      </c>
      <c r="U283" s="2">
        <f t="shared" ca="1" si="113"/>
        <v>111965.91552931031</v>
      </c>
      <c r="V283" s="1">
        <f t="shared" ca="1" si="114"/>
        <v>77811.757123843723</v>
      </c>
      <c r="AD283" s="6">
        <f ca="1">IF(Table2[[#This Row],[gender]]="men",1,0)</f>
        <v>0</v>
      </c>
      <c r="AE283" s="7">
        <f ca="1">IF(Table2[[#This Row],[gender]]="women",1,0)</f>
        <v>1</v>
      </c>
      <c r="AF283" s="7"/>
      <c r="AG283" s="8"/>
      <c r="AI283" s="6">
        <f ca="1">IF(Table2[[#This Row],[field_of_work]]="health",1,0)</f>
        <v>0</v>
      </c>
      <c r="AJ283" s="7">
        <f ca="1">IF(Table2[[#This Row],[field_of_work]]="construction",1,0)</f>
        <v>0</v>
      </c>
      <c r="AK283" s="7">
        <f ca="1">IF(Table2[[#This Row],[field_of_work]]="teaching",1,0)</f>
        <v>1</v>
      </c>
      <c r="AL283" s="7">
        <f ca="1">IF(Table2[[#This Row],[field_of_work]]="IT",1,0)</f>
        <v>0</v>
      </c>
      <c r="AM283" s="7">
        <f ca="1">IF(Table2[[#This Row],[field_of_work]]="general work",1,0)</f>
        <v>0</v>
      </c>
      <c r="AN283" s="7">
        <f ca="1">IF(Table2[[#This Row],[field_of_work]]="agriculture",1,0)</f>
        <v>0</v>
      </c>
      <c r="AO283" s="7"/>
      <c r="AP283" s="7"/>
      <c r="AQ283" s="7"/>
      <c r="AR283" s="7"/>
      <c r="AS283" s="7"/>
      <c r="AT283" s="8"/>
      <c r="AV283" s="19">
        <f t="shared" ca="1" si="94"/>
        <v>57828.515269535266</v>
      </c>
      <c r="AW283" s="8"/>
      <c r="AX283" s="6">
        <f ca="1">IF(Table2[[#This Row],[debts]]&gt;$AY$14,1,0)</f>
        <v>1</v>
      </c>
      <c r="AY283" s="7"/>
      <c r="AZ283" s="8"/>
      <c r="BA283" s="26">
        <f ca="1">Table2[[#This Row],[mortage_left]]/Table2[[#This Row],[value_of_house]]</f>
        <v>0.29717567335893247</v>
      </c>
      <c r="BB283" s="7">
        <f t="shared" ca="1" si="115"/>
        <v>1</v>
      </c>
      <c r="BC283" s="7"/>
      <c r="BD283" s="7"/>
      <c r="BE283" s="6">
        <f ca="1">IF(Table2[[#This Row],[area]]="area1",Table2[[#This Row],[income]],0)</f>
        <v>0</v>
      </c>
      <c r="BF283" s="7">
        <f ca="1">IF(Table2[[#This Row],[area]]="area2",Table2[[#This Row],[income]],0)</f>
        <v>0</v>
      </c>
      <c r="BG283" s="7">
        <f ca="1">IF(Table2[[#This Row],[area]]="area3",Table2[[#This Row],[income]],0)</f>
        <v>0</v>
      </c>
      <c r="BH283" s="7">
        <f ca="1">IF(Table2[[#This Row],[area]]="area4",Table2[[#This Row],[income]],0)</f>
        <v>0</v>
      </c>
      <c r="BI283" s="7">
        <f ca="1">IF(Table2[[#This Row],[area]]="area5",Table2[[#This Row],[income]],0)</f>
        <v>0</v>
      </c>
      <c r="BJ283" s="7">
        <f ca="1">IF(Table2[[#This Row],[area]]="area6",Table2[[#This Row],[income]],0)</f>
        <v>0</v>
      </c>
      <c r="BK283" s="7">
        <f ca="1">IF(Table2[[#This Row],[area]]="area7",Table2[[#This Row],[income]],0)</f>
        <v>0</v>
      </c>
      <c r="BL283" s="7">
        <f ca="1">IF(Table2[[#This Row],[area]]="area8",Table2[[#This Row],[income]],0)</f>
        <v>0</v>
      </c>
      <c r="BM283" s="7">
        <f ca="1">IF(Table2[[#This Row],[area]]="area9",Table2[[#This Row],[income]],0)</f>
        <v>0</v>
      </c>
      <c r="BN283" s="7">
        <f ca="1">IF(Table2[[#This Row],[area]]="area10",Table2[[#This Row],[income]],0)</f>
        <v>27299</v>
      </c>
      <c r="BO283" s="6">
        <f ca="1">IF(Table2[[#This Row],[field_of_work]]="health",Table2[[#This Row],[income]],0)</f>
        <v>0</v>
      </c>
      <c r="BP283" s="7">
        <f ca="1">IF(Table2[[#This Row],[field_of_work]]="construction",Table2[[#This Row],[income]],0)</f>
        <v>0</v>
      </c>
      <c r="BQ283" s="7">
        <f ca="1">IF(Table2[[#This Row],[field_of_work]]="teaching",Table2[[#This Row],[income]],0)</f>
        <v>27299</v>
      </c>
      <c r="BR283" s="7">
        <f ca="1">IF(Table2[[#This Row],[field_of_work]]="IT",Table2[[#This Row],[income]],0)</f>
        <v>0</v>
      </c>
      <c r="BS283" s="7">
        <f ca="1">IF(Table2[[#This Row],[field_of_work]]="general work",Table2[[#This Row],[income]],0)</f>
        <v>0</v>
      </c>
      <c r="BT283" s="8">
        <f ca="1">IF(Table2[[#This Row],[field_of_work]]="agriculture",Table2[[#This Row],[income]],0)</f>
        <v>0</v>
      </c>
      <c r="BU283" s="6">
        <f ca="1">IF(Table2[[#This Row],[value_of_debts]]&gt;Table2[[#This Row],[income]],1,0)</f>
        <v>1</v>
      </c>
      <c r="BV283" s="7"/>
      <c r="BW283" s="6">
        <f ca="1">IF(Table2[[#This Row],[net_worth_of_person($)]]&gt;$BX$14,Table2[[#This Row],[age]],0)</f>
        <v>41</v>
      </c>
      <c r="BX283" s="8"/>
    </row>
    <row r="284" spans="2:76" x14ac:dyDescent="0.3">
      <c r="B284">
        <f t="shared" ca="1" si="95"/>
        <v>1</v>
      </c>
      <c r="C284" t="str">
        <f t="shared" ca="1" si="96"/>
        <v>men</v>
      </c>
      <c r="D284">
        <f t="shared" ca="1" si="97"/>
        <v>45</v>
      </c>
      <c r="E284">
        <f t="shared" ca="1" si="98"/>
        <v>2</v>
      </c>
      <c r="F284" t="str">
        <f t="shared" ca="1" si="99"/>
        <v>construction</v>
      </c>
      <c r="G284">
        <f t="shared" ca="1" si="100"/>
        <v>3</v>
      </c>
      <c r="H284" t="str">
        <f t="shared" ca="1" si="101"/>
        <v>university</v>
      </c>
      <c r="I284">
        <f t="shared" ca="1" si="102"/>
        <v>2</v>
      </c>
      <c r="J284">
        <f t="shared" ca="1" si="103"/>
        <v>3</v>
      </c>
      <c r="K284">
        <f t="shared" ca="1" si="104"/>
        <v>65842</v>
      </c>
      <c r="L284">
        <f t="shared" ca="1" si="105"/>
        <v>8</v>
      </c>
      <c r="M284" t="str">
        <f t="shared" ca="1" si="93"/>
        <v>area8</v>
      </c>
      <c r="N284">
        <f t="shared" ca="1" si="106"/>
        <v>395052</v>
      </c>
      <c r="O284" s="2">
        <f t="shared" ca="1" si="107"/>
        <v>319898.70841190743</v>
      </c>
      <c r="P284" s="1">
        <f t="shared" ca="1" si="108"/>
        <v>173485.54580860579</v>
      </c>
      <c r="Q284">
        <f t="shared" ca="1" si="109"/>
        <v>149090</v>
      </c>
      <c r="R284">
        <f t="shared" ca="1" si="110"/>
        <v>91888.95458265311</v>
      </c>
      <c r="S284">
        <f t="shared" ca="1" si="111"/>
        <v>11719.539802519794</v>
      </c>
      <c r="T284" s="1">
        <f t="shared" ca="1" si="112"/>
        <v>580257.08561112569</v>
      </c>
      <c r="U284" s="2">
        <f t="shared" ca="1" si="113"/>
        <v>560877.66299456055</v>
      </c>
      <c r="V284" s="1">
        <f t="shared" ca="1" si="114"/>
        <v>19379.422616565134</v>
      </c>
      <c r="AD284" s="6">
        <f ca="1">IF(Table2[[#This Row],[gender]]="men",1,0)</f>
        <v>1</v>
      </c>
      <c r="AE284" s="7">
        <f ca="1">IF(Table2[[#This Row],[gender]]="women",1,0)</f>
        <v>0</v>
      </c>
      <c r="AF284" s="7"/>
      <c r="AG284" s="8"/>
      <c r="AI284" s="6">
        <f ca="1">IF(Table2[[#This Row],[field_of_work]]="health",1,0)</f>
        <v>0</v>
      </c>
      <c r="AJ284" s="7">
        <f ca="1">IF(Table2[[#This Row],[field_of_work]]="construction",1,0)</f>
        <v>1</v>
      </c>
      <c r="AK284" s="7">
        <f ca="1">IF(Table2[[#This Row],[field_of_work]]="teaching",1,0)</f>
        <v>0</v>
      </c>
      <c r="AL284" s="7">
        <f ca="1">IF(Table2[[#This Row],[field_of_work]]="IT",1,0)</f>
        <v>0</v>
      </c>
      <c r="AM284" s="7">
        <f ca="1">IF(Table2[[#This Row],[field_of_work]]="general work",1,0)</f>
        <v>0</v>
      </c>
      <c r="AN284" s="7">
        <f ca="1">IF(Table2[[#This Row],[field_of_work]]="agriculture",1,0)</f>
        <v>0</v>
      </c>
      <c r="AO284" s="7"/>
      <c r="AP284" s="7"/>
      <c r="AQ284" s="7"/>
      <c r="AR284" s="7"/>
      <c r="AS284" s="7"/>
      <c r="AT284" s="8"/>
      <c r="AV284" s="19">
        <f t="shared" ca="1" si="94"/>
        <v>24391.22917376455</v>
      </c>
      <c r="AW284" s="8"/>
      <c r="AX284" s="6">
        <f ca="1">IF(Table2[[#This Row],[debts]]&gt;$AY$14,1,0)</f>
        <v>1</v>
      </c>
      <c r="AY284" s="7"/>
      <c r="AZ284" s="8"/>
      <c r="BA284" s="26">
        <f ca="1">Table2[[#This Row],[mortage_left]]/Table2[[#This Row],[value_of_house]]</f>
        <v>0.80976354609496326</v>
      </c>
      <c r="BB284" s="7">
        <f t="shared" ca="1" si="115"/>
        <v>0</v>
      </c>
      <c r="BC284" s="7"/>
      <c r="BD284" s="7"/>
      <c r="BE284" s="6">
        <f ca="1">IF(Table2[[#This Row],[area]]="area1",Table2[[#This Row],[income]],0)</f>
        <v>0</v>
      </c>
      <c r="BF284" s="7">
        <f ca="1">IF(Table2[[#This Row],[area]]="area2",Table2[[#This Row],[income]],0)</f>
        <v>0</v>
      </c>
      <c r="BG284" s="7">
        <f ca="1">IF(Table2[[#This Row],[area]]="area3",Table2[[#This Row],[income]],0)</f>
        <v>0</v>
      </c>
      <c r="BH284" s="7">
        <f ca="1">IF(Table2[[#This Row],[area]]="area4",Table2[[#This Row],[income]],0)</f>
        <v>0</v>
      </c>
      <c r="BI284" s="7">
        <f ca="1">IF(Table2[[#This Row],[area]]="area5",Table2[[#This Row],[income]],0)</f>
        <v>0</v>
      </c>
      <c r="BJ284" s="7">
        <f ca="1">IF(Table2[[#This Row],[area]]="area6",Table2[[#This Row],[income]],0)</f>
        <v>0</v>
      </c>
      <c r="BK284" s="7">
        <f ca="1">IF(Table2[[#This Row],[area]]="area7",Table2[[#This Row],[income]],0)</f>
        <v>0</v>
      </c>
      <c r="BL284" s="7">
        <f ca="1">IF(Table2[[#This Row],[area]]="area8",Table2[[#This Row],[income]],0)</f>
        <v>65842</v>
      </c>
      <c r="BM284" s="7">
        <f ca="1">IF(Table2[[#This Row],[area]]="area9",Table2[[#This Row],[income]],0)</f>
        <v>0</v>
      </c>
      <c r="BN284" s="7">
        <f ca="1">IF(Table2[[#This Row],[area]]="area10",Table2[[#This Row],[income]],0)</f>
        <v>0</v>
      </c>
      <c r="BO284" s="6">
        <f ca="1">IF(Table2[[#This Row],[field_of_work]]="health",Table2[[#This Row],[income]],0)</f>
        <v>0</v>
      </c>
      <c r="BP284" s="7">
        <f ca="1">IF(Table2[[#This Row],[field_of_work]]="construction",Table2[[#This Row],[income]],0)</f>
        <v>65842</v>
      </c>
      <c r="BQ284" s="7">
        <f ca="1">IF(Table2[[#This Row],[field_of_work]]="teaching",Table2[[#This Row],[income]],0)</f>
        <v>0</v>
      </c>
      <c r="BR284" s="7">
        <f ca="1">IF(Table2[[#This Row],[field_of_work]]="IT",Table2[[#This Row],[income]],0)</f>
        <v>0</v>
      </c>
      <c r="BS284" s="7">
        <f ca="1">IF(Table2[[#This Row],[field_of_work]]="general work",Table2[[#This Row],[income]],0)</f>
        <v>0</v>
      </c>
      <c r="BT284" s="8">
        <f ca="1">IF(Table2[[#This Row],[field_of_work]]="agriculture",Table2[[#This Row],[income]],0)</f>
        <v>0</v>
      </c>
      <c r="BU284" s="6">
        <f ca="1">IF(Table2[[#This Row],[value_of_debts]]&gt;Table2[[#This Row],[income]],1,0)</f>
        <v>1</v>
      </c>
      <c r="BV284" s="7"/>
      <c r="BW284" s="6">
        <f ca="1">IF(Table2[[#This Row],[net_worth_of_person($)]]&gt;$BX$14,Table2[[#This Row],[age]],0)</f>
        <v>45</v>
      </c>
      <c r="BX284" s="8"/>
    </row>
    <row r="285" spans="2:76" x14ac:dyDescent="0.3">
      <c r="B285">
        <f t="shared" ca="1" si="95"/>
        <v>2</v>
      </c>
      <c r="C285" t="str">
        <f t="shared" ca="1" si="96"/>
        <v>women</v>
      </c>
      <c r="D285">
        <f t="shared" ca="1" si="97"/>
        <v>28</v>
      </c>
      <c r="E285">
        <f t="shared" ca="1" si="98"/>
        <v>1</v>
      </c>
      <c r="F285" t="str">
        <f t="shared" ca="1" si="99"/>
        <v>health</v>
      </c>
      <c r="G285">
        <f t="shared" ca="1" si="100"/>
        <v>5</v>
      </c>
      <c r="H285" t="str">
        <f t="shared" ca="1" si="101"/>
        <v>other</v>
      </c>
      <c r="I285">
        <f t="shared" ca="1" si="102"/>
        <v>1</v>
      </c>
      <c r="J285">
        <f t="shared" ca="1" si="103"/>
        <v>2</v>
      </c>
      <c r="K285">
        <f t="shared" ca="1" si="104"/>
        <v>55287</v>
      </c>
      <c r="L285">
        <f t="shared" ca="1" si="105"/>
        <v>11</v>
      </c>
      <c r="M285" t="str">
        <f t="shared" ca="1" si="93"/>
        <v>area10</v>
      </c>
      <c r="N285">
        <f t="shared" ca="1" si="106"/>
        <v>276435</v>
      </c>
      <c r="O285" s="2">
        <f t="shared" ca="1" si="107"/>
        <v>262856.45167769794</v>
      </c>
      <c r="P285" s="1">
        <f t="shared" ca="1" si="108"/>
        <v>48782.4583475291</v>
      </c>
      <c r="Q285">
        <f t="shared" ca="1" si="109"/>
        <v>30064</v>
      </c>
      <c r="R285">
        <f t="shared" ca="1" si="110"/>
        <v>66118.054851607856</v>
      </c>
      <c r="S285">
        <f t="shared" ca="1" si="111"/>
        <v>22573.445698669191</v>
      </c>
      <c r="T285" s="1">
        <f t="shared" ca="1" si="112"/>
        <v>347790.90404619829</v>
      </c>
      <c r="U285" s="2">
        <f t="shared" ca="1" si="113"/>
        <v>359038.50652930583</v>
      </c>
      <c r="V285" s="1">
        <f t="shared" ca="1" si="114"/>
        <v>-11247.602483107534</v>
      </c>
      <c r="AD285" s="6">
        <f ca="1">IF(Table2[[#This Row],[gender]]="men",1,0)</f>
        <v>0</v>
      </c>
      <c r="AE285" s="7">
        <f ca="1">IF(Table2[[#This Row],[gender]]="women",1,0)</f>
        <v>1</v>
      </c>
      <c r="AF285" s="7"/>
      <c r="AG285" s="8"/>
      <c r="AI285" s="6">
        <f ca="1">IF(Table2[[#This Row],[field_of_work]]="health",1,0)</f>
        <v>1</v>
      </c>
      <c r="AJ285" s="7">
        <f ca="1">IF(Table2[[#This Row],[field_of_work]]="construction",1,0)</f>
        <v>0</v>
      </c>
      <c r="AK285" s="7">
        <f ca="1">IF(Table2[[#This Row],[field_of_work]]="teaching",1,0)</f>
        <v>0</v>
      </c>
      <c r="AL285" s="7">
        <f ca="1">IF(Table2[[#This Row],[field_of_work]]="IT",1,0)</f>
        <v>0</v>
      </c>
      <c r="AM285" s="7">
        <f ca="1">IF(Table2[[#This Row],[field_of_work]]="general work",1,0)</f>
        <v>0</v>
      </c>
      <c r="AN285" s="7">
        <f ca="1">IF(Table2[[#This Row],[field_of_work]]="agriculture",1,0)</f>
        <v>0</v>
      </c>
      <c r="AO285" s="7"/>
      <c r="AP285" s="7"/>
      <c r="AQ285" s="7"/>
      <c r="AR285" s="7"/>
      <c r="AS285" s="7"/>
      <c r="AT285" s="8"/>
      <c r="AV285" s="19">
        <f t="shared" ca="1" si="94"/>
        <v>44915.152426043787</v>
      </c>
      <c r="AW285" s="8"/>
      <c r="AX285" s="6">
        <f ca="1">IF(Table2[[#This Row],[debts]]&gt;$AY$14,1,0)</f>
        <v>1</v>
      </c>
      <c r="AY285" s="7"/>
      <c r="AZ285" s="8"/>
      <c r="BA285" s="26">
        <f ca="1">Table2[[#This Row],[mortage_left]]/Table2[[#This Row],[value_of_house]]</f>
        <v>0.95087977889087105</v>
      </c>
      <c r="BB285" s="7">
        <f t="shared" ca="1" si="115"/>
        <v>0</v>
      </c>
      <c r="BC285" s="7"/>
      <c r="BD285" s="7"/>
      <c r="BE285" s="6">
        <f ca="1">IF(Table2[[#This Row],[area]]="area1",Table2[[#This Row],[income]],0)</f>
        <v>0</v>
      </c>
      <c r="BF285" s="7">
        <f ca="1">IF(Table2[[#This Row],[area]]="area2",Table2[[#This Row],[income]],0)</f>
        <v>0</v>
      </c>
      <c r="BG285" s="7">
        <f ca="1">IF(Table2[[#This Row],[area]]="area3",Table2[[#This Row],[income]],0)</f>
        <v>0</v>
      </c>
      <c r="BH285" s="7">
        <f ca="1">IF(Table2[[#This Row],[area]]="area4",Table2[[#This Row],[income]],0)</f>
        <v>0</v>
      </c>
      <c r="BI285" s="7">
        <f ca="1">IF(Table2[[#This Row],[area]]="area5",Table2[[#This Row],[income]],0)</f>
        <v>0</v>
      </c>
      <c r="BJ285" s="7">
        <f ca="1">IF(Table2[[#This Row],[area]]="area6",Table2[[#This Row],[income]],0)</f>
        <v>0</v>
      </c>
      <c r="BK285" s="7">
        <f ca="1">IF(Table2[[#This Row],[area]]="area7",Table2[[#This Row],[income]],0)</f>
        <v>0</v>
      </c>
      <c r="BL285" s="7">
        <f ca="1">IF(Table2[[#This Row],[area]]="area8",Table2[[#This Row],[income]],0)</f>
        <v>0</v>
      </c>
      <c r="BM285" s="7">
        <f ca="1">IF(Table2[[#This Row],[area]]="area9",Table2[[#This Row],[income]],0)</f>
        <v>0</v>
      </c>
      <c r="BN285" s="7">
        <f ca="1">IF(Table2[[#This Row],[area]]="area10",Table2[[#This Row],[income]],0)</f>
        <v>55287</v>
      </c>
      <c r="BO285" s="6">
        <f ca="1">IF(Table2[[#This Row],[field_of_work]]="health",Table2[[#This Row],[income]],0)</f>
        <v>55287</v>
      </c>
      <c r="BP285" s="7">
        <f ca="1">IF(Table2[[#This Row],[field_of_work]]="construction",Table2[[#This Row],[income]],0)</f>
        <v>0</v>
      </c>
      <c r="BQ285" s="7">
        <f ca="1">IF(Table2[[#This Row],[field_of_work]]="teaching",Table2[[#This Row],[income]],0)</f>
        <v>0</v>
      </c>
      <c r="BR285" s="7">
        <f ca="1">IF(Table2[[#This Row],[field_of_work]]="IT",Table2[[#This Row],[income]],0)</f>
        <v>0</v>
      </c>
      <c r="BS285" s="7">
        <f ca="1">IF(Table2[[#This Row],[field_of_work]]="general work",Table2[[#This Row],[income]],0)</f>
        <v>0</v>
      </c>
      <c r="BT285" s="8">
        <f ca="1">IF(Table2[[#This Row],[field_of_work]]="agriculture",Table2[[#This Row],[income]],0)</f>
        <v>0</v>
      </c>
      <c r="BU285" s="6">
        <f ca="1">IF(Table2[[#This Row],[value_of_debts]]&gt;Table2[[#This Row],[income]],1,0)</f>
        <v>1</v>
      </c>
      <c r="BV285" s="7"/>
      <c r="BW285" s="6">
        <f ca="1">IF(Table2[[#This Row],[net_worth_of_person($)]]&gt;$BX$14,Table2[[#This Row],[age]],0)</f>
        <v>0</v>
      </c>
      <c r="BX285" s="8"/>
    </row>
    <row r="286" spans="2:76" x14ac:dyDescent="0.3">
      <c r="B286">
        <f t="shared" ca="1" si="95"/>
        <v>1</v>
      </c>
      <c r="C286" t="str">
        <f t="shared" ca="1" si="96"/>
        <v>men</v>
      </c>
      <c r="D286">
        <f t="shared" ca="1" si="97"/>
        <v>27</v>
      </c>
      <c r="E286">
        <f t="shared" ca="1" si="98"/>
        <v>1</v>
      </c>
      <c r="F286" t="str">
        <f t="shared" ca="1" si="99"/>
        <v>health</v>
      </c>
      <c r="G286">
        <f t="shared" ca="1" si="100"/>
        <v>2</v>
      </c>
      <c r="H286" t="str">
        <f t="shared" ca="1" si="101"/>
        <v>college</v>
      </c>
      <c r="I286">
        <f t="shared" ca="1" si="102"/>
        <v>1</v>
      </c>
      <c r="J286">
        <f t="shared" ca="1" si="103"/>
        <v>1</v>
      </c>
      <c r="K286">
        <f t="shared" ca="1" si="104"/>
        <v>65304</v>
      </c>
      <c r="L286">
        <f t="shared" ca="1" si="105"/>
        <v>10</v>
      </c>
      <c r="M286" t="str">
        <f t="shared" ca="1" si="93"/>
        <v>area10</v>
      </c>
      <c r="N286">
        <f t="shared" ca="1" si="106"/>
        <v>195912</v>
      </c>
      <c r="O286" s="2">
        <f t="shared" ca="1" si="107"/>
        <v>49494.600511684213</v>
      </c>
      <c r="P286" s="1">
        <f t="shared" ca="1" si="108"/>
        <v>44915.152426043787</v>
      </c>
      <c r="Q286">
        <f t="shared" ca="1" si="109"/>
        <v>9100</v>
      </c>
      <c r="R286">
        <f t="shared" ca="1" si="110"/>
        <v>55281.910579466559</v>
      </c>
      <c r="S286">
        <f t="shared" ca="1" si="111"/>
        <v>20019.442846599675</v>
      </c>
      <c r="T286" s="1">
        <f t="shared" ca="1" si="112"/>
        <v>260846.59527264346</v>
      </c>
      <c r="U286" s="2">
        <f t="shared" ca="1" si="113"/>
        <v>113876.51109115078</v>
      </c>
      <c r="V286" s="1">
        <f t="shared" ca="1" si="114"/>
        <v>146970.08418149268</v>
      </c>
      <c r="AD286" s="6">
        <f ca="1">IF(Table2[[#This Row],[gender]]="men",1,0)</f>
        <v>1</v>
      </c>
      <c r="AE286" s="7">
        <f ca="1">IF(Table2[[#This Row],[gender]]="women",1,0)</f>
        <v>0</v>
      </c>
      <c r="AF286" s="7"/>
      <c r="AG286" s="8"/>
      <c r="AI286" s="6">
        <f ca="1">IF(Table2[[#This Row],[field_of_work]]="health",1,0)</f>
        <v>1</v>
      </c>
      <c r="AJ286" s="7">
        <f ca="1">IF(Table2[[#This Row],[field_of_work]]="construction",1,0)</f>
        <v>0</v>
      </c>
      <c r="AK286" s="7">
        <f ca="1">IF(Table2[[#This Row],[field_of_work]]="teaching",1,0)</f>
        <v>0</v>
      </c>
      <c r="AL286" s="7">
        <f ca="1">IF(Table2[[#This Row],[field_of_work]]="IT",1,0)</f>
        <v>0</v>
      </c>
      <c r="AM286" s="7">
        <f ca="1">IF(Table2[[#This Row],[field_of_work]]="general work",1,0)</f>
        <v>0</v>
      </c>
      <c r="AN286" s="7">
        <f ca="1">IF(Table2[[#This Row],[field_of_work]]="agriculture",1,0)</f>
        <v>0</v>
      </c>
      <c r="AO286" s="7"/>
      <c r="AP286" s="7"/>
      <c r="AQ286" s="7"/>
      <c r="AR286" s="7"/>
      <c r="AS286" s="7"/>
      <c r="AT286" s="8"/>
      <c r="AV286" s="19">
        <f t="shared" ca="1" si="94"/>
        <v>41606.371659082499</v>
      </c>
      <c r="AW286" s="8"/>
      <c r="AX286" s="6">
        <f ca="1">IF(Table2[[#This Row],[debts]]&gt;$AY$14,1,0)</f>
        <v>1</v>
      </c>
      <c r="AY286" s="7"/>
      <c r="AZ286" s="8"/>
      <c r="BA286" s="26">
        <f ca="1">Table2[[#This Row],[mortage_left]]/Table2[[#This Row],[value_of_house]]</f>
        <v>0.25263690081099788</v>
      </c>
      <c r="BB286" s="7">
        <f t="shared" ca="1" si="115"/>
        <v>1</v>
      </c>
      <c r="BC286" s="7"/>
      <c r="BD286" s="7"/>
      <c r="BE286" s="6">
        <f ca="1">IF(Table2[[#This Row],[area]]="area1",Table2[[#This Row],[income]],0)</f>
        <v>0</v>
      </c>
      <c r="BF286" s="7">
        <f ca="1">IF(Table2[[#This Row],[area]]="area2",Table2[[#This Row],[income]],0)</f>
        <v>0</v>
      </c>
      <c r="BG286" s="7">
        <f ca="1">IF(Table2[[#This Row],[area]]="area3",Table2[[#This Row],[income]],0)</f>
        <v>0</v>
      </c>
      <c r="BH286" s="7">
        <f ca="1">IF(Table2[[#This Row],[area]]="area4",Table2[[#This Row],[income]],0)</f>
        <v>0</v>
      </c>
      <c r="BI286" s="7">
        <f ca="1">IF(Table2[[#This Row],[area]]="area5",Table2[[#This Row],[income]],0)</f>
        <v>0</v>
      </c>
      <c r="BJ286" s="7">
        <f ca="1">IF(Table2[[#This Row],[area]]="area6",Table2[[#This Row],[income]],0)</f>
        <v>0</v>
      </c>
      <c r="BK286" s="7">
        <f ca="1">IF(Table2[[#This Row],[area]]="area7",Table2[[#This Row],[income]],0)</f>
        <v>0</v>
      </c>
      <c r="BL286" s="7">
        <f ca="1">IF(Table2[[#This Row],[area]]="area8",Table2[[#This Row],[income]],0)</f>
        <v>0</v>
      </c>
      <c r="BM286" s="7">
        <f ca="1">IF(Table2[[#This Row],[area]]="area9",Table2[[#This Row],[income]],0)</f>
        <v>0</v>
      </c>
      <c r="BN286" s="7">
        <f ca="1">IF(Table2[[#This Row],[area]]="area10",Table2[[#This Row],[income]],0)</f>
        <v>65304</v>
      </c>
      <c r="BO286" s="6">
        <f ca="1">IF(Table2[[#This Row],[field_of_work]]="health",Table2[[#This Row],[income]],0)</f>
        <v>65304</v>
      </c>
      <c r="BP286" s="7">
        <f ca="1">IF(Table2[[#This Row],[field_of_work]]="construction",Table2[[#This Row],[income]],0)</f>
        <v>0</v>
      </c>
      <c r="BQ286" s="7">
        <f ca="1">IF(Table2[[#This Row],[field_of_work]]="teaching",Table2[[#This Row],[income]],0)</f>
        <v>0</v>
      </c>
      <c r="BR286" s="7">
        <f ca="1">IF(Table2[[#This Row],[field_of_work]]="IT",Table2[[#This Row],[income]],0)</f>
        <v>0</v>
      </c>
      <c r="BS286" s="7">
        <f ca="1">IF(Table2[[#This Row],[field_of_work]]="general work",Table2[[#This Row],[income]],0)</f>
        <v>0</v>
      </c>
      <c r="BT286" s="8">
        <f ca="1">IF(Table2[[#This Row],[field_of_work]]="agriculture",Table2[[#This Row],[income]],0)</f>
        <v>0</v>
      </c>
      <c r="BU286" s="6">
        <f ca="1">IF(Table2[[#This Row],[value_of_debts]]&gt;Table2[[#This Row],[income]],1,0)</f>
        <v>1</v>
      </c>
      <c r="BV286" s="7"/>
      <c r="BW286" s="6">
        <f ca="1">IF(Table2[[#This Row],[net_worth_of_person($)]]&gt;$BX$14,Table2[[#This Row],[age]],0)</f>
        <v>27</v>
      </c>
      <c r="BX286" s="8"/>
    </row>
    <row r="287" spans="2:76" x14ac:dyDescent="0.3">
      <c r="B287">
        <f t="shared" ca="1" si="95"/>
        <v>2</v>
      </c>
      <c r="C287" t="str">
        <f t="shared" ca="1" si="96"/>
        <v>women</v>
      </c>
      <c r="D287">
        <f t="shared" ca="1" si="97"/>
        <v>37</v>
      </c>
      <c r="E287">
        <f t="shared" ca="1" si="98"/>
        <v>2</v>
      </c>
      <c r="F287" t="str">
        <f t="shared" ca="1" si="99"/>
        <v>construction</v>
      </c>
      <c r="G287">
        <f t="shared" ca="1" si="100"/>
        <v>1</v>
      </c>
      <c r="H287" t="str">
        <f t="shared" ca="1" si="101"/>
        <v>highschool</v>
      </c>
      <c r="I287">
        <f t="shared" ca="1" si="102"/>
        <v>3</v>
      </c>
      <c r="J287">
        <f t="shared" ca="1" si="103"/>
        <v>1</v>
      </c>
      <c r="K287">
        <f t="shared" ca="1" si="104"/>
        <v>56541</v>
      </c>
      <c r="L287">
        <f t="shared" ca="1" si="105"/>
        <v>11</v>
      </c>
      <c r="M287" t="str">
        <f t="shared" ca="1" si="93"/>
        <v>area10</v>
      </c>
      <c r="N287">
        <f t="shared" ca="1" si="106"/>
        <v>339246</v>
      </c>
      <c r="O287" s="2">
        <f t="shared" ca="1" si="107"/>
        <v>187532.68126226813</v>
      </c>
      <c r="P287" s="1">
        <f t="shared" ca="1" si="108"/>
        <v>41606.371659082499</v>
      </c>
      <c r="Q287">
        <f t="shared" ca="1" si="109"/>
        <v>31131</v>
      </c>
      <c r="R287">
        <f t="shared" ca="1" si="110"/>
        <v>9724.3239804670393</v>
      </c>
      <c r="S287">
        <f t="shared" ca="1" si="111"/>
        <v>26714.652664770932</v>
      </c>
      <c r="T287" s="1">
        <f t="shared" ca="1" si="112"/>
        <v>407567.02432385343</v>
      </c>
      <c r="U287" s="2">
        <f t="shared" ca="1" si="113"/>
        <v>228388.00524273518</v>
      </c>
      <c r="V287" s="1">
        <f t="shared" ca="1" si="114"/>
        <v>179179.01908111825</v>
      </c>
      <c r="AD287" s="6">
        <f ca="1">IF(Table2[[#This Row],[gender]]="men",1,0)</f>
        <v>0</v>
      </c>
      <c r="AE287" s="7">
        <f ca="1">IF(Table2[[#This Row],[gender]]="women",1,0)</f>
        <v>1</v>
      </c>
      <c r="AF287" s="7"/>
      <c r="AG287" s="8"/>
      <c r="AI287" s="6">
        <f ca="1">IF(Table2[[#This Row],[field_of_work]]="health",1,0)</f>
        <v>0</v>
      </c>
      <c r="AJ287" s="7">
        <f ca="1">IF(Table2[[#This Row],[field_of_work]]="construction",1,0)</f>
        <v>1</v>
      </c>
      <c r="AK287" s="7">
        <f ca="1">IF(Table2[[#This Row],[field_of_work]]="teaching",1,0)</f>
        <v>0</v>
      </c>
      <c r="AL287" s="7">
        <f ca="1">IF(Table2[[#This Row],[field_of_work]]="IT",1,0)</f>
        <v>0</v>
      </c>
      <c r="AM287" s="7">
        <f ca="1">IF(Table2[[#This Row],[field_of_work]]="general work",1,0)</f>
        <v>0</v>
      </c>
      <c r="AN287" s="7">
        <f ca="1">IF(Table2[[#This Row],[field_of_work]]="agriculture",1,0)</f>
        <v>0</v>
      </c>
      <c r="AO287" s="7"/>
      <c r="AP287" s="7"/>
      <c r="AQ287" s="7"/>
      <c r="AR287" s="7"/>
      <c r="AS287" s="7"/>
      <c r="AT287" s="8"/>
      <c r="AV287" s="19">
        <f t="shared" ca="1" si="94"/>
        <v>10581.359650265025</v>
      </c>
      <c r="AW287" s="8"/>
      <c r="AX287" s="6">
        <f ca="1">IF(Table2[[#This Row],[debts]]&gt;$AY$14,1,0)</f>
        <v>1</v>
      </c>
      <c r="AY287" s="7"/>
      <c r="AZ287" s="8"/>
      <c r="BA287" s="26">
        <f ca="1">Table2[[#This Row],[mortage_left]]/Table2[[#This Row],[value_of_house]]</f>
        <v>0.55279260849727963</v>
      </c>
      <c r="BB287" s="7">
        <f t="shared" ca="1" si="115"/>
        <v>0</v>
      </c>
      <c r="BC287" s="7"/>
      <c r="BD287" s="7"/>
      <c r="BE287" s="6">
        <f ca="1">IF(Table2[[#This Row],[area]]="area1",Table2[[#This Row],[income]],0)</f>
        <v>0</v>
      </c>
      <c r="BF287" s="7">
        <f ca="1">IF(Table2[[#This Row],[area]]="area2",Table2[[#This Row],[income]],0)</f>
        <v>0</v>
      </c>
      <c r="BG287" s="7">
        <f ca="1">IF(Table2[[#This Row],[area]]="area3",Table2[[#This Row],[income]],0)</f>
        <v>0</v>
      </c>
      <c r="BH287" s="7">
        <f ca="1">IF(Table2[[#This Row],[area]]="area4",Table2[[#This Row],[income]],0)</f>
        <v>0</v>
      </c>
      <c r="BI287" s="7">
        <f ca="1">IF(Table2[[#This Row],[area]]="area5",Table2[[#This Row],[income]],0)</f>
        <v>0</v>
      </c>
      <c r="BJ287" s="7">
        <f ca="1">IF(Table2[[#This Row],[area]]="area6",Table2[[#This Row],[income]],0)</f>
        <v>0</v>
      </c>
      <c r="BK287" s="7">
        <f ca="1">IF(Table2[[#This Row],[area]]="area7",Table2[[#This Row],[income]],0)</f>
        <v>0</v>
      </c>
      <c r="BL287" s="7">
        <f ca="1">IF(Table2[[#This Row],[area]]="area8",Table2[[#This Row],[income]],0)</f>
        <v>0</v>
      </c>
      <c r="BM287" s="7">
        <f ca="1">IF(Table2[[#This Row],[area]]="area9",Table2[[#This Row],[income]],0)</f>
        <v>0</v>
      </c>
      <c r="BN287" s="7">
        <f ca="1">IF(Table2[[#This Row],[area]]="area10",Table2[[#This Row],[income]],0)</f>
        <v>56541</v>
      </c>
      <c r="BO287" s="6">
        <f ca="1">IF(Table2[[#This Row],[field_of_work]]="health",Table2[[#This Row],[income]],0)</f>
        <v>0</v>
      </c>
      <c r="BP287" s="7">
        <f ca="1">IF(Table2[[#This Row],[field_of_work]]="construction",Table2[[#This Row],[income]],0)</f>
        <v>56541</v>
      </c>
      <c r="BQ287" s="7">
        <f ca="1">IF(Table2[[#This Row],[field_of_work]]="teaching",Table2[[#This Row],[income]],0)</f>
        <v>0</v>
      </c>
      <c r="BR287" s="7">
        <f ca="1">IF(Table2[[#This Row],[field_of_work]]="IT",Table2[[#This Row],[income]],0)</f>
        <v>0</v>
      </c>
      <c r="BS287" s="7">
        <f ca="1">IF(Table2[[#This Row],[field_of_work]]="general work",Table2[[#This Row],[income]],0)</f>
        <v>0</v>
      </c>
      <c r="BT287" s="8">
        <f ca="1">IF(Table2[[#This Row],[field_of_work]]="agriculture",Table2[[#This Row],[income]],0)</f>
        <v>0</v>
      </c>
      <c r="BU287" s="6">
        <f ca="1">IF(Table2[[#This Row],[value_of_debts]]&gt;Table2[[#This Row],[income]],1,0)</f>
        <v>1</v>
      </c>
      <c r="BV287" s="7"/>
      <c r="BW287" s="6">
        <f ca="1">IF(Table2[[#This Row],[net_worth_of_person($)]]&gt;$BX$14,Table2[[#This Row],[age]],0)</f>
        <v>37</v>
      </c>
      <c r="BX287" s="8"/>
    </row>
    <row r="288" spans="2:76" x14ac:dyDescent="0.3">
      <c r="B288">
        <f t="shared" ca="1" si="95"/>
        <v>2</v>
      </c>
      <c r="C288" t="str">
        <f t="shared" ca="1" si="96"/>
        <v>women</v>
      </c>
      <c r="D288">
        <f t="shared" ca="1" si="97"/>
        <v>37</v>
      </c>
      <c r="E288">
        <f t="shared" ca="1" si="98"/>
        <v>1</v>
      </c>
      <c r="F288" t="str">
        <f t="shared" ca="1" si="99"/>
        <v>health</v>
      </c>
      <c r="G288">
        <f t="shared" ca="1" si="100"/>
        <v>3</v>
      </c>
      <c r="H288" t="str">
        <f t="shared" ca="1" si="101"/>
        <v>university</v>
      </c>
      <c r="I288">
        <f t="shared" ca="1" si="102"/>
        <v>2</v>
      </c>
      <c r="J288">
        <f t="shared" ca="1" si="103"/>
        <v>2</v>
      </c>
      <c r="K288">
        <f t="shared" ca="1" si="104"/>
        <v>25095</v>
      </c>
      <c r="L288">
        <f t="shared" ca="1" si="105"/>
        <v>13</v>
      </c>
      <c r="M288" t="str">
        <f t="shared" ca="1" si="93"/>
        <v>area10</v>
      </c>
      <c r="N288">
        <f t="shared" ca="1" si="106"/>
        <v>75285</v>
      </c>
      <c r="O288" s="2">
        <f t="shared" ca="1" si="107"/>
        <v>45574.136735003114</v>
      </c>
      <c r="P288" s="1">
        <f t="shared" ca="1" si="108"/>
        <v>21162.719300530051</v>
      </c>
      <c r="Q288">
        <f t="shared" ca="1" si="109"/>
        <v>1340</v>
      </c>
      <c r="R288">
        <f t="shared" ca="1" si="110"/>
        <v>10435.541271125989</v>
      </c>
      <c r="S288">
        <f t="shared" ca="1" si="111"/>
        <v>15936.004919253672</v>
      </c>
      <c r="T288" s="1">
        <f t="shared" ca="1" si="112"/>
        <v>112383.72421978372</v>
      </c>
      <c r="U288" s="2">
        <f t="shared" ca="1" si="113"/>
        <v>57349.678006129107</v>
      </c>
      <c r="V288" s="1">
        <f t="shared" ca="1" si="114"/>
        <v>55034.046213654612</v>
      </c>
      <c r="AD288" s="6">
        <f ca="1">IF(Table2[[#This Row],[gender]]="men",1,0)</f>
        <v>0</v>
      </c>
      <c r="AE288" s="7">
        <f ca="1">IF(Table2[[#This Row],[gender]]="women",1,0)</f>
        <v>1</v>
      </c>
      <c r="AF288" s="7"/>
      <c r="AG288" s="8"/>
      <c r="AI288" s="6">
        <f ca="1">IF(Table2[[#This Row],[field_of_work]]="health",1,0)</f>
        <v>1</v>
      </c>
      <c r="AJ288" s="7">
        <f ca="1">IF(Table2[[#This Row],[field_of_work]]="construction",1,0)</f>
        <v>0</v>
      </c>
      <c r="AK288" s="7">
        <f ca="1">IF(Table2[[#This Row],[field_of_work]]="teaching",1,0)</f>
        <v>0</v>
      </c>
      <c r="AL288" s="7">
        <f ca="1">IF(Table2[[#This Row],[field_of_work]]="IT",1,0)</f>
        <v>0</v>
      </c>
      <c r="AM288" s="7">
        <f ca="1">IF(Table2[[#This Row],[field_of_work]]="general work",1,0)</f>
        <v>0</v>
      </c>
      <c r="AN288" s="7">
        <f ca="1">IF(Table2[[#This Row],[field_of_work]]="agriculture",1,0)</f>
        <v>0</v>
      </c>
      <c r="AO288" s="7"/>
      <c r="AP288" s="7"/>
      <c r="AQ288" s="7"/>
      <c r="AR288" s="7"/>
      <c r="AS288" s="7"/>
      <c r="AT288" s="8"/>
      <c r="AV288" s="19">
        <f t="shared" ca="1" si="94"/>
        <v>50353.492693058535</v>
      </c>
      <c r="AW288" s="8"/>
      <c r="AX288" s="6">
        <f ca="1">IF(Table2[[#This Row],[debts]]&gt;$AY$14,1,0)</f>
        <v>1</v>
      </c>
      <c r="AY288" s="7"/>
      <c r="AZ288" s="8"/>
      <c r="BA288" s="26">
        <f ca="1">Table2[[#This Row],[mortage_left]]/Table2[[#This Row],[value_of_house]]</f>
        <v>0.60535480819556509</v>
      </c>
      <c r="BB288" s="7">
        <f t="shared" ca="1" si="115"/>
        <v>0</v>
      </c>
      <c r="BC288" s="7"/>
      <c r="BD288" s="7"/>
      <c r="BE288" s="6">
        <f ca="1">IF(Table2[[#This Row],[area]]="area1",Table2[[#This Row],[income]],0)</f>
        <v>0</v>
      </c>
      <c r="BF288" s="7">
        <f ca="1">IF(Table2[[#This Row],[area]]="area2",Table2[[#This Row],[income]],0)</f>
        <v>0</v>
      </c>
      <c r="BG288" s="7">
        <f ca="1">IF(Table2[[#This Row],[area]]="area3",Table2[[#This Row],[income]],0)</f>
        <v>0</v>
      </c>
      <c r="BH288" s="7">
        <f ca="1">IF(Table2[[#This Row],[area]]="area4",Table2[[#This Row],[income]],0)</f>
        <v>0</v>
      </c>
      <c r="BI288" s="7">
        <f ca="1">IF(Table2[[#This Row],[area]]="area5",Table2[[#This Row],[income]],0)</f>
        <v>0</v>
      </c>
      <c r="BJ288" s="7">
        <f ca="1">IF(Table2[[#This Row],[area]]="area6",Table2[[#This Row],[income]],0)</f>
        <v>0</v>
      </c>
      <c r="BK288" s="7">
        <f ca="1">IF(Table2[[#This Row],[area]]="area7",Table2[[#This Row],[income]],0)</f>
        <v>0</v>
      </c>
      <c r="BL288" s="7">
        <f ca="1">IF(Table2[[#This Row],[area]]="area8",Table2[[#This Row],[income]],0)</f>
        <v>0</v>
      </c>
      <c r="BM288" s="7">
        <f ca="1">IF(Table2[[#This Row],[area]]="area9",Table2[[#This Row],[income]],0)</f>
        <v>0</v>
      </c>
      <c r="BN288" s="7">
        <f ca="1">IF(Table2[[#This Row],[area]]="area10",Table2[[#This Row],[income]],0)</f>
        <v>25095</v>
      </c>
      <c r="BO288" s="6">
        <f ca="1">IF(Table2[[#This Row],[field_of_work]]="health",Table2[[#This Row],[income]],0)</f>
        <v>25095</v>
      </c>
      <c r="BP288" s="7">
        <f ca="1">IF(Table2[[#This Row],[field_of_work]]="construction",Table2[[#This Row],[income]],0)</f>
        <v>0</v>
      </c>
      <c r="BQ288" s="7">
        <f ca="1">IF(Table2[[#This Row],[field_of_work]]="teaching",Table2[[#This Row],[income]],0)</f>
        <v>0</v>
      </c>
      <c r="BR288" s="7">
        <f ca="1">IF(Table2[[#This Row],[field_of_work]]="IT",Table2[[#This Row],[income]],0)</f>
        <v>0</v>
      </c>
      <c r="BS288" s="7">
        <f ca="1">IF(Table2[[#This Row],[field_of_work]]="general work",Table2[[#This Row],[income]],0)</f>
        <v>0</v>
      </c>
      <c r="BT288" s="8">
        <f ca="1">IF(Table2[[#This Row],[field_of_work]]="agriculture",Table2[[#This Row],[income]],0)</f>
        <v>0</v>
      </c>
      <c r="BU288" s="6">
        <f ca="1">IF(Table2[[#This Row],[value_of_debts]]&gt;Table2[[#This Row],[income]],1,0)</f>
        <v>1</v>
      </c>
      <c r="BV288" s="7"/>
      <c r="BW288" s="6">
        <f ca="1">IF(Table2[[#This Row],[net_worth_of_person($)]]&gt;$BX$14,Table2[[#This Row],[age]],0)</f>
        <v>37</v>
      </c>
      <c r="BX288" s="8"/>
    </row>
    <row r="289" spans="2:76" x14ac:dyDescent="0.3">
      <c r="B289">
        <f t="shared" ca="1" si="95"/>
        <v>1</v>
      </c>
      <c r="C289" t="str">
        <f t="shared" ca="1" si="96"/>
        <v>men</v>
      </c>
      <c r="D289">
        <f t="shared" ca="1" si="97"/>
        <v>42</v>
      </c>
      <c r="E289">
        <f t="shared" ca="1" si="98"/>
        <v>6</v>
      </c>
      <c r="F289" t="str">
        <f t="shared" ca="1" si="99"/>
        <v>agriculture</v>
      </c>
      <c r="G289">
        <f t="shared" ca="1" si="100"/>
        <v>1</v>
      </c>
      <c r="H289" t="str">
        <f t="shared" ca="1" si="101"/>
        <v>highschool</v>
      </c>
      <c r="I289">
        <f t="shared" ca="1" si="102"/>
        <v>4</v>
      </c>
      <c r="J289">
        <f t="shared" ca="1" si="103"/>
        <v>3</v>
      </c>
      <c r="K289">
        <f t="shared" ca="1" si="104"/>
        <v>54820</v>
      </c>
      <c r="L289">
        <f t="shared" ca="1" si="105"/>
        <v>5</v>
      </c>
      <c r="M289" t="str">
        <f t="shared" ca="1" si="93"/>
        <v>area5</v>
      </c>
      <c r="N289">
        <f t="shared" ca="1" si="106"/>
        <v>328920</v>
      </c>
      <c r="O289" s="2">
        <f t="shared" ca="1" si="107"/>
        <v>62181.662947309393</v>
      </c>
      <c r="P289" s="1">
        <f t="shared" ca="1" si="108"/>
        <v>151060.47807917561</v>
      </c>
      <c r="Q289">
        <f t="shared" ca="1" si="109"/>
        <v>101267</v>
      </c>
      <c r="R289">
        <f t="shared" ca="1" si="110"/>
        <v>32724.31112396469</v>
      </c>
      <c r="S289">
        <f t="shared" ca="1" si="111"/>
        <v>4081.4971128706939</v>
      </c>
      <c r="T289" s="1">
        <f t="shared" ca="1" si="112"/>
        <v>484061.97519204626</v>
      </c>
      <c r="U289" s="2">
        <f t="shared" ca="1" si="113"/>
        <v>196172.97407127407</v>
      </c>
      <c r="V289" s="1">
        <f t="shared" ca="1" si="114"/>
        <v>287889.00112077221</v>
      </c>
      <c r="AD289" s="6">
        <f ca="1">IF(Table2[[#This Row],[gender]]="men",1,0)</f>
        <v>1</v>
      </c>
      <c r="AE289" s="7">
        <f ca="1">IF(Table2[[#This Row],[gender]]="women",1,0)</f>
        <v>0</v>
      </c>
      <c r="AF289" s="7"/>
      <c r="AG289" s="8"/>
      <c r="AI289" s="6">
        <f ca="1">IF(Table2[[#This Row],[field_of_work]]="health",1,0)</f>
        <v>0</v>
      </c>
      <c r="AJ289" s="7">
        <f ca="1">IF(Table2[[#This Row],[field_of_work]]="construction",1,0)</f>
        <v>0</v>
      </c>
      <c r="AK289" s="7">
        <f ca="1">IF(Table2[[#This Row],[field_of_work]]="teaching",1,0)</f>
        <v>0</v>
      </c>
      <c r="AL289" s="7">
        <f ca="1">IF(Table2[[#This Row],[field_of_work]]="IT",1,0)</f>
        <v>0</v>
      </c>
      <c r="AM289" s="7">
        <f ca="1">IF(Table2[[#This Row],[field_of_work]]="general work",1,0)</f>
        <v>0</v>
      </c>
      <c r="AN289" s="7">
        <f ca="1">IF(Table2[[#This Row],[field_of_work]]="agriculture",1,0)</f>
        <v>1</v>
      </c>
      <c r="AO289" s="7"/>
      <c r="AP289" s="7"/>
      <c r="AQ289" s="7"/>
      <c r="AR289" s="7"/>
      <c r="AS289" s="7"/>
      <c r="AT289" s="8"/>
      <c r="AV289" s="19">
        <f t="shared" ca="1" si="94"/>
        <v>37943.619695643167</v>
      </c>
      <c r="AW289" s="8"/>
      <c r="AX289" s="6">
        <f ca="1">IF(Table2[[#This Row],[debts]]&gt;$AY$14,1,0)</f>
        <v>1</v>
      </c>
      <c r="AY289" s="7"/>
      <c r="AZ289" s="8"/>
      <c r="BA289" s="26">
        <f ca="1">Table2[[#This Row],[mortage_left]]/Table2[[#This Row],[value_of_house]]</f>
        <v>0.189047984152102</v>
      </c>
      <c r="BB289" s="7">
        <f t="shared" ca="1" si="115"/>
        <v>1</v>
      </c>
      <c r="BC289" s="7"/>
      <c r="BD289" s="7"/>
      <c r="BE289" s="6">
        <f ca="1">IF(Table2[[#This Row],[area]]="area1",Table2[[#This Row],[income]],0)</f>
        <v>0</v>
      </c>
      <c r="BF289" s="7">
        <f ca="1">IF(Table2[[#This Row],[area]]="area2",Table2[[#This Row],[income]],0)</f>
        <v>0</v>
      </c>
      <c r="BG289" s="7">
        <f ca="1">IF(Table2[[#This Row],[area]]="area3",Table2[[#This Row],[income]],0)</f>
        <v>0</v>
      </c>
      <c r="BH289" s="7">
        <f ca="1">IF(Table2[[#This Row],[area]]="area4",Table2[[#This Row],[income]],0)</f>
        <v>0</v>
      </c>
      <c r="BI289" s="7">
        <f ca="1">IF(Table2[[#This Row],[area]]="area5",Table2[[#This Row],[income]],0)</f>
        <v>54820</v>
      </c>
      <c r="BJ289" s="7">
        <f ca="1">IF(Table2[[#This Row],[area]]="area6",Table2[[#This Row],[income]],0)</f>
        <v>0</v>
      </c>
      <c r="BK289" s="7">
        <f ca="1">IF(Table2[[#This Row],[area]]="area7",Table2[[#This Row],[income]],0)</f>
        <v>0</v>
      </c>
      <c r="BL289" s="7">
        <f ca="1">IF(Table2[[#This Row],[area]]="area8",Table2[[#This Row],[income]],0)</f>
        <v>0</v>
      </c>
      <c r="BM289" s="7">
        <f ca="1">IF(Table2[[#This Row],[area]]="area9",Table2[[#This Row],[income]],0)</f>
        <v>0</v>
      </c>
      <c r="BN289" s="7">
        <f ca="1">IF(Table2[[#This Row],[area]]="area10",Table2[[#This Row],[income]],0)</f>
        <v>0</v>
      </c>
      <c r="BO289" s="6">
        <f ca="1">IF(Table2[[#This Row],[field_of_work]]="health",Table2[[#This Row],[income]],0)</f>
        <v>0</v>
      </c>
      <c r="BP289" s="7">
        <f ca="1">IF(Table2[[#This Row],[field_of_work]]="construction",Table2[[#This Row],[income]],0)</f>
        <v>0</v>
      </c>
      <c r="BQ289" s="7">
        <f ca="1">IF(Table2[[#This Row],[field_of_work]]="teaching",Table2[[#This Row],[income]],0)</f>
        <v>0</v>
      </c>
      <c r="BR289" s="7">
        <f ca="1">IF(Table2[[#This Row],[field_of_work]]="IT",Table2[[#This Row],[income]],0)</f>
        <v>0</v>
      </c>
      <c r="BS289" s="7">
        <f ca="1">IF(Table2[[#This Row],[field_of_work]]="general work",Table2[[#This Row],[income]],0)</f>
        <v>0</v>
      </c>
      <c r="BT289" s="8">
        <f ca="1">IF(Table2[[#This Row],[field_of_work]]="agriculture",Table2[[#This Row],[income]],0)</f>
        <v>54820</v>
      </c>
      <c r="BU289" s="6">
        <f ca="1">IF(Table2[[#This Row],[value_of_debts]]&gt;Table2[[#This Row],[income]],1,0)</f>
        <v>1</v>
      </c>
      <c r="BV289" s="7"/>
      <c r="BW289" s="6">
        <f ca="1">IF(Table2[[#This Row],[net_worth_of_person($)]]&gt;$BX$14,Table2[[#This Row],[age]],0)</f>
        <v>42</v>
      </c>
      <c r="BX289" s="8"/>
    </row>
    <row r="290" spans="2:76" x14ac:dyDescent="0.3">
      <c r="B290">
        <f t="shared" ca="1" si="95"/>
        <v>1</v>
      </c>
      <c r="C290" t="str">
        <f t="shared" ca="1" si="96"/>
        <v>men</v>
      </c>
      <c r="D290">
        <f t="shared" ca="1" si="97"/>
        <v>42</v>
      </c>
      <c r="E290">
        <f t="shared" ca="1" si="98"/>
        <v>5</v>
      </c>
      <c r="F290" t="str">
        <f t="shared" ca="1" si="99"/>
        <v>general work</v>
      </c>
      <c r="G290">
        <f t="shared" ca="1" si="100"/>
        <v>5</v>
      </c>
      <c r="H290" t="str">
        <f t="shared" ca="1" si="101"/>
        <v>other</v>
      </c>
      <c r="I290">
        <f t="shared" ca="1" si="102"/>
        <v>4</v>
      </c>
      <c r="J290">
        <f t="shared" ca="1" si="103"/>
        <v>2</v>
      </c>
      <c r="K290">
        <f t="shared" ca="1" si="104"/>
        <v>73518</v>
      </c>
      <c r="L290">
        <f t="shared" ca="1" si="105"/>
        <v>10</v>
      </c>
      <c r="M290" t="str">
        <f t="shared" ca="1" si="93"/>
        <v>area10</v>
      </c>
      <c r="N290">
        <f t="shared" ca="1" si="106"/>
        <v>294072</v>
      </c>
      <c r="O290" s="2">
        <f t="shared" ca="1" si="107"/>
        <v>123103.07418729563</v>
      </c>
      <c r="P290" s="1">
        <f t="shared" ca="1" si="108"/>
        <v>75887.239391286334</v>
      </c>
      <c r="Q290">
        <f t="shared" ca="1" si="109"/>
        <v>74456</v>
      </c>
      <c r="R290">
        <f t="shared" ca="1" si="110"/>
        <v>115834.63094147074</v>
      </c>
      <c r="S290">
        <f t="shared" ca="1" si="111"/>
        <v>29035.368040814625</v>
      </c>
      <c r="T290" s="1">
        <f t="shared" ca="1" si="112"/>
        <v>398994.60743210098</v>
      </c>
      <c r="U290" s="2">
        <f t="shared" ca="1" si="113"/>
        <v>313393.70512876636</v>
      </c>
      <c r="V290" s="1">
        <f t="shared" ca="1" si="114"/>
        <v>85600.902303334617</v>
      </c>
      <c r="AD290" s="6">
        <f ca="1">IF(Table2[[#This Row],[gender]]="men",1,0)</f>
        <v>1</v>
      </c>
      <c r="AE290" s="7">
        <f ca="1">IF(Table2[[#This Row],[gender]]="women",1,0)</f>
        <v>0</v>
      </c>
      <c r="AF290" s="7"/>
      <c r="AG290" s="8"/>
      <c r="AI290" s="6">
        <f ca="1">IF(Table2[[#This Row],[field_of_work]]="health",1,0)</f>
        <v>0</v>
      </c>
      <c r="AJ290" s="7">
        <f ca="1">IF(Table2[[#This Row],[field_of_work]]="construction",1,0)</f>
        <v>0</v>
      </c>
      <c r="AK290" s="7">
        <f ca="1">IF(Table2[[#This Row],[field_of_work]]="teaching",1,0)</f>
        <v>0</v>
      </c>
      <c r="AL290" s="7">
        <f ca="1">IF(Table2[[#This Row],[field_of_work]]="IT",1,0)</f>
        <v>0</v>
      </c>
      <c r="AM290" s="7">
        <f ca="1">IF(Table2[[#This Row],[field_of_work]]="general work",1,0)</f>
        <v>1</v>
      </c>
      <c r="AN290" s="7">
        <f ca="1">IF(Table2[[#This Row],[field_of_work]]="agriculture",1,0)</f>
        <v>0</v>
      </c>
      <c r="AO290" s="7"/>
      <c r="AP290" s="7"/>
      <c r="AQ290" s="7"/>
      <c r="AR290" s="7"/>
      <c r="AS290" s="7"/>
      <c r="AT290" s="8"/>
      <c r="AV290" s="19">
        <f t="shared" ca="1" si="94"/>
        <v>14524.328651491152</v>
      </c>
      <c r="AW290" s="8"/>
      <c r="AX290" s="6">
        <f ca="1">IF(Table2[[#This Row],[debts]]&gt;$AY$14,1,0)</f>
        <v>1</v>
      </c>
      <c r="AY290" s="7"/>
      <c r="AZ290" s="8"/>
      <c r="BA290" s="26">
        <f ca="1">Table2[[#This Row],[mortage_left]]/Table2[[#This Row],[value_of_house]]</f>
        <v>0.41861542135019869</v>
      </c>
      <c r="BB290" s="7">
        <f t="shared" ca="1" si="115"/>
        <v>0</v>
      </c>
      <c r="BC290" s="7"/>
      <c r="BD290" s="7"/>
      <c r="BE290" s="6">
        <f ca="1">IF(Table2[[#This Row],[area]]="area1",Table2[[#This Row],[income]],0)</f>
        <v>0</v>
      </c>
      <c r="BF290" s="7">
        <f ca="1">IF(Table2[[#This Row],[area]]="area2",Table2[[#This Row],[income]],0)</f>
        <v>0</v>
      </c>
      <c r="BG290" s="7">
        <f ca="1">IF(Table2[[#This Row],[area]]="area3",Table2[[#This Row],[income]],0)</f>
        <v>0</v>
      </c>
      <c r="BH290" s="7">
        <f ca="1">IF(Table2[[#This Row],[area]]="area4",Table2[[#This Row],[income]],0)</f>
        <v>0</v>
      </c>
      <c r="BI290" s="7">
        <f ca="1">IF(Table2[[#This Row],[area]]="area5",Table2[[#This Row],[income]],0)</f>
        <v>0</v>
      </c>
      <c r="BJ290" s="7">
        <f ca="1">IF(Table2[[#This Row],[area]]="area6",Table2[[#This Row],[income]],0)</f>
        <v>0</v>
      </c>
      <c r="BK290" s="7">
        <f ca="1">IF(Table2[[#This Row],[area]]="area7",Table2[[#This Row],[income]],0)</f>
        <v>0</v>
      </c>
      <c r="BL290" s="7">
        <f ca="1">IF(Table2[[#This Row],[area]]="area8",Table2[[#This Row],[income]],0)</f>
        <v>0</v>
      </c>
      <c r="BM290" s="7">
        <f ca="1">IF(Table2[[#This Row],[area]]="area9",Table2[[#This Row],[income]],0)</f>
        <v>0</v>
      </c>
      <c r="BN290" s="7">
        <f ca="1">IF(Table2[[#This Row],[area]]="area10",Table2[[#This Row],[income]],0)</f>
        <v>73518</v>
      </c>
      <c r="BO290" s="6">
        <f ca="1">IF(Table2[[#This Row],[field_of_work]]="health",Table2[[#This Row],[income]],0)</f>
        <v>0</v>
      </c>
      <c r="BP290" s="7">
        <f ca="1">IF(Table2[[#This Row],[field_of_work]]="construction",Table2[[#This Row],[income]],0)</f>
        <v>0</v>
      </c>
      <c r="BQ290" s="7">
        <f ca="1">IF(Table2[[#This Row],[field_of_work]]="teaching",Table2[[#This Row],[income]],0)</f>
        <v>0</v>
      </c>
      <c r="BR290" s="7">
        <f ca="1">IF(Table2[[#This Row],[field_of_work]]="IT",Table2[[#This Row],[income]],0)</f>
        <v>0</v>
      </c>
      <c r="BS290" s="7">
        <f ca="1">IF(Table2[[#This Row],[field_of_work]]="general work",Table2[[#This Row],[income]],0)</f>
        <v>73518</v>
      </c>
      <c r="BT290" s="8">
        <f ca="1">IF(Table2[[#This Row],[field_of_work]]="agriculture",Table2[[#This Row],[income]],0)</f>
        <v>0</v>
      </c>
      <c r="BU290" s="6">
        <f ca="1">IF(Table2[[#This Row],[value_of_debts]]&gt;Table2[[#This Row],[income]],1,0)</f>
        <v>1</v>
      </c>
      <c r="BV290" s="7"/>
      <c r="BW290" s="6">
        <f ca="1">IF(Table2[[#This Row],[net_worth_of_person($)]]&gt;$BX$14,Table2[[#This Row],[age]],0)</f>
        <v>42</v>
      </c>
      <c r="BX290" s="8"/>
    </row>
    <row r="291" spans="2:76" x14ac:dyDescent="0.3">
      <c r="B291">
        <f t="shared" ca="1" si="95"/>
        <v>1</v>
      </c>
      <c r="C291" t="str">
        <f t="shared" ca="1" si="96"/>
        <v>men</v>
      </c>
      <c r="D291">
        <f t="shared" ca="1" si="97"/>
        <v>33</v>
      </c>
      <c r="E291">
        <f t="shared" ca="1" si="98"/>
        <v>2</v>
      </c>
      <c r="F291" t="str">
        <f t="shared" ca="1" si="99"/>
        <v>construction</v>
      </c>
      <c r="G291">
        <f t="shared" ca="1" si="100"/>
        <v>1</v>
      </c>
      <c r="H291" t="str">
        <f t="shared" ca="1" si="101"/>
        <v>highschool</v>
      </c>
      <c r="I291">
        <f t="shared" ca="1" si="102"/>
        <v>0</v>
      </c>
      <c r="J291">
        <f t="shared" ca="1" si="103"/>
        <v>2</v>
      </c>
      <c r="K291">
        <f t="shared" ca="1" si="104"/>
        <v>28093</v>
      </c>
      <c r="L291">
        <f t="shared" ca="1" si="105"/>
        <v>3</v>
      </c>
      <c r="M291" t="str">
        <f t="shared" ca="1" si="93"/>
        <v>area3</v>
      </c>
      <c r="N291">
        <f t="shared" ca="1" si="106"/>
        <v>168558</v>
      </c>
      <c r="O291" s="2">
        <f t="shared" ca="1" si="107"/>
        <v>17977.496680840097</v>
      </c>
      <c r="P291" s="1">
        <f t="shared" ca="1" si="108"/>
        <v>29048.657302982305</v>
      </c>
      <c r="Q291">
        <f t="shared" ca="1" si="109"/>
        <v>35</v>
      </c>
      <c r="R291">
        <f t="shared" ca="1" si="110"/>
        <v>24742.680679945526</v>
      </c>
      <c r="S291">
        <f t="shared" ca="1" si="111"/>
        <v>36238.028600911952</v>
      </c>
      <c r="T291" s="1">
        <f t="shared" ca="1" si="112"/>
        <v>233844.68590389425</v>
      </c>
      <c r="U291" s="2">
        <f t="shared" ca="1" si="113"/>
        <v>42755.177360785623</v>
      </c>
      <c r="V291" s="1">
        <f t="shared" ca="1" si="114"/>
        <v>191089.50854310862</v>
      </c>
      <c r="AD291" s="6">
        <f ca="1">IF(Table2[[#This Row],[gender]]="men",1,0)</f>
        <v>1</v>
      </c>
      <c r="AE291" s="7">
        <f ca="1">IF(Table2[[#This Row],[gender]]="women",1,0)</f>
        <v>0</v>
      </c>
      <c r="AF291" s="7"/>
      <c r="AG291" s="8"/>
      <c r="AI291" s="6">
        <f ca="1">IF(Table2[[#This Row],[field_of_work]]="health",1,0)</f>
        <v>0</v>
      </c>
      <c r="AJ291" s="7">
        <f ca="1">IF(Table2[[#This Row],[field_of_work]]="construction",1,0)</f>
        <v>1</v>
      </c>
      <c r="AK291" s="7">
        <f ca="1">IF(Table2[[#This Row],[field_of_work]]="teaching",1,0)</f>
        <v>0</v>
      </c>
      <c r="AL291" s="7">
        <f ca="1">IF(Table2[[#This Row],[field_of_work]]="IT",1,0)</f>
        <v>0</v>
      </c>
      <c r="AM291" s="7">
        <f ca="1">IF(Table2[[#This Row],[field_of_work]]="general work",1,0)</f>
        <v>0</v>
      </c>
      <c r="AN291" s="7">
        <f ca="1">IF(Table2[[#This Row],[field_of_work]]="agriculture",1,0)</f>
        <v>0</v>
      </c>
      <c r="AO291" s="7"/>
      <c r="AP291" s="7"/>
      <c r="AQ291" s="7"/>
      <c r="AR291" s="7"/>
      <c r="AS291" s="7"/>
      <c r="AT291" s="8"/>
      <c r="AV291" s="19">
        <f t="shared" ca="1" si="94"/>
        <v>43464.405431924919</v>
      </c>
      <c r="AW291" s="8"/>
      <c r="AX291" s="6">
        <f ca="1">IF(Table2[[#This Row],[debts]]&gt;$AY$14,1,0)</f>
        <v>1</v>
      </c>
      <c r="AY291" s="7"/>
      <c r="AZ291" s="8"/>
      <c r="BA291" s="26">
        <f ca="1">Table2[[#This Row],[mortage_left]]/Table2[[#This Row],[value_of_house]]</f>
        <v>0.10665466296966086</v>
      </c>
      <c r="BB291" s="7">
        <f t="shared" ca="1" si="115"/>
        <v>1</v>
      </c>
      <c r="BC291" s="7"/>
      <c r="BD291" s="7"/>
      <c r="BE291" s="6">
        <f ca="1">IF(Table2[[#This Row],[area]]="area1",Table2[[#This Row],[income]],0)</f>
        <v>0</v>
      </c>
      <c r="BF291" s="7">
        <f ca="1">IF(Table2[[#This Row],[area]]="area2",Table2[[#This Row],[income]],0)</f>
        <v>0</v>
      </c>
      <c r="BG291" s="7">
        <f ca="1">IF(Table2[[#This Row],[area]]="area3",Table2[[#This Row],[income]],0)</f>
        <v>28093</v>
      </c>
      <c r="BH291" s="7">
        <f ca="1">IF(Table2[[#This Row],[area]]="area4",Table2[[#This Row],[income]],0)</f>
        <v>0</v>
      </c>
      <c r="BI291" s="7">
        <f ca="1">IF(Table2[[#This Row],[area]]="area5",Table2[[#This Row],[income]],0)</f>
        <v>0</v>
      </c>
      <c r="BJ291" s="7">
        <f ca="1">IF(Table2[[#This Row],[area]]="area6",Table2[[#This Row],[income]],0)</f>
        <v>0</v>
      </c>
      <c r="BK291" s="7">
        <f ca="1">IF(Table2[[#This Row],[area]]="area7",Table2[[#This Row],[income]],0)</f>
        <v>0</v>
      </c>
      <c r="BL291" s="7">
        <f ca="1">IF(Table2[[#This Row],[area]]="area8",Table2[[#This Row],[income]],0)</f>
        <v>0</v>
      </c>
      <c r="BM291" s="7">
        <f ca="1">IF(Table2[[#This Row],[area]]="area9",Table2[[#This Row],[income]],0)</f>
        <v>0</v>
      </c>
      <c r="BN291" s="7">
        <f ca="1">IF(Table2[[#This Row],[area]]="area10",Table2[[#This Row],[income]],0)</f>
        <v>0</v>
      </c>
      <c r="BO291" s="6">
        <f ca="1">IF(Table2[[#This Row],[field_of_work]]="health",Table2[[#This Row],[income]],0)</f>
        <v>0</v>
      </c>
      <c r="BP291" s="7">
        <f ca="1">IF(Table2[[#This Row],[field_of_work]]="construction",Table2[[#This Row],[income]],0)</f>
        <v>28093</v>
      </c>
      <c r="BQ291" s="7">
        <f ca="1">IF(Table2[[#This Row],[field_of_work]]="teaching",Table2[[#This Row],[income]],0)</f>
        <v>0</v>
      </c>
      <c r="BR291" s="7">
        <f ca="1">IF(Table2[[#This Row],[field_of_work]]="IT",Table2[[#This Row],[income]],0)</f>
        <v>0</v>
      </c>
      <c r="BS291" s="7">
        <f ca="1">IF(Table2[[#This Row],[field_of_work]]="general work",Table2[[#This Row],[income]],0)</f>
        <v>0</v>
      </c>
      <c r="BT291" s="8">
        <f ca="1">IF(Table2[[#This Row],[field_of_work]]="agriculture",Table2[[#This Row],[income]],0)</f>
        <v>0</v>
      </c>
      <c r="BU291" s="6">
        <f ca="1">IF(Table2[[#This Row],[value_of_debts]]&gt;Table2[[#This Row],[income]],1,0)</f>
        <v>1</v>
      </c>
      <c r="BV291" s="7"/>
      <c r="BW291" s="6">
        <f ca="1">IF(Table2[[#This Row],[net_worth_of_person($)]]&gt;$BX$14,Table2[[#This Row],[age]],0)</f>
        <v>33</v>
      </c>
      <c r="BX291" s="8"/>
    </row>
    <row r="292" spans="2:76" x14ac:dyDescent="0.3">
      <c r="B292">
        <f t="shared" ca="1" si="95"/>
        <v>1</v>
      </c>
      <c r="C292" t="str">
        <f t="shared" ca="1" si="96"/>
        <v>men</v>
      </c>
      <c r="D292">
        <f t="shared" ca="1" si="97"/>
        <v>28</v>
      </c>
      <c r="E292">
        <f t="shared" ca="1" si="98"/>
        <v>5</v>
      </c>
      <c r="F292" t="str">
        <f t="shared" ca="1" si="99"/>
        <v>general work</v>
      </c>
      <c r="G292">
        <f t="shared" ca="1" si="100"/>
        <v>5</v>
      </c>
      <c r="H292" t="str">
        <f t="shared" ca="1" si="101"/>
        <v>other</v>
      </c>
      <c r="I292">
        <f t="shared" ca="1" si="102"/>
        <v>1</v>
      </c>
      <c r="J292">
        <f t="shared" ca="1" si="103"/>
        <v>1</v>
      </c>
      <c r="K292">
        <f t="shared" ca="1" si="104"/>
        <v>55276</v>
      </c>
      <c r="L292">
        <f t="shared" ca="1" si="105"/>
        <v>13</v>
      </c>
      <c r="M292" t="str">
        <f t="shared" ca="1" si="93"/>
        <v>area10</v>
      </c>
      <c r="N292">
        <f t="shared" ca="1" si="106"/>
        <v>165828</v>
      </c>
      <c r="O292" s="2">
        <f t="shared" ca="1" si="107"/>
        <v>137444.75823342329</v>
      </c>
      <c r="P292" s="1">
        <f t="shared" ca="1" si="108"/>
        <v>43464.405431924919</v>
      </c>
      <c r="Q292">
        <f t="shared" ca="1" si="109"/>
        <v>6183</v>
      </c>
      <c r="R292">
        <f t="shared" ca="1" si="110"/>
        <v>37704.169442042818</v>
      </c>
      <c r="S292">
        <f t="shared" ca="1" si="111"/>
        <v>33636.547658975214</v>
      </c>
      <c r="T292" s="1">
        <f t="shared" ca="1" si="112"/>
        <v>242928.95309090012</v>
      </c>
      <c r="U292" s="2">
        <f t="shared" ca="1" si="113"/>
        <v>181331.92767546611</v>
      </c>
      <c r="V292" s="1">
        <f t="shared" ca="1" si="114"/>
        <v>61597.025415434007</v>
      </c>
      <c r="AD292" s="6">
        <f ca="1">IF(Table2[[#This Row],[gender]]="men",1,0)</f>
        <v>1</v>
      </c>
      <c r="AE292" s="7">
        <f ca="1">IF(Table2[[#This Row],[gender]]="women",1,0)</f>
        <v>0</v>
      </c>
      <c r="AF292" s="7"/>
      <c r="AG292" s="8"/>
      <c r="AI292" s="6">
        <f ca="1">IF(Table2[[#This Row],[field_of_work]]="health",1,0)</f>
        <v>0</v>
      </c>
      <c r="AJ292" s="7">
        <f ca="1">IF(Table2[[#This Row],[field_of_work]]="construction",1,0)</f>
        <v>0</v>
      </c>
      <c r="AK292" s="7">
        <f ca="1">IF(Table2[[#This Row],[field_of_work]]="teaching",1,0)</f>
        <v>0</v>
      </c>
      <c r="AL292" s="7">
        <f ca="1">IF(Table2[[#This Row],[field_of_work]]="IT",1,0)</f>
        <v>0</v>
      </c>
      <c r="AM292" s="7">
        <f ca="1">IF(Table2[[#This Row],[field_of_work]]="general work",1,0)</f>
        <v>1</v>
      </c>
      <c r="AN292" s="7">
        <f ca="1">IF(Table2[[#This Row],[field_of_work]]="agriculture",1,0)</f>
        <v>0</v>
      </c>
      <c r="AO292" s="7"/>
      <c r="AP292" s="7"/>
      <c r="AQ292" s="7"/>
      <c r="AR292" s="7"/>
      <c r="AS292" s="7"/>
      <c r="AT292" s="8"/>
      <c r="AV292" s="19">
        <f t="shared" ca="1" si="94"/>
        <v>33763.386236760103</v>
      </c>
      <c r="AW292" s="8"/>
      <c r="AX292" s="6">
        <f ca="1">IF(Table2[[#This Row],[debts]]&gt;$AY$14,1,0)</f>
        <v>1</v>
      </c>
      <c r="AY292" s="7"/>
      <c r="AZ292" s="8"/>
      <c r="BA292" s="26">
        <f ca="1">Table2[[#This Row],[mortage_left]]/Table2[[#This Row],[value_of_house]]</f>
        <v>0.82883926860013557</v>
      </c>
      <c r="BB292" s="7">
        <f t="shared" ca="1" si="115"/>
        <v>0</v>
      </c>
      <c r="BC292" s="7"/>
      <c r="BD292" s="7"/>
      <c r="BE292" s="6">
        <f ca="1">IF(Table2[[#This Row],[area]]="area1",Table2[[#This Row],[income]],0)</f>
        <v>0</v>
      </c>
      <c r="BF292" s="7">
        <f ca="1">IF(Table2[[#This Row],[area]]="area2",Table2[[#This Row],[income]],0)</f>
        <v>0</v>
      </c>
      <c r="BG292" s="7">
        <f ca="1">IF(Table2[[#This Row],[area]]="area3",Table2[[#This Row],[income]],0)</f>
        <v>0</v>
      </c>
      <c r="BH292" s="7">
        <f ca="1">IF(Table2[[#This Row],[area]]="area4",Table2[[#This Row],[income]],0)</f>
        <v>0</v>
      </c>
      <c r="BI292" s="7">
        <f ca="1">IF(Table2[[#This Row],[area]]="area5",Table2[[#This Row],[income]],0)</f>
        <v>0</v>
      </c>
      <c r="BJ292" s="7">
        <f ca="1">IF(Table2[[#This Row],[area]]="area6",Table2[[#This Row],[income]],0)</f>
        <v>0</v>
      </c>
      <c r="BK292" s="7">
        <f ca="1">IF(Table2[[#This Row],[area]]="area7",Table2[[#This Row],[income]],0)</f>
        <v>0</v>
      </c>
      <c r="BL292" s="7">
        <f ca="1">IF(Table2[[#This Row],[area]]="area8",Table2[[#This Row],[income]],0)</f>
        <v>0</v>
      </c>
      <c r="BM292" s="7">
        <f ca="1">IF(Table2[[#This Row],[area]]="area9",Table2[[#This Row],[income]],0)</f>
        <v>0</v>
      </c>
      <c r="BN292" s="7">
        <f ca="1">IF(Table2[[#This Row],[area]]="area10",Table2[[#This Row],[income]],0)</f>
        <v>55276</v>
      </c>
      <c r="BO292" s="6">
        <f ca="1">IF(Table2[[#This Row],[field_of_work]]="health",Table2[[#This Row],[income]],0)</f>
        <v>0</v>
      </c>
      <c r="BP292" s="7">
        <f ca="1">IF(Table2[[#This Row],[field_of_work]]="construction",Table2[[#This Row],[income]],0)</f>
        <v>0</v>
      </c>
      <c r="BQ292" s="7">
        <f ca="1">IF(Table2[[#This Row],[field_of_work]]="teaching",Table2[[#This Row],[income]],0)</f>
        <v>0</v>
      </c>
      <c r="BR292" s="7">
        <f ca="1">IF(Table2[[#This Row],[field_of_work]]="IT",Table2[[#This Row],[income]],0)</f>
        <v>0</v>
      </c>
      <c r="BS292" s="7">
        <f ca="1">IF(Table2[[#This Row],[field_of_work]]="general work",Table2[[#This Row],[income]],0)</f>
        <v>55276</v>
      </c>
      <c r="BT292" s="8">
        <f ca="1">IF(Table2[[#This Row],[field_of_work]]="agriculture",Table2[[#This Row],[income]],0)</f>
        <v>0</v>
      </c>
      <c r="BU292" s="6">
        <f ca="1">IF(Table2[[#This Row],[value_of_debts]]&gt;Table2[[#This Row],[income]],1,0)</f>
        <v>1</v>
      </c>
      <c r="BV292" s="7"/>
      <c r="BW292" s="6">
        <f ca="1">IF(Table2[[#This Row],[net_worth_of_person($)]]&gt;$BX$14,Table2[[#This Row],[age]],0)</f>
        <v>28</v>
      </c>
      <c r="BX292" s="8"/>
    </row>
    <row r="293" spans="2:76" x14ac:dyDescent="0.3">
      <c r="B293">
        <f t="shared" ca="1" si="95"/>
        <v>2</v>
      </c>
      <c r="C293" t="str">
        <f t="shared" ca="1" si="96"/>
        <v>women</v>
      </c>
      <c r="D293">
        <f t="shared" ca="1" si="97"/>
        <v>36</v>
      </c>
      <c r="E293">
        <f t="shared" ca="1" si="98"/>
        <v>1</v>
      </c>
      <c r="F293" t="str">
        <f t="shared" ca="1" si="99"/>
        <v>health</v>
      </c>
      <c r="G293">
        <f t="shared" ca="1" si="100"/>
        <v>4</v>
      </c>
      <c r="H293" t="str">
        <f t="shared" ca="1" si="101"/>
        <v>technical</v>
      </c>
      <c r="I293">
        <f t="shared" ca="1" si="102"/>
        <v>0</v>
      </c>
      <c r="J293">
        <f t="shared" ca="1" si="103"/>
        <v>2</v>
      </c>
      <c r="K293">
        <f t="shared" ca="1" si="104"/>
        <v>87847</v>
      </c>
      <c r="L293">
        <f t="shared" ca="1" si="105"/>
        <v>13</v>
      </c>
      <c r="M293" t="str">
        <f t="shared" ca="1" si="93"/>
        <v>area10</v>
      </c>
      <c r="N293">
        <f t="shared" ca="1" si="106"/>
        <v>351388</v>
      </c>
      <c r="O293" s="2">
        <f t="shared" ca="1" si="107"/>
        <v>23599.812372024324</v>
      </c>
      <c r="P293" s="1">
        <f t="shared" ca="1" si="108"/>
        <v>67526.772473520206</v>
      </c>
      <c r="Q293">
        <f t="shared" ca="1" si="109"/>
        <v>25824</v>
      </c>
      <c r="R293">
        <f t="shared" ca="1" si="110"/>
        <v>87178.277379930048</v>
      </c>
      <c r="S293">
        <f t="shared" ca="1" si="111"/>
        <v>94151.06202402596</v>
      </c>
      <c r="T293" s="1">
        <f t="shared" ca="1" si="112"/>
        <v>513065.83449754614</v>
      </c>
      <c r="U293" s="2">
        <f t="shared" ca="1" si="113"/>
        <v>136602.08975195437</v>
      </c>
      <c r="V293" s="1">
        <f t="shared" ca="1" si="114"/>
        <v>376463.74474559177</v>
      </c>
      <c r="AD293" s="6">
        <f ca="1">IF(Table2[[#This Row],[gender]]="men",1,0)</f>
        <v>0</v>
      </c>
      <c r="AE293" s="7">
        <f ca="1">IF(Table2[[#This Row],[gender]]="women",1,0)</f>
        <v>1</v>
      </c>
      <c r="AF293" s="7"/>
      <c r="AG293" s="8"/>
      <c r="AI293" s="6">
        <f ca="1">IF(Table2[[#This Row],[field_of_work]]="health",1,0)</f>
        <v>1</v>
      </c>
      <c r="AJ293" s="7">
        <f ca="1">IF(Table2[[#This Row],[field_of_work]]="construction",1,0)</f>
        <v>0</v>
      </c>
      <c r="AK293" s="7">
        <f ca="1">IF(Table2[[#This Row],[field_of_work]]="teaching",1,0)</f>
        <v>0</v>
      </c>
      <c r="AL293" s="7">
        <f ca="1">IF(Table2[[#This Row],[field_of_work]]="IT",1,0)</f>
        <v>0</v>
      </c>
      <c r="AM293" s="7">
        <f ca="1">IF(Table2[[#This Row],[field_of_work]]="general work",1,0)</f>
        <v>0</v>
      </c>
      <c r="AN293" s="7">
        <f ca="1">IF(Table2[[#This Row],[field_of_work]]="agriculture",1,0)</f>
        <v>0</v>
      </c>
      <c r="AO293" s="7"/>
      <c r="AP293" s="7"/>
      <c r="AQ293" s="7"/>
      <c r="AR293" s="7"/>
      <c r="AS293" s="7"/>
      <c r="AT293" s="8"/>
      <c r="AV293" s="19">
        <f t="shared" ca="1" si="94"/>
        <v>39683.798891568193</v>
      </c>
      <c r="AW293" s="8"/>
      <c r="AX293" s="6">
        <f ca="1">IF(Table2[[#This Row],[debts]]&gt;$AY$14,1,0)</f>
        <v>1</v>
      </c>
      <c r="AY293" s="7"/>
      <c r="AZ293" s="8"/>
      <c r="BA293" s="26">
        <f ca="1">Table2[[#This Row],[mortage_left]]/Table2[[#This Row],[value_of_house]]</f>
        <v>6.7161691270118284E-2</v>
      </c>
      <c r="BB293" s="7">
        <f t="shared" ca="1" si="115"/>
        <v>1</v>
      </c>
      <c r="BC293" s="7"/>
      <c r="BD293" s="7"/>
      <c r="BE293" s="6">
        <f ca="1">IF(Table2[[#This Row],[area]]="area1",Table2[[#This Row],[income]],0)</f>
        <v>0</v>
      </c>
      <c r="BF293" s="7">
        <f ca="1">IF(Table2[[#This Row],[area]]="area2",Table2[[#This Row],[income]],0)</f>
        <v>0</v>
      </c>
      <c r="BG293" s="7">
        <f ca="1">IF(Table2[[#This Row],[area]]="area3",Table2[[#This Row],[income]],0)</f>
        <v>0</v>
      </c>
      <c r="BH293" s="7">
        <f ca="1">IF(Table2[[#This Row],[area]]="area4",Table2[[#This Row],[income]],0)</f>
        <v>0</v>
      </c>
      <c r="BI293" s="7">
        <f ca="1">IF(Table2[[#This Row],[area]]="area5",Table2[[#This Row],[income]],0)</f>
        <v>0</v>
      </c>
      <c r="BJ293" s="7">
        <f ca="1">IF(Table2[[#This Row],[area]]="area6",Table2[[#This Row],[income]],0)</f>
        <v>0</v>
      </c>
      <c r="BK293" s="7">
        <f ca="1">IF(Table2[[#This Row],[area]]="area7",Table2[[#This Row],[income]],0)</f>
        <v>0</v>
      </c>
      <c r="BL293" s="7">
        <f ca="1">IF(Table2[[#This Row],[area]]="area8",Table2[[#This Row],[income]],0)</f>
        <v>0</v>
      </c>
      <c r="BM293" s="7">
        <f ca="1">IF(Table2[[#This Row],[area]]="area9",Table2[[#This Row],[income]],0)</f>
        <v>0</v>
      </c>
      <c r="BN293" s="7">
        <f ca="1">IF(Table2[[#This Row],[area]]="area10",Table2[[#This Row],[income]],0)</f>
        <v>87847</v>
      </c>
      <c r="BO293" s="6">
        <f ca="1">IF(Table2[[#This Row],[field_of_work]]="health",Table2[[#This Row],[income]],0)</f>
        <v>87847</v>
      </c>
      <c r="BP293" s="7">
        <f ca="1">IF(Table2[[#This Row],[field_of_work]]="construction",Table2[[#This Row],[income]],0)</f>
        <v>0</v>
      </c>
      <c r="BQ293" s="7">
        <f ca="1">IF(Table2[[#This Row],[field_of_work]]="teaching",Table2[[#This Row],[income]],0)</f>
        <v>0</v>
      </c>
      <c r="BR293" s="7">
        <f ca="1">IF(Table2[[#This Row],[field_of_work]]="IT",Table2[[#This Row],[income]],0)</f>
        <v>0</v>
      </c>
      <c r="BS293" s="7">
        <f ca="1">IF(Table2[[#This Row],[field_of_work]]="general work",Table2[[#This Row],[income]],0)</f>
        <v>0</v>
      </c>
      <c r="BT293" s="8">
        <f ca="1">IF(Table2[[#This Row],[field_of_work]]="agriculture",Table2[[#This Row],[income]],0)</f>
        <v>0</v>
      </c>
      <c r="BU293" s="6">
        <f ca="1">IF(Table2[[#This Row],[value_of_debts]]&gt;Table2[[#This Row],[income]],1,0)</f>
        <v>1</v>
      </c>
      <c r="BV293" s="7"/>
      <c r="BW293" s="6">
        <f ca="1">IF(Table2[[#This Row],[net_worth_of_person($)]]&gt;$BX$14,Table2[[#This Row],[age]],0)</f>
        <v>36</v>
      </c>
      <c r="BX293" s="8"/>
    </row>
    <row r="294" spans="2:76" x14ac:dyDescent="0.3">
      <c r="B294">
        <f t="shared" ca="1" si="95"/>
        <v>1</v>
      </c>
      <c r="C294" t="str">
        <f t="shared" ca="1" si="96"/>
        <v>men</v>
      </c>
      <c r="D294">
        <f t="shared" ca="1" si="97"/>
        <v>27</v>
      </c>
      <c r="E294">
        <f t="shared" ca="1" si="98"/>
        <v>5</v>
      </c>
      <c r="F294" t="str">
        <f t="shared" ca="1" si="99"/>
        <v>general work</v>
      </c>
      <c r="G294">
        <f t="shared" ca="1" si="100"/>
        <v>2</v>
      </c>
      <c r="H294" t="str">
        <f t="shared" ca="1" si="101"/>
        <v>college</v>
      </c>
      <c r="I294">
        <f t="shared" ca="1" si="102"/>
        <v>3</v>
      </c>
      <c r="J294">
        <f t="shared" ca="1" si="103"/>
        <v>2</v>
      </c>
      <c r="K294">
        <f t="shared" ca="1" si="104"/>
        <v>55198</v>
      </c>
      <c r="L294">
        <f t="shared" ca="1" si="105"/>
        <v>4</v>
      </c>
      <c r="M294" t="str">
        <f t="shared" ca="1" si="93"/>
        <v>area4</v>
      </c>
      <c r="N294">
        <f t="shared" ca="1" si="106"/>
        <v>165594</v>
      </c>
      <c r="O294" s="2">
        <f t="shared" ca="1" si="107"/>
        <v>31929.480233642524</v>
      </c>
      <c r="P294" s="1">
        <f t="shared" ca="1" si="108"/>
        <v>79367.597783136385</v>
      </c>
      <c r="Q294">
        <f t="shared" ca="1" si="109"/>
        <v>74508</v>
      </c>
      <c r="R294">
        <f t="shared" ca="1" si="110"/>
        <v>29795.927632313036</v>
      </c>
      <c r="S294">
        <f t="shared" ca="1" si="111"/>
        <v>1201.9341772149423</v>
      </c>
      <c r="T294" s="1">
        <f t="shared" ca="1" si="112"/>
        <v>246163.53196035133</v>
      </c>
      <c r="U294" s="2">
        <f t="shared" ca="1" si="113"/>
        <v>136233.40786595555</v>
      </c>
      <c r="V294" s="1">
        <f t="shared" ca="1" si="114"/>
        <v>109930.12409439578</v>
      </c>
      <c r="AD294" s="6">
        <f ca="1">IF(Table2[[#This Row],[gender]]="men",1,0)</f>
        <v>1</v>
      </c>
      <c r="AE294" s="7">
        <f ca="1">IF(Table2[[#This Row],[gender]]="women",1,0)</f>
        <v>0</v>
      </c>
      <c r="AF294" s="7"/>
      <c r="AG294" s="8"/>
      <c r="AI294" s="6">
        <f ca="1">IF(Table2[[#This Row],[field_of_work]]="health",1,0)</f>
        <v>0</v>
      </c>
      <c r="AJ294" s="7">
        <f ca="1">IF(Table2[[#This Row],[field_of_work]]="construction",1,0)</f>
        <v>0</v>
      </c>
      <c r="AK294" s="7">
        <f ca="1">IF(Table2[[#This Row],[field_of_work]]="teaching",1,0)</f>
        <v>0</v>
      </c>
      <c r="AL294" s="7">
        <f ca="1">IF(Table2[[#This Row],[field_of_work]]="IT",1,0)</f>
        <v>0</v>
      </c>
      <c r="AM294" s="7">
        <f ca="1">IF(Table2[[#This Row],[field_of_work]]="general work",1,0)</f>
        <v>1</v>
      </c>
      <c r="AN294" s="7">
        <f ca="1">IF(Table2[[#This Row],[field_of_work]]="agriculture",1,0)</f>
        <v>0</v>
      </c>
      <c r="AO294" s="7"/>
      <c r="AP294" s="7"/>
      <c r="AQ294" s="7"/>
      <c r="AR294" s="7"/>
      <c r="AS294" s="7"/>
      <c r="AT294" s="8"/>
      <c r="AV294" s="19">
        <f t="shared" ca="1" si="94"/>
        <v>12254.278480976263</v>
      </c>
      <c r="AW294" s="8"/>
      <c r="AX294" s="6">
        <f ca="1">IF(Table2[[#This Row],[debts]]&gt;$AY$14,1,0)</f>
        <v>1</v>
      </c>
      <c r="AY294" s="7"/>
      <c r="AZ294" s="8"/>
      <c r="BA294" s="26">
        <f ca="1">Table2[[#This Row],[mortage_left]]/Table2[[#This Row],[value_of_house]]</f>
        <v>0.19281785713034605</v>
      </c>
      <c r="BB294" s="7">
        <f t="shared" ca="1" si="115"/>
        <v>1</v>
      </c>
      <c r="BC294" s="7"/>
      <c r="BD294" s="7"/>
      <c r="BE294" s="6">
        <f ca="1">IF(Table2[[#This Row],[area]]="area1",Table2[[#This Row],[income]],0)</f>
        <v>0</v>
      </c>
      <c r="BF294" s="7">
        <f ca="1">IF(Table2[[#This Row],[area]]="area2",Table2[[#This Row],[income]],0)</f>
        <v>0</v>
      </c>
      <c r="BG294" s="7">
        <f ca="1">IF(Table2[[#This Row],[area]]="area3",Table2[[#This Row],[income]],0)</f>
        <v>0</v>
      </c>
      <c r="BH294" s="7">
        <f ca="1">IF(Table2[[#This Row],[area]]="area4",Table2[[#This Row],[income]],0)</f>
        <v>55198</v>
      </c>
      <c r="BI294" s="7">
        <f ca="1">IF(Table2[[#This Row],[area]]="area5",Table2[[#This Row],[income]],0)</f>
        <v>0</v>
      </c>
      <c r="BJ294" s="7">
        <f ca="1">IF(Table2[[#This Row],[area]]="area6",Table2[[#This Row],[income]],0)</f>
        <v>0</v>
      </c>
      <c r="BK294" s="7">
        <f ca="1">IF(Table2[[#This Row],[area]]="area7",Table2[[#This Row],[income]],0)</f>
        <v>0</v>
      </c>
      <c r="BL294" s="7">
        <f ca="1">IF(Table2[[#This Row],[area]]="area8",Table2[[#This Row],[income]],0)</f>
        <v>0</v>
      </c>
      <c r="BM294" s="7">
        <f ca="1">IF(Table2[[#This Row],[area]]="area9",Table2[[#This Row],[income]],0)</f>
        <v>0</v>
      </c>
      <c r="BN294" s="7">
        <f ca="1">IF(Table2[[#This Row],[area]]="area10",Table2[[#This Row],[income]],0)</f>
        <v>0</v>
      </c>
      <c r="BO294" s="6">
        <f ca="1">IF(Table2[[#This Row],[field_of_work]]="health",Table2[[#This Row],[income]],0)</f>
        <v>0</v>
      </c>
      <c r="BP294" s="7">
        <f ca="1">IF(Table2[[#This Row],[field_of_work]]="construction",Table2[[#This Row],[income]],0)</f>
        <v>0</v>
      </c>
      <c r="BQ294" s="7">
        <f ca="1">IF(Table2[[#This Row],[field_of_work]]="teaching",Table2[[#This Row],[income]],0)</f>
        <v>0</v>
      </c>
      <c r="BR294" s="7">
        <f ca="1">IF(Table2[[#This Row],[field_of_work]]="IT",Table2[[#This Row],[income]],0)</f>
        <v>0</v>
      </c>
      <c r="BS294" s="7">
        <f ca="1">IF(Table2[[#This Row],[field_of_work]]="general work",Table2[[#This Row],[income]],0)</f>
        <v>55198</v>
      </c>
      <c r="BT294" s="8">
        <f ca="1">IF(Table2[[#This Row],[field_of_work]]="agriculture",Table2[[#This Row],[income]],0)</f>
        <v>0</v>
      </c>
      <c r="BU294" s="6">
        <f ca="1">IF(Table2[[#This Row],[value_of_debts]]&gt;Table2[[#This Row],[income]],1,0)</f>
        <v>1</v>
      </c>
      <c r="BV294" s="7"/>
      <c r="BW294" s="6">
        <f ca="1">IF(Table2[[#This Row],[net_worth_of_person($)]]&gt;$BX$14,Table2[[#This Row],[age]],0)</f>
        <v>27</v>
      </c>
      <c r="BX294" s="8"/>
    </row>
    <row r="295" spans="2:76" x14ac:dyDescent="0.3">
      <c r="B295">
        <f t="shared" ca="1" si="95"/>
        <v>1</v>
      </c>
      <c r="C295" t="str">
        <f t="shared" ca="1" si="96"/>
        <v>men</v>
      </c>
      <c r="D295">
        <f t="shared" ca="1" si="97"/>
        <v>35</v>
      </c>
      <c r="E295">
        <f t="shared" ca="1" si="98"/>
        <v>2</v>
      </c>
      <c r="F295" t="str">
        <f t="shared" ca="1" si="99"/>
        <v>construction</v>
      </c>
      <c r="G295">
        <f t="shared" ca="1" si="100"/>
        <v>1</v>
      </c>
      <c r="H295" t="str">
        <f t="shared" ca="1" si="101"/>
        <v>highschool</v>
      </c>
      <c r="I295">
        <f t="shared" ca="1" si="102"/>
        <v>0</v>
      </c>
      <c r="J295">
        <f t="shared" ca="1" si="103"/>
        <v>1</v>
      </c>
      <c r="K295">
        <f t="shared" ca="1" si="104"/>
        <v>31536</v>
      </c>
      <c r="L295">
        <f t="shared" ca="1" si="105"/>
        <v>7</v>
      </c>
      <c r="M295" t="str">
        <f t="shared" ca="1" si="93"/>
        <v>area7</v>
      </c>
      <c r="N295">
        <f t="shared" ca="1" si="106"/>
        <v>189216</v>
      </c>
      <c r="O295" s="2">
        <f t="shared" ca="1" si="107"/>
        <v>17583.553932388084</v>
      </c>
      <c r="P295" s="1">
        <f t="shared" ca="1" si="108"/>
        <v>12254.278480976263</v>
      </c>
      <c r="Q295">
        <f t="shared" ca="1" si="109"/>
        <v>5372</v>
      </c>
      <c r="R295">
        <f t="shared" ca="1" si="110"/>
        <v>54142.298769405432</v>
      </c>
      <c r="S295">
        <f t="shared" ca="1" si="111"/>
        <v>39768.842315191636</v>
      </c>
      <c r="T295" s="1">
        <f t="shared" ca="1" si="112"/>
        <v>241239.1207961679</v>
      </c>
      <c r="U295" s="2">
        <f t="shared" ca="1" si="113"/>
        <v>77097.852701793512</v>
      </c>
      <c r="V295" s="1">
        <f t="shared" ca="1" si="114"/>
        <v>164141.26809437439</v>
      </c>
      <c r="AD295" s="6">
        <f ca="1">IF(Table2[[#This Row],[gender]]="men",1,0)</f>
        <v>1</v>
      </c>
      <c r="AE295" s="7">
        <f ca="1">IF(Table2[[#This Row],[gender]]="women",1,0)</f>
        <v>0</v>
      </c>
      <c r="AF295" s="7"/>
      <c r="AG295" s="8"/>
      <c r="AI295" s="6">
        <f ca="1">IF(Table2[[#This Row],[field_of_work]]="health",1,0)</f>
        <v>0</v>
      </c>
      <c r="AJ295" s="7">
        <f ca="1">IF(Table2[[#This Row],[field_of_work]]="construction",1,0)</f>
        <v>1</v>
      </c>
      <c r="AK295" s="7">
        <f ca="1">IF(Table2[[#This Row],[field_of_work]]="teaching",1,0)</f>
        <v>0</v>
      </c>
      <c r="AL295" s="7">
        <f ca="1">IF(Table2[[#This Row],[field_of_work]]="IT",1,0)</f>
        <v>0</v>
      </c>
      <c r="AM295" s="7">
        <f ca="1">IF(Table2[[#This Row],[field_of_work]]="general work",1,0)</f>
        <v>0</v>
      </c>
      <c r="AN295" s="7">
        <f ca="1">IF(Table2[[#This Row],[field_of_work]]="agriculture",1,0)</f>
        <v>0</v>
      </c>
      <c r="AO295" s="7"/>
      <c r="AP295" s="7"/>
      <c r="AQ295" s="7"/>
      <c r="AR295" s="7"/>
      <c r="AS295" s="7"/>
      <c r="AT295" s="8"/>
      <c r="AV295" s="19">
        <f t="shared" ca="1" si="94"/>
        <v>71439.419612959697</v>
      </c>
      <c r="AW295" s="8"/>
      <c r="AX295" s="6">
        <f ca="1">IF(Table2[[#This Row],[debts]]&gt;$AY$14,1,0)</f>
        <v>1</v>
      </c>
      <c r="AY295" s="7"/>
      <c r="AZ295" s="8"/>
      <c r="BA295" s="26">
        <f ca="1">Table2[[#This Row],[mortage_left]]/Table2[[#This Row],[value_of_house]]</f>
        <v>9.2928472921888661E-2</v>
      </c>
      <c r="BB295" s="7">
        <f t="shared" ca="1" si="115"/>
        <v>1</v>
      </c>
      <c r="BC295" s="7"/>
      <c r="BD295" s="7"/>
      <c r="BE295" s="6">
        <f ca="1">IF(Table2[[#This Row],[area]]="area1",Table2[[#This Row],[income]],0)</f>
        <v>0</v>
      </c>
      <c r="BF295" s="7">
        <f ca="1">IF(Table2[[#This Row],[area]]="area2",Table2[[#This Row],[income]],0)</f>
        <v>0</v>
      </c>
      <c r="BG295" s="7">
        <f ca="1">IF(Table2[[#This Row],[area]]="area3",Table2[[#This Row],[income]],0)</f>
        <v>0</v>
      </c>
      <c r="BH295" s="7">
        <f ca="1">IF(Table2[[#This Row],[area]]="area4",Table2[[#This Row],[income]],0)</f>
        <v>0</v>
      </c>
      <c r="BI295" s="7">
        <f ca="1">IF(Table2[[#This Row],[area]]="area5",Table2[[#This Row],[income]],0)</f>
        <v>0</v>
      </c>
      <c r="BJ295" s="7">
        <f ca="1">IF(Table2[[#This Row],[area]]="area6",Table2[[#This Row],[income]],0)</f>
        <v>0</v>
      </c>
      <c r="BK295" s="7">
        <f ca="1">IF(Table2[[#This Row],[area]]="area7",Table2[[#This Row],[income]],0)</f>
        <v>31536</v>
      </c>
      <c r="BL295" s="7">
        <f ca="1">IF(Table2[[#This Row],[area]]="area8",Table2[[#This Row],[income]],0)</f>
        <v>0</v>
      </c>
      <c r="BM295" s="7">
        <f ca="1">IF(Table2[[#This Row],[area]]="area9",Table2[[#This Row],[income]],0)</f>
        <v>0</v>
      </c>
      <c r="BN295" s="7">
        <f ca="1">IF(Table2[[#This Row],[area]]="area10",Table2[[#This Row],[income]],0)</f>
        <v>0</v>
      </c>
      <c r="BO295" s="6">
        <f ca="1">IF(Table2[[#This Row],[field_of_work]]="health",Table2[[#This Row],[income]],0)</f>
        <v>0</v>
      </c>
      <c r="BP295" s="7">
        <f ca="1">IF(Table2[[#This Row],[field_of_work]]="construction",Table2[[#This Row],[income]],0)</f>
        <v>31536</v>
      </c>
      <c r="BQ295" s="7">
        <f ca="1">IF(Table2[[#This Row],[field_of_work]]="teaching",Table2[[#This Row],[income]],0)</f>
        <v>0</v>
      </c>
      <c r="BR295" s="7">
        <f ca="1">IF(Table2[[#This Row],[field_of_work]]="IT",Table2[[#This Row],[income]],0)</f>
        <v>0</v>
      </c>
      <c r="BS295" s="7">
        <f ca="1">IF(Table2[[#This Row],[field_of_work]]="general work",Table2[[#This Row],[income]],0)</f>
        <v>0</v>
      </c>
      <c r="BT295" s="8">
        <f ca="1">IF(Table2[[#This Row],[field_of_work]]="agriculture",Table2[[#This Row],[income]],0)</f>
        <v>0</v>
      </c>
      <c r="BU295" s="6">
        <f ca="1">IF(Table2[[#This Row],[value_of_debts]]&gt;Table2[[#This Row],[income]],1,0)</f>
        <v>1</v>
      </c>
      <c r="BV295" s="7"/>
      <c r="BW295" s="6">
        <f ca="1">IF(Table2[[#This Row],[net_worth_of_person($)]]&gt;$BX$14,Table2[[#This Row],[age]],0)</f>
        <v>35</v>
      </c>
      <c r="BX295" s="8"/>
    </row>
    <row r="296" spans="2:76" x14ac:dyDescent="0.3">
      <c r="B296">
        <f t="shared" ca="1" si="95"/>
        <v>2</v>
      </c>
      <c r="C296" t="str">
        <f t="shared" ca="1" si="96"/>
        <v>women</v>
      </c>
      <c r="D296">
        <f t="shared" ca="1" si="97"/>
        <v>32</v>
      </c>
      <c r="E296">
        <f t="shared" ca="1" si="98"/>
        <v>2</v>
      </c>
      <c r="F296" t="str">
        <f t="shared" ca="1" si="99"/>
        <v>construction</v>
      </c>
      <c r="G296">
        <f t="shared" ca="1" si="100"/>
        <v>5</v>
      </c>
      <c r="H296" t="str">
        <f t="shared" ca="1" si="101"/>
        <v>other</v>
      </c>
      <c r="I296">
        <f t="shared" ca="1" si="102"/>
        <v>3</v>
      </c>
      <c r="J296">
        <f t="shared" ca="1" si="103"/>
        <v>3</v>
      </c>
      <c r="K296">
        <f t="shared" ca="1" si="104"/>
        <v>75975</v>
      </c>
      <c r="L296">
        <f t="shared" ca="1" si="105"/>
        <v>3</v>
      </c>
      <c r="M296" t="str">
        <f t="shared" ca="1" si="93"/>
        <v>area3</v>
      </c>
      <c r="N296">
        <f t="shared" ca="1" si="106"/>
        <v>379875</v>
      </c>
      <c r="O296" s="2">
        <f t="shared" ca="1" si="107"/>
        <v>71703.032658655255</v>
      </c>
      <c r="P296" s="1">
        <f t="shared" ca="1" si="108"/>
        <v>214318.25883887909</v>
      </c>
      <c r="Q296">
        <f t="shared" ca="1" si="109"/>
        <v>88352</v>
      </c>
      <c r="R296">
        <f t="shared" ca="1" si="110"/>
        <v>113201.6567933238</v>
      </c>
      <c r="S296">
        <f t="shared" ca="1" si="111"/>
        <v>24328.995674942082</v>
      </c>
      <c r="T296" s="1">
        <f t="shared" ca="1" si="112"/>
        <v>618522.2545138211</v>
      </c>
      <c r="U296" s="2">
        <f t="shared" ca="1" si="113"/>
        <v>273256.68945197907</v>
      </c>
      <c r="V296" s="1">
        <f t="shared" ca="1" si="114"/>
        <v>345265.56506184203</v>
      </c>
      <c r="AD296" s="6">
        <f ca="1">IF(Table2[[#This Row],[gender]]="men",1,0)</f>
        <v>0</v>
      </c>
      <c r="AE296" s="7">
        <f ca="1">IF(Table2[[#This Row],[gender]]="women",1,0)</f>
        <v>1</v>
      </c>
      <c r="AF296" s="7"/>
      <c r="AG296" s="8"/>
      <c r="AI296" s="6">
        <f ca="1">IF(Table2[[#This Row],[field_of_work]]="health",1,0)</f>
        <v>0</v>
      </c>
      <c r="AJ296" s="7">
        <f ca="1">IF(Table2[[#This Row],[field_of_work]]="construction",1,0)</f>
        <v>1</v>
      </c>
      <c r="AK296" s="7">
        <f ca="1">IF(Table2[[#This Row],[field_of_work]]="teaching",1,0)</f>
        <v>0</v>
      </c>
      <c r="AL296" s="7">
        <f ca="1">IF(Table2[[#This Row],[field_of_work]]="IT",1,0)</f>
        <v>0</v>
      </c>
      <c r="AM296" s="7">
        <f ca="1">IF(Table2[[#This Row],[field_of_work]]="general work",1,0)</f>
        <v>0</v>
      </c>
      <c r="AN296" s="7">
        <f ca="1">IF(Table2[[#This Row],[field_of_work]]="agriculture",1,0)</f>
        <v>0</v>
      </c>
      <c r="AO296" s="7"/>
      <c r="AP296" s="7"/>
      <c r="AQ296" s="7"/>
      <c r="AR296" s="7"/>
      <c r="AS296" s="7"/>
      <c r="AT296" s="8"/>
      <c r="AV296" s="19">
        <f t="shared" ca="1" si="94"/>
        <v>34528.192223080907</v>
      </c>
      <c r="AW296" s="8"/>
      <c r="AX296" s="6">
        <f ca="1">IF(Table2[[#This Row],[debts]]&gt;$AY$14,1,0)</f>
        <v>1</v>
      </c>
      <c r="AY296" s="7"/>
      <c r="AZ296" s="8"/>
      <c r="BA296" s="26">
        <f ca="1">Table2[[#This Row],[mortage_left]]/Table2[[#This Row],[value_of_house]]</f>
        <v>0.18875428143114251</v>
      </c>
      <c r="BB296" s="7">
        <f t="shared" ca="1" si="115"/>
        <v>1</v>
      </c>
      <c r="BC296" s="7"/>
      <c r="BD296" s="7"/>
      <c r="BE296" s="6">
        <f ca="1">IF(Table2[[#This Row],[area]]="area1",Table2[[#This Row],[income]],0)</f>
        <v>0</v>
      </c>
      <c r="BF296" s="7">
        <f ca="1">IF(Table2[[#This Row],[area]]="area2",Table2[[#This Row],[income]],0)</f>
        <v>0</v>
      </c>
      <c r="BG296" s="7">
        <f ca="1">IF(Table2[[#This Row],[area]]="area3",Table2[[#This Row],[income]],0)</f>
        <v>75975</v>
      </c>
      <c r="BH296" s="7">
        <f ca="1">IF(Table2[[#This Row],[area]]="area4",Table2[[#This Row],[income]],0)</f>
        <v>0</v>
      </c>
      <c r="BI296" s="7">
        <f ca="1">IF(Table2[[#This Row],[area]]="area5",Table2[[#This Row],[income]],0)</f>
        <v>0</v>
      </c>
      <c r="BJ296" s="7">
        <f ca="1">IF(Table2[[#This Row],[area]]="area6",Table2[[#This Row],[income]],0)</f>
        <v>0</v>
      </c>
      <c r="BK296" s="7">
        <f ca="1">IF(Table2[[#This Row],[area]]="area7",Table2[[#This Row],[income]],0)</f>
        <v>0</v>
      </c>
      <c r="BL296" s="7">
        <f ca="1">IF(Table2[[#This Row],[area]]="area8",Table2[[#This Row],[income]],0)</f>
        <v>0</v>
      </c>
      <c r="BM296" s="7">
        <f ca="1">IF(Table2[[#This Row],[area]]="area9",Table2[[#This Row],[income]],0)</f>
        <v>0</v>
      </c>
      <c r="BN296" s="7">
        <f ca="1">IF(Table2[[#This Row],[area]]="area10",Table2[[#This Row],[income]],0)</f>
        <v>0</v>
      </c>
      <c r="BO296" s="6">
        <f ca="1">IF(Table2[[#This Row],[field_of_work]]="health",Table2[[#This Row],[income]],0)</f>
        <v>0</v>
      </c>
      <c r="BP296" s="7">
        <f ca="1">IF(Table2[[#This Row],[field_of_work]]="construction",Table2[[#This Row],[income]],0)</f>
        <v>75975</v>
      </c>
      <c r="BQ296" s="7">
        <f ca="1">IF(Table2[[#This Row],[field_of_work]]="teaching",Table2[[#This Row],[income]],0)</f>
        <v>0</v>
      </c>
      <c r="BR296" s="7">
        <f ca="1">IF(Table2[[#This Row],[field_of_work]]="IT",Table2[[#This Row],[income]],0)</f>
        <v>0</v>
      </c>
      <c r="BS296" s="7">
        <f ca="1">IF(Table2[[#This Row],[field_of_work]]="general work",Table2[[#This Row],[income]],0)</f>
        <v>0</v>
      </c>
      <c r="BT296" s="8">
        <f ca="1">IF(Table2[[#This Row],[field_of_work]]="agriculture",Table2[[#This Row],[income]],0)</f>
        <v>0</v>
      </c>
      <c r="BU296" s="6">
        <f ca="1">IF(Table2[[#This Row],[value_of_debts]]&gt;Table2[[#This Row],[income]],1,0)</f>
        <v>1</v>
      </c>
      <c r="BV296" s="7"/>
      <c r="BW296" s="6">
        <f ca="1">IF(Table2[[#This Row],[net_worth_of_person($)]]&gt;$BX$14,Table2[[#This Row],[age]],0)</f>
        <v>32</v>
      </c>
      <c r="BX296" s="8"/>
    </row>
    <row r="297" spans="2:76" x14ac:dyDescent="0.3">
      <c r="B297">
        <f t="shared" ca="1" si="95"/>
        <v>1</v>
      </c>
      <c r="C297" t="str">
        <f t="shared" ca="1" si="96"/>
        <v>men</v>
      </c>
      <c r="D297">
        <f t="shared" ca="1" si="97"/>
        <v>32</v>
      </c>
      <c r="E297">
        <f t="shared" ca="1" si="98"/>
        <v>5</v>
      </c>
      <c r="F297" t="str">
        <f t="shared" ca="1" si="99"/>
        <v>general work</v>
      </c>
      <c r="G297">
        <f t="shared" ca="1" si="100"/>
        <v>4</v>
      </c>
      <c r="H297" t="str">
        <f t="shared" ca="1" si="101"/>
        <v>technical</v>
      </c>
      <c r="I297">
        <f t="shared" ca="1" si="102"/>
        <v>4</v>
      </c>
      <c r="J297">
        <f t="shared" ca="1" si="103"/>
        <v>2</v>
      </c>
      <c r="K297">
        <f t="shared" ca="1" si="104"/>
        <v>89253</v>
      </c>
      <c r="L297">
        <f t="shared" ca="1" si="105"/>
        <v>5</v>
      </c>
      <c r="M297" t="str">
        <f t="shared" ca="1" si="93"/>
        <v>area5</v>
      </c>
      <c r="N297">
        <f t="shared" ca="1" si="106"/>
        <v>535518</v>
      </c>
      <c r="O297" s="2">
        <f t="shared" ca="1" si="107"/>
        <v>374410.04512358073</v>
      </c>
      <c r="P297" s="1">
        <f t="shared" ca="1" si="108"/>
        <v>69056.384446161814</v>
      </c>
      <c r="Q297">
        <f t="shared" ca="1" si="109"/>
        <v>56027</v>
      </c>
      <c r="R297">
        <f t="shared" ca="1" si="110"/>
        <v>44507.989974999866</v>
      </c>
      <c r="S297">
        <f t="shared" ca="1" si="111"/>
        <v>98708.247441785468</v>
      </c>
      <c r="T297" s="1">
        <f t="shared" ca="1" si="112"/>
        <v>703282.63188794721</v>
      </c>
      <c r="U297" s="2">
        <f t="shared" ca="1" si="113"/>
        <v>474945.03509858059</v>
      </c>
      <c r="V297" s="1">
        <f t="shared" ca="1" si="114"/>
        <v>228337.59678936662</v>
      </c>
      <c r="AD297" s="6">
        <f ca="1">IF(Table2[[#This Row],[gender]]="men",1,0)</f>
        <v>1</v>
      </c>
      <c r="AE297" s="7">
        <f ca="1">IF(Table2[[#This Row],[gender]]="women",1,0)</f>
        <v>0</v>
      </c>
      <c r="AF297" s="7"/>
      <c r="AG297" s="8"/>
      <c r="AI297" s="6">
        <f ca="1">IF(Table2[[#This Row],[field_of_work]]="health",1,0)</f>
        <v>0</v>
      </c>
      <c r="AJ297" s="7">
        <f ca="1">IF(Table2[[#This Row],[field_of_work]]="construction",1,0)</f>
        <v>0</v>
      </c>
      <c r="AK297" s="7">
        <f ca="1">IF(Table2[[#This Row],[field_of_work]]="teaching",1,0)</f>
        <v>0</v>
      </c>
      <c r="AL297" s="7">
        <f ca="1">IF(Table2[[#This Row],[field_of_work]]="IT",1,0)</f>
        <v>0</v>
      </c>
      <c r="AM297" s="7">
        <f ca="1">IF(Table2[[#This Row],[field_of_work]]="general work",1,0)</f>
        <v>1</v>
      </c>
      <c r="AN297" s="7">
        <f ca="1">IF(Table2[[#This Row],[field_of_work]]="agriculture",1,0)</f>
        <v>0</v>
      </c>
      <c r="AO297" s="7"/>
      <c r="AP297" s="7"/>
      <c r="AQ297" s="7"/>
      <c r="AR297" s="7"/>
      <c r="AS297" s="7"/>
      <c r="AT297" s="8"/>
      <c r="AV297" s="19">
        <f t="shared" ca="1" si="94"/>
        <v>8875.6640830082106</v>
      </c>
      <c r="AW297" s="8"/>
      <c r="AX297" s="6">
        <f ca="1">IF(Table2[[#This Row],[debts]]&gt;$AY$14,1,0)</f>
        <v>1</v>
      </c>
      <c r="AY297" s="7"/>
      <c r="AZ297" s="8"/>
      <c r="BA297" s="26">
        <f ca="1">Table2[[#This Row],[mortage_left]]/Table2[[#This Row],[value_of_house]]</f>
        <v>0.69915492126050049</v>
      </c>
      <c r="BB297" s="7">
        <f t="shared" ca="1" si="115"/>
        <v>0</v>
      </c>
      <c r="BC297" s="7"/>
      <c r="BD297" s="7"/>
      <c r="BE297" s="6">
        <f ca="1">IF(Table2[[#This Row],[area]]="area1",Table2[[#This Row],[income]],0)</f>
        <v>0</v>
      </c>
      <c r="BF297" s="7">
        <f ca="1">IF(Table2[[#This Row],[area]]="area2",Table2[[#This Row],[income]],0)</f>
        <v>0</v>
      </c>
      <c r="BG297" s="7">
        <f ca="1">IF(Table2[[#This Row],[area]]="area3",Table2[[#This Row],[income]],0)</f>
        <v>0</v>
      </c>
      <c r="BH297" s="7">
        <f ca="1">IF(Table2[[#This Row],[area]]="area4",Table2[[#This Row],[income]],0)</f>
        <v>0</v>
      </c>
      <c r="BI297" s="7">
        <f ca="1">IF(Table2[[#This Row],[area]]="area5",Table2[[#This Row],[income]],0)</f>
        <v>89253</v>
      </c>
      <c r="BJ297" s="7">
        <f ca="1">IF(Table2[[#This Row],[area]]="area6",Table2[[#This Row],[income]],0)</f>
        <v>0</v>
      </c>
      <c r="BK297" s="7">
        <f ca="1">IF(Table2[[#This Row],[area]]="area7",Table2[[#This Row],[income]],0)</f>
        <v>0</v>
      </c>
      <c r="BL297" s="7">
        <f ca="1">IF(Table2[[#This Row],[area]]="area8",Table2[[#This Row],[income]],0)</f>
        <v>0</v>
      </c>
      <c r="BM297" s="7">
        <f ca="1">IF(Table2[[#This Row],[area]]="area9",Table2[[#This Row],[income]],0)</f>
        <v>0</v>
      </c>
      <c r="BN297" s="7">
        <f ca="1">IF(Table2[[#This Row],[area]]="area10",Table2[[#This Row],[income]],0)</f>
        <v>0</v>
      </c>
      <c r="BO297" s="6">
        <f ca="1">IF(Table2[[#This Row],[field_of_work]]="health",Table2[[#This Row],[income]],0)</f>
        <v>0</v>
      </c>
      <c r="BP297" s="7">
        <f ca="1">IF(Table2[[#This Row],[field_of_work]]="construction",Table2[[#This Row],[income]],0)</f>
        <v>0</v>
      </c>
      <c r="BQ297" s="7">
        <f ca="1">IF(Table2[[#This Row],[field_of_work]]="teaching",Table2[[#This Row],[income]],0)</f>
        <v>0</v>
      </c>
      <c r="BR297" s="7">
        <f ca="1">IF(Table2[[#This Row],[field_of_work]]="IT",Table2[[#This Row],[income]],0)</f>
        <v>0</v>
      </c>
      <c r="BS297" s="7">
        <f ca="1">IF(Table2[[#This Row],[field_of_work]]="general work",Table2[[#This Row],[income]],0)</f>
        <v>89253</v>
      </c>
      <c r="BT297" s="8">
        <f ca="1">IF(Table2[[#This Row],[field_of_work]]="agriculture",Table2[[#This Row],[income]],0)</f>
        <v>0</v>
      </c>
      <c r="BU297" s="6">
        <f ca="1">IF(Table2[[#This Row],[value_of_debts]]&gt;Table2[[#This Row],[income]],1,0)</f>
        <v>1</v>
      </c>
      <c r="BV297" s="7"/>
      <c r="BW297" s="6">
        <f ca="1">IF(Table2[[#This Row],[net_worth_of_person($)]]&gt;$BX$14,Table2[[#This Row],[age]],0)</f>
        <v>32</v>
      </c>
      <c r="BX297" s="8"/>
    </row>
    <row r="298" spans="2:76" x14ac:dyDescent="0.3">
      <c r="B298">
        <f t="shared" ca="1" si="95"/>
        <v>2</v>
      </c>
      <c r="C298" t="str">
        <f t="shared" ca="1" si="96"/>
        <v>women</v>
      </c>
      <c r="D298">
        <f t="shared" ca="1" si="97"/>
        <v>41</v>
      </c>
      <c r="E298">
        <f t="shared" ca="1" si="98"/>
        <v>2</v>
      </c>
      <c r="F298" t="str">
        <f t="shared" ca="1" si="99"/>
        <v>construction</v>
      </c>
      <c r="G298">
        <f t="shared" ca="1" si="100"/>
        <v>2</v>
      </c>
      <c r="H298" t="str">
        <f t="shared" ca="1" si="101"/>
        <v>college</v>
      </c>
      <c r="I298">
        <f t="shared" ca="1" si="102"/>
        <v>4</v>
      </c>
      <c r="J298">
        <f t="shared" ca="1" si="103"/>
        <v>1</v>
      </c>
      <c r="K298">
        <f t="shared" ca="1" si="104"/>
        <v>27551</v>
      </c>
      <c r="L298">
        <f t="shared" ca="1" si="105"/>
        <v>6</v>
      </c>
      <c r="M298" t="str">
        <f t="shared" ca="1" si="93"/>
        <v>area6</v>
      </c>
      <c r="N298">
        <f t="shared" ca="1" si="106"/>
        <v>137755</v>
      </c>
      <c r="O298" s="2">
        <f t="shared" ca="1" si="107"/>
        <v>38736.762432446078</v>
      </c>
      <c r="P298" s="1">
        <f t="shared" ca="1" si="108"/>
        <v>8875.6640830082106</v>
      </c>
      <c r="Q298">
        <f t="shared" ca="1" si="109"/>
        <v>3487</v>
      </c>
      <c r="R298">
        <f t="shared" ca="1" si="110"/>
        <v>30221.136987778187</v>
      </c>
      <c r="S298">
        <f t="shared" ca="1" si="111"/>
        <v>12893.346228295313</v>
      </c>
      <c r="T298" s="1">
        <f t="shared" ca="1" si="112"/>
        <v>159524.01031130354</v>
      </c>
      <c r="U298" s="2">
        <f t="shared" ca="1" si="113"/>
        <v>72444.899420224261</v>
      </c>
      <c r="V298" s="1">
        <f t="shared" ca="1" si="114"/>
        <v>87079.110891079283</v>
      </c>
      <c r="AD298" s="6">
        <f ca="1">IF(Table2[[#This Row],[gender]]="men",1,0)</f>
        <v>0</v>
      </c>
      <c r="AE298" s="7">
        <f ca="1">IF(Table2[[#This Row],[gender]]="women",1,0)</f>
        <v>1</v>
      </c>
      <c r="AF298" s="7"/>
      <c r="AG298" s="8"/>
      <c r="AI298" s="6">
        <f ca="1">IF(Table2[[#This Row],[field_of_work]]="health",1,0)</f>
        <v>0</v>
      </c>
      <c r="AJ298" s="7">
        <f ca="1">IF(Table2[[#This Row],[field_of_work]]="construction",1,0)</f>
        <v>1</v>
      </c>
      <c r="AK298" s="7">
        <f ca="1">IF(Table2[[#This Row],[field_of_work]]="teaching",1,0)</f>
        <v>0</v>
      </c>
      <c r="AL298" s="7">
        <f ca="1">IF(Table2[[#This Row],[field_of_work]]="IT",1,0)</f>
        <v>0</v>
      </c>
      <c r="AM298" s="7">
        <f ca="1">IF(Table2[[#This Row],[field_of_work]]="general work",1,0)</f>
        <v>0</v>
      </c>
      <c r="AN298" s="7">
        <f ca="1">IF(Table2[[#This Row],[field_of_work]]="agriculture",1,0)</f>
        <v>0</v>
      </c>
      <c r="AO298" s="7"/>
      <c r="AP298" s="7"/>
      <c r="AQ298" s="7"/>
      <c r="AR298" s="7"/>
      <c r="AS298" s="7"/>
      <c r="AT298" s="8"/>
      <c r="AV298" s="19">
        <f t="shared" ca="1" si="94"/>
        <v>28270.192581186628</v>
      </c>
      <c r="AW298" s="8"/>
      <c r="AX298" s="6">
        <f ca="1">IF(Table2[[#This Row],[debts]]&gt;$AY$14,1,0)</f>
        <v>1</v>
      </c>
      <c r="AY298" s="7"/>
      <c r="AZ298" s="8"/>
      <c r="BA298" s="26">
        <f ca="1">Table2[[#This Row],[mortage_left]]/Table2[[#This Row],[value_of_house]]</f>
        <v>0.28120040965806015</v>
      </c>
      <c r="BB298" s="7">
        <f t="shared" ca="1" si="115"/>
        <v>1</v>
      </c>
      <c r="BC298" s="7"/>
      <c r="BD298" s="7"/>
      <c r="BE298" s="6">
        <f ca="1">IF(Table2[[#This Row],[area]]="area1",Table2[[#This Row],[income]],0)</f>
        <v>0</v>
      </c>
      <c r="BF298" s="7">
        <f ca="1">IF(Table2[[#This Row],[area]]="area2",Table2[[#This Row],[income]],0)</f>
        <v>0</v>
      </c>
      <c r="BG298" s="7">
        <f ca="1">IF(Table2[[#This Row],[area]]="area3",Table2[[#This Row],[income]],0)</f>
        <v>0</v>
      </c>
      <c r="BH298" s="7">
        <f ca="1">IF(Table2[[#This Row],[area]]="area4",Table2[[#This Row],[income]],0)</f>
        <v>0</v>
      </c>
      <c r="BI298" s="7">
        <f ca="1">IF(Table2[[#This Row],[area]]="area5",Table2[[#This Row],[income]],0)</f>
        <v>0</v>
      </c>
      <c r="BJ298" s="7">
        <f ca="1">IF(Table2[[#This Row],[area]]="area6",Table2[[#This Row],[income]],0)</f>
        <v>27551</v>
      </c>
      <c r="BK298" s="7">
        <f ca="1">IF(Table2[[#This Row],[area]]="area7",Table2[[#This Row],[income]],0)</f>
        <v>0</v>
      </c>
      <c r="BL298" s="7">
        <f ca="1">IF(Table2[[#This Row],[area]]="area8",Table2[[#This Row],[income]],0)</f>
        <v>0</v>
      </c>
      <c r="BM298" s="7">
        <f ca="1">IF(Table2[[#This Row],[area]]="area9",Table2[[#This Row],[income]],0)</f>
        <v>0</v>
      </c>
      <c r="BN298" s="7">
        <f ca="1">IF(Table2[[#This Row],[area]]="area10",Table2[[#This Row],[income]],0)</f>
        <v>0</v>
      </c>
      <c r="BO298" s="6">
        <f ca="1">IF(Table2[[#This Row],[field_of_work]]="health",Table2[[#This Row],[income]],0)</f>
        <v>0</v>
      </c>
      <c r="BP298" s="7">
        <f ca="1">IF(Table2[[#This Row],[field_of_work]]="construction",Table2[[#This Row],[income]],0)</f>
        <v>27551</v>
      </c>
      <c r="BQ298" s="7">
        <f ca="1">IF(Table2[[#This Row],[field_of_work]]="teaching",Table2[[#This Row],[income]],0)</f>
        <v>0</v>
      </c>
      <c r="BR298" s="7">
        <f ca="1">IF(Table2[[#This Row],[field_of_work]]="IT",Table2[[#This Row],[income]],0)</f>
        <v>0</v>
      </c>
      <c r="BS298" s="7">
        <f ca="1">IF(Table2[[#This Row],[field_of_work]]="general work",Table2[[#This Row],[income]],0)</f>
        <v>0</v>
      </c>
      <c r="BT298" s="8">
        <f ca="1">IF(Table2[[#This Row],[field_of_work]]="agriculture",Table2[[#This Row],[income]],0)</f>
        <v>0</v>
      </c>
      <c r="BU298" s="6">
        <f ca="1">IF(Table2[[#This Row],[value_of_debts]]&gt;Table2[[#This Row],[income]],1,0)</f>
        <v>1</v>
      </c>
      <c r="BV298" s="7"/>
      <c r="BW298" s="6">
        <f ca="1">IF(Table2[[#This Row],[net_worth_of_person($)]]&gt;$BX$14,Table2[[#This Row],[age]],0)</f>
        <v>41</v>
      </c>
      <c r="BX298" s="8"/>
    </row>
    <row r="299" spans="2:76" x14ac:dyDescent="0.3">
      <c r="B299">
        <f t="shared" ca="1" si="95"/>
        <v>1</v>
      </c>
      <c r="C299" t="str">
        <f t="shared" ca="1" si="96"/>
        <v>men</v>
      </c>
      <c r="D299">
        <f t="shared" ca="1" si="97"/>
        <v>29</v>
      </c>
      <c r="E299">
        <f t="shared" ca="1" si="98"/>
        <v>6</v>
      </c>
      <c r="F299" t="str">
        <f t="shared" ca="1" si="99"/>
        <v>agriculture</v>
      </c>
      <c r="G299">
        <f t="shared" ca="1" si="100"/>
        <v>2</v>
      </c>
      <c r="H299" t="str">
        <f t="shared" ca="1" si="101"/>
        <v>college</v>
      </c>
      <c r="I299">
        <f t="shared" ca="1" si="102"/>
        <v>0</v>
      </c>
      <c r="J299">
        <f t="shared" ca="1" si="103"/>
        <v>2</v>
      </c>
      <c r="K299">
        <f t="shared" ca="1" si="104"/>
        <v>32010</v>
      </c>
      <c r="L299">
        <f t="shared" ca="1" si="105"/>
        <v>5</v>
      </c>
      <c r="M299" t="str">
        <f t="shared" ca="1" si="93"/>
        <v>area5</v>
      </c>
      <c r="N299">
        <f t="shared" ca="1" si="106"/>
        <v>160050</v>
      </c>
      <c r="O299" s="2">
        <f t="shared" ca="1" si="107"/>
        <v>21524.400740812882</v>
      </c>
      <c r="P299" s="1">
        <f t="shared" ca="1" si="108"/>
        <v>56540.385162373255</v>
      </c>
      <c r="Q299">
        <f t="shared" ca="1" si="109"/>
        <v>3580</v>
      </c>
      <c r="R299">
        <f t="shared" ca="1" si="110"/>
        <v>29126.974144735239</v>
      </c>
      <c r="S299">
        <f t="shared" ca="1" si="111"/>
        <v>43984.724937583422</v>
      </c>
      <c r="T299" s="1">
        <f t="shared" ca="1" si="112"/>
        <v>260575.11009995668</v>
      </c>
      <c r="U299" s="2">
        <f t="shared" ca="1" si="113"/>
        <v>54231.374885548124</v>
      </c>
      <c r="V299" s="1">
        <f t="shared" ca="1" si="114"/>
        <v>206343.73521440855</v>
      </c>
      <c r="AD299" s="6">
        <f ca="1">IF(Table2[[#This Row],[gender]]="men",1,0)</f>
        <v>1</v>
      </c>
      <c r="AE299" s="7">
        <f ca="1">IF(Table2[[#This Row],[gender]]="women",1,0)</f>
        <v>0</v>
      </c>
      <c r="AF299" s="7"/>
      <c r="AG299" s="8"/>
      <c r="AI299" s="6">
        <f ca="1">IF(Table2[[#This Row],[field_of_work]]="health",1,0)</f>
        <v>0</v>
      </c>
      <c r="AJ299" s="7">
        <f ca="1">IF(Table2[[#This Row],[field_of_work]]="construction",1,0)</f>
        <v>0</v>
      </c>
      <c r="AK299" s="7">
        <f ca="1">IF(Table2[[#This Row],[field_of_work]]="teaching",1,0)</f>
        <v>0</v>
      </c>
      <c r="AL299" s="7">
        <f ca="1">IF(Table2[[#This Row],[field_of_work]]="IT",1,0)</f>
        <v>0</v>
      </c>
      <c r="AM299" s="7">
        <f ca="1">IF(Table2[[#This Row],[field_of_work]]="general work",1,0)</f>
        <v>0</v>
      </c>
      <c r="AN299" s="7">
        <f ca="1">IF(Table2[[#This Row],[field_of_work]]="agriculture",1,0)</f>
        <v>1</v>
      </c>
      <c r="AO299" s="7"/>
      <c r="AP299" s="7"/>
      <c r="AQ299" s="7"/>
      <c r="AR299" s="7"/>
      <c r="AS299" s="7"/>
      <c r="AT299" s="8"/>
      <c r="AV299" s="19">
        <f t="shared" ca="1" si="94"/>
        <v>48372.877162045479</v>
      </c>
      <c r="AW299" s="8"/>
      <c r="AX299" s="6">
        <f ca="1">IF(Table2[[#This Row],[debts]]&gt;$AY$14,1,0)</f>
        <v>1</v>
      </c>
      <c r="AY299" s="7"/>
      <c r="AZ299" s="8"/>
      <c r="BA299" s="26">
        <f ca="1">Table2[[#This Row],[mortage_left]]/Table2[[#This Row],[value_of_house]]</f>
        <v>0.13448547791823107</v>
      </c>
      <c r="BB299" s="7">
        <f t="shared" ca="1" si="115"/>
        <v>1</v>
      </c>
      <c r="BC299" s="7"/>
      <c r="BD299" s="7"/>
      <c r="BE299" s="6">
        <f ca="1">IF(Table2[[#This Row],[area]]="area1",Table2[[#This Row],[income]],0)</f>
        <v>0</v>
      </c>
      <c r="BF299" s="7">
        <f ca="1">IF(Table2[[#This Row],[area]]="area2",Table2[[#This Row],[income]],0)</f>
        <v>0</v>
      </c>
      <c r="BG299" s="7">
        <f ca="1">IF(Table2[[#This Row],[area]]="area3",Table2[[#This Row],[income]],0)</f>
        <v>0</v>
      </c>
      <c r="BH299" s="7">
        <f ca="1">IF(Table2[[#This Row],[area]]="area4",Table2[[#This Row],[income]],0)</f>
        <v>0</v>
      </c>
      <c r="BI299" s="7">
        <f ca="1">IF(Table2[[#This Row],[area]]="area5",Table2[[#This Row],[income]],0)</f>
        <v>32010</v>
      </c>
      <c r="BJ299" s="7">
        <f ca="1">IF(Table2[[#This Row],[area]]="area6",Table2[[#This Row],[income]],0)</f>
        <v>0</v>
      </c>
      <c r="BK299" s="7">
        <f ca="1">IF(Table2[[#This Row],[area]]="area7",Table2[[#This Row],[income]],0)</f>
        <v>0</v>
      </c>
      <c r="BL299" s="7">
        <f ca="1">IF(Table2[[#This Row],[area]]="area8",Table2[[#This Row],[income]],0)</f>
        <v>0</v>
      </c>
      <c r="BM299" s="7">
        <f ca="1">IF(Table2[[#This Row],[area]]="area9",Table2[[#This Row],[income]],0)</f>
        <v>0</v>
      </c>
      <c r="BN299" s="7">
        <f ca="1">IF(Table2[[#This Row],[area]]="area10",Table2[[#This Row],[income]],0)</f>
        <v>0</v>
      </c>
      <c r="BO299" s="6">
        <f ca="1">IF(Table2[[#This Row],[field_of_work]]="health",Table2[[#This Row],[income]],0)</f>
        <v>0</v>
      </c>
      <c r="BP299" s="7">
        <f ca="1">IF(Table2[[#This Row],[field_of_work]]="construction",Table2[[#This Row],[income]],0)</f>
        <v>0</v>
      </c>
      <c r="BQ299" s="7">
        <f ca="1">IF(Table2[[#This Row],[field_of_work]]="teaching",Table2[[#This Row],[income]],0)</f>
        <v>0</v>
      </c>
      <c r="BR299" s="7">
        <f ca="1">IF(Table2[[#This Row],[field_of_work]]="IT",Table2[[#This Row],[income]],0)</f>
        <v>0</v>
      </c>
      <c r="BS299" s="7">
        <f ca="1">IF(Table2[[#This Row],[field_of_work]]="general work",Table2[[#This Row],[income]],0)</f>
        <v>0</v>
      </c>
      <c r="BT299" s="8">
        <f ca="1">IF(Table2[[#This Row],[field_of_work]]="agriculture",Table2[[#This Row],[income]],0)</f>
        <v>32010</v>
      </c>
      <c r="BU299" s="6">
        <f ca="1">IF(Table2[[#This Row],[value_of_debts]]&gt;Table2[[#This Row],[income]],1,0)</f>
        <v>1</v>
      </c>
      <c r="BV299" s="7"/>
      <c r="BW299" s="6">
        <f ca="1">IF(Table2[[#This Row],[net_worth_of_person($)]]&gt;$BX$14,Table2[[#This Row],[age]],0)</f>
        <v>29</v>
      </c>
      <c r="BX299" s="8"/>
    </row>
    <row r="300" spans="2:76" x14ac:dyDescent="0.3">
      <c r="B300">
        <f t="shared" ca="1" si="95"/>
        <v>2</v>
      </c>
      <c r="C300" t="str">
        <f t="shared" ca="1" si="96"/>
        <v>women</v>
      </c>
      <c r="D300">
        <f t="shared" ca="1" si="97"/>
        <v>27</v>
      </c>
      <c r="E300">
        <f t="shared" ca="1" si="98"/>
        <v>1</v>
      </c>
      <c r="F300" t="str">
        <f t="shared" ca="1" si="99"/>
        <v>health</v>
      </c>
      <c r="G300">
        <f t="shared" ca="1" si="100"/>
        <v>2</v>
      </c>
      <c r="H300" t="str">
        <f t="shared" ca="1" si="101"/>
        <v>college</v>
      </c>
      <c r="I300">
        <f t="shared" ca="1" si="102"/>
        <v>1</v>
      </c>
      <c r="J300">
        <f t="shared" ca="1" si="103"/>
        <v>1</v>
      </c>
      <c r="K300">
        <f t="shared" ca="1" si="104"/>
        <v>83487</v>
      </c>
      <c r="L300">
        <f t="shared" ca="1" si="105"/>
        <v>11</v>
      </c>
      <c r="M300" t="str">
        <f t="shared" ca="1" si="93"/>
        <v>area10</v>
      </c>
      <c r="N300">
        <f t="shared" ca="1" si="106"/>
        <v>500922</v>
      </c>
      <c r="O300" s="2">
        <f t="shared" ca="1" si="107"/>
        <v>431649.61506896385</v>
      </c>
      <c r="P300" s="1">
        <f t="shared" ca="1" si="108"/>
        <v>48372.877162045479</v>
      </c>
      <c r="Q300">
        <f t="shared" ca="1" si="109"/>
        <v>47305</v>
      </c>
      <c r="R300">
        <f t="shared" ca="1" si="110"/>
        <v>11957.590877675617</v>
      </c>
      <c r="S300">
        <f t="shared" ca="1" si="111"/>
        <v>46340.832929176555</v>
      </c>
      <c r="T300" s="1">
        <f t="shared" ca="1" si="112"/>
        <v>595635.71009122196</v>
      </c>
      <c r="U300" s="2">
        <f t="shared" ca="1" si="113"/>
        <v>490912.20594663947</v>
      </c>
      <c r="V300" s="1">
        <f t="shared" ca="1" si="114"/>
        <v>104723.50414458249</v>
      </c>
      <c r="AD300" s="6">
        <f ca="1">IF(Table2[[#This Row],[gender]]="men",1,0)</f>
        <v>0</v>
      </c>
      <c r="AE300" s="7">
        <f ca="1">IF(Table2[[#This Row],[gender]]="women",1,0)</f>
        <v>1</v>
      </c>
      <c r="AF300" s="7"/>
      <c r="AG300" s="8"/>
      <c r="AI300" s="6">
        <f ca="1">IF(Table2[[#This Row],[field_of_work]]="health",1,0)</f>
        <v>1</v>
      </c>
      <c r="AJ300" s="7">
        <f ca="1">IF(Table2[[#This Row],[field_of_work]]="construction",1,0)</f>
        <v>0</v>
      </c>
      <c r="AK300" s="7">
        <f ca="1">IF(Table2[[#This Row],[field_of_work]]="teaching",1,0)</f>
        <v>0</v>
      </c>
      <c r="AL300" s="7">
        <f ca="1">IF(Table2[[#This Row],[field_of_work]]="IT",1,0)</f>
        <v>0</v>
      </c>
      <c r="AM300" s="7">
        <f ca="1">IF(Table2[[#This Row],[field_of_work]]="general work",1,0)</f>
        <v>0</v>
      </c>
      <c r="AN300" s="7">
        <f ca="1">IF(Table2[[#This Row],[field_of_work]]="agriculture",1,0)</f>
        <v>0</v>
      </c>
      <c r="AO300" s="7"/>
      <c r="AP300" s="7"/>
      <c r="AQ300" s="7"/>
      <c r="AR300" s="7"/>
      <c r="AS300" s="7"/>
      <c r="AT300" s="8"/>
      <c r="AV300" s="19">
        <f t="shared" ca="1" si="94"/>
        <v>10354.406697749915</v>
      </c>
      <c r="AW300" s="8"/>
      <c r="AX300" s="6">
        <f ca="1">IF(Table2[[#This Row],[debts]]&gt;$AY$14,1,0)</f>
        <v>1</v>
      </c>
      <c r="AY300" s="7"/>
      <c r="AZ300" s="8"/>
      <c r="BA300" s="26">
        <f ca="1">Table2[[#This Row],[mortage_left]]/Table2[[#This Row],[value_of_house]]</f>
        <v>0.86171023646189193</v>
      </c>
      <c r="BB300" s="7">
        <f t="shared" ca="1" si="115"/>
        <v>0</v>
      </c>
      <c r="BC300" s="7"/>
      <c r="BD300" s="7"/>
      <c r="BE300" s="6">
        <f ca="1">IF(Table2[[#This Row],[area]]="area1",Table2[[#This Row],[income]],0)</f>
        <v>0</v>
      </c>
      <c r="BF300" s="7">
        <f ca="1">IF(Table2[[#This Row],[area]]="area2",Table2[[#This Row],[income]],0)</f>
        <v>0</v>
      </c>
      <c r="BG300" s="7">
        <f ca="1">IF(Table2[[#This Row],[area]]="area3",Table2[[#This Row],[income]],0)</f>
        <v>0</v>
      </c>
      <c r="BH300" s="7">
        <f ca="1">IF(Table2[[#This Row],[area]]="area4",Table2[[#This Row],[income]],0)</f>
        <v>0</v>
      </c>
      <c r="BI300" s="7">
        <f ca="1">IF(Table2[[#This Row],[area]]="area5",Table2[[#This Row],[income]],0)</f>
        <v>0</v>
      </c>
      <c r="BJ300" s="7">
        <f ca="1">IF(Table2[[#This Row],[area]]="area6",Table2[[#This Row],[income]],0)</f>
        <v>0</v>
      </c>
      <c r="BK300" s="7">
        <f ca="1">IF(Table2[[#This Row],[area]]="area7",Table2[[#This Row],[income]],0)</f>
        <v>0</v>
      </c>
      <c r="BL300" s="7">
        <f ca="1">IF(Table2[[#This Row],[area]]="area8",Table2[[#This Row],[income]],0)</f>
        <v>0</v>
      </c>
      <c r="BM300" s="7">
        <f ca="1">IF(Table2[[#This Row],[area]]="area9",Table2[[#This Row],[income]],0)</f>
        <v>0</v>
      </c>
      <c r="BN300" s="7">
        <f ca="1">IF(Table2[[#This Row],[area]]="area10",Table2[[#This Row],[income]],0)</f>
        <v>83487</v>
      </c>
      <c r="BO300" s="6">
        <f ca="1">IF(Table2[[#This Row],[field_of_work]]="health",Table2[[#This Row],[income]],0)</f>
        <v>83487</v>
      </c>
      <c r="BP300" s="7">
        <f ca="1">IF(Table2[[#This Row],[field_of_work]]="construction",Table2[[#This Row],[income]],0)</f>
        <v>0</v>
      </c>
      <c r="BQ300" s="7">
        <f ca="1">IF(Table2[[#This Row],[field_of_work]]="teaching",Table2[[#This Row],[income]],0)</f>
        <v>0</v>
      </c>
      <c r="BR300" s="7">
        <f ca="1">IF(Table2[[#This Row],[field_of_work]]="IT",Table2[[#This Row],[income]],0)</f>
        <v>0</v>
      </c>
      <c r="BS300" s="7">
        <f ca="1">IF(Table2[[#This Row],[field_of_work]]="general work",Table2[[#This Row],[income]],0)</f>
        <v>0</v>
      </c>
      <c r="BT300" s="8">
        <f ca="1">IF(Table2[[#This Row],[field_of_work]]="agriculture",Table2[[#This Row],[income]],0)</f>
        <v>0</v>
      </c>
      <c r="BU300" s="6">
        <f ca="1">IF(Table2[[#This Row],[value_of_debts]]&gt;Table2[[#This Row],[income]],1,0)</f>
        <v>1</v>
      </c>
      <c r="BV300" s="7"/>
      <c r="BW300" s="6">
        <f ca="1">IF(Table2[[#This Row],[net_worth_of_person($)]]&gt;$BX$14,Table2[[#This Row],[age]],0)</f>
        <v>27</v>
      </c>
      <c r="BX300" s="8"/>
    </row>
    <row r="301" spans="2:76" x14ac:dyDescent="0.3">
      <c r="B301">
        <f t="shared" ca="1" si="95"/>
        <v>2</v>
      </c>
      <c r="C301" t="str">
        <f t="shared" ca="1" si="96"/>
        <v>women</v>
      </c>
      <c r="D301">
        <f t="shared" ca="1" si="97"/>
        <v>37</v>
      </c>
      <c r="E301">
        <f t="shared" ca="1" si="98"/>
        <v>5</v>
      </c>
      <c r="F301" t="str">
        <f t="shared" ca="1" si="99"/>
        <v>general work</v>
      </c>
      <c r="G301">
        <f t="shared" ca="1" si="100"/>
        <v>1</v>
      </c>
      <c r="H301" t="str">
        <f t="shared" ca="1" si="101"/>
        <v>highschool</v>
      </c>
      <c r="I301">
        <f t="shared" ca="1" si="102"/>
        <v>0</v>
      </c>
      <c r="J301">
        <f t="shared" ca="1" si="103"/>
        <v>2</v>
      </c>
      <c r="K301">
        <f t="shared" ca="1" si="104"/>
        <v>53000</v>
      </c>
      <c r="L301">
        <f t="shared" ca="1" si="105"/>
        <v>4</v>
      </c>
      <c r="M301" t="str">
        <f t="shared" ca="1" si="93"/>
        <v>area4</v>
      </c>
      <c r="N301">
        <f t="shared" ca="1" si="106"/>
        <v>212000</v>
      </c>
      <c r="O301" s="2">
        <f t="shared" ca="1" si="107"/>
        <v>117662.23036822108</v>
      </c>
      <c r="P301" s="1">
        <f t="shared" ca="1" si="108"/>
        <v>20708.81339549983</v>
      </c>
      <c r="Q301">
        <f t="shared" ca="1" si="109"/>
        <v>16987</v>
      </c>
      <c r="R301">
        <f t="shared" ca="1" si="110"/>
        <v>94737.312536728874</v>
      </c>
      <c r="S301">
        <f t="shared" ca="1" si="111"/>
        <v>41808.339336040211</v>
      </c>
      <c r="T301" s="1">
        <f t="shared" ca="1" si="112"/>
        <v>274517.15273154003</v>
      </c>
      <c r="U301" s="2">
        <f t="shared" ca="1" si="113"/>
        <v>229386.54290494992</v>
      </c>
      <c r="V301" s="1">
        <f t="shared" ca="1" si="114"/>
        <v>45130.609826590109</v>
      </c>
      <c r="AD301" s="6">
        <f ca="1">IF(Table2[[#This Row],[gender]]="men",1,0)</f>
        <v>0</v>
      </c>
      <c r="AE301" s="7">
        <f ca="1">IF(Table2[[#This Row],[gender]]="women",1,0)</f>
        <v>1</v>
      </c>
      <c r="AF301" s="7"/>
      <c r="AG301" s="8"/>
      <c r="AI301" s="6">
        <f ca="1">IF(Table2[[#This Row],[field_of_work]]="health",1,0)</f>
        <v>0</v>
      </c>
      <c r="AJ301" s="7">
        <f ca="1">IF(Table2[[#This Row],[field_of_work]]="construction",1,0)</f>
        <v>0</v>
      </c>
      <c r="AK301" s="7">
        <f ca="1">IF(Table2[[#This Row],[field_of_work]]="teaching",1,0)</f>
        <v>0</v>
      </c>
      <c r="AL301" s="7">
        <f ca="1">IF(Table2[[#This Row],[field_of_work]]="IT",1,0)</f>
        <v>0</v>
      </c>
      <c r="AM301" s="7">
        <f ca="1">IF(Table2[[#This Row],[field_of_work]]="general work",1,0)</f>
        <v>1</v>
      </c>
      <c r="AN301" s="7">
        <f ca="1">IF(Table2[[#This Row],[field_of_work]]="agriculture",1,0)</f>
        <v>0</v>
      </c>
      <c r="AO301" s="7"/>
      <c r="AP301" s="7"/>
      <c r="AQ301" s="7"/>
      <c r="AR301" s="7"/>
      <c r="AS301" s="7"/>
      <c r="AT301" s="8"/>
      <c r="AV301" s="19">
        <f t="shared" ca="1" si="94"/>
        <v>12507.719053267552</v>
      </c>
      <c r="AW301" s="8"/>
      <c r="AX301" s="6">
        <f ca="1">IF(Table2[[#This Row],[debts]]&gt;$AY$14,1,0)</f>
        <v>1</v>
      </c>
      <c r="AY301" s="7"/>
      <c r="AZ301" s="8"/>
      <c r="BA301" s="26">
        <f ca="1">Table2[[#This Row],[mortage_left]]/Table2[[#This Row],[value_of_house]]</f>
        <v>0.55501052060481637</v>
      </c>
      <c r="BB301" s="7">
        <f t="shared" ca="1" si="115"/>
        <v>0</v>
      </c>
      <c r="BC301" s="7"/>
      <c r="BD301" s="7"/>
      <c r="BE301" s="6">
        <f ca="1">IF(Table2[[#This Row],[area]]="area1",Table2[[#This Row],[income]],0)</f>
        <v>0</v>
      </c>
      <c r="BF301" s="7">
        <f ca="1">IF(Table2[[#This Row],[area]]="area2",Table2[[#This Row],[income]],0)</f>
        <v>0</v>
      </c>
      <c r="BG301" s="7">
        <f ca="1">IF(Table2[[#This Row],[area]]="area3",Table2[[#This Row],[income]],0)</f>
        <v>0</v>
      </c>
      <c r="BH301" s="7">
        <f ca="1">IF(Table2[[#This Row],[area]]="area4",Table2[[#This Row],[income]],0)</f>
        <v>53000</v>
      </c>
      <c r="BI301" s="7">
        <f ca="1">IF(Table2[[#This Row],[area]]="area5",Table2[[#This Row],[income]],0)</f>
        <v>0</v>
      </c>
      <c r="BJ301" s="7">
        <f ca="1">IF(Table2[[#This Row],[area]]="area6",Table2[[#This Row],[income]],0)</f>
        <v>0</v>
      </c>
      <c r="BK301" s="7">
        <f ca="1">IF(Table2[[#This Row],[area]]="area7",Table2[[#This Row],[income]],0)</f>
        <v>0</v>
      </c>
      <c r="BL301" s="7">
        <f ca="1">IF(Table2[[#This Row],[area]]="area8",Table2[[#This Row],[income]],0)</f>
        <v>0</v>
      </c>
      <c r="BM301" s="7">
        <f ca="1">IF(Table2[[#This Row],[area]]="area9",Table2[[#This Row],[income]],0)</f>
        <v>0</v>
      </c>
      <c r="BN301" s="7">
        <f ca="1">IF(Table2[[#This Row],[area]]="area10",Table2[[#This Row],[income]],0)</f>
        <v>0</v>
      </c>
      <c r="BO301" s="6">
        <f ca="1">IF(Table2[[#This Row],[field_of_work]]="health",Table2[[#This Row],[income]],0)</f>
        <v>0</v>
      </c>
      <c r="BP301" s="7">
        <f ca="1">IF(Table2[[#This Row],[field_of_work]]="construction",Table2[[#This Row],[income]],0)</f>
        <v>0</v>
      </c>
      <c r="BQ301" s="7">
        <f ca="1">IF(Table2[[#This Row],[field_of_work]]="teaching",Table2[[#This Row],[income]],0)</f>
        <v>0</v>
      </c>
      <c r="BR301" s="7">
        <f ca="1">IF(Table2[[#This Row],[field_of_work]]="IT",Table2[[#This Row],[income]],0)</f>
        <v>0</v>
      </c>
      <c r="BS301" s="7">
        <f ca="1">IF(Table2[[#This Row],[field_of_work]]="general work",Table2[[#This Row],[income]],0)</f>
        <v>53000</v>
      </c>
      <c r="BT301" s="8">
        <f ca="1">IF(Table2[[#This Row],[field_of_work]]="agriculture",Table2[[#This Row],[income]],0)</f>
        <v>0</v>
      </c>
      <c r="BU301" s="6">
        <f ca="1">IF(Table2[[#This Row],[value_of_debts]]&gt;Table2[[#This Row],[income]],1,0)</f>
        <v>1</v>
      </c>
      <c r="BV301" s="7"/>
      <c r="BW301" s="6">
        <f ca="1">IF(Table2[[#This Row],[net_worth_of_person($)]]&gt;$BX$14,Table2[[#This Row],[age]],0)</f>
        <v>37</v>
      </c>
      <c r="BX301" s="8"/>
    </row>
    <row r="302" spans="2:76" x14ac:dyDescent="0.3">
      <c r="B302">
        <f t="shared" ca="1" si="95"/>
        <v>1</v>
      </c>
      <c r="C302" t="str">
        <f t="shared" ca="1" si="96"/>
        <v>men</v>
      </c>
      <c r="D302">
        <f t="shared" ca="1" si="97"/>
        <v>45</v>
      </c>
      <c r="E302">
        <f t="shared" ca="1" si="98"/>
        <v>3</v>
      </c>
      <c r="F302" t="str">
        <f t="shared" ca="1" si="99"/>
        <v>teaching</v>
      </c>
      <c r="G302">
        <f t="shared" ca="1" si="100"/>
        <v>5</v>
      </c>
      <c r="H302" t="str">
        <f t="shared" ca="1" si="101"/>
        <v>other</v>
      </c>
      <c r="I302">
        <f t="shared" ca="1" si="102"/>
        <v>2</v>
      </c>
      <c r="J302">
        <f t="shared" ca="1" si="103"/>
        <v>3</v>
      </c>
      <c r="K302">
        <f t="shared" ca="1" si="104"/>
        <v>41297</v>
      </c>
      <c r="L302">
        <f t="shared" ca="1" si="105"/>
        <v>11</v>
      </c>
      <c r="M302" t="str">
        <f t="shared" ca="1" si="93"/>
        <v>area10</v>
      </c>
      <c r="N302">
        <f t="shared" ca="1" si="106"/>
        <v>247782</v>
      </c>
      <c r="O302" s="2">
        <f t="shared" ca="1" si="107"/>
        <v>198365.57714136105</v>
      </c>
      <c r="P302" s="1">
        <f t="shared" ca="1" si="108"/>
        <v>37523.157159802657</v>
      </c>
      <c r="Q302">
        <f t="shared" ca="1" si="109"/>
        <v>7801</v>
      </c>
      <c r="R302">
        <f t="shared" ca="1" si="110"/>
        <v>3181.9955737605032</v>
      </c>
      <c r="S302">
        <f t="shared" ca="1" si="111"/>
        <v>6819.2286230429663</v>
      </c>
      <c r="T302" s="1">
        <f t="shared" ca="1" si="112"/>
        <v>292124.38578284567</v>
      </c>
      <c r="U302" s="2">
        <f t="shared" ca="1" si="113"/>
        <v>209348.57271512155</v>
      </c>
      <c r="V302" s="1">
        <f t="shared" ca="1" si="114"/>
        <v>82775.813067724113</v>
      </c>
      <c r="AD302" s="6">
        <f ca="1">IF(Table2[[#This Row],[gender]]="men",1,0)</f>
        <v>1</v>
      </c>
      <c r="AE302" s="7">
        <f ca="1">IF(Table2[[#This Row],[gender]]="women",1,0)</f>
        <v>0</v>
      </c>
      <c r="AF302" s="7"/>
      <c r="AG302" s="8"/>
      <c r="AI302" s="6">
        <f ca="1">IF(Table2[[#This Row],[field_of_work]]="health",1,0)</f>
        <v>0</v>
      </c>
      <c r="AJ302" s="7">
        <f ca="1">IF(Table2[[#This Row],[field_of_work]]="construction",1,0)</f>
        <v>0</v>
      </c>
      <c r="AK302" s="7">
        <f ca="1">IF(Table2[[#This Row],[field_of_work]]="teaching",1,0)</f>
        <v>1</v>
      </c>
      <c r="AL302" s="7">
        <f ca="1">IF(Table2[[#This Row],[field_of_work]]="IT",1,0)</f>
        <v>0</v>
      </c>
      <c r="AM302" s="7">
        <f ca="1">IF(Table2[[#This Row],[field_of_work]]="general work",1,0)</f>
        <v>0</v>
      </c>
      <c r="AN302" s="7">
        <f ca="1">IF(Table2[[#This Row],[field_of_work]]="agriculture",1,0)</f>
        <v>0</v>
      </c>
      <c r="AO302" s="7"/>
      <c r="AP302" s="7"/>
      <c r="AQ302" s="7"/>
      <c r="AR302" s="7"/>
      <c r="AS302" s="7"/>
      <c r="AT302" s="8"/>
      <c r="AV302" s="19">
        <f t="shared" ca="1" si="94"/>
        <v>29995.420064536593</v>
      </c>
      <c r="AW302" s="8"/>
      <c r="AX302" s="6">
        <f ca="1">IF(Table2[[#This Row],[debts]]&gt;$AY$14,1,0)</f>
        <v>1</v>
      </c>
      <c r="AY302" s="7"/>
      <c r="AZ302" s="8"/>
      <c r="BA302" s="26">
        <f ca="1">Table2[[#This Row],[mortage_left]]/Table2[[#This Row],[value_of_house]]</f>
        <v>0.80056492054047934</v>
      </c>
      <c r="BB302" s="7">
        <f t="shared" ca="1" si="115"/>
        <v>0</v>
      </c>
      <c r="BC302" s="7"/>
      <c r="BD302" s="7"/>
      <c r="BE302" s="6">
        <f ca="1">IF(Table2[[#This Row],[area]]="area1",Table2[[#This Row],[income]],0)</f>
        <v>0</v>
      </c>
      <c r="BF302" s="7">
        <f ca="1">IF(Table2[[#This Row],[area]]="area2",Table2[[#This Row],[income]],0)</f>
        <v>0</v>
      </c>
      <c r="BG302" s="7">
        <f ca="1">IF(Table2[[#This Row],[area]]="area3",Table2[[#This Row],[income]],0)</f>
        <v>0</v>
      </c>
      <c r="BH302" s="7">
        <f ca="1">IF(Table2[[#This Row],[area]]="area4",Table2[[#This Row],[income]],0)</f>
        <v>0</v>
      </c>
      <c r="BI302" s="7">
        <f ca="1">IF(Table2[[#This Row],[area]]="area5",Table2[[#This Row],[income]],0)</f>
        <v>0</v>
      </c>
      <c r="BJ302" s="7">
        <f ca="1">IF(Table2[[#This Row],[area]]="area6",Table2[[#This Row],[income]],0)</f>
        <v>0</v>
      </c>
      <c r="BK302" s="7">
        <f ca="1">IF(Table2[[#This Row],[area]]="area7",Table2[[#This Row],[income]],0)</f>
        <v>0</v>
      </c>
      <c r="BL302" s="7">
        <f ca="1">IF(Table2[[#This Row],[area]]="area8",Table2[[#This Row],[income]],0)</f>
        <v>0</v>
      </c>
      <c r="BM302" s="7">
        <f ca="1">IF(Table2[[#This Row],[area]]="area9",Table2[[#This Row],[income]],0)</f>
        <v>0</v>
      </c>
      <c r="BN302" s="7">
        <f ca="1">IF(Table2[[#This Row],[area]]="area10",Table2[[#This Row],[income]],0)</f>
        <v>41297</v>
      </c>
      <c r="BO302" s="6">
        <f ca="1">IF(Table2[[#This Row],[field_of_work]]="health",Table2[[#This Row],[income]],0)</f>
        <v>0</v>
      </c>
      <c r="BP302" s="7">
        <f ca="1">IF(Table2[[#This Row],[field_of_work]]="construction",Table2[[#This Row],[income]],0)</f>
        <v>0</v>
      </c>
      <c r="BQ302" s="7">
        <f ca="1">IF(Table2[[#This Row],[field_of_work]]="teaching",Table2[[#This Row],[income]],0)</f>
        <v>41297</v>
      </c>
      <c r="BR302" s="7">
        <f ca="1">IF(Table2[[#This Row],[field_of_work]]="IT",Table2[[#This Row],[income]],0)</f>
        <v>0</v>
      </c>
      <c r="BS302" s="7">
        <f ca="1">IF(Table2[[#This Row],[field_of_work]]="general work",Table2[[#This Row],[income]],0)</f>
        <v>0</v>
      </c>
      <c r="BT302" s="8">
        <f ca="1">IF(Table2[[#This Row],[field_of_work]]="agriculture",Table2[[#This Row],[income]],0)</f>
        <v>0</v>
      </c>
      <c r="BU302" s="6">
        <f ca="1">IF(Table2[[#This Row],[value_of_debts]]&gt;Table2[[#This Row],[income]],1,0)</f>
        <v>1</v>
      </c>
      <c r="BV302" s="7"/>
      <c r="BW302" s="6">
        <f ca="1">IF(Table2[[#This Row],[net_worth_of_person($)]]&gt;$BX$14,Table2[[#This Row],[age]],0)</f>
        <v>45</v>
      </c>
      <c r="BX302" s="8"/>
    </row>
    <row r="303" spans="2:76" x14ac:dyDescent="0.3">
      <c r="B303">
        <f t="shared" ca="1" si="95"/>
        <v>2</v>
      </c>
      <c r="C303" t="str">
        <f t="shared" ca="1" si="96"/>
        <v>women</v>
      </c>
      <c r="D303">
        <f t="shared" ca="1" si="97"/>
        <v>43</v>
      </c>
      <c r="E303">
        <f t="shared" ca="1" si="98"/>
        <v>3</v>
      </c>
      <c r="F303" t="str">
        <f t="shared" ca="1" si="99"/>
        <v>teaching</v>
      </c>
      <c r="G303">
        <f t="shared" ca="1" si="100"/>
        <v>2</v>
      </c>
      <c r="H303" t="str">
        <f t="shared" ca="1" si="101"/>
        <v>college</v>
      </c>
      <c r="I303">
        <f t="shared" ca="1" si="102"/>
        <v>2</v>
      </c>
      <c r="J303">
        <f t="shared" ca="1" si="103"/>
        <v>3</v>
      </c>
      <c r="K303">
        <f t="shared" ca="1" si="104"/>
        <v>50816</v>
      </c>
      <c r="L303">
        <f t="shared" ca="1" si="105"/>
        <v>7</v>
      </c>
      <c r="M303" t="str">
        <f t="shared" ca="1" si="93"/>
        <v>area7</v>
      </c>
      <c r="N303">
        <f t="shared" ca="1" si="106"/>
        <v>203264</v>
      </c>
      <c r="O303" s="2">
        <f t="shared" ca="1" si="107"/>
        <v>96363.666929179701</v>
      </c>
      <c r="P303" s="1">
        <f t="shared" ca="1" si="108"/>
        <v>89986.260193609778</v>
      </c>
      <c r="Q303">
        <f t="shared" ca="1" si="109"/>
        <v>9990</v>
      </c>
      <c r="R303">
        <f t="shared" ca="1" si="110"/>
        <v>33406.238768869654</v>
      </c>
      <c r="S303">
        <f t="shared" ca="1" si="111"/>
        <v>5106.9146392930852</v>
      </c>
      <c r="T303" s="1">
        <f t="shared" ca="1" si="112"/>
        <v>298357.17483290285</v>
      </c>
      <c r="U303" s="2">
        <f t="shared" ca="1" si="113"/>
        <v>139759.90569804935</v>
      </c>
      <c r="V303" s="1">
        <f t="shared" ca="1" si="114"/>
        <v>158597.2691348535</v>
      </c>
      <c r="AD303" s="6">
        <f ca="1">IF(Table2[[#This Row],[gender]]="men",1,0)</f>
        <v>0</v>
      </c>
      <c r="AE303" s="7">
        <f ca="1">IF(Table2[[#This Row],[gender]]="women",1,0)</f>
        <v>1</v>
      </c>
      <c r="AF303" s="7"/>
      <c r="AG303" s="8"/>
      <c r="AI303" s="6">
        <f ca="1">IF(Table2[[#This Row],[field_of_work]]="health",1,0)</f>
        <v>0</v>
      </c>
      <c r="AJ303" s="7">
        <f ca="1">IF(Table2[[#This Row],[field_of_work]]="construction",1,0)</f>
        <v>0</v>
      </c>
      <c r="AK303" s="7">
        <f ca="1">IF(Table2[[#This Row],[field_of_work]]="teaching",1,0)</f>
        <v>1</v>
      </c>
      <c r="AL303" s="7">
        <f ca="1">IF(Table2[[#This Row],[field_of_work]]="IT",1,0)</f>
        <v>0</v>
      </c>
      <c r="AM303" s="7">
        <f ca="1">IF(Table2[[#This Row],[field_of_work]]="general work",1,0)</f>
        <v>0</v>
      </c>
      <c r="AN303" s="7">
        <f ca="1">IF(Table2[[#This Row],[field_of_work]]="agriculture",1,0)</f>
        <v>0</v>
      </c>
      <c r="AO303" s="7"/>
      <c r="AP303" s="7"/>
      <c r="AQ303" s="7"/>
      <c r="AR303" s="7"/>
      <c r="AS303" s="7"/>
      <c r="AT303" s="8"/>
      <c r="AV303" s="19">
        <f t="shared" ca="1" si="94"/>
        <v>60876.261888415764</v>
      </c>
      <c r="AW303" s="8"/>
      <c r="AX303" s="6">
        <f ca="1">IF(Table2[[#This Row],[debts]]&gt;$AY$14,1,0)</f>
        <v>1</v>
      </c>
      <c r="AY303" s="7"/>
      <c r="AZ303" s="8"/>
      <c r="BA303" s="26">
        <f ca="1">Table2[[#This Row],[mortage_left]]/Table2[[#This Row],[value_of_house]]</f>
        <v>0.47408132738300779</v>
      </c>
      <c r="BB303" s="7">
        <f t="shared" ca="1" si="115"/>
        <v>0</v>
      </c>
      <c r="BC303" s="7"/>
      <c r="BD303" s="7"/>
      <c r="BE303" s="6">
        <f ca="1">IF(Table2[[#This Row],[area]]="area1",Table2[[#This Row],[income]],0)</f>
        <v>0</v>
      </c>
      <c r="BF303" s="7">
        <f ca="1">IF(Table2[[#This Row],[area]]="area2",Table2[[#This Row],[income]],0)</f>
        <v>0</v>
      </c>
      <c r="BG303" s="7">
        <f ca="1">IF(Table2[[#This Row],[area]]="area3",Table2[[#This Row],[income]],0)</f>
        <v>0</v>
      </c>
      <c r="BH303" s="7">
        <f ca="1">IF(Table2[[#This Row],[area]]="area4",Table2[[#This Row],[income]],0)</f>
        <v>0</v>
      </c>
      <c r="BI303" s="7">
        <f ca="1">IF(Table2[[#This Row],[area]]="area5",Table2[[#This Row],[income]],0)</f>
        <v>0</v>
      </c>
      <c r="BJ303" s="7">
        <f ca="1">IF(Table2[[#This Row],[area]]="area6",Table2[[#This Row],[income]],0)</f>
        <v>0</v>
      </c>
      <c r="BK303" s="7">
        <f ca="1">IF(Table2[[#This Row],[area]]="area7",Table2[[#This Row],[income]],0)</f>
        <v>50816</v>
      </c>
      <c r="BL303" s="7">
        <f ca="1">IF(Table2[[#This Row],[area]]="area8",Table2[[#This Row],[income]],0)</f>
        <v>0</v>
      </c>
      <c r="BM303" s="7">
        <f ca="1">IF(Table2[[#This Row],[area]]="area9",Table2[[#This Row],[income]],0)</f>
        <v>0</v>
      </c>
      <c r="BN303" s="7">
        <f ca="1">IF(Table2[[#This Row],[area]]="area10",Table2[[#This Row],[income]],0)</f>
        <v>0</v>
      </c>
      <c r="BO303" s="6">
        <f ca="1">IF(Table2[[#This Row],[field_of_work]]="health",Table2[[#This Row],[income]],0)</f>
        <v>0</v>
      </c>
      <c r="BP303" s="7">
        <f ca="1">IF(Table2[[#This Row],[field_of_work]]="construction",Table2[[#This Row],[income]],0)</f>
        <v>0</v>
      </c>
      <c r="BQ303" s="7">
        <f ca="1">IF(Table2[[#This Row],[field_of_work]]="teaching",Table2[[#This Row],[income]],0)</f>
        <v>50816</v>
      </c>
      <c r="BR303" s="7">
        <f ca="1">IF(Table2[[#This Row],[field_of_work]]="IT",Table2[[#This Row],[income]],0)</f>
        <v>0</v>
      </c>
      <c r="BS303" s="7">
        <f ca="1">IF(Table2[[#This Row],[field_of_work]]="general work",Table2[[#This Row],[income]],0)</f>
        <v>0</v>
      </c>
      <c r="BT303" s="8">
        <f ca="1">IF(Table2[[#This Row],[field_of_work]]="agriculture",Table2[[#This Row],[income]],0)</f>
        <v>0</v>
      </c>
      <c r="BU303" s="6">
        <f ca="1">IF(Table2[[#This Row],[value_of_debts]]&gt;Table2[[#This Row],[income]],1,0)</f>
        <v>1</v>
      </c>
      <c r="BV303" s="7"/>
      <c r="BW303" s="6">
        <f ca="1">IF(Table2[[#This Row],[net_worth_of_person($)]]&gt;$BX$14,Table2[[#This Row],[age]],0)</f>
        <v>43</v>
      </c>
      <c r="BX303" s="8"/>
    </row>
    <row r="304" spans="2:76" x14ac:dyDescent="0.3">
      <c r="B304">
        <f t="shared" ca="1" si="95"/>
        <v>2</v>
      </c>
      <c r="C304" t="str">
        <f t="shared" ca="1" si="96"/>
        <v>women</v>
      </c>
      <c r="D304">
        <f t="shared" ca="1" si="97"/>
        <v>35</v>
      </c>
      <c r="E304">
        <f t="shared" ca="1" si="98"/>
        <v>6</v>
      </c>
      <c r="F304" t="str">
        <f t="shared" ca="1" si="99"/>
        <v>agriculture</v>
      </c>
      <c r="G304">
        <f t="shared" ca="1" si="100"/>
        <v>5</v>
      </c>
      <c r="H304" t="str">
        <f t="shared" ca="1" si="101"/>
        <v>other</v>
      </c>
      <c r="I304">
        <f t="shared" ca="1" si="102"/>
        <v>4</v>
      </c>
      <c r="J304">
        <f t="shared" ca="1" si="103"/>
        <v>1</v>
      </c>
      <c r="K304">
        <f t="shared" ca="1" si="104"/>
        <v>71143</v>
      </c>
      <c r="L304">
        <f t="shared" ca="1" si="105"/>
        <v>4</v>
      </c>
      <c r="M304" t="str">
        <f t="shared" ca="1" si="93"/>
        <v>area4</v>
      </c>
      <c r="N304">
        <f t="shared" ca="1" si="106"/>
        <v>355715</v>
      </c>
      <c r="O304" s="2">
        <f t="shared" ca="1" si="107"/>
        <v>167759.91206400652</v>
      </c>
      <c r="P304" s="1">
        <f t="shared" ca="1" si="108"/>
        <v>60876.261888415764</v>
      </c>
      <c r="Q304">
        <f t="shared" ca="1" si="109"/>
        <v>51673</v>
      </c>
      <c r="R304">
        <f t="shared" ca="1" si="110"/>
        <v>10136.37794604095</v>
      </c>
      <c r="S304">
        <f t="shared" ca="1" si="111"/>
        <v>81620.287498011909</v>
      </c>
      <c r="T304" s="1">
        <f t="shared" ca="1" si="112"/>
        <v>498211.54938642768</v>
      </c>
      <c r="U304" s="2">
        <f t="shared" ca="1" si="113"/>
        <v>229569.29001004747</v>
      </c>
      <c r="V304" s="1">
        <f t="shared" ca="1" si="114"/>
        <v>268642.25937638024</v>
      </c>
      <c r="AD304" s="6">
        <f ca="1">IF(Table2[[#This Row],[gender]]="men",1,0)</f>
        <v>0</v>
      </c>
      <c r="AE304" s="7">
        <f ca="1">IF(Table2[[#This Row],[gender]]="women",1,0)</f>
        <v>1</v>
      </c>
      <c r="AF304" s="7"/>
      <c r="AG304" s="8"/>
      <c r="AI304" s="6">
        <f ca="1">IF(Table2[[#This Row],[field_of_work]]="health",1,0)</f>
        <v>0</v>
      </c>
      <c r="AJ304" s="7">
        <f ca="1">IF(Table2[[#This Row],[field_of_work]]="construction",1,0)</f>
        <v>0</v>
      </c>
      <c r="AK304" s="7">
        <f ca="1">IF(Table2[[#This Row],[field_of_work]]="teaching",1,0)</f>
        <v>0</v>
      </c>
      <c r="AL304" s="7">
        <f ca="1">IF(Table2[[#This Row],[field_of_work]]="IT",1,0)</f>
        <v>0</v>
      </c>
      <c r="AM304" s="7">
        <f ca="1">IF(Table2[[#This Row],[field_of_work]]="general work",1,0)</f>
        <v>0</v>
      </c>
      <c r="AN304" s="7">
        <f ca="1">IF(Table2[[#This Row],[field_of_work]]="agriculture",1,0)</f>
        <v>1</v>
      </c>
      <c r="AO304" s="7"/>
      <c r="AP304" s="7"/>
      <c r="AQ304" s="7"/>
      <c r="AR304" s="7"/>
      <c r="AS304" s="7"/>
      <c r="AT304" s="8"/>
      <c r="AV304" s="19">
        <f t="shared" ca="1" si="94"/>
        <v>54837.364271522129</v>
      </c>
      <c r="AW304" s="8"/>
      <c r="AX304" s="6">
        <f ca="1">IF(Table2[[#This Row],[debts]]&gt;$AY$14,1,0)</f>
        <v>1</v>
      </c>
      <c r="AY304" s="7"/>
      <c r="AZ304" s="8"/>
      <c r="BA304" s="26">
        <f ca="1">Table2[[#This Row],[mortage_left]]/Table2[[#This Row],[value_of_house]]</f>
        <v>0.47161326360711953</v>
      </c>
      <c r="BB304" s="7">
        <f t="shared" ca="1" si="115"/>
        <v>0</v>
      </c>
      <c r="BC304" s="7"/>
      <c r="BD304" s="7"/>
      <c r="BE304" s="6">
        <f ca="1">IF(Table2[[#This Row],[area]]="area1",Table2[[#This Row],[income]],0)</f>
        <v>0</v>
      </c>
      <c r="BF304" s="7">
        <f ca="1">IF(Table2[[#This Row],[area]]="area2",Table2[[#This Row],[income]],0)</f>
        <v>0</v>
      </c>
      <c r="BG304" s="7">
        <f ca="1">IF(Table2[[#This Row],[area]]="area3",Table2[[#This Row],[income]],0)</f>
        <v>0</v>
      </c>
      <c r="BH304" s="7">
        <f ca="1">IF(Table2[[#This Row],[area]]="area4",Table2[[#This Row],[income]],0)</f>
        <v>71143</v>
      </c>
      <c r="BI304" s="7">
        <f ca="1">IF(Table2[[#This Row],[area]]="area5",Table2[[#This Row],[income]],0)</f>
        <v>0</v>
      </c>
      <c r="BJ304" s="7">
        <f ca="1">IF(Table2[[#This Row],[area]]="area6",Table2[[#This Row],[income]],0)</f>
        <v>0</v>
      </c>
      <c r="BK304" s="7">
        <f ca="1">IF(Table2[[#This Row],[area]]="area7",Table2[[#This Row],[income]],0)</f>
        <v>0</v>
      </c>
      <c r="BL304" s="7">
        <f ca="1">IF(Table2[[#This Row],[area]]="area8",Table2[[#This Row],[income]],0)</f>
        <v>0</v>
      </c>
      <c r="BM304" s="7">
        <f ca="1">IF(Table2[[#This Row],[area]]="area9",Table2[[#This Row],[income]],0)</f>
        <v>0</v>
      </c>
      <c r="BN304" s="7">
        <f ca="1">IF(Table2[[#This Row],[area]]="area10",Table2[[#This Row],[income]],0)</f>
        <v>0</v>
      </c>
      <c r="BO304" s="6">
        <f ca="1">IF(Table2[[#This Row],[field_of_work]]="health",Table2[[#This Row],[income]],0)</f>
        <v>0</v>
      </c>
      <c r="BP304" s="7">
        <f ca="1">IF(Table2[[#This Row],[field_of_work]]="construction",Table2[[#This Row],[income]],0)</f>
        <v>0</v>
      </c>
      <c r="BQ304" s="7">
        <f ca="1">IF(Table2[[#This Row],[field_of_work]]="teaching",Table2[[#This Row],[income]],0)</f>
        <v>0</v>
      </c>
      <c r="BR304" s="7">
        <f ca="1">IF(Table2[[#This Row],[field_of_work]]="IT",Table2[[#This Row],[income]],0)</f>
        <v>0</v>
      </c>
      <c r="BS304" s="7">
        <f ca="1">IF(Table2[[#This Row],[field_of_work]]="general work",Table2[[#This Row],[income]],0)</f>
        <v>0</v>
      </c>
      <c r="BT304" s="8">
        <f ca="1">IF(Table2[[#This Row],[field_of_work]]="agriculture",Table2[[#This Row],[income]],0)</f>
        <v>71143</v>
      </c>
      <c r="BU304" s="6">
        <f ca="1">IF(Table2[[#This Row],[value_of_debts]]&gt;Table2[[#This Row],[income]],1,0)</f>
        <v>1</v>
      </c>
      <c r="BV304" s="7"/>
      <c r="BW304" s="6">
        <f ca="1">IF(Table2[[#This Row],[net_worth_of_person($)]]&gt;$BX$14,Table2[[#This Row],[age]],0)</f>
        <v>35</v>
      </c>
      <c r="BX304" s="8"/>
    </row>
    <row r="305" spans="2:76" x14ac:dyDescent="0.3">
      <c r="B305">
        <f t="shared" ca="1" si="95"/>
        <v>1</v>
      </c>
      <c r="C305" t="str">
        <f t="shared" ca="1" si="96"/>
        <v>men</v>
      </c>
      <c r="D305">
        <f t="shared" ca="1" si="97"/>
        <v>29</v>
      </c>
      <c r="E305">
        <f t="shared" ca="1" si="98"/>
        <v>2</v>
      </c>
      <c r="F305" t="str">
        <f t="shared" ca="1" si="99"/>
        <v>construction</v>
      </c>
      <c r="G305">
        <f t="shared" ca="1" si="100"/>
        <v>2</v>
      </c>
      <c r="H305" t="str">
        <f t="shared" ca="1" si="101"/>
        <v>college</v>
      </c>
      <c r="I305">
        <f t="shared" ca="1" si="102"/>
        <v>1</v>
      </c>
      <c r="J305">
        <f t="shared" ca="1" si="103"/>
        <v>2</v>
      </c>
      <c r="K305">
        <f t="shared" ca="1" si="104"/>
        <v>69581</v>
      </c>
      <c r="L305">
        <f t="shared" ca="1" si="105"/>
        <v>2</v>
      </c>
      <c r="M305" t="str">
        <f t="shared" ca="1" si="93"/>
        <v>area2</v>
      </c>
      <c r="N305">
        <f t="shared" ca="1" si="106"/>
        <v>208743</v>
      </c>
      <c r="O305" s="2">
        <f t="shared" ca="1" si="107"/>
        <v>149066.07640076947</v>
      </c>
      <c r="P305" s="1">
        <f t="shared" ca="1" si="108"/>
        <v>109674.72854304426</v>
      </c>
      <c r="Q305">
        <f t="shared" ca="1" si="109"/>
        <v>66860</v>
      </c>
      <c r="R305">
        <f t="shared" ca="1" si="110"/>
        <v>105215.50812100296</v>
      </c>
      <c r="S305">
        <f t="shared" ca="1" si="111"/>
        <v>14240.819444195764</v>
      </c>
      <c r="T305" s="1">
        <f t="shared" ca="1" si="112"/>
        <v>332658.54798724002</v>
      </c>
      <c r="U305" s="2">
        <f t="shared" ca="1" si="113"/>
        <v>321141.58452177246</v>
      </c>
      <c r="V305" s="1">
        <f t="shared" ca="1" si="114"/>
        <v>11516.963465467561</v>
      </c>
      <c r="AD305" s="6">
        <f ca="1">IF(Table2[[#This Row],[gender]]="men",1,0)</f>
        <v>1</v>
      </c>
      <c r="AE305" s="7">
        <f ca="1">IF(Table2[[#This Row],[gender]]="women",1,0)</f>
        <v>0</v>
      </c>
      <c r="AF305" s="7"/>
      <c r="AG305" s="8"/>
      <c r="AI305" s="6">
        <f ca="1">IF(Table2[[#This Row],[field_of_work]]="health",1,0)</f>
        <v>0</v>
      </c>
      <c r="AJ305" s="7">
        <f ca="1">IF(Table2[[#This Row],[field_of_work]]="construction",1,0)</f>
        <v>1</v>
      </c>
      <c r="AK305" s="7">
        <f ca="1">IF(Table2[[#This Row],[field_of_work]]="teaching",1,0)</f>
        <v>0</v>
      </c>
      <c r="AL305" s="7">
        <f ca="1">IF(Table2[[#This Row],[field_of_work]]="IT",1,0)</f>
        <v>0</v>
      </c>
      <c r="AM305" s="7">
        <f ca="1">IF(Table2[[#This Row],[field_of_work]]="general work",1,0)</f>
        <v>0</v>
      </c>
      <c r="AN305" s="7">
        <f ca="1">IF(Table2[[#This Row],[field_of_work]]="agriculture",1,0)</f>
        <v>0</v>
      </c>
      <c r="AO305" s="7"/>
      <c r="AP305" s="7"/>
      <c r="AQ305" s="7"/>
      <c r="AR305" s="7"/>
      <c r="AS305" s="7"/>
      <c r="AT305" s="8"/>
      <c r="AV305" s="19">
        <f t="shared" ca="1" si="94"/>
        <v>4187.1698233451298</v>
      </c>
      <c r="AW305" s="8"/>
      <c r="AX305" s="6">
        <f ca="1">IF(Table2[[#This Row],[debts]]&gt;$AY$14,1,0)</f>
        <v>1</v>
      </c>
      <c r="AY305" s="7"/>
      <c r="AZ305" s="8"/>
      <c r="BA305" s="26">
        <f ca="1">Table2[[#This Row],[mortage_left]]/Table2[[#This Row],[value_of_house]]</f>
        <v>0.7141129350482146</v>
      </c>
      <c r="BB305" s="7">
        <f t="shared" ca="1" si="115"/>
        <v>0</v>
      </c>
      <c r="BC305" s="7"/>
      <c r="BD305" s="7"/>
      <c r="BE305" s="6">
        <f ca="1">IF(Table2[[#This Row],[area]]="area1",Table2[[#This Row],[income]],0)</f>
        <v>0</v>
      </c>
      <c r="BF305" s="7">
        <f ca="1">IF(Table2[[#This Row],[area]]="area2",Table2[[#This Row],[income]],0)</f>
        <v>69581</v>
      </c>
      <c r="BG305" s="7">
        <f ca="1">IF(Table2[[#This Row],[area]]="area3",Table2[[#This Row],[income]],0)</f>
        <v>0</v>
      </c>
      <c r="BH305" s="7">
        <f ca="1">IF(Table2[[#This Row],[area]]="area4",Table2[[#This Row],[income]],0)</f>
        <v>0</v>
      </c>
      <c r="BI305" s="7">
        <f ca="1">IF(Table2[[#This Row],[area]]="area5",Table2[[#This Row],[income]],0)</f>
        <v>0</v>
      </c>
      <c r="BJ305" s="7">
        <f ca="1">IF(Table2[[#This Row],[area]]="area6",Table2[[#This Row],[income]],0)</f>
        <v>0</v>
      </c>
      <c r="BK305" s="7">
        <f ca="1">IF(Table2[[#This Row],[area]]="area7",Table2[[#This Row],[income]],0)</f>
        <v>0</v>
      </c>
      <c r="BL305" s="7">
        <f ca="1">IF(Table2[[#This Row],[area]]="area8",Table2[[#This Row],[income]],0)</f>
        <v>0</v>
      </c>
      <c r="BM305" s="7">
        <f ca="1">IF(Table2[[#This Row],[area]]="area9",Table2[[#This Row],[income]],0)</f>
        <v>0</v>
      </c>
      <c r="BN305" s="7">
        <f ca="1">IF(Table2[[#This Row],[area]]="area10",Table2[[#This Row],[income]],0)</f>
        <v>0</v>
      </c>
      <c r="BO305" s="6">
        <f ca="1">IF(Table2[[#This Row],[field_of_work]]="health",Table2[[#This Row],[income]],0)</f>
        <v>0</v>
      </c>
      <c r="BP305" s="7">
        <f ca="1">IF(Table2[[#This Row],[field_of_work]]="construction",Table2[[#This Row],[income]],0)</f>
        <v>69581</v>
      </c>
      <c r="BQ305" s="7">
        <f ca="1">IF(Table2[[#This Row],[field_of_work]]="teaching",Table2[[#This Row],[income]],0)</f>
        <v>0</v>
      </c>
      <c r="BR305" s="7">
        <f ca="1">IF(Table2[[#This Row],[field_of_work]]="IT",Table2[[#This Row],[income]],0)</f>
        <v>0</v>
      </c>
      <c r="BS305" s="7">
        <f ca="1">IF(Table2[[#This Row],[field_of_work]]="general work",Table2[[#This Row],[income]],0)</f>
        <v>0</v>
      </c>
      <c r="BT305" s="8">
        <f ca="1">IF(Table2[[#This Row],[field_of_work]]="agriculture",Table2[[#This Row],[income]],0)</f>
        <v>0</v>
      </c>
      <c r="BU305" s="6">
        <f ca="1">IF(Table2[[#This Row],[value_of_debts]]&gt;Table2[[#This Row],[income]],1,0)</f>
        <v>1</v>
      </c>
      <c r="BV305" s="7"/>
      <c r="BW305" s="6">
        <f ca="1">IF(Table2[[#This Row],[net_worth_of_person($)]]&gt;$BX$14,Table2[[#This Row],[age]],0)</f>
        <v>29</v>
      </c>
      <c r="BX305" s="8"/>
    </row>
    <row r="306" spans="2:76" x14ac:dyDescent="0.3">
      <c r="B306">
        <f t="shared" ca="1" si="95"/>
        <v>1</v>
      </c>
      <c r="C306" t="str">
        <f t="shared" ca="1" si="96"/>
        <v>men</v>
      </c>
      <c r="D306">
        <f t="shared" ca="1" si="97"/>
        <v>34</v>
      </c>
      <c r="E306">
        <f t="shared" ca="1" si="98"/>
        <v>1</v>
      </c>
      <c r="F306" t="str">
        <f t="shared" ca="1" si="99"/>
        <v>health</v>
      </c>
      <c r="G306">
        <f t="shared" ca="1" si="100"/>
        <v>3</v>
      </c>
      <c r="H306" t="str">
        <f t="shared" ca="1" si="101"/>
        <v>university</v>
      </c>
      <c r="I306">
        <f t="shared" ca="1" si="102"/>
        <v>3</v>
      </c>
      <c r="J306">
        <f t="shared" ca="1" si="103"/>
        <v>1</v>
      </c>
      <c r="K306">
        <f t="shared" ca="1" si="104"/>
        <v>62816</v>
      </c>
      <c r="L306">
        <f t="shared" ca="1" si="105"/>
        <v>11</v>
      </c>
      <c r="M306" t="str">
        <f t="shared" ca="1" si="93"/>
        <v>area10</v>
      </c>
      <c r="N306">
        <f t="shared" ca="1" si="106"/>
        <v>188448</v>
      </c>
      <c r="O306" s="2">
        <f t="shared" ca="1" si="107"/>
        <v>35771.330743039573</v>
      </c>
      <c r="P306" s="1">
        <f t="shared" ca="1" si="108"/>
        <v>4187.1698233451298</v>
      </c>
      <c r="Q306">
        <f t="shared" ca="1" si="109"/>
        <v>2151</v>
      </c>
      <c r="R306">
        <f t="shared" ca="1" si="110"/>
        <v>58602.751537459277</v>
      </c>
      <c r="S306">
        <f t="shared" ca="1" si="111"/>
        <v>11351.013393595209</v>
      </c>
      <c r="T306" s="1">
        <f t="shared" ca="1" si="112"/>
        <v>203986.18321694032</v>
      </c>
      <c r="U306" s="2">
        <f t="shared" ca="1" si="113"/>
        <v>96525.082280498842</v>
      </c>
      <c r="V306" s="1">
        <f t="shared" ca="1" si="114"/>
        <v>107461.10093644148</v>
      </c>
      <c r="AD306" s="6">
        <f ca="1">IF(Table2[[#This Row],[gender]]="men",1,0)</f>
        <v>1</v>
      </c>
      <c r="AE306" s="7">
        <f ca="1">IF(Table2[[#This Row],[gender]]="women",1,0)</f>
        <v>0</v>
      </c>
      <c r="AF306" s="7"/>
      <c r="AG306" s="8"/>
      <c r="AI306" s="6">
        <f ca="1">IF(Table2[[#This Row],[field_of_work]]="health",1,0)</f>
        <v>1</v>
      </c>
      <c r="AJ306" s="7">
        <f ca="1">IF(Table2[[#This Row],[field_of_work]]="construction",1,0)</f>
        <v>0</v>
      </c>
      <c r="AK306" s="7">
        <f ca="1">IF(Table2[[#This Row],[field_of_work]]="teaching",1,0)</f>
        <v>0</v>
      </c>
      <c r="AL306" s="7">
        <f ca="1">IF(Table2[[#This Row],[field_of_work]]="IT",1,0)</f>
        <v>0</v>
      </c>
      <c r="AM306" s="7">
        <f ca="1">IF(Table2[[#This Row],[field_of_work]]="general work",1,0)</f>
        <v>0</v>
      </c>
      <c r="AN306" s="7">
        <f ca="1">IF(Table2[[#This Row],[field_of_work]]="agriculture",1,0)</f>
        <v>0</v>
      </c>
      <c r="AO306" s="7"/>
      <c r="AP306" s="7"/>
      <c r="AQ306" s="7"/>
      <c r="AR306" s="7"/>
      <c r="AS306" s="7"/>
      <c r="AT306" s="8"/>
      <c r="AV306" s="19">
        <f t="shared" ca="1" si="94"/>
        <v>38394.873558656676</v>
      </c>
      <c r="AW306" s="8"/>
      <c r="AX306" s="6">
        <f ca="1">IF(Table2[[#This Row],[debts]]&gt;$AY$14,1,0)</f>
        <v>1</v>
      </c>
      <c r="AY306" s="7"/>
      <c r="AZ306" s="8"/>
      <c r="BA306" s="26">
        <f ca="1">Table2[[#This Row],[mortage_left]]/Table2[[#This Row],[value_of_house]]</f>
        <v>0.18982069718457917</v>
      </c>
      <c r="BB306" s="7">
        <f t="shared" ca="1" si="115"/>
        <v>1</v>
      </c>
      <c r="BC306" s="7"/>
      <c r="BD306" s="7"/>
      <c r="BE306" s="6">
        <f ca="1">IF(Table2[[#This Row],[area]]="area1",Table2[[#This Row],[income]],0)</f>
        <v>0</v>
      </c>
      <c r="BF306" s="7">
        <f ca="1">IF(Table2[[#This Row],[area]]="area2",Table2[[#This Row],[income]],0)</f>
        <v>0</v>
      </c>
      <c r="BG306" s="7">
        <f ca="1">IF(Table2[[#This Row],[area]]="area3",Table2[[#This Row],[income]],0)</f>
        <v>0</v>
      </c>
      <c r="BH306" s="7">
        <f ca="1">IF(Table2[[#This Row],[area]]="area4",Table2[[#This Row],[income]],0)</f>
        <v>0</v>
      </c>
      <c r="BI306" s="7">
        <f ca="1">IF(Table2[[#This Row],[area]]="area5",Table2[[#This Row],[income]],0)</f>
        <v>0</v>
      </c>
      <c r="BJ306" s="7">
        <f ca="1">IF(Table2[[#This Row],[area]]="area6",Table2[[#This Row],[income]],0)</f>
        <v>0</v>
      </c>
      <c r="BK306" s="7">
        <f ca="1">IF(Table2[[#This Row],[area]]="area7",Table2[[#This Row],[income]],0)</f>
        <v>0</v>
      </c>
      <c r="BL306" s="7">
        <f ca="1">IF(Table2[[#This Row],[area]]="area8",Table2[[#This Row],[income]],0)</f>
        <v>0</v>
      </c>
      <c r="BM306" s="7">
        <f ca="1">IF(Table2[[#This Row],[area]]="area9",Table2[[#This Row],[income]],0)</f>
        <v>0</v>
      </c>
      <c r="BN306" s="7">
        <f ca="1">IF(Table2[[#This Row],[area]]="area10",Table2[[#This Row],[income]],0)</f>
        <v>62816</v>
      </c>
      <c r="BO306" s="6">
        <f ca="1">IF(Table2[[#This Row],[field_of_work]]="health",Table2[[#This Row],[income]],0)</f>
        <v>62816</v>
      </c>
      <c r="BP306" s="7">
        <f ca="1">IF(Table2[[#This Row],[field_of_work]]="construction",Table2[[#This Row],[income]],0)</f>
        <v>0</v>
      </c>
      <c r="BQ306" s="7">
        <f ca="1">IF(Table2[[#This Row],[field_of_work]]="teaching",Table2[[#This Row],[income]],0)</f>
        <v>0</v>
      </c>
      <c r="BR306" s="7">
        <f ca="1">IF(Table2[[#This Row],[field_of_work]]="IT",Table2[[#This Row],[income]],0)</f>
        <v>0</v>
      </c>
      <c r="BS306" s="7">
        <f ca="1">IF(Table2[[#This Row],[field_of_work]]="general work",Table2[[#This Row],[income]],0)</f>
        <v>0</v>
      </c>
      <c r="BT306" s="8">
        <f ca="1">IF(Table2[[#This Row],[field_of_work]]="agriculture",Table2[[#This Row],[income]],0)</f>
        <v>0</v>
      </c>
      <c r="BU306" s="6">
        <f ca="1">IF(Table2[[#This Row],[value_of_debts]]&gt;Table2[[#This Row],[income]],1,0)</f>
        <v>1</v>
      </c>
      <c r="BV306" s="7"/>
      <c r="BW306" s="6">
        <f ca="1">IF(Table2[[#This Row],[net_worth_of_person($)]]&gt;$BX$14,Table2[[#This Row],[age]],0)</f>
        <v>34</v>
      </c>
      <c r="BX306" s="8"/>
    </row>
    <row r="307" spans="2:76" x14ac:dyDescent="0.3">
      <c r="B307">
        <f t="shared" ca="1" si="95"/>
        <v>1</v>
      </c>
      <c r="C307" t="str">
        <f t="shared" ca="1" si="96"/>
        <v>men</v>
      </c>
      <c r="D307">
        <f t="shared" ca="1" si="97"/>
        <v>31</v>
      </c>
      <c r="E307">
        <f t="shared" ca="1" si="98"/>
        <v>4</v>
      </c>
      <c r="F307" t="str">
        <f t="shared" ca="1" si="99"/>
        <v>IT</v>
      </c>
      <c r="G307">
        <f t="shared" ca="1" si="100"/>
        <v>2</v>
      </c>
      <c r="H307" t="str">
        <f t="shared" ca="1" si="101"/>
        <v>college</v>
      </c>
      <c r="I307">
        <f t="shared" ca="1" si="102"/>
        <v>2</v>
      </c>
      <c r="J307">
        <f t="shared" ca="1" si="103"/>
        <v>2</v>
      </c>
      <c r="K307">
        <f t="shared" ca="1" si="104"/>
        <v>55294</v>
      </c>
      <c r="L307">
        <f t="shared" ca="1" si="105"/>
        <v>2</v>
      </c>
      <c r="M307" t="str">
        <f t="shared" ca="1" si="93"/>
        <v>area2</v>
      </c>
      <c r="N307">
        <f t="shared" ca="1" si="106"/>
        <v>165882</v>
      </c>
      <c r="O307" s="2">
        <f t="shared" ca="1" si="107"/>
        <v>110454.80971538668</v>
      </c>
      <c r="P307" s="1">
        <f t="shared" ca="1" si="108"/>
        <v>76789.747117313353</v>
      </c>
      <c r="Q307">
        <f t="shared" ca="1" si="109"/>
        <v>59915</v>
      </c>
      <c r="R307">
        <f t="shared" ca="1" si="110"/>
        <v>63905.50647723311</v>
      </c>
      <c r="S307">
        <f t="shared" ca="1" si="111"/>
        <v>22094.483040083949</v>
      </c>
      <c r="T307" s="1">
        <f t="shared" ca="1" si="112"/>
        <v>264766.23015739728</v>
      </c>
      <c r="U307" s="2">
        <f t="shared" ca="1" si="113"/>
        <v>234275.31619261979</v>
      </c>
      <c r="V307" s="1">
        <f t="shared" ca="1" si="114"/>
        <v>30490.913964777486</v>
      </c>
      <c r="AD307" s="6">
        <f ca="1">IF(Table2[[#This Row],[gender]]="men",1,0)</f>
        <v>1</v>
      </c>
      <c r="AE307" s="7">
        <f ca="1">IF(Table2[[#This Row],[gender]]="women",1,0)</f>
        <v>0</v>
      </c>
      <c r="AF307" s="7"/>
      <c r="AG307" s="8"/>
      <c r="AI307" s="6">
        <f ca="1">IF(Table2[[#This Row],[field_of_work]]="health",1,0)</f>
        <v>0</v>
      </c>
      <c r="AJ307" s="7">
        <f ca="1">IF(Table2[[#This Row],[field_of_work]]="construction",1,0)</f>
        <v>0</v>
      </c>
      <c r="AK307" s="7">
        <f ca="1">IF(Table2[[#This Row],[field_of_work]]="teaching",1,0)</f>
        <v>0</v>
      </c>
      <c r="AL307" s="7">
        <f ca="1">IF(Table2[[#This Row],[field_of_work]]="IT",1,0)</f>
        <v>1</v>
      </c>
      <c r="AM307" s="7">
        <f ca="1">IF(Table2[[#This Row],[field_of_work]]="general work",1,0)</f>
        <v>0</v>
      </c>
      <c r="AN307" s="7">
        <f ca="1">IF(Table2[[#This Row],[field_of_work]]="agriculture",1,0)</f>
        <v>0</v>
      </c>
      <c r="AO307" s="7"/>
      <c r="AP307" s="7"/>
      <c r="AQ307" s="7"/>
      <c r="AR307" s="7"/>
      <c r="AS307" s="7"/>
      <c r="AT307" s="8"/>
      <c r="AV307" s="19">
        <f t="shared" ca="1" si="94"/>
        <v>17476.980040225513</v>
      </c>
      <c r="AW307" s="8"/>
      <c r="AX307" s="6">
        <f ca="1">IF(Table2[[#This Row],[debts]]&gt;$AY$14,1,0)</f>
        <v>1</v>
      </c>
      <c r="AY307" s="7"/>
      <c r="AZ307" s="8"/>
      <c r="BA307" s="26">
        <f ca="1">Table2[[#This Row],[mortage_left]]/Table2[[#This Row],[value_of_house]]</f>
        <v>0.66586374480285193</v>
      </c>
      <c r="BB307" s="7">
        <f t="shared" ca="1" si="115"/>
        <v>0</v>
      </c>
      <c r="BC307" s="7"/>
      <c r="BD307" s="7"/>
      <c r="BE307" s="6">
        <f ca="1">IF(Table2[[#This Row],[area]]="area1",Table2[[#This Row],[income]],0)</f>
        <v>0</v>
      </c>
      <c r="BF307" s="7">
        <f ca="1">IF(Table2[[#This Row],[area]]="area2",Table2[[#This Row],[income]],0)</f>
        <v>55294</v>
      </c>
      <c r="BG307" s="7">
        <f ca="1">IF(Table2[[#This Row],[area]]="area3",Table2[[#This Row],[income]],0)</f>
        <v>0</v>
      </c>
      <c r="BH307" s="7">
        <f ca="1">IF(Table2[[#This Row],[area]]="area4",Table2[[#This Row],[income]],0)</f>
        <v>0</v>
      </c>
      <c r="BI307" s="7">
        <f ca="1">IF(Table2[[#This Row],[area]]="area5",Table2[[#This Row],[income]],0)</f>
        <v>0</v>
      </c>
      <c r="BJ307" s="7">
        <f ca="1">IF(Table2[[#This Row],[area]]="area6",Table2[[#This Row],[income]],0)</f>
        <v>0</v>
      </c>
      <c r="BK307" s="7">
        <f ca="1">IF(Table2[[#This Row],[area]]="area7",Table2[[#This Row],[income]],0)</f>
        <v>0</v>
      </c>
      <c r="BL307" s="7">
        <f ca="1">IF(Table2[[#This Row],[area]]="area8",Table2[[#This Row],[income]],0)</f>
        <v>0</v>
      </c>
      <c r="BM307" s="7">
        <f ca="1">IF(Table2[[#This Row],[area]]="area9",Table2[[#This Row],[income]],0)</f>
        <v>0</v>
      </c>
      <c r="BN307" s="7">
        <f ca="1">IF(Table2[[#This Row],[area]]="area10",Table2[[#This Row],[income]],0)</f>
        <v>0</v>
      </c>
      <c r="BO307" s="6">
        <f ca="1">IF(Table2[[#This Row],[field_of_work]]="health",Table2[[#This Row],[income]],0)</f>
        <v>0</v>
      </c>
      <c r="BP307" s="7">
        <f ca="1">IF(Table2[[#This Row],[field_of_work]]="construction",Table2[[#This Row],[income]],0)</f>
        <v>0</v>
      </c>
      <c r="BQ307" s="7">
        <f ca="1">IF(Table2[[#This Row],[field_of_work]]="teaching",Table2[[#This Row],[income]],0)</f>
        <v>0</v>
      </c>
      <c r="BR307" s="7">
        <f ca="1">IF(Table2[[#This Row],[field_of_work]]="IT",Table2[[#This Row],[income]],0)</f>
        <v>55294</v>
      </c>
      <c r="BS307" s="7">
        <f ca="1">IF(Table2[[#This Row],[field_of_work]]="general work",Table2[[#This Row],[income]],0)</f>
        <v>0</v>
      </c>
      <c r="BT307" s="8">
        <f ca="1">IF(Table2[[#This Row],[field_of_work]]="agriculture",Table2[[#This Row],[income]],0)</f>
        <v>0</v>
      </c>
      <c r="BU307" s="6">
        <f ca="1">IF(Table2[[#This Row],[value_of_debts]]&gt;Table2[[#This Row],[income]],1,0)</f>
        <v>1</v>
      </c>
      <c r="BV307" s="7"/>
      <c r="BW307" s="6">
        <f ca="1">IF(Table2[[#This Row],[net_worth_of_person($)]]&gt;$BX$14,Table2[[#This Row],[age]],0)</f>
        <v>31</v>
      </c>
      <c r="BX307" s="8"/>
    </row>
    <row r="308" spans="2:76" x14ac:dyDescent="0.3">
      <c r="B308">
        <f t="shared" ca="1" si="95"/>
        <v>2</v>
      </c>
      <c r="C308" t="str">
        <f t="shared" ca="1" si="96"/>
        <v>women</v>
      </c>
      <c r="D308">
        <f t="shared" ca="1" si="97"/>
        <v>32</v>
      </c>
      <c r="E308">
        <f t="shared" ca="1" si="98"/>
        <v>6</v>
      </c>
      <c r="F308" t="str">
        <f t="shared" ca="1" si="99"/>
        <v>agriculture</v>
      </c>
      <c r="G308">
        <f t="shared" ca="1" si="100"/>
        <v>1</v>
      </c>
      <c r="H308" t="str">
        <f t="shared" ca="1" si="101"/>
        <v>highschool</v>
      </c>
      <c r="I308">
        <f t="shared" ca="1" si="102"/>
        <v>0</v>
      </c>
      <c r="J308">
        <f t="shared" ca="1" si="103"/>
        <v>3</v>
      </c>
      <c r="K308">
        <f t="shared" ca="1" si="104"/>
        <v>37369</v>
      </c>
      <c r="L308">
        <f t="shared" ca="1" si="105"/>
        <v>3</v>
      </c>
      <c r="M308" t="str">
        <f t="shared" ca="1" si="93"/>
        <v>area3</v>
      </c>
      <c r="N308">
        <f t="shared" ca="1" si="106"/>
        <v>112107</v>
      </c>
      <c r="O308" s="2">
        <f t="shared" ca="1" si="107"/>
        <v>8695.4536000003518</v>
      </c>
      <c r="P308" s="1">
        <f t="shared" ca="1" si="108"/>
        <v>52430.94012067654</v>
      </c>
      <c r="Q308">
        <f t="shared" ca="1" si="109"/>
        <v>39189</v>
      </c>
      <c r="R308">
        <f t="shared" ca="1" si="110"/>
        <v>8956.3677250884011</v>
      </c>
      <c r="S308">
        <f t="shared" ca="1" si="111"/>
        <v>47128.827513578333</v>
      </c>
      <c r="T308" s="1">
        <f t="shared" ca="1" si="112"/>
        <v>211666.76763425488</v>
      </c>
      <c r="U308" s="2">
        <f t="shared" ca="1" si="113"/>
        <v>56840.821325088749</v>
      </c>
      <c r="V308" s="1">
        <f t="shared" ca="1" si="114"/>
        <v>154825.94630916615</v>
      </c>
      <c r="AD308" s="6">
        <f ca="1">IF(Table2[[#This Row],[gender]]="men",1,0)</f>
        <v>0</v>
      </c>
      <c r="AE308" s="7">
        <f ca="1">IF(Table2[[#This Row],[gender]]="women",1,0)</f>
        <v>1</v>
      </c>
      <c r="AF308" s="7"/>
      <c r="AG308" s="8"/>
      <c r="AI308" s="6">
        <f ca="1">IF(Table2[[#This Row],[field_of_work]]="health",1,0)</f>
        <v>0</v>
      </c>
      <c r="AJ308" s="7">
        <f ca="1">IF(Table2[[#This Row],[field_of_work]]="construction",1,0)</f>
        <v>0</v>
      </c>
      <c r="AK308" s="7">
        <f ca="1">IF(Table2[[#This Row],[field_of_work]]="teaching",1,0)</f>
        <v>0</v>
      </c>
      <c r="AL308" s="7">
        <f ca="1">IF(Table2[[#This Row],[field_of_work]]="IT",1,0)</f>
        <v>0</v>
      </c>
      <c r="AM308" s="7">
        <f ca="1">IF(Table2[[#This Row],[field_of_work]]="general work",1,0)</f>
        <v>0</v>
      </c>
      <c r="AN308" s="7">
        <f ca="1">IF(Table2[[#This Row],[field_of_work]]="agriculture",1,0)</f>
        <v>1</v>
      </c>
      <c r="AO308" s="7"/>
      <c r="AP308" s="7"/>
      <c r="AQ308" s="7"/>
      <c r="AR308" s="7"/>
      <c r="AS308" s="7"/>
      <c r="AT308" s="8"/>
      <c r="AV308" s="19">
        <f t="shared" ca="1" si="94"/>
        <v>39949.344858163669</v>
      </c>
      <c r="AW308" s="8"/>
      <c r="AX308" s="6">
        <f ca="1">IF(Table2[[#This Row],[debts]]&gt;$AY$14,1,0)</f>
        <v>1</v>
      </c>
      <c r="AY308" s="7"/>
      <c r="AZ308" s="8"/>
      <c r="BA308" s="26">
        <f ca="1">Table2[[#This Row],[mortage_left]]/Table2[[#This Row],[value_of_house]]</f>
        <v>7.7563877367161305E-2</v>
      </c>
      <c r="BB308" s="7">
        <f t="shared" ca="1" si="115"/>
        <v>1</v>
      </c>
      <c r="BC308" s="7"/>
      <c r="BD308" s="7"/>
      <c r="BE308" s="6">
        <f ca="1">IF(Table2[[#This Row],[area]]="area1",Table2[[#This Row],[income]],0)</f>
        <v>0</v>
      </c>
      <c r="BF308" s="7">
        <f ca="1">IF(Table2[[#This Row],[area]]="area2",Table2[[#This Row],[income]],0)</f>
        <v>0</v>
      </c>
      <c r="BG308" s="7">
        <f ca="1">IF(Table2[[#This Row],[area]]="area3",Table2[[#This Row],[income]],0)</f>
        <v>37369</v>
      </c>
      <c r="BH308" s="7">
        <f ca="1">IF(Table2[[#This Row],[area]]="area4",Table2[[#This Row],[income]],0)</f>
        <v>0</v>
      </c>
      <c r="BI308" s="7">
        <f ca="1">IF(Table2[[#This Row],[area]]="area5",Table2[[#This Row],[income]],0)</f>
        <v>0</v>
      </c>
      <c r="BJ308" s="7">
        <f ca="1">IF(Table2[[#This Row],[area]]="area6",Table2[[#This Row],[income]],0)</f>
        <v>0</v>
      </c>
      <c r="BK308" s="7">
        <f ca="1">IF(Table2[[#This Row],[area]]="area7",Table2[[#This Row],[income]],0)</f>
        <v>0</v>
      </c>
      <c r="BL308" s="7">
        <f ca="1">IF(Table2[[#This Row],[area]]="area8",Table2[[#This Row],[income]],0)</f>
        <v>0</v>
      </c>
      <c r="BM308" s="7">
        <f ca="1">IF(Table2[[#This Row],[area]]="area9",Table2[[#This Row],[income]],0)</f>
        <v>0</v>
      </c>
      <c r="BN308" s="7">
        <f ca="1">IF(Table2[[#This Row],[area]]="area10",Table2[[#This Row],[income]],0)</f>
        <v>0</v>
      </c>
      <c r="BO308" s="6">
        <f ca="1">IF(Table2[[#This Row],[field_of_work]]="health",Table2[[#This Row],[income]],0)</f>
        <v>0</v>
      </c>
      <c r="BP308" s="7">
        <f ca="1">IF(Table2[[#This Row],[field_of_work]]="construction",Table2[[#This Row],[income]],0)</f>
        <v>0</v>
      </c>
      <c r="BQ308" s="7">
        <f ca="1">IF(Table2[[#This Row],[field_of_work]]="teaching",Table2[[#This Row],[income]],0)</f>
        <v>0</v>
      </c>
      <c r="BR308" s="7">
        <f ca="1">IF(Table2[[#This Row],[field_of_work]]="IT",Table2[[#This Row],[income]],0)</f>
        <v>0</v>
      </c>
      <c r="BS308" s="7">
        <f ca="1">IF(Table2[[#This Row],[field_of_work]]="general work",Table2[[#This Row],[income]],0)</f>
        <v>0</v>
      </c>
      <c r="BT308" s="8">
        <f ca="1">IF(Table2[[#This Row],[field_of_work]]="agriculture",Table2[[#This Row],[income]],0)</f>
        <v>37369</v>
      </c>
      <c r="BU308" s="6">
        <f ca="1">IF(Table2[[#This Row],[value_of_debts]]&gt;Table2[[#This Row],[income]],1,0)</f>
        <v>1</v>
      </c>
      <c r="BV308" s="7"/>
      <c r="BW308" s="6">
        <f ca="1">IF(Table2[[#This Row],[net_worth_of_person($)]]&gt;$BX$14,Table2[[#This Row],[age]],0)</f>
        <v>32</v>
      </c>
      <c r="BX308" s="8"/>
    </row>
    <row r="309" spans="2:76" x14ac:dyDescent="0.3">
      <c r="B309">
        <f t="shared" ca="1" si="95"/>
        <v>2</v>
      </c>
      <c r="C309" t="str">
        <f t="shared" ca="1" si="96"/>
        <v>women</v>
      </c>
      <c r="D309">
        <f t="shared" ca="1" si="97"/>
        <v>41</v>
      </c>
      <c r="E309">
        <f t="shared" ca="1" si="98"/>
        <v>2</v>
      </c>
      <c r="F309" t="str">
        <f t="shared" ca="1" si="99"/>
        <v>construction</v>
      </c>
      <c r="G309">
        <f t="shared" ca="1" si="100"/>
        <v>2</v>
      </c>
      <c r="H309" t="str">
        <f t="shared" ca="1" si="101"/>
        <v>college</v>
      </c>
      <c r="I309">
        <f t="shared" ca="1" si="102"/>
        <v>4</v>
      </c>
      <c r="J309">
        <f t="shared" ca="1" si="103"/>
        <v>1</v>
      </c>
      <c r="K309">
        <f t="shared" ca="1" si="104"/>
        <v>76342</v>
      </c>
      <c r="L309">
        <f t="shared" ca="1" si="105"/>
        <v>13</v>
      </c>
      <c r="M309" t="str">
        <f t="shared" ca="1" si="93"/>
        <v>area10</v>
      </c>
      <c r="N309">
        <f t="shared" ca="1" si="106"/>
        <v>229026</v>
      </c>
      <c r="O309" s="2">
        <f t="shared" ca="1" si="107"/>
        <v>145277.46049235927</v>
      </c>
      <c r="P309" s="1">
        <f t="shared" ca="1" si="108"/>
        <v>39949.344858163669</v>
      </c>
      <c r="Q309">
        <f t="shared" ca="1" si="109"/>
        <v>8894</v>
      </c>
      <c r="R309">
        <f t="shared" ca="1" si="110"/>
        <v>79010.092811950642</v>
      </c>
      <c r="S309">
        <f t="shared" ca="1" si="111"/>
        <v>21060.801070698843</v>
      </c>
      <c r="T309" s="1">
        <f t="shared" ca="1" si="112"/>
        <v>290036.1459288625</v>
      </c>
      <c r="U309" s="2">
        <f t="shared" ca="1" si="113"/>
        <v>233181.5533043099</v>
      </c>
      <c r="V309" s="1">
        <f t="shared" ca="1" si="114"/>
        <v>56854.592624552606</v>
      </c>
      <c r="AD309" s="6">
        <f ca="1">IF(Table2[[#This Row],[gender]]="men",1,0)</f>
        <v>0</v>
      </c>
      <c r="AE309" s="7">
        <f ca="1">IF(Table2[[#This Row],[gender]]="women",1,0)</f>
        <v>1</v>
      </c>
      <c r="AF309" s="7"/>
      <c r="AG309" s="8"/>
      <c r="AI309" s="6">
        <f ca="1">IF(Table2[[#This Row],[field_of_work]]="health",1,0)</f>
        <v>0</v>
      </c>
      <c r="AJ309" s="7">
        <f ca="1">IF(Table2[[#This Row],[field_of_work]]="construction",1,0)</f>
        <v>1</v>
      </c>
      <c r="AK309" s="7">
        <f ca="1">IF(Table2[[#This Row],[field_of_work]]="teaching",1,0)</f>
        <v>0</v>
      </c>
      <c r="AL309" s="7">
        <f ca="1">IF(Table2[[#This Row],[field_of_work]]="IT",1,0)</f>
        <v>0</v>
      </c>
      <c r="AM309" s="7">
        <f ca="1">IF(Table2[[#This Row],[field_of_work]]="general work",1,0)</f>
        <v>0</v>
      </c>
      <c r="AN309" s="7">
        <f ca="1">IF(Table2[[#This Row],[field_of_work]]="agriculture",1,0)</f>
        <v>0</v>
      </c>
      <c r="AO309" s="7"/>
      <c r="AP309" s="7"/>
      <c r="AQ309" s="7"/>
      <c r="AR309" s="7"/>
      <c r="AS309" s="7"/>
      <c r="AT309" s="8"/>
      <c r="AV309" s="19">
        <f t="shared" ca="1" si="94"/>
        <v>20692.957134486256</v>
      </c>
      <c r="AW309" s="8"/>
      <c r="AX309" s="6">
        <f ca="1">IF(Table2[[#This Row],[debts]]&gt;$AY$14,1,0)</f>
        <v>1</v>
      </c>
      <c r="AY309" s="7"/>
      <c r="AZ309" s="8"/>
      <c r="BA309" s="26">
        <f ca="1">Table2[[#This Row],[mortage_left]]/Table2[[#This Row],[value_of_house]]</f>
        <v>0.63432737109480697</v>
      </c>
      <c r="BB309" s="7">
        <f t="shared" ca="1" si="115"/>
        <v>0</v>
      </c>
      <c r="BC309" s="7"/>
      <c r="BD309" s="7"/>
      <c r="BE309" s="6">
        <f ca="1">IF(Table2[[#This Row],[area]]="area1",Table2[[#This Row],[income]],0)</f>
        <v>0</v>
      </c>
      <c r="BF309" s="7">
        <f ca="1">IF(Table2[[#This Row],[area]]="area2",Table2[[#This Row],[income]],0)</f>
        <v>0</v>
      </c>
      <c r="BG309" s="7">
        <f ca="1">IF(Table2[[#This Row],[area]]="area3",Table2[[#This Row],[income]],0)</f>
        <v>0</v>
      </c>
      <c r="BH309" s="7">
        <f ca="1">IF(Table2[[#This Row],[area]]="area4",Table2[[#This Row],[income]],0)</f>
        <v>0</v>
      </c>
      <c r="BI309" s="7">
        <f ca="1">IF(Table2[[#This Row],[area]]="area5",Table2[[#This Row],[income]],0)</f>
        <v>0</v>
      </c>
      <c r="BJ309" s="7">
        <f ca="1">IF(Table2[[#This Row],[area]]="area6",Table2[[#This Row],[income]],0)</f>
        <v>0</v>
      </c>
      <c r="BK309" s="7">
        <f ca="1">IF(Table2[[#This Row],[area]]="area7",Table2[[#This Row],[income]],0)</f>
        <v>0</v>
      </c>
      <c r="BL309" s="7">
        <f ca="1">IF(Table2[[#This Row],[area]]="area8",Table2[[#This Row],[income]],0)</f>
        <v>0</v>
      </c>
      <c r="BM309" s="7">
        <f ca="1">IF(Table2[[#This Row],[area]]="area9",Table2[[#This Row],[income]],0)</f>
        <v>0</v>
      </c>
      <c r="BN309" s="7">
        <f ca="1">IF(Table2[[#This Row],[area]]="area10",Table2[[#This Row],[income]],0)</f>
        <v>76342</v>
      </c>
      <c r="BO309" s="6">
        <f ca="1">IF(Table2[[#This Row],[field_of_work]]="health",Table2[[#This Row],[income]],0)</f>
        <v>0</v>
      </c>
      <c r="BP309" s="7">
        <f ca="1">IF(Table2[[#This Row],[field_of_work]]="construction",Table2[[#This Row],[income]],0)</f>
        <v>76342</v>
      </c>
      <c r="BQ309" s="7">
        <f ca="1">IF(Table2[[#This Row],[field_of_work]]="teaching",Table2[[#This Row],[income]],0)</f>
        <v>0</v>
      </c>
      <c r="BR309" s="7">
        <f ca="1">IF(Table2[[#This Row],[field_of_work]]="IT",Table2[[#This Row],[income]],0)</f>
        <v>0</v>
      </c>
      <c r="BS309" s="7">
        <f ca="1">IF(Table2[[#This Row],[field_of_work]]="general work",Table2[[#This Row],[income]],0)</f>
        <v>0</v>
      </c>
      <c r="BT309" s="8">
        <f ca="1">IF(Table2[[#This Row],[field_of_work]]="agriculture",Table2[[#This Row],[income]],0)</f>
        <v>0</v>
      </c>
      <c r="BU309" s="6">
        <f ca="1">IF(Table2[[#This Row],[value_of_debts]]&gt;Table2[[#This Row],[income]],1,0)</f>
        <v>1</v>
      </c>
      <c r="BV309" s="7"/>
      <c r="BW309" s="6">
        <f ca="1">IF(Table2[[#This Row],[net_worth_of_person($)]]&gt;$BX$14,Table2[[#This Row],[age]],0)</f>
        <v>41</v>
      </c>
      <c r="BX309" s="8"/>
    </row>
    <row r="310" spans="2:76" x14ac:dyDescent="0.3">
      <c r="B310">
        <f t="shared" ca="1" si="95"/>
        <v>2</v>
      </c>
      <c r="C310" t="str">
        <f t="shared" ca="1" si="96"/>
        <v>women</v>
      </c>
      <c r="D310">
        <f t="shared" ca="1" si="97"/>
        <v>31</v>
      </c>
      <c r="E310">
        <f t="shared" ca="1" si="98"/>
        <v>5</v>
      </c>
      <c r="F310" t="str">
        <f t="shared" ca="1" si="99"/>
        <v>general work</v>
      </c>
      <c r="G310">
        <f t="shared" ca="1" si="100"/>
        <v>5</v>
      </c>
      <c r="H310" t="str">
        <f t="shared" ca="1" si="101"/>
        <v>other</v>
      </c>
      <c r="I310">
        <f t="shared" ca="1" si="102"/>
        <v>1</v>
      </c>
      <c r="J310">
        <f t="shared" ca="1" si="103"/>
        <v>1</v>
      </c>
      <c r="K310">
        <f t="shared" ca="1" si="104"/>
        <v>89483</v>
      </c>
      <c r="L310">
        <f t="shared" ca="1" si="105"/>
        <v>8</v>
      </c>
      <c r="M310" t="str">
        <f t="shared" ca="1" si="93"/>
        <v>area8</v>
      </c>
      <c r="N310">
        <f t="shared" ca="1" si="106"/>
        <v>536898</v>
      </c>
      <c r="O310" s="2">
        <f t="shared" ca="1" si="107"/>
        <v>160271.85805435007</v>
      </c>
      <c r="P310" s="1">
        <f t="shared" ca="1" si="108"/>
        <v>20692.957134486256</v>
      </c>
      <c r="Q310">
        <f t="shared" ca="1" si="109"/>
        <v>1327</v>
      </c>
      <c r="R310">
        <f t="shared" ca="1" si="110"/>
        <v>17905.013417634305</v>
      </c>
      <c r="S310">
        <f t="shared" ca="1" si="111"/>
        <v>112242.25148891244</v>
      </c>
      <c r="T310" s="1">
        <f t="shared" ca="1" si="112"/>
        <v>669833.20862339879</v>
      </c>
      <c r="U310" s="2">
        <f t="shared" ca="1" si="113"/>
        <v>179503.87147198437</v>
      </c>
      <c r="V310" s="1">
        <f t="shared" ca="1" si="114"/>
        <v>490329.33715141442</v>
      </c>
      <c r="AD310" s="6">
        <f ca="1">IF(Table2[[#This Row],[gender]]="men",1,0)</f>
        <v>0</v>
      </c>
      <c r="AE310" s="7">
        <f ca="1">IF(Table2[[#This Row],[gender]]="women",1,0)</f>
        <v>1</v>
      </c>
      <c r="AF310" s="7"/>
      <c r="AG310" s="8"/>
      <c r="AI310" s="6">
        <f ca="1">IF(Table2[[#This Row],[field_of_work]]="health",1,0)</f>
        <v>0</v>
      </c>
      <c r="AJ310" s="7">
        <f ca="1">IF(Table2[[#This Row],[field_of_work]]="construction",1,0)</f>
        <v>0</v>
      </c>
      <c r="AK310" s="7">
        <f ca="1">IF(Table2[[#This Row],[field_of_work]]="teaching",1,0)</f>
        <v>0</v>
      </c>
      <c r="AL310" s="7">
        <f ca="1">IF(Table2[[#This Row],[field_of_work]]="IT",1,0)</f>
        <v>0</v>
      </c>
      <c r="AM310" s="7">
        <f ca="1">IF(Table2[[#This Row],[field_of_work]]="general work",1,0)</f>
        <v>1</v>
      </c>
      <c r="AN310" s="7">
        <f ca="1">IF(Table2[[#This Row],[field_of_work]]="agriculture",1,0)</f>
        <v>0</v>
      </c>
      <c r="AO310" s="7"/>
      <c r="AP310" s="7"/>
      <c r="AQ310" s="7"/>
      <c r="AR310" s="7"/>
      <c r="AS310" s="7"/>
      <c r="AT310" s="8"/>
      <c r="AV310" s="19">
        <f t="shared" ca="1" si="94"/>
        <v>11122.91162170546</v>
      </c>
      <c r="AW310" s="8"/>
      <c r="AX310" s="6">
        <f ca="1">IF(Table2[[#This Row],[debts]]&gt;$AY$14,1,0)</f>
        <v>1</v>
      </c>
      <c r="AY310" s="7"/>
      <c r="AZ310" s="8"/>
      <c r="BA310" s="26">
        <f ca="1">Table2[[#This Row],[mortage_left]]/Table2[[#This Row],[value_of_house]]</f>
        <v>0.29851453731313971</v>
      </c>
      <c r="BB310" s="7">
        <f t="shared" ca="1" si="115"/>
        <v>1</v>
      </c>
      <c r="BC310" s="7"/>
      <c r="BD310" s="7"/>
      <c r="BE310" s="6">
        <f ca="1">IF(Table2[[#This Row],[area]]="area1",Table2[[#This Row],[income]],0)</f>
        <v>0</v>
      </c>
      <c r="BF310" s="7">
        <f ca="1">IF(Table2[[#This Row],[area]]="area2",Table2[[#This Row],[income]],0)</f>
        <v>0</v>
      </c>
      <c r="BG310" s="7">
        <f ca="1">IF(Table2[[#This Row],[area]]="area3",Table2[[#This Row],[income]],0)</f>
        <v>0</v>
      </c>
      <c r="BH310" s="7">
        <f ca="1">IF(Table2[[#This Row],[area]]="area4",Table2[[#This Row],[income]],0)</f>
        <v>0</v>
      </c>
      <c r="BI310" s="7">
        <f ca="1">IF(Table2[[#This Row],[area]]="area5",Table2[[#This Row],[income]],0)</f>
        <v>0</v>
      </c>
      <c r="BJ310" s="7">
        <f ca="1">IF(Table2[[#This Row],[area]]="area6",Table2[[#This Row],[income]],0)</f>
        <v>0</v>
      </c>
      <c r="BK310" s="7">
        <f ca="1">IF(Table2[[#This Row],[area]]="area7",Table2[[#This Row],[income]],0)</f>
        <v>0</v>
      </c>
      <c r="BL310" s="7">
        <f ca="1">IF(Table2[[#This Row],[area]]="area8",Table2[[#This Row],[income]],0)</f>
        <v>89483</v>
      </c>
      <c r="BM310" s="7">
        <f ca="1">IF(Table2[[#This Row],[area]]="area9",Table2[[#This Row],[income]],0)</f>
        <v>0</v>
      </c>
      <c r="BN310" s="7">
        <f ca="1">IF(Table2[[#This Row],[area]]="area10",Table2[[#This Row],[income]],0)</f>
        <v>0</v>
      </c>
      <c r="BO310" s="6">
        <f ca="1">IF(Table2[[#This Row],[field_of_work]]="health",Table2[[#This Row],[income]],0)</f>
        <v>0</v>
      </c>
      <c r="BP310" s="7">
        <f ca="1">IF(Table2[[#This Row],[field_of_work]]="construction",Table2[[#This Row],[income]],0)</f>
        <v>0</v>
      </c>
      <c r="BQ310" s="7">
        <f ca="1">IF(Table2[[#This Row],[field_of_work]]="teaching",Table2[[#This Row],[income]],0)</f>
        <v>0</v>
      </c>
      <c r="BR310" s="7">
        <f ca="1">IF(Table2[[#This Row],[field_of_work]]="IT",Table2[[#This Row],[income]],0)</f>
        <v>0</v>
      </c>
      <c r="BS310" s="7">
        <f ca="1">IF(Table2[[#This Row],[field_of_work]]="general work",Table2[[#This Row],[income]],0)</f>
        <v>89483</v>
      </c>
      <c r="BT310" s="8">
        <f ca="1">IF(Table2[[#This Row],[field_of_work]]="agriculture",Table2[[#This Row],[income]],0)</f>
        <v>0</v>
      </c>
      <c r="BU310" s="6">
        <f ca="1">IF(Table2[[#This Row],[value_of_debts]]&gt;Table2[[#This Row],[income]],1,0)</f>
        <v>1</v>
      </c>
      <c r="BV310" s="7"/>
      <c r="BW310" s="6">
        <f ca="1">IF(Table2[[#This Row],[net_worth_of_person($)]]&gt;$BX$14,Table2[[#This Row],[age]],0)</f>
        <v>31</v>
      </c>
      <c r="BX310" s="8"/>
    </row>
    <row r="311" spans="2:76" x14ac:dyDescent="0.3">
      <c r="B311">
        <f t="shared" ca="1" si="95"/>
        <v>2</v>
      </c>
      <c r="C311" t="str">
        <f t="shared" ca="1" si="96"/>
        <v>women</v>
      </c>
      <c r="D311">
        <f t="shared" ca="1" si="97"/>
        <v>33</v>
      </c>
      <c r="E311">
        <f t="shared" ca="1" si="98"/>
        <v>2</v>
      </c>
      <c r="F311" t="str">
        <f t="shared" ca="1" si="99"/>
        <v>construction</v>
      </c>
      <c r="G311">
        <f t="shared" ca="1" si="100"/>
        <v>5</v>
      </c>
      <c r="H311" t="str">
        <f t="shared" ca="1" si="101"/>
        <v>other</v>
      </c>
      <c r="I311">
        <f t="shared" ca="1" si="102"/>
        <v>4</v>
      </c>
      <c r="J311">
        <f t="shared" ca="1" si="103"/>
        <v>3</v>
      </c>
      <c r="K311">
        <f t="shared" ca="1" si="104"/>
        <v>58755</v>
      </c>
      <c r="L311">
        <f t="shared" ca="1" si="105"/>
        <v>9</v>
      </c>
      <c r="M311" t="str">
        <f t="shared" ca="1" si="93"/>
        <v>area9</v>
      </c>
      <c r="N311">
        <f t="shared" ca="1" si="106"/>
        <v>176265</v>
      </c>
      <c r="O311" s="2">
        <f t="shared" ca="1" si="107"/>
        <v>8771.2244180870694</v>
      </c>
      <c r="P311" s="1">
        <f t="shared" ca="1" si="108"/>
        <v>33368.734865116377</v>
      </c>
      <c r="Q311">
        <f t="shared" ca="1" si="109"/>
        <v>18086</v>
      </c>
      <c r="R311">
        <f t="shared" ca="1" si="110"/>
        <v>65532.458385421007</v>
      </c>
      <c r="S311">
        <f t="shared" ca="1" si="111"/>
        <v>26903.32629552899</v>
      </c>
      <c r="T311" s="1">
        <f t="shared" ca="1" si="112"/>
        <v>236537.06116064536</v>
      </c>
      <c r="U311" s="2">
        <f t="shared" ca="1" si="113"/>
        <v>92389.682803508069</v>
      </c>
      <c r="V311" s="1">
        <f t="shared" ca="1" si="114"/>
        <v>144147.37835713729</v>
      </c>
      <c r="AD311" s="6">
        <f ca="1">IF(Table2[[#This Row],[gender]]="men",1,0)</f>
        <v>0</v>
      </c>
      <c r="AE311" s="7">
        <f ca="1">IF(Table2[[#This Row],[gender]]="women",1,0)</f>
        <v>1</v>
      </c>
      <c r="AF311" s="7"/>
      <c r="AG311" s="8"/>
      <c r="AI311" s="6">
        <f ca="1">IF(Table2[[#This Row],[field_of_work]]="health",1,0)</f>
        <v>0</v>
      </c>
      <c r="AJ311" s="7">
        <f ca="1">IF(Table2[[#This Row],[field_of_work]]="construction",1,0)</f>
        <v>1</v>
      </c>
      <c r="AK311" s="7">
        <f ca="1">IF(Table2[[#This Row],[field_of_work]]="teaching",1,0)</f>
        <v>0</v>
      </c>
      <c r="AL311" s="7">
        <f ca="1">IF(Table2[[#This Row],[field_of_work]]="IT",1,0)</f>
        <v>0</v>
      </c>
      <c r="AM311" s="7">
        <f ca="1">IF(Table2[[#This Row],[field_of_work]]="general work",1,0)</f>
        <v>0</v>
      </c>
      <c r="AN311" s="7">
        <f ca="1">IF(Table2[[#This Row],[field_of_work]]="agriculture",1,0)</f>
        <v>0</v>
      </c>
      <c r="AO311" s="7"/>
      <c r="AP311" s="7"/>
      <c r="AQ311" s="7"/>
      <c r="AR311" s="7"/>
      <c r="AS311" s="7"/>
      <c r="AT311" s="8"/>
      <c r="AV311" s="19">
        <f t="shared" ca="1" si="94"/>
        <v>75907.240312788665</v>
      </c>
      <c r="AW311" s="8"/>
      <c r="AX311" s="6">
        <f ca="1">IF(Table2[[#This Row],[debts]]&gt;$AY$14,1,0)</f>
        <v>1</v>
      </c>
      <c r="AY311" s="7"/>
      <c r="AZ311" s="8"/>
      <c r="BA311" s="26">
        <f ca="1">Table2[[#This Row],[mortage_left]]/Table2[[#This Row],[value_of_house]]</f>
        <v>4.9761577273350177E-2</v>
      </c>
      <c r="BB311" s="7">
        <f t="shared" ca="1" si="115"/>
        <v>1</v>
      </c>
      <c r="BC311" s="7"/>
      <c r="BD311" s="7"/>
      <c r="BE311" s="6">
        <f ca="1">IF(Table2[[#This Row],[area]]="area1",Table2[[#This Row],[income]],0)</f>
        <v>0</v>
      </c>
      <c r="BF311" s="7">
        <f ca="1">IF(Table2[[#This Row],[area]]="area2",Table2[[#This Row],[income]],0)</f>
        <v>0</v>
      </c>
      <c r="BG311" s="7">
        <f ca="1">IF(Table2[[#This Row],[area]]="area3",Table2[[#This Row],[income]],0)</f>
        <v>0</v>
      </c>
      <c r="BH311" s="7">
        <f ca="1">IF(Table2[[#This Row],[area]]="area4",Table2[[#This Row],[income]],0)</f>
        <v>0</v>
      </c>
      <c r="BI311" s="7">
        <f ca="1">IF(Table2[[#This Row],[area]]="area5",Table2[[#This Row],[income]],0)</f>
        <v>0</v>
      </c>
      <c r="BJ311" s="7">
        <f ca="1">IF(Table2[[#This Row],[area]]="area6",Table2[[#This Row],[income]],0)</f>
        <v>0</v>
      </c>
      <c r="BK311" s="7">
        <f ca="1">IF(Table2[[#This Row],[area]]="area7",Table2[[#This Row],[income]],0)</f>
        <v>0</v>
      </c>
      <c r="BL311" s="7">
        <f ca="1">IF(Table2[[#This Row],[area]]="area8",Table2[[#This Row],[income]],0)</f>
        <v>0</v>
      </c>
      <c r="BM311" s="7">
        <f ca="1">IF(Table2[[#This Row],[area]]="area9",Table2[[#This Row],[income]],0)</f>
        <v>58755</v>
      </c>
      <c r="BN311" s="7">
        <f ca="1">IF(Table2[[#This Row],[area]]="area10",Table2[[#This Row],[income]],0)</f>
        <v>0</v>
      </c>
      <c r="BO311" s="6">
        <f ca="1">IF(Table2[[#This Row],[field_of_work]]="health",Table2[[#This Row],[income]],0)</f>
        <v>0</v>
      </c>
      <c r="BP311" s="7">
        <f ca="1">IF(Table2[[#This Row],[field_of_work]]="construction",Table2[[#This Row],[income]],0)</f>
        <v>58755</v>
      </c>
      <c r="BQ311" s="7">
        <f ca="1">IF(Table2[[#This Row],[field_of_work]]="teaching",Table2[[#This Row],[income]],0)</f>
        <v>0</v>
      </c>
      <c r="BR311" s="7">
        <f ca="1">IF(Table2[[#This Row],[field_of_work]]="IT",Table2[[#This Row],[income]],0)</f>
        <v>0</v>
      </c>
      <c r="BS311" s="7">
        <f ca="1">IF(Table2[[#This Row],[field_of_work]]="general work",Table2[[#This Row],[income]],0)</f>
        <v>0</v>
      </c>
      <c r="BT311" s="8">
        <f ca="1">IF(Table2[[#This Row],[field_of_work]]="agriculture",Table2[[#This Row],[income]],0)</f>
        <v>0</v>
      </c>
      <c r="BU311" s="6">
        <f ca="1">IF(Table2[[#This Row],[value_of_debts]]&gt;Table2[[#This Row],[income]],1,0)</f>
        <v>1</v>
      </c>
      <c r="BV311" s="7"/>
      <c r="BW311" s="6">
        <f ca="1">IF(Table2[[#This Row],[net_worth_of_person($)]]&gt;$BX$14,Table2[[#This Row],[age]],0)</f>
        <v>33</v>
      </c>
      <c r="BX311" s="8"/>
    </row>
    <row r="312" spans="2:76" x14ac:dyDescent="0.3">
      <c r="B312">
        <f t="shared" ca="1" si="95"/>
        <v>2</v>
      </c>
      <c r="C312" t="str">
        <f t="shared" ca="1" si="96"/>
        <v>women</v>
      </c>
      <c r="D312">
        <f t="shared" ca="1" si="97"/>
        <v>32</v>
      </c>
      <c r="E312">
        <f t="shared" ca="1" si="98"/>
        <v>1</v>
      </c>
      <c r="F312" t="str">
        <f t="shared" ca="1" si="99"/>
        <v>health</v>
      </c>
      <c r="G312">
        <f t="shared" ca="1" si="100"/>
        <v>2</v>
      </c>
      <c r="H312" t="str">
        <f t="shared" ca="1" si="101"/>
        <v>college</v>
      </c>
      <c r="I312">
        <f t="shared" ca="1" si="102"/>
        <v>3</v>
      </c>
      <c r="J312">
        <f t="shared" ca="1" si="103"/>
        <v>2</v>
      </c>
      <c r="K312">
        <f t="shared" ca="1" si="104"/>
        <v>89310</v>
      </c>
      <c r="L312">
        <f t="shared" ca="1" si="105"/>
        <v>5</v>
      </c>
      <c r="M312" t="str">
        <f t="shared" ca="1" si="93"/>
        <v>area5</v>
      </c>
      <c r="N312">
        <f t="shared" ca="1" si="106"/>
        <v>357240</v>
      </c>
      <c r="O312" s="2">
        <f t="shared" ca="1" si="107"/>
        <v>201637.58360304381</v>
      </c>
      <c r="P312" s="1">
        <f t="shared" ca="1" si="108"/>
        <v>151814.48062557733</v>
      </c>
      <c r="Q312">
        <f t="shared" ca="1" si="109"/>
        <v>6348</v>
      </c>
      <c r="R312">
        <f t="shared" ca="1" si="110"/>
        <v>5252.611718309935</v>
      </c>
      <c r="S312">
        <f t="shared" ca="1" si="111"/>
        <v>123051.83511536795</v>
      </c>
      <c r="T312" s="1">
        <f t="shared" ca="1" si="112"/>
        <v>632106.31574094528</v>
      </c>
      <c r="U312" s="2">
        <f t="shared" ca="1" si="113"/>
        <v>213238.19532135373</v>
      </c>
      <c r="V312" s="1">
        <f t="shared" ca="1" si="114"/>
        <v>418868.12041959155</v>
      </c>
      <c r="AD312" s="6">
        <f ca="1">IF(Table2[[#This Row],[gender]]="men",1,0)</f>
        <v>0</v>
      </c>
      <c r="AE312" s="7">
        <f ca="1">IF(Table2[[#This Row],[gender]]="women",1,0)</f>
        <v>1</v>
      </c>
      <c r="AF312" s="7"/>
      <c r="AG312" s="8"/>
      <c r="AI312" s="6">
        <f ca="1">IF(Table2[[#This Row],[field_of_work]]="health",1,0)</f>
        <v>1</v>
      </c>
      <c r="AJ312" s="7">
        <f ca="1">IF(Table2[[#This Row],[field_of_work]]="construction",1,0)</f>
        <v>0</v>
      </c>
      <c r="AK312" s="7">
        <f ca="1">IF(Table2[[#This Row],[field_of_work]]="teaching",1,0)</f>
        <v>0</v>
      </c>
      <c r="AL312" s="7">
        <f ca="1">IF(Table2[[#This Row],[field_of_work]]="IT",1,0)</f>
        <v>0</v>
      </c>
      <c r="AM312" s="7">
        <f ca="1">IF(Table2[[#This Row],[field_of_work]]="general work",1,0)</f>
        <v>0</v>
      </c>
      <c r="AN312" s="7">
        <f ca="1">IF(Table2[[#This Row],[field_of_work]]="agriculture",1,0)</f>
        <v>0</v>
      </c>
      <c r="AO312" s="7"/>
      <c r="AP312" s="7"/>
      <c r="AQ312" s="7"/>
      <c r="AR312" s="7"/>
      <c r="AS312" s="7"/>
      <c r="AT312" s="8"/>
      <c r="AV312" s="19">
        <f t="shared" ca="1" si="94"/>
        <v>14384.143937894498</v>
      </c>
      <c r="AW312" s="8"/>
      <c r="AX312" s="6">
        <f ca="1">IF(Table2[[#This Row],[debts]]&gt;$AY$14,1,0)</f>
        <v>1</v>
      </c>
      <c r="AY312" s="7"/>
      <c r="AZ312" s="8"/>
      <c r="BA312" s="26">
        <f ca="1">Table2[[#This Row],[mortage_left]]/Table2[[#This Row],[value_of_house]]</f>
        <v>0.56443170866376613</v>
      </c>
      <c r="BB312" s="7">
        <f t="shared" ca="1" si="115"/>
        <v>0</v>
      </c>
      <c r="BC312" s="7"/>
      <c r="BD312" s="7"/>
      <c r="BE312" s="6">
        <f ca="1">IF(Table2[[#This Row],[area]]="area1",Table2[[#This Row],[income]],0)</f>
        <v>0</v>
      </c>
      <c r="BF312" s="7">
        <f ca="1">IF(Table2[[#This Row],[area]]="area2",Table2[[#This Row],[income]],0)</f>
        <v>0</v>
      </c>
      <c r="BG312" s="7">
        <f ca="1">IF(Table2[[#This Row],[area]]="area3",Table2[[#This Row],[income]],0)</f>
        <v>0</v>
      </c>
      <c r="BH312" s="7">
        <f ca="1">IF(Table2[[#This Row],[area]]="area4",Table2[[#This Row],[income]],0)</f>
        <v>0</v>
      </c>
      <c r="BI312" s="7">
        <f ca="1">IF(Table2[[#This Row],[area]]="area5",Table2[[#This Row],[income]],0)</f>
        <v>89310</v>
      </c>
      <c r="BJ312" s="7">
        <f ca="1">IF(Table2[[#This Row],[area]]="area6",Table2[[#This Row],[income]],0)</f>
        <v>0</v>
      </c>
      <c r="BK312" s="7">
        <f ca="1">IF(Table2[[#This Row],[area]]="area7",Table2[[#This Row],[income]],0)</f>
        <v>0</v>
      </c>
      <c r="BL312" s="7">
        <f ca="1">IF(Table2[[#This Row],[area]]="area8",Table2[[#This Row],[income]],0)</f>
        <v>0</v>
      </c>
      <c r="BM312" s="7">
        <f ca="1">IF(Table2[[#This Row],[area]]="area9",Table2[[#This Row],[income]],0)</f>
        <v>0</v>
      </c>
      <c r="BN312" s="7">
        <f ca="1">IF(Table2[[#This Row],[area]]="area10",Table2[[#This Row],[income]],0)</f>
        <v>0</v>
      </c>
      <c r="BO312" s="6">
        <f ca="1">IF(Table2[[#This Row],[field_of_work]]="health",Table2[[#This Row],[income]],0)</f>
        <v>89310</v>
      </c>
      <c r="BP312" s="7">
        <f ca="1">IF(Table2[[#This Row],[field_of_work]]="construction",Table2[[#This Row],[income]],0)</f>
        <v>0</v>
      </c>
      <c r="BQ312" s="7">
        <f ca="1">IF(Table2[[#This Row],[field_of_work]]="teaching",Table2[[#This Row],[income]],0)</f>
        <v>0</v>
      </c>
      <c r="BR312" s="7">
        <f ca="1">IF(Table2[[#This Row],[field_of_work]]="IT",Table2[[#This Row],[income]],0)</f>
        <v>0</v>
      </c>
      <c r="BS312" s="7">
        <f ca="1">IF(Table2[[#This Row],[field_of_work]]="general work",Table2[[#This Row],[income]],0)</f>
        <v>0</v>
      </c>
      <c r="BT312" s="8">
        <f ca="1">IF(Table2[[#This Row],[field_of_work]]="agriculture",Table2[[#This Row],[income]],0)</f>
        <v>0</v>
      </c>
      <c r="BU312" s="6">
        <f ca="1">IF(Table2[[#This Row],[value_of_debts]]&gt;Table2[[#This Row],[income]],1,0)</f>
        <v>1</v>
      </c>
      <c r="BV312" s="7"/>
      <c r="BW312" s="6">
        <f ca="1">IF(Table2[[#This Row],[net_worth_of_person($)]]&gt;$BX$14,Table2[[#This Row],[age]],0)</f>
        <v>32</v>
      </c>
      <c r="BX312" s="8"/>
    </row>
    <row r="313" spans="2:76" x14ac:dyDescent="0.3">
      <c r="B313">
        <f t="shared" ca="1" si="95"/>
        <v>1</v>
      </c>
      <c r="C313" t="str">
        <f t="shared" ca="1" si="96"/>
        <v>men</v>
      </c>
      <c r="D313">
        <f t="shared" ca="1" si="97"/>
        <v>36</v>
      </c>
      <c r="E313">
        <f t="shared" ca="1" si="98"/>
        <v>2</v>
      </c>
      <c r="F313" t="str">
        <f t="shared" ca="1" si="99"/>
        <v>construction</v>
      </c>
      <c r="G313">
        <f t="shared" ca="1" si="100"/>
        <v>5</v>
      </c>
      <c r="H313" t="str">
        <f t="shared" ca="1" si="101"/>
        <v>other</v>
      </c>
      <c r="I313">
        <f t="shared" ca="1" si="102"/>
        <v>1</v>
      </c>
      <c r="J313">
        <f t="shared" ca="1" si="103"/>
        <v>3</v>
      </c>
      <c r="K313">
        <f t="shared" ca="1" si="104"/>
        <v>66891</v>
      </c>
      <c r="L313">
        <f t="shared" ca="1" si="105"/>
        <v>2</v>
      </c>
      <c r="M313" t="str">
        <f t="shared" ca="1" si="93"/>
        <v>area2</v>
      </c>
      <c r="N313">
        <f t="shared" ca="1" si="106"/>
        <v>267564</v>
      </c>
      <c r="O313" s="2">
        <f t="shared" ca="1" si="107"/>
        <v>184066.35418966916</v>
      </c>
      <c r="P313" s="1">
        <f t="shared" ca="1" si="108"/>
        <v>43152.431813683492</v>
      </c>
      <c r="Q313">
        <f t="shared" ca="1" si="109"/>
        <v>3282</v>
      </c>
      <c r="R313">
        <f t="shared" ca="1" si="110"/>
        <v>89527.54955322048</v>
      </c>
      <c r="S313">
        <f t="shared" ca="1" si="111"/>
        <v>43997.211656988417</v>
      </c>
      <c r="T313" s="1">
        <f t="shared" ca="1" si="112"/>
        <v>354713.6434706719</v>
      </c>
      <c r="U313" s="2">
        <f t="shared" ca="1" si="113"/>
        <v>276875.90374288964</v>
      </c>
      <c r="V313" s="1">
        <f t="shared" ca="1" si="114"/>
        <v>77837.73972778226</v>
      </c>
      <c r="AD313" s="6">
        <f ca="1">IF(Table2[[#This Row],[gender]]="men",1,0)</f>
        <v>1</v>
      </c>
      <c r="AE313" s="7">
        <f ca="1">IF(Table2[[#This Row],[gender]]="women",1,0)</f>
        <v>0</v>
      </c>
      <c r="AF313" s="7"/>
      <c r="AG313" s="8"/>
      <c r="AI313" s="6">
        <f ca="1">IF(Table2[[#This Row],[field_of_work]]="health",1,0)</f>
        <v>0</v>
      </c>
      <c r="AJ313" s="7">
        <f ca="1">IF(Table2[[#This Row],[field_of_work]]="construction",1,0)</f>
        <v>1</v>
      </c>
      <c r="AK313" s="7">
        <f ca="1">IF(Table2[[#This Row],[field_of_work]]="teaching",1,0)</f>
        <v>0</v>
      </c>
      <c r="AL313" s="7">
        <f ca="1">IF(Table2[[#This Row],[field_of_work]]="IT",1,0)</f>
        <v>0</v>
      </c>
      <c r="AM313" s="7">
        <f ca="1">IF(Table2[[#This Row],[field_of_work]]="general work",1,0)</f>
        <v>0</v>
      </c>
      <c r="AN313" s="7">
        <f ca="1">IF(Table2[[#This Row],[field_of_work]]="agriculture",1,0)</f>
        <v>0</v>
      </c>
      <c r="AO313" s="7"/>
      <c r="AP313" s="7"/>
      <c r="AQ313" s="7"/>
      <c r="AR313" s="7"/>
      <c r="AS313" s="7"/>
      <c r="AT313" s="8"/>
      <c r="AV313" s="19">
        <f t="shared" ca="1" si="94"/>
        <v>51459.355310019339</v>
      </c>
      <c r="AW313" s="8"/>
      <c r="AX313" s="6">
        <f ca="1">IF(Table2[[#This Row],[debts]]&gt;$AY$14,1,0)</f>
        <v>1</v>
      </c>
      <c r="AY313" s="7"/>
      <c r="AZ313" s="8"/>
      <c r="BA313" s="26">
        <f ca="1">Table2[[#This Row],[mortage_left]]/Table2[[#This Row],[value_of_house]]</f>
        <v>0.68793393053500906</v>
      </c>
      <c r="BB313" s="7">
        <f t="shared" ca="1" si="115"/>
        <v>0</v>
      </c>
      <c r="BC313" s="7"/>
      <c r="BD313" s="7"/>
      <c r="BE313" s="6">
        <f ca="1">IF(Table2[[#This Row],[area]]="area1",Table2[[#This Row],[income]],0)</f>
        <v>0</v>
      </c>
      <c r="BF313" s="7">
        <f ca="1">IF(Table2[[#This Row],[area]]="area2",Table2[[#This Row],[income]],0)</f>
        <v>66891</v>
      </c>
      <c r="BG313" s="7">
        <f ca="1">IF(Table2[[#This Row],[area]]="area3",Table2[[#This Row],[income]],0)</f>
        <v>0</v>
      </c>
      <c r="BH313" s="7">
        <f ca="1">IF(Table2[[#This Row],[area]]="area4",Table2[[#This Row],[income]],0)</f>
        <v>0</v>
      </c>
      <c r="BI313" s="7">
        <f ca="1">IF(Table2[[#This Row],[area]]="area5",Table2[[#This Row],[income]],0)</f>
        <v>0</v>
      </c>
      <c r="BJ313" s="7">
        <f ca="1">IF(Table2[[#This Row],[area]]="area6",Table2[[#This Row],[income]],0)</f>
        <v>0</v>
      </c>
      <c r="BK313" s="7">
        <f ca="1">IF(Table2[[#This Row],[area]]="area7",Table2[[#This Row],[income]],0)</f>
        <v>0</v>
      </c>
      <c r="BL313" s="7">
        <f ca="1">IF(Table2[[#This Row],[area]]="area8",Table2[[#This Row],[income]],0)</f>
        <v>0</v>
      </c>
      <c r="BM313" s="7">
        <f ca="1">IF(Table2[[#This Row],[area]]="area9",Table2[[#This Row],[income]],0)</f>
        <v>0</v>
      </c>
      <c r="BN313" s="7">
        <f ca="1">IF(Table2[[#This Row],[area]]="area10",Table2[[#This Row],[income]],0)</f>
        <v>0</v>
      </c>
      <c r="BO313" s="6">
        <f ca="1">IF(Table2[[#This Row],[field_of_work]]="health",Table2[[#This Row],[income]],0)</f>
        <v>0</v>
      </c>
      <c r="BP313" s="7">
        <f ca="1">IF(Table2[[#This Row],[field_of_work]]="construction",Table2[[#This Row],[income]],0)</f>
        <v>66891</v>
      </c>
      <c r="BQ313" s="7">
        <f ca="1">IF(Table2[[#This Row],[field_of_work]]="teaching",Table2[[#This Row],[income]],0)</f>
        <v>0</v>
      </c>
      <c r="BR313" s="7">
        <f ca="1">IF(Table2[[#This Row],[field_of_work]]="IT",Table2[[#This Row],[income]],0)</f>
        <v>0</v>
      </c>
      <c r="BS313" s="7">
        <f ca="1">IF(Table2[[#This Row],[field_of_work]]="general work",Table2[[#This Row],[income]],0)</f>
        <v>0</v>
      </c>
      <c r="BT313" s="8">
        <f ca="1">IF(Table2[[#This Row],[field_of_work]]="agriculture",Table2[[#This Row],[income]],0)</f>
        <v>0</v>
      </c>
      <c r="BU313" s="6">
        <f ca="1">IF(Table2[[#This Row],[value_of_debts]]&gt;Table2[[#This Row],[income]],1,0)</f>
        <v>1</v>
      </c>
      <c r="BV313" s="7"/>
      <c r="BW313" s="6">
        <f ca="1">IF(Table2[[#This Row],[net_worth_of_person($)]]&gt;$BX$14,Table2[[#This Row],[age]],0)</f>
        <v>36</v>
      </c>
      <c r="BX313" s="8"/>
    </row>
    <row r="314" spans="2:76" x14ac:dyDescent="0.3">
      <c r="B314">
        <f t="shared" ca="1" si="95"/>
        <v>2</v>
      </c>
      <c r="C314" t="str">
        <f t="shared" ca="1" si="96"/>
        <v>women</v>
      </c>
      <c r="D314">
        <f t="shared" ca="1" si="97"/>
        <v>29</v>
      </c>
      <c r="E314">
        <f t="shared" ca="1" si="98"/>
        <v>2</v>
      </c>
      <c r="F314" t="str">
        <f t="shared" ca="1" si="99"/>
        <v>construction</v>
      </c>
      <c r="G314">
        <f t="shared" ca="1" si="100"/>
        <v>4</v>
      </c>
      <c r="H314" t="str">
        <f t="shared" ca="1" si="101"/>
        <v>technical</v>
      </c>
      <c r="I314">
        <f t="shared" ca="1" si="102"/>
        <v>3</v>
      </c>
      <c r="J314">
        <f t="shared" ca="1" si="103"/>
        <v>2</v>
      </c>
      <c r="K314">
        <f t="shared" ca="1" si="104"/>
        <v>52875</v>
      </c>
      <c r="L314">
        <f t="shared" ca="1" si="105"/>
        <v>14</v>
      </c>
      <c r="M314" t="str">
        <f t="shared" ca="1" si="93"/>
        <v>area10</v>
      </c>
      <c r="N314">
        <f t="shared" ca="1" si="106"/>
        <v>211500</v>
      </c>
      <c r="O314" s="2">
        <f t="shared" ca="1" si="107"/>
        <v>151614.97519819924</v>
      </c>
      <c r="P314" s="1">
        <f t="shared" ca="1" si="108"/>
        <v>102918.71062003868</v>
      </c>
      <c r="Q314">
        <f t="shared" ca="1" si="109"/>
        <v>56515</v>
      </c>
      <c r="R314">
        <f t="shared" ca="1" si="110"/>
        <v>29587.773679526334</v>
      </c>
      <c r="S314">
        <f t="shared" ca="1" si="111"/>
        <v>17105.859255326912</v>
      </c>
      <c r="T314" s="1">
        <f t="shared" ca="1" si="112"/>
        <v>331524.56987536559</v>
      </c>
      <c r="U314" s="2">
        <f t="shared" ca="1" si="113"/>
        <v>237717.74887772556</v>
      </c>
      <c r="V314" s="1">
        <f t="shared" ca="1" si="114"/>
        <v>93806.820997640025</v>
      </c>
      <c r="AD314" s="6">
        <f ca="1">IF(Table2[[#This Row],[gender]]="men",1,0)</f>
        <v>0</v>
      </c>
      <c r="AE314" s="7">
        <f ca="1">IF(Table2[[#This Row],[gender]]="women",1,0)</f>
        <v>1</v>
      </c>
      <c r="AF314" s="7"/>
      <c r="AG314" s="8"/>
      <c r="AI314" s="6">
        <f ca="1">IF(Table2[[#This Row],[field_of_work]]="health",1,0)</f>
        <v>0</v>
      </c>
      <c r="AJ314" s="7">
        <f ca="1">IF(Table2[[#This Row],[field_of_work]]="construction",1,0)</f>
        <v>1</v>
      </c>
      <c r="AK314" s="7">
        <f ca="1">IF(Table2[[#This Row],[field_of_work]]="teaching",1,0)</f>
        <v>0</v>
      </c>
      <c r="AL314" s="7">
        <f ca="1">IF(Table2[[#This Row],[field_of_work]]="IT",1,0)</f>
        <v>0</v>
      </c>
      <c r="AM314" s="7">
        <f ca="1">IF(Table2[[#This Row],[field_of_work]]="general work",1,0)</f>
        <v>0</v>
      </c>
      <c r="AN314" s="7">
        <f ca="1">IF(Table2[[#This Row],[field_of_work]]="agriculture",1,0)</f>
        <v>0</v>
      </c>
      <c r="AO314" s="7"/>
      <c r="AP314" s="7"/>
      <c r="AQ314" s="7"/>
      <c r="AR314" s="7"/>
      <c r="AS314" s="7"/>
      <c r="AT314" s="8"/>
      <c r="AV314" s="19">
        <f t="shared" ca="1" si="94"/>
        <v>20914.126891346994</v>
      </c>
      <c r="AW314" s="8"/>
      <c r="AX314" s="6">
        <f ca="1">IF(Table2[[#This Row],[debts]]&gt;$AY$14,1,0)</f>
        <v>1</v>
      </c>
      <c r="AY314" s="7"/>
      <c r="AZ314" s="8"/>
      <c r="BA314" s="26">
        <f ca="1">Table2[[#This Row],[mortage_left]]/Table2[[#This Row],[value_of_house]]</f>
        <v>0.71685567469597755</v>
      </c>
      <c r="BB314" s="7">
        <f t="shared" ca="1" si="115"/>
        <v>0</v>
      </c>
      <c r="BC314" s="7"/>
      <c r="BD314" s="7"/>
      <c r="BE314" s="6">
        <f ca="1">IF(Table2[[#This Row],[area]]="area1",Table2[[#This Row],[income]],0)</f>
        <v>0</v>
      </c>
      <c r="BF314" s="7">
        <f ca="1">IF(Table2[[#This Row],[area]]="area2",Table2[[#This Row],[income]],0)</f>
        <v>0</v>
      </c>
      <c r="BG314" s="7">
        <f ca="1">IF(Table2[[#This Row],[area]]="area3",Table2[[#This Row],[income]],0)</f>
        <v>0</v>
      </c>
      <c r="BH314" s="7">
        <f ca="1">IF(Table2[[#This Row],[area]]="area4",Table2[[#This Row],[income]],0)</f>
        <v>0</v>
      </c>
      <c r="BI314" s="7">
        <f ca="1">IF(Table2[[#This Row],[area]]="area5",Table2[[#This Row],[income]],0)</f>
        <v>0</v>
      </c>
      <c r="BJ314" s="7">
        <f ca="1">IF(Table2[[#This Row],[area]]="area6",Table2[[#This Row],[income]],0)</f>
        <v>0</v>
      </c>
      <c r="BK314" s="7">
        <f ca="1">IF(Table2[[#This Row],[area]]="area7",Table2[[#This Row],[income]],0)</f>
        <v>0</v>
      </c>
      <c r="BL314" s="7">
        <f ca="1">IF(Table2[[#This Row],[area]]="area8",Table2[[#This Row],[income]],0)</f>
        <v>0</v>
      </c>
      <c r="BM314" s="7">
        <f ca="1">IF(Table2[[#This Row],[area]]="area9",Table2[[#This Row],[income]],0)</f>
        <v>0</v>
      </c>
      <c r="BN314" s="7">
        <f ca="1">IF(Table2[[#This Row],[area]]="area10",Table2[[#This Row],[income]],0)</f>
        <v>52875</v>
      </c>
      <c r="BO314" s="6">
        <f ca="1">IF(Table2[[#This Row],[field_of_work]]="health",Table2[[#This Row],[income]],0)</f>
        <v>0</v>
      </c>
      <c r="BP314" s="7">
        <f ca="1">IF(Table2[[#This Row],[field_of_work]]="construction",Table2[[#This Row],[income]],0)</f>
        <v>52875</v>
      </c>
      <c r="BQ314" s="7">
        <f ca="1">IF(Table2[[#This Row],[field_of_work]]="teaching",Table2[[#This Row],[income]],0)</f>
        <v>0</v>
      </c>
      <c r="BR314" s="7">
        <f ca="1">IF(Table2[[#This Row],[field_of_work]]="IT",Table2[[#This Row],[income]],0)</f>
        <v>0</v>
      </c>
      <c r="BS314" s="7">
        <f ca="1">IF(Table2[[#This Row],[field_of_work]]="general work",Table2[[#This Row],[income]],0)</f>
        <v>0</v>
      </c>
      <c r="BT314" s="8">
        <f ca="1">IF(Table2[[#This Row],[field_of_work]]="agriculture",Table2[[#This Row],[income]],0)</f>
        <v>0</v>
      </c>
      <c r="BU314" s="6">
        <f ca="1">IF(Table2[[#This Row],[value_of_debts]]&gt;Table2[[#This Row],[income]],1,0)</f>
        <v>1</v>
      </c>
      <c r="BV314" s="7"/>
      <c r="BW314" s="6">
        <f ca="1">IF(Table2[[#This Row],[net_worth_of_person($)]]&gt;$BX$14,Table2[[#This Row],[age]],0)</f>
        <v>29</v>
      </c>
      <c r="BX314" s="8"/>
    </row>
    <row r="315" spans="2:76" x14ac:dyDescent="0.3">
      <c r="B315">
        <f t="shared" ca="1" si="95"/>
        <v>1</v>
      </c>
      <c r="C315" t="str">
        <f t="shared" ca="1" si="96"/>
        <v>men</v>
      </c>
      <c r="D315">
        <f t="shared" ca="1" si="97"/>
        <v>34</v>
      </c>
      <c r="E315">
        <f t="shared" ca="1" si="98"/>
        <v>3</v>
      </c>
      <c r="F315" t="str">
        <f t="shared" ca="1" si="99"/>
        <v>teaching</v>
      </c>
      <c r="G315">
        <f t="shared" ca="1" si="100"/>
        <v>4</v>
      </c>
      <c r="H315" t="str">
        <f t="shared" ca="1" si="101"/>
        <v>technical</v>
      </c>
      <c r="I315">
        <f t="shared" ca="1" si="102"/>
        <v>4</v>
      </c>
      <c r="J315">
        <f t="shared" ca="1" si="103"/>
        <v>2</v>
      </c>
      <c r="K315">
        <f t="shared" ca="1" si="104"/>
        <v>85283</v>
      </c>
      <c r="L315">
        <f t="shared" ca="1" si="105"/>
        <v>9</v>
      </c>
      <c r="M315" t="str">
        <f t="shared" ca="1" si="93"/>
        <v>area9</v>
      </c>
      <c r="N315">
        <f t="shared" ca="1" si="106"/>
        <v>255849</v>
      </c>
      <c r="O315" s="2">
        <f t="shared" ca="1" si="107"/>
        <v>220019.87597045893</v>
      </c>
      <c r="P315" s="1">
        <f t="shared" ca="1" si="108"/>
        <v>41828.253782693988</v>
      </c>
      <c r="Q315">
        <f t="shared" ca="1" si="109"/>
        <v>18940</v>
      </c>
      <c r="R315">
        <f t="shared" ca="1" si="110"/>
        <v>28294.324375669094</v>
      </c>
      <c r="S315">
        <f t="shared" ca="1" si="111"/>
        <v>50386.227321990329</v>
      </c>
      <c r="T315" s="1">
        <f t="shared" ca="1" si="112"/>
        <v>348063.4811046843</v>
      </c>
      <c r="U315" s="2">
        <f t="shared" ca="1" si="113"/>
        <v>267254.20034612803</v>
      </c>
      <c r="V315" s="1">
        <f t="shared" ca="1" si="114"/>
        <v>80809.28075855627</v>
      </c>
      <c r="AD315" s="6">
        <f ca="1">IF(Table2[[#This Row],[gender]]="men",1,0)</f>
        <v>1</v>
      </c>
      <c r="AE315" s="7">
        <f ca="1">IF(Table2[[#This Row],[gender]]="women",1,0)</f>
        <v>0</v>
      </c>
      <c r="AF315" s="7"/>
      <c r="AG315" s="8"/>
      <c r="AI315" s="6">
        <f ca="1">IF(Table2[[#This Row],[field_of_work]]="health",1,0)</f>
        <v>0</v>
      </c>
      <c r="AJ315" s="7">
        <f ca="1">IF(Table2[[#This Row],[field_of_work]]="construction",1,0)</f>
        <v>0</v>
      </c>
      <c r="AK315" s="7">
        <f ca="1">IF(Table2[[#This Row],[field_of_work]]="teaching",1,0)</f>
        <v>1</v>
      </c>
      <c r="AL315" s="7">
        <f ca="1">IF(Table2[[#This Row],[field_of_work]]="IT",1,0)</f>
        <v>0</v>
      </c>
      <c r="AM315" s="7">
        <f ca="1">IF(Table2[[#This Row],[field_of_work]]="general work",1,0)</f>
        <v>0</v>
      </c>
      <c r="AN315" s="7">
        <f ca="1">IF(Table2[[#This Row],[field_of_work]]="agriculture",1,0)</f>
        <v>0</v>
      </c>
      <c r="AO315" s="7"/>
      <c r="AP315" s="7"/>
      <c r="AQ315" s="7"/>
      <c r="AR315" s="7"/>
      <c r="AS315" s="7"/>
      <c r="AT315" s="8"/>
      <c r="AV315" s="19">
        <f t="shared" ca="1" si="94"/>
        <v>31132.177785843814</v>
      </c>
      <c r="AW315" s="8"/>
      <c r="AX315" s="6">
        <f ca="1">IF(Table2[[#This Row],[debts]]&gt;$AY$14,1,0)</f>
        <v>1</v>
      </c>
      <c r="AY315" s="7"/>
      <c r="AZ315" s="8"/>
      <c r="BA315" s="26">
        <f ca="1">Table2[[#This Row],[mortage_left]]/Table2[[#This Row],[value_of_house]]</f>
        <v>0.85995988247153177</v>
      </c>
      <c r="BB315" s="7">
        <f t="shared" ca="1" si="115"/>
        <v>0</v>
      </c>
      <c r="BC315" s="7"/>
      <c r="BD315" s="7"/>
      <c r="BE315" s="6">
        <f ca="1">IF(Table2[[#This Row],[area]]="area1",Table2[[#This Row],[income]],0)</f>
        <v>0</v>
      </c>
      <c r="BF315" s="7">
        <f ca="1">IF(Table2[[#This Row],[area]]="area2",Table2[[#This Row],[income]],0)</f>
        <v>0</v>
      </c>
      <c r="BG315" s="7">
        <f ca="1">IF(Table2[[#This Row],[area]]="area3",Table2[[#This Row],[income]],0)</f>
        <v>0</v>
      </c>
      <c r="BH315" s="7">
        <f ca="1">IF(Table2[[#This Row],[area]]="area4",Table2[[#This Row],[income]],0)</f>
        <v>0</v>
      </c>
      <c r="BI315" s="7">
        <f ca="1">IF(Table2[[#This Row],[area]]="area5",Table2[[#This Row],[income]],0)</f>
        <v>0</v>
      </c>
      <c r="BJ315" s="7">
        <f ca="1">IF(Table2[[#This Row],[area]]="area6",Table2[[#This Row],[income]],0)</f>
        <v>0</v>
      </c>
      <c r="BK315" s="7">
        <f ca="1">IF(Table2[[#This Row],[area]]="area7",Table2[[#This Row],[income]],0)</f>
        <v>0</v>
      </c>
      <c r="BL315" s="7">
        <f ca="1">IF(Table2[[#This Row],[area]]="area8",Table2[[#This Row],[income]],0)</f>
        <v>0</v>
      </c>
      <c r="BM315" s="7">
        <f ca="1">IF(Table2[[#This Row],[area]]="area9",Table2[[#This Row],[income]],0)</f>
        <v>85283</v>
      </c>
      <c r="BN315" s="7">
        <f ca="1">IF(Table2[[#This Row],[area]]="area10",Table2[[#This Row],[income]],0)</f>
        <v>0</v>
      </c>
      <c r="BO315" s="6">
        <f ca="1">IF(Table2[[#This Row],[field_of_work]]="health",Table2[[#This Row],[income]],0)</f>
        <v>0</v>
      </c>
      <c r="BP315" s="7">
        <f ca="1">IF(Table2[[#This Row],[field_of_work]]="construction",Table2[[#This Row],[income]],0)</f>
        <v>0</v>
      </c>
      <c r="BQ315" s="7">
        <f ca="1">IF(Table2[[#This Row],[field_of_work]]="teaching",Table2[[#This Row],[income]],0)</f>
        <v>85283</v>
      </c>
      <c r="BR315" s="7">
        <f ca="1">IF(Table2[[#This Row],[field_of_work]]="IT",Table2[[#This Row],[income]],0)</f>
        <v>0</v>
      </c>
      <c r="BS315" s="7">
        <f ca="1">IF(Table2[[#This Row],[field_of_work]]="general work",Table2[[#This Row],[income]],0)</f>
        <v>0</v>
      </c>
      <c r="BT315" s="8">
        <f ca="1">IF(Table2[[#This Row],[field_of_work]]="agriculture",Table2[[#This Row],[income]],0)</f>
        <v>0</v>
      </c>
      <c r="BU315" s="6">
        <f ca="1">IF(Table2[[#This Row],[value_of_debts]]&gt;Table2[[#This Row],[income]],1,0)</f>
        <v>1</v>
      </c>
      <c r="BV315" s="7"/>
      <c r="BW315" s="6">
        <f ca="1">IF(Table2[[#This Row],[net_worth_of_person($)]]&gt;$BX$14,Table2[[#This Row],[age]],0)</f>
        <v>34</v>
      </c>
      <c r="BX315" s="8"/>
    </row>
    <row r="316" spans="2:76" x14ac:dyDescent="0.3">
      <c r="B316">
        <f t="shared" ca="1" si="95"/>
        <v>1</v>
      </c>
      <c r="C316" t="str">
        <f t="shared" ca="1" si="96"/>
        <v>men</v>
      </c>
      <c r="D316">
        <f t="shared" ca="1" si="97"/>
        <v>30</v>
      </c>
      <c r="E316">
        <f t="shared" ca="1" si="98"/>
        <v>2</v>
      </c>
      <c r="F316" t="str">
        <f t="shared" ca="1" si="99"/>
        <v>construction</v>
      </c>
      <c r="G316">
        <f t="shared" ca="1" si="100"/>
        <v>2</v>
      </c>
      <c r="H316" t="str">
        <f t="shared" ca="1" si="101"/>
        <v>college</v>
      </c>
      <c r="I316">
        <f t="shared" ca="1" si="102"/>
        <v>2</v>
      </c>
      <c r="J316">
        <f t="shared" ca="1" si="103"/>
        <v>2</v>
      </c>
      <c r="K316">
        <f t="shared" ca="1" si="104"/>
        <v>37372</v>
      </c>
      <c r="L316">
        <f t="shared" ca="1" si="105"/>
        <v>1</v>
      </c>
      <c r="M316" t="str">
        <f t="shared" ca="1" si="93"/>
        <v>area1</v>
      </c>
      <c r="N316">
        <f t="shared" ca="1" si="106"/>
        <v>224232</v>
      </c>
      <c r="O316" s="2">
        <f t="shared" ca="1" si="107"/>
        <v>112224.30409189443</v>
      </c>
      <c r="P316" s="1">
        <f t="shared" ca="1" si="108"/>
        <v>62264.355571687629</v>
      </c>
      <c r="Q316">
        <f t="shared" ca="1" si="109"/>
        <v>19693</v>
      </c>
      <c r="R316">
        <f t="shared" ca="1" si="110"/>
        <v>17979.975653525031</v>
      </c>
      <c r="S316">
        <f t="shared" ca="1" si="111"/>
        <v>24779.828562817882</v>
      </c>
      <c r="T316" s="1">
        <f t="shared" ca="1" si="112"/>
        <v>311276.18413450551</v>
      </c>
      <c r="U316" s="2">
        <f t="shared" ca="1" si="113"/>
        <v>149897.27974541945</v>
      </c>
      <c r="V316" s="1">
        <f t="shared" ca="1" si="114"/>
        <v>161378.90438908606</v>
      </c>
      <c r="AD316" s="6">
        <f ca="1">IF(Table2[[#This Row],[gender]]="men",1,0)</f>
        <v>1</v>
      </c>
      <c r="AE316" s="7">
        <f ca="1">IF(Table2[[#This Row],[gender]]="women",1,0)</f>
        <v>0</v>
      </c>
      <c r="AF316" s="7"/>
      <c r="AG316" s="8"/>
      <c r="AI316" s="6">
        <f ca="1">IF(Table2[[#This Row],[field_of_work]]="health",1,0)</f>
        <v>0</v>
      </c>
      <c r="AJ316" s="7">
        <f ca="1">IF(Table2[[#This Row],[field_of_work]]="construction",1,0)</f>
        <v>1</v>
      </c>
      <c r="AK316" s="7">
        <f ca="1">IF(Table2[[#This Row],[field_of_work]]="teaching",1,0)</f>
        <v>0</v>
      </c>
      <c r="AL316" s="7">
        <f ca="1">IF(Table2[[#This Row],[field_of_work]]="IT",1,0)</f>
        <v>0</v>
      </c>
      <c r="AM316" s="7">
        <f ca="1">IF(Table2[[#This Row],[field_of_work]]="general work",1,0)</f>
        <v>0</v>
      </c>
      <c r="AN316" s="7">
        <f ca="1">IF(Table2[[#This Row],[field_of_work]]="agriculture",1,0)</f>
        <v>0</v>
      </c>
      <c r="AO316" s="7"/>
      <c r="AP316" s="7"/>
      <c r="AQ316" s="7"/>
      <c r="AR316" s="7"/>
      <c r="AS316" s="7"/>
      <c r="AT316" s="8"/>
      <c r="AV316" s="19">
        <f t="shared" ca="1" si="94"/>
        <v>38957.918630706496</v>
      </c>
      <c r="AW316" s="8"/>
      <c r="AX316" s="6">
        <f ca="1">IF(Table2[[#This Row],[debts]]&gt;$AY$14,1,0)</f>
        <v>1</v>
      </c>
      <c r="AY316" s="7"/>
      <c r="AZ316" s="8"/>
      <c r="BA316" s="26">
        <f ca="1">Table2[[#This Row],[mortage_left]]/Table2[[#This Row],[value_of_house]]</f>
        <v>0.50048300016007718</v>
      </c>
      <c r="BB316" s="7">
        <f t="shared" ca="1" si="115"/>
        <v>0</v>
      </c>
      <c r="BC316" s="7"/>
      <c r="BD316" s="7"/>
      <c r="BE316" s="6">
        <f ca="1">IF(Table2[[#This Row],[area]]="area1",Table2[[#This Row],[income]],0)</f>
        <v>37372</v>
      </c>
      <c r="BF316" s="7">
        <f ca="1">IF(Table2[[#This Row],[area]]="area2",Table2[[#This Row],[income]],0)</f>
        <v>0</v>
      </c>
      <c r="BG316" s="7">
        <f ca="1">IF(Table2[[#This Row],[area]]="area3",Table2[[#This Row],[income]],0)</f>
        <v>0</v>
      </c>
      <c r="BH316" s="7">
        <f ca="1">IF(Table2[[#This Row],[area]]="area4",Table2[[#This Row],[income]],0)</f>
        <v>0</v>
      </c>
      <c r="BI316" s="7">
        <f ca="1">IF(Table2[[#This Row],[area]]="area5",Table2[[#This Row],[income]],0)</f>
        <v>0</v>
      </c>
      <c r="BJ316" s="7">
        <f ca="1">IF(Table2[[#This Row],[area]]="area6",Table2[[#This Row],[income]],0)</f>
        <v>0</v>
      </c>
      <c r="BK316" s="7">
        <f ca="1">IF(Table2[[#This Row],[area]]="area7",Table2[[#This Row],[income]],0)</f>
        <v>0</v>
      </c>
      <c r="BL316" s="7">
        <f ca="1">IF(Table2[[#This Row],[area]]="area8",Table2[[#This Row],[income]],0)</f>
        <v>0</v>
      </c>
      <c r="BM316" s="7">
        <f ca="1">IF(Table2[[#This Row],[area]]="area9",Table2[[#This Row],[income]],0)</f>
        <v>0</v>
      </c>
      <c r="BN316" s="7">
        <f ca="1">IF(Table2[[#This Row],[area]]="area10",Table2[[#This Row],[income]],0)</f>
        <v>0</v>
      </c>
      <c r="BO316" s="6">
        <f ca="1">IF(Table2[[#This Row],[field_of_work]]="health",Table2[[#This Row],[income]],0)</f>
        <v>0</v>
      </c>
      <c r="BP316" s="7">
        <f ca="1">IF(Table2[[#This Row],[field_of_work]]="construction",Table2[[#This Row],[income]],0)</f>
        <v>37372</v>
      </c>
      <c r="BQ316" s="7">
        <f ca="1">IF(Table2[[#This Row],[field_of_work]]="teaching",Table2[[#This Row],[income]],0)</f>
        <v>0</v>
      </c>
      <c r="BR316" s="7">
        <f ca="1">IF(Table2[[#This Row],[field_of_work]]="IT",Table2[[#This Row],[income]],0)</f>
        <v>0</v>
      </c>
      <c r="BS316" s="7">
        <f ca="1">IF(Table2[[#This Row],[field_of_work]]="general work",Table2[[#This Row],[income]],0)</f>
        <v>0</v>
      </c>
      <c r="BT316" s="8">
        <f ca="1">IF(Table2[[#This Row],[field_of_work]]="agriculture",Table2[[#This Row],[income]],0)</f>
        <v>0</v>
      </c>
      <c r="BU316" s="6">
        <f ca="1">IF(Table2[[#This Row],[value_of_debts]]&gt;Table2[[#This Row],[income]],1,0)</f>
        <v>1</v>
      </c>
      <c r="BV316" s="7"/>
      <c r="BW316" s="6">
        <f ca="1">IF(Table2[[#This Row],[net_worth_of_person($)]]&gt;$BX$14,Table2[[#This Row],[age]],0)</f>
        <v>30</v>
      </c>
      <c r="BX316" s="8"/>
    </row>
    <row r="317" spans="2:76" x14ac:dyDescent="0.3">
      <c r="B317">
        <f t="shared" ca="1" si="95"/>
        <v>2</v>
      </c>
      <c r="C317" t="str">
        <f t="shared" ca="1" si="96"/>
        <v>women</v>
      </c>
      <c r="D317">
        <f t="shared" ca="1" si="97"/>
        <v>31</v>
      </c>
      <c r="E317">
        <f t="shared" ca="1" si="98"/>
        <v>4</v>
      </c>
      <c r="F317" t="str">
        <f t="shared" ca="1" si="99"/>
        <v>IT</v>
      </c>
      <c r="G317">
        <f t="shared" ca="1" si="100"/>
        <v>1</v>
      </c>
      <c r="H317" t="str">
        <f t="shared" ca="1" si="101"/>
        <v>highschool</v>
      </c>
      <c r="I317">
        <f t="shared" ca="1" si="102"/>
        <v>3</v>
      </c>
      <c r="J317">
        <f t="shared" ca="1" si="103"/>
        <v>1</v>
      </c>
      <c r="K317">
        <f t="shared" ca="1" si="104"/>
        <v>55151</v>
      </c>
      <c r="L317">
        <f t="shared" ca="1" si="105"/>
        <v>3</v>
      </c>
      <c r="M317" t="str">
        <f t="shared" ca="1" si="93"/>
        <v>area3</v>
      </c>
      <c r="N317">
        <f t="shared" ca="1" si="106"/>
        <v>330906</v>
      </c>
      <c r="O317" s="2">
        <f t="shared" ca="1" si="107"/>
        <v>211280.04176522535</v>
      </c>
      <c r="P317" s="1">
        <f t="shared" ca="1" si="108"/>
        <v>38957.918630706496</v>
      </c>
      <c r="Q317">
        <f t="shared" ca="1" si="109"/>
        <v>1578</v>
      </c>
      <c r="R317">
        <f t="shared" ca="1" si="110"/>
        <v>83665.694357893546</v>
      </c>
      <c r="S317">
        <f t="shared" ca="1" si="111"/>
        <v>8801.0093000565939</v>
      </c>
      <c r="T317" s="1">
        <f t="shared" ca="1" si="112"/>
        <v>378664.92793076311</v>
      </c>
      <c r="U317" s="2">
        <f t="shared" ca="1" si="113"/>
        <v>296523.7361231189</v>
      </c>
      <c r="V317" s="1">
        <f t="shared" ca="1" si="114"/>
        <v>82141.191807644209</v>
      </c>
      <c r="AD317" s="6">
        <f ca="1">IF(Table2[[#This Row],[gender]]="men",1,0)</f>
        <v>0</v>
      </c>
      <c r="AE317" s="7">
        <f ca="1">IF(Table2[[#This Row],[gender]]="women",1,0)</f>
        <v>1</v>
      </c>
      <c r="AF317" s="7"/>
      <c r="AG317" s="8"/>
      <c r="AI317" s="6">
        <f ca="1">IF(Table2[[#This Row],[field_of_work]]="health",1,0)</f>
        <v>0</v>
      </c>
      <c r="AJ317" s="7">
        <f ca="1">IF(Table2[[#This Row],[field_of_work]]="construction",1,0)</f>
        <v>0</v>
      </c>
      <c r="AK317" s="7">
        <f ca="1">IF(Table2[[#This Row],[field_of_work]]="teaching",1,0)</f>
        <v>0</v>
      </c>
      <c r="AL317" s="7">
        <f ca="1">IF(Table2[[#This Row],[field_of_work]]="IT",1,0)</f>
        <v>1</v>
      </c>
      <c r="AM317" s="7">
        <f ca="1">IF(Table2[[#This Row],[field_of_work]]="general work",1,0)</f>
        <v>0</v>
      </c>
      <c r="AN317" s="7">
        <f ca="1">IF(Table2[[#This Row],[field_of_work]]="agriculture",1,0)</f>
        <v>0</v>
      </c>
      <c r="AO317" s="7"/>
      <c r="AP317" s="7"/>
      <c r="AQ317" s="7"/>
      <c r="AR317" s="7"/>
      <c r="AS317" s="7"/>
      <c r="AT317" s="8"/>
      <c r="AV317" s="19">
        <f t="shared" ca="1" si="94"/>
        <v>7965.6912669674193</v>
      </c>
      <c r="AW317" s="8"/>
      <c r="AX317" s="6">
        <f ca="1">IF(Table2[[#This Row],[debts]]&gt;$AY$14,1,0)</f>
        <v>1</v>
      </c>
      <c r="AY317" s="7"/>
      <c r="AZ317" s="8"/>
      <c r="BA317" s="26">
        <f ca="1">Table2[[#This Row],[mortage_left]]/Table2[[#This Row],[value_of_house]]</f>
        <v>0.6384896066110175</v>
      </c>
      <c r="BB317" s="7">
        <f t="shared" ca="1" si="115"/>
        <v>0</v>
      </c>
      <c r="BC317" s="7"/>
      <c r="BD317" s="7"/>
      <c r="BE317" s="6">
        <f ca="1">IF(Table2[[#This Row],[area]]="area1",Table2[[#This Row],[income]],0)</f>
        <v>0</v>
      </c>
      <c r="BF317" s="7">
        <f ca="1">IF(Table2[[#This Row],[area]]="area2",Table2[[#This Row],[income]],0)</f>
        <v>0</v>
      </c>
      <c r="BG317" s="7">
        <f ca="1">IF(Table2[[#This Row],[area]]="area3",Table2[[#This Row],[income]],0)</f>
        <v>55151</v>
      </c>
      <c r="BH317" s="7">
        <f ca="1">IF(Table2[[#This Row],[area]]="area4",Table2[[#This Row],[income]],0)</f>
        <v>0</v>
      </c>
      <c r="BI317" s="7">
        <f ca="1">IF(Table2[[#This Row],[area]]="area5",Table2[[#This Row],[income]],0)</f>
        <v>0</v>
      </c>
      <c r="BJ317" s="7">
        <f ca="1">IF(Table2[[#This Row],[area]]="area6",Table2[[#This Row],[income]],0)</f>
        <v>0</v>
      </c>
      <c r="BK317" s="7">
        <f ca="1">IF(Table2[[#This Row],[area]]="area7",Table2[[#This Row],[income]],0)</f>
        <v>0</v>
      </c>
      <c r="BL317" s="7">
        <f ca="1">IF(Table2[[#This Row],[area]]="area8",Table2[[#This Row],[income]],0)</f>
        <v>0</v>
      </c>
      <c r="BM317" s="7">
        <f ca="1">IF(Table2[[#This Row],[area]]="area9",Table2[[#This Row],[income]],0)</f>
        <v>0</v>
      </c>
      <c r="BN317" s="7">
        <f ca="1">IF(Table2[[#This Row],[area]]="area10",Table2[[#This Row],[income]],0)</f>
        <v>0</v>
      </c>
      <c r="BO317" s="6">
        <f ca="1">IF(Table2[[#This Row],[field_of_work]]="health",Table2[[#This Row],[income]],0)</f>
        <v>0</v>
      </c>
      <c r="BP317" s="7">
        <f ca="1">IF(Table2[[#This Row],[field_of_work]]="construction",Table2[[#This Row],[income]],0)</f>
        <v>0</v>
      </c>
      <c r="BQ317" s="7">
        <f ca="1">IF(Table2[[#This Row],[field_of_work]]="teaching",Table2[[#This Row],[income]],0)</f>
        <v>0</v>
      </c>
      <c r="BR317" s="7">
        <f ca="1">IF(Table2[[#This Row],[field_of_work]]="IT",Table2[[#This Row],[income]],0)</f>
        <v>55151</v>
      </c>
      <c r="BS317" s="7">
        <f ca="1">IF(Table2[[#This Row],[field_of_work]]="general work",Table2[[#This Row],[income]],0)</f>
        <v>0</v>
      </c>
      <c r="BT317" s="8">
        <f ca="1">IF(Table2[[#This Row],[field_of_work]]="agriculture",Table2[[#This Row],[income]],0)</f>
        <v>0</v>
      </c>
      <c r="BU317" s="6">
        <f ca="1">IF(Table2[[#This Row],[value_of_debts]]&gt;Table2[[#This Row],[income]],1,0)</f>
        <v>1</v>
      </c>
      <c r="BV317" s="7"/>
      <c r="BW317" s="6">
        <f ca="1">IF(Table2[[#This Row],[net_worth_of_person($)]]&gt;$BX$14,Table2[[#This Row],[age]],0)</f>
        <v>31</v>
      </c>
      <c r="BX317" s="8"/>
    </row>
    <row r="318" spans="2:76" x14ac:dyDescent="0.3">
      <c r="B318">
        <f t="shared" ca="1" si="95"/>
        <v>2</v>
      </c>
      <c r="C318" t="str">
        <f t="shared" ca="1" si="96"/>
        <v>women</v>
      </c>
      <c r="D318">
        <f t="shared" ca="1" si="97"/>
        <v>44</v>
      </c>
      <c r="E318">
        <f t="shared" ca="1" si="98"/>
        <v>4</v>
      </c>
      <c r="F318" t="str">
        <f t="shared" ca="1" si="99"/>
        <v>IT</v>
      </c>
      <c r="G318">
        <f t="shared" ca="1" si="100"/>
        <v>1</v>
      </c>
      <c r="H318" t="str">
        <f t="shared" ca="1" si="101"/>
        <v>highschool</v>
      </c>
      <c r="I318">
        <f t="shared" ca="1" si="102"/>
        <v>1</v>
      </c>
      <c r="J318">
        <f t="shared" ca="1" si="103"/>
        <v>1</v>
      </c>
      <c r="K318">
        <f t="shared" ca="1" si="104"/>
        <v>36201</v>
      </c>
      <c r="L318">
        <f t="shared" ca="1" si="105"/>
        <v>14</v>
      </c>
      <c r="M318" t="str">
        <f t="shared" ca="1" si="93"/>
        <v>area10</v>
      </c>
      <c r="N318">
        <f t="shared" ca="1" si="106"/>
        <v>217206</v>
      </c>
      <c r="O318" s="2">
        <f t="shared" ca="1" si="107"/>
        <v>55175.798946404888</v>
      </c>
      <c r="P318" s="1">
        <f t="shared" ca="1" si="108"/>
        <v>7965.6912669674193</v>
      </c>
      <c r="Q318">
        <f t="shared" ca="1" si="109"/>
        <v>6668</v>
      </c>
      <c r="R318">
        <f t="shared" ca="1" si="110"/>
        <v>8091.4273796524803</v>
      </c>
      <c r="S318">
        <f t="shared" ca="1" si="111"/>
        <v>28688.542504086989</v>
      </c>
      <c r="T318" s="1">
        <f t="shared" ca="1" si="112"/>
        <v>253860.23377105442</v>
      </c>
      <c r="U318" s="2">
        <f t="shared" ca="1" si="113"/>
        <v>69935.226326057367</v>
      </c>
      <c r="V318" s="1">
        <f t="shared" ca="1" si="114"/>
        <v>183925.00744499706</v>
      </c>
      <c r="AD318" s="6">
        <f ca="1">IF(Table2[[#This Row],[gender]]="men",1,0)</f>
        <v>0</v>
      </c>
      <c r="AE318" s="7">
        <f ca="1">IF(Table2[[#This Row],[gender]]="women",1,0)</f>
        <v>1</v>
      </c>
      <c r="AF318" s="7"/>
      <c r="AG318" s="8"/>
      <c r="AI318" s="6">
        <f ca="1">IF(Table2[[#This Row],[field_of_work]]="health",1,0)</f>
        <v>0</v>
      </c>
      <c r="AJ318" s="7">
        <f ca="1">IF(Table2[[#This Row],[field_of_work]]="construction",1,0)</f>
        <v>0</v>
      </c>
      <c r="AK318" s="7">
        <f ca="1">IF(Table2[[#This Row],[field_of_work]]="teaching",1,0)</f>
        <v>0</v>
      </c>
      <c r="AL318" s="7">
        <f ca="1">IF(Table2[[#This Row],[field_of_work]]="IT",1,0)</f>
        <v>1</v>
      </c>
      <c r="AM318" s="7">
        <f ca="1">IF(Table2[[#This Row],[field_of_work]]="general work",1,0)</f>
        <v>0</v>
      </c>
      <c r="AN318" s="7">
        <f ca="1">IF(Table2[[#This Row],[field_of_work]]="agriculture",1,0)</f>
        <v>0</v>
      </c>
      <c r="AO318" s="7"/>
      <c r="AP318" s="7"/>
      <c r="AQ318" s="7"/>
      <c r="AR318" s="7"/>
      <c r="AS318" s="7"/>
      <c r="AT318" s="8"/>
      <c r="AV318" s="19">
        <f t="shared" ca="1" si="94"/>
        <v>45665.901295946518</v>
      </c>
      <c r="AW318" s="8"/>
      <c r="AX318" s="6">
        <f ca="1">IF(Table2[[#This Row],[debts]]&gt;$AY$14,1,0)</f>
        <v>1</v>
      </c>
      <c r="AY318" s="7"/>
      <c r="AZ318" s="8"/>
      <c r="BA318" s="26">
        <f ca="1">Table2[[#This Row],[mortage_left]]/Table2[[#This Row],[value_of_house]]</f>
        <v>0.25402520623926084</v>
      </c>
      <c r="BB318" s="7">
        <f t="shared" ca="1" si="115"/>
        <v>1</v>
      </c>
      <c r="BC318" s="7"/>
      <c r="BD318" s="7"/>
      <c r="BE318" s="6">
        <f ca="1">IF(Table2[[#This Row],[area]]="area1",Table2[[#This Row],[income]],0)</f>
        <v>0</v>
      </c>
      <c r="BF318" s="7">
        <f ca="1">IF(Table2[[#This Row],[area]]="area2",Table2[[#This Row],[income]],0)</f>
        <v>0</v>
      </c>
      <c r="BG318" s="7">
        <f ca="1">IF(Table2[[#This Row],[area]]="area3",Table2[[#This Row],[income]],0)</f>
        <v>0</v>
      </c>
      <c r="BH318" s="7">
        <f ca="1">IF(Table2[[#This Row],[area]]="area4",Table2[[#This Row],[income]],0)</f>
        <v>0</v>
      </c>
      <c r="BI318" s="7">
        <f ca="1">IF(Table2[[#This Row],[area]]="area5",Table2[[#This Row],[income]],0)</f>
        <v>0</v>
      </c>
      <c r="BJ318" s="7">
        <f ca="1">IF(Table2[[#This Row],[area]]="area6",Table2[[#This Row],[income]],0)</f>
        <v>0</v>
      </c>
      <c r="BK318" s="7">
        <f ca="1">IF(Table2[[#This Row],[area]]="area7",Table2[[#This Row],[income]],0)</f>
        <v>0</v>
      </c>
      <c r="BL318" s="7">
        <f ca="1">IF(Table2[[#This Row],[area]]="area8",Table2[[#This Row],[income]],0)</f>
        <v>0</v>
      </c>
      <c r="BM318" s="7">
        <f ca="1">IF(Table2[[#This Row],[area]]="area9",Table2[[#This Row],[income]],0)</f>
        <v>0</v>
      </c>
      <c r="BN318" s="7">
        <f ca="1">IF(Table2[[#This Row],[area]]="area10",Table2[[#This Row],[income]],0)</f>
        <v>36201</v>
      </c>
      <c r="BO318" s="6">
        <f ca="1">IF(Table2[[#This Row],[field_of_work]]="health",Table2[[#This Row],[income]],0)</f>
        <v>0</v>
      </c>
      <c r="BP318" s="7">
        <f ca="1">IF(Table2[[#This Row],[field_of_work]]="construction",Table2[[#This Row],[income]],0)</f>
        <v>0</v>
      </c>
      <c r="BQ318" s="7">
        <f ca="1">IF(Table2[[#This Row],[field_of_work]]="teaching",Table2[[#This Row],[income]],0)</f>
        <v>0</v>
      </c>
      <c r="BR318" s="7">
        <f ca="1">IF(Table2[[#This Row],[field_of_work]]="IT",Table2[[#This Row],[income]],0)</f>
        <v>36201</v>
      </c>
      <c r="BS318" s="7">
        <f ca="1">IF(Table2[[#This Row],[field_of_work]]="general work",Table2[[#This Row],[income]],0)</f>
        <v>0</v>
      </c>
      <c r="BT318" s="8">
        <f ca="1">IF(Table2[[#This Row],[field_of_work]]="agriculture",Table2[[#This Row],[income]],0)</f>
        <v>0</v>
      </c>
      <c r="BU318" s="6">
        <f ca="1">IF(Table2[[#This Row],[value_of_debts]]&gt;Table2[[#This Row],[income]],1,0)</f>
        <v>1</v>
      </c>
      <c r="BV318" s="7"/>
      <c r="BW318" s="6">
        <f ca="1">IF(Table2[[#This Row],[net_worth_of_person($)]]&gt;$BX$14,Table2[[#This Row],[age]],0)</f>
        <v>44</v>
      </c>
      <c r="BX318" s="8"/>
    </row>
    <row r="319" spans="2:76" x14ac:dyDescent="0.3">
      <c r="B319">
        <f t="shared" ca="1" si="95"/>
        <v>2</v>
      </c>
      <c r="C319" t="str">
        <f t="shared" ca="1" si="96"/>
        <v>women</v>
      </c>
      <c r="D319">
        <f t="shared" ca="1" si="97"/>
        <v>34</v>
      </c>
      <c r="E319">
        <f t="shared" ca="1" si="98"/>
        <v>1</v>
      </c>
      <c r="F319" t="str">
        <f t="shared" ca="1" si="99"/>
        <v>health</v>
      </c>
      <c r="G319">
        <f t="shared" ca="1" si="100"/>
        <v>2</v>
      </c>
      <c r="H319" t="str">
        <f t="shared" ca="1" si="101"/>
        <v>college</v>
      </c>
      <c r="I319">
        <f t="shared" ca="1" si="102"/>
        <v>2</v>
      </c>
      <c r="J319">
        <f t="shared" ca="1" si="103"/>
        <v>2</v>
      </c>
      <c r="K319">
        <f t="shared" ca="1" si="104"/>
        <v>57491</v>
      </c>
      <c r="L319">
        <f t="shared" ca="1" si="105"/>
        <v>7</v>
      </c>
      <c r="M319" t="str">
        <f t="shared" ca="1" si="93"/>
        <v>area7</v>
      </c>
      <c r="N319">
        <f t="shared" ca="1" si="106"/>
        <v>344946</v>
      </c>
      <c r="O319" s="2">
        <f t="shared" ca="1" si="107"/>
        <v>292171.37762169738</v>
      </c>
      <c r="P319" s="1">
        <f t="shared" ca="1" si="108"/>
        <v>91331.802591893036</v>
      </c>
      <c r="Q319">
        <f t="shared" ca="1" si="109"/>
        <v>33864</v>
      </c>
      <c r="R319">
        <f t="shared" ca="1" si="110"/>
        <v>48170.233286325303</v>
      </c>
      <c r="S319">
        <f t="shared" ca="1" si="111"/>
        <v>53859.512778912045</v>
      </c>
      <c r="T319" s="1">
        <f t="shared" ca="1" si="112"/>
        <v>490137.31537080504</v>
      </c>
      <c r="U319" s="2">
        <f t="shared" ca="1" si="113"/>
        <v>374205.61090802267</v>
      </c>
      <c r="V319" s="1">
        <f t="shared" ca="1" si="114"/>
        <v>115931.70446278236</v>
      </c>
      <c r="AD319" s="6">
        <f ca="1">IF(Table2[[#This Row],[gender]]="men",1,0)</f>
        <v>0</v>
      </c>
      <c r="AE319" s="7">
        <f ca="1">IF(Table2[[#This Row],[gender]]="women",1,0)</f>
        <v>1</v>
      </c>
      <c r="AF319" s="7"/>
      <c r="AG319" s="8"/>
      <c r="AI319" s="6">
        <f ca="1">IF(Table2[[#This Row],[field_of_work]]="health",1,0)</f>
        <v>1</v>
      </c>
      <c r="AJ319" s="7">
        <f ca="1">IF(Table2[[#This Row],[field_of_work]]="construction",1,0)</f>
        <v>0</v>
      </c>
      <c r="AK319" s="7">
        <f ca="1">IF(Table2[[#This Row],[field_of_work]]="teaching",1,0)</f>
        <v>0</v>
      </c>
      <c r="AL319" s="7">
        <f ca="1">IF(Table2[[#This Row],[field_of_work]]="IT",1,0)</f>
        <v>0</v>
      </c>
      <c r="AM319" s="7">
        <f ca="1">IF(Table2[[#This Row],[field_of_work]]="general work",1,0)</f>
        <v>0</v>
      </c>
      <c r="AN319" s="7">
        <f ca="1">IF(Table2[[#This Row],[field_of_work]]="agriculture",1,0)</f>
        <v>0</v>
      </c>
      <c r="AO319" s="7"/>
      <c r="AP319" s="7"/>
      <c r="AQ319" s="7"/>
      <c r="AR319" s="7"/>
      <c r="AS319" s="7"/>
      <c r="AT319" s="8"/>
      <c r="AV319" s="19">
        <f t="shared" ca="1" si="94"/>
        <v>17971.076153508231</v>
      </c>
      <c r="AW319" s="8"/>
      <c r="AX319" s="6">
        <f ca="1">IF(Table2[[#This Row],[debts]]&gt;$AY$14,1,0)</f>
        <v>1</v>
      </c>
      <c r="AY319" s="7"/>
      <c r="AZ319" s="8"/>
      <c r="BA319" s="26">
        <f ca="1">Table2[[#This Row],[mortage_left]]/Table2[[#This Row],[value_of_house]]</f>
        <v>0.84700613319678264</v>
      </c>
      <c r="BB319" s="7">
        <f t="shared" ca="1" si="115"/>
        <v>0</v>
      </c>
      <c r="BC319" s="7"/>
      <c r="BD319" s="7"/>
      <c r="BE319" s="6">
        <f ca="1">IF(Table2[[#This Row],[area]]="area1",Table2[[#This Row],[income]],0)</f>
        <v>0</v>
      </c>
      <c r="BF319" s="7">
        <f ca="1">IF(Table2[[#This Row],[area]]="area2",Table2[[#This Row],[income]],0)</f>
        <v>0</v>
      </c>
      <c r="BG319" s="7">
        <f ca="1">IF(Table2[[#This Row],[area]]="area3",Table2[[#This Row],[income]],0)</f>
        <v>0</v>
      </c>
      <c r="BH319" s="7">
        <f ca="1">IF(Table2[[#This Row],[area]]="area4",Table2[[#This Row],[income]],0)</f>
        <v>0</v>
      </c>
      <c r="BI319" s="7">
        <f ca="1">IF(Table2[[#This Row],[area]]="area5",Table2[[#This Row],[income]],0)</f>
        <v>0</v>
      </c>
      <c r="BJ319" s="7">
        <f ca="1">IF(Table2[[#This Row],[area]]="area6",Table2[[#This Row],[income]],0)</f>
        <v>0</v>
      </c>
      <c r="BK319" s="7">
        <f ca="1">IF(Table2[[#This Row],[area]]="area7",Table2[[#This Row],[income]],0)</f>
        <v>57491</v>
      </c>
      <c r="BL319" s="7">
        <f ca="1">IF(Table2[[#This Row],[area]]="area8",Table2[[#This Row],[income]],0)</f>
        <v>0</v>
      </c>
      <c r="BM319" s="7">
        <f ca="1">IF(Table2[[#This Row],[area]]="area9",Table2[[#This Row],[income]],0)</f>
        <v>0</v>
      </c>
      <c r="BN319" s="7">
        <f ca="1">IF(Table2[[#This Row],[area]]="area10",Table2[[#This Row],[income]],0)</f>
        <v>0</v>
      </c>
      <c r="BO319" s="6">
        <f ca="1">IF(Table2[[#This Row],[field_of_work]]="health",Table2[[#This Row],[income]],0)</f>
        <v>57491</v>
      </c>
      <c r="BP319" s="7">
        <f ca="1">IF(Table2[[#This Row],[field_of_work]]="construction",Table2[[#This Row],[income]],0)</f>
        <v>0</v>
      </c>
      <c r="BQ319" s="7">
        <f ca="1">IF(Table2[[#This Row],[field_of_work]]="teaching",Table2[[#This Row],[income]],0)</f>
        <v>0</v>
      </c>
      <c r="BR319" s="7">
        <f ca="1">IF(Table2[[#This Row],[field_of_work]]="IT",Table2[[#This Row],[income]],0)</f>
        <v>0</v>
      </c>
      <c r="BS319" s="7">
        <f ca="1">IF(Table2[[#This Row],[field_of_work]]="general work",Table2[[#This Row],[income]],0)</f>
        <v>0</v>
      </c>
      <c r="BT319" s="8">
        <f ca="1">IF(Table2[[#This Row],[field_of_work]]="agriculture",Table2[[#This Row],[income]],0)</f>
        <v>0</v>
      </c>
      <c r="BU319" s="6">
        <f ca="1">IF(Table2[[#This Row],[value_of_debts]]&gt;Table2[[#This Row],[income]],1,0)</f>
        <v>1</v>
      </c>
      <c r="BV319" s="7"/>
      <c r="BW319" s="6">
        <f ca="1">IF(Table2[[#This Row],[net_worth_of_person($)]]&gt;$BX$14,Table2[[#This Row],[age]],0)</f>
        <v>34</v>
      </c>
      <c r="BX319" s="8"/>
    </row>
    <row r="320" spans="2:76" x14ac:dyDescent="0.3">
      <c r="B320">
        <f t="shared" ca="1" si="95"/>
        <v>2</v>
      </c>
      <c r="C320" t="str">
        <f t="shared" ca="1" si="96"/>
        <v>women</v>
      </c>
      <c r="D320">
        <f t="shared" ca="1" si="97"/>
        <v>27</v>
      </c>
      <c r="E320">
        <f t="shared" ca="1" si="98"/>
        <v>6</v>
      </c>
      <c r="F320" t="str">
        <f t="shared" ca="1" si="99"/>
        <v>agriculture</v>
      </c>
      <c r="G320">
        <f t="shared" ca="1" si="100"/>
        <v>4</v>
      </c>
      <c r="H320" t="str">
        <f t="shared" ca="1" si="101"/>
        <v>technical</v>
      </c>
      <c r="I320">
        <f t="shared" ca="1" si="102"/>
        <v>0</v>
      </c>
      <c r="J320">
        <f t="shared" ca="1" si="103"/>
        <v>3</v>
      </c>
      <c r="K320">
        <f t="shared" ca="1" si="104"/>
        <v>36909</v>
      </c>
      <c r="L320">
        <f t="shared" ca="1" si="105"/>
        <v>3</v>
      </c>
      <c r="M320" t="str">
        <f t="shared" ca="1" si="93"/>
        <v>area3</v>
      </c>
      <c r="N320">
        <f t="shared" ca="1" si="106"/>
        <v>110727</v>
      </c>
      <c r="O320" s="2">
        <f t="shared" ca="1" si="107"/>
        <v>109173.35801411841</v>
      </c>
      <c r="P320" s="1">
        <f t="shared" ca="1" si="108"/>
        <v>53913.22846052469</v>
      </c>
      <c r="Q320">
        <f t="shared" ca="1" si="109"/>
        <v>32407</v>
      </c>
      <c r="R320">
        <f t="shared" ca="1" si="110"/>
        <v>40030.062089263447</v>
      </c>
      <c r="S320">
        <f t="shared" ca="1" si="111"/>
        <v>559.63635884999587</v>
      </c>
      <c r="T320" s="1">
        <f t="shared" ca="1" si="112"/>
        <v>165199.86481937469</v>
      </c>
      <c r="U320" s="2">
        <f t="shared" ca="1" si="113"/>
        <v>181610.42010338185</v>
      </c>
      <c r="V320" s="1">
        <f t="shared" ca="1" si="114"/>
        <v>-16410.555284007161</v>
      </c>
      <c r="AD320" s="6">
        <f ca="1">IF(Table2[[#This Row],[gender]]="men",1,0)</f>
        <v>0</v>
      </c>
      <c r="AE320" s="7">
        <f ca="1">IF(Table2[[#This Row],[gender]]="women",1,0)</f>
        <v>1</v>
      </c>
      <c r="AF320" s="7"/>
      <c r="AG320" s="8"/>
      <c r="AI320" s="6">
        <f ca="1">IF(Table2[[#This Row],[field_of_work]]="health",1,0)</f>
        <v>0</v>
      </c>
      <c r="AJ320" s="7">
        <f ca="1">IF(Table2[[#This Row],[field_of_work]]="construction",1,0)</f>
        <v>0</v>
      </c>
      <c r="AK320" s="7">
        <f ca="1">IF(Table2[[#This Row],[field_of_work]]="teaching",1,0)</f>
        <v>0</v>
      </c>
      <c r="AL320" s="7">
        <f ca="1">IF(Table2[[#This Row],[field_of_work]]="IT",1,0)</f>
        <v>0</v>
      </c>
      <c r="AM320" s="7">
        <f ca="1">IF(Table2[[#This Row],[field_of_work]]="general work",1,0)</f>
        <v>0</v>
      </c>
      <c r="AN320" s="7">
        <f ca="1">IF(Table2[[#This Row],[field_of_work]]="agriculture",1,0)</f>
        <v>1</v>
      </c>
      <c r="AO320" s="7"/>
      <c r="AP320" s="7"/>
      <c r="AQ320" s="7"/>
      <c r="AR320" s="7"/>
      <c r="AS320" s="7"/>
      <c r="AT320" s="8"/>
      <c r="AV320" s="19">
        <f t="shared" ca="1" si="94"/>
        <v>53337.304140592787</v>
      </c>
      <c r="AW320" s="8"/>
      <c r="AX320" s="6">
        <f ca="1">IF(Table2[[#This Row],[debts]]&gt;$AY$14,1,0)</f>
        <v>1</v>
      </c>
      <c r="AY320" s="7"/>
      <c r="AZ320" s="8"/>
      <c r="BA320" s="26">
        <f ca="1">Table2[[#This Row],[mortage_left]]/Table2[[#This Row],[value_of_house]]</f>
        <v>0.98596871597820235</v>
      </c>
      <c r="BB320" s="7">
        <f t="shared" ca="1" si="115"/>
        <v>0</v>
      </c>
      <c r="BC320" s="7"/>
      <c r="BD320" s="7"/>
      <c r="BE320" s="6">
        <f ca="1">IF(Table2[[#This Row],[area]]="area1",Table2[[#This Row],[income]],0)</f>
        <v>0</v>
      </c>
      <c r="BF320" s="7">
        <f ca="1">IF(Table2[[#This Row],[area]]="area2",Table2[[#This Row],[income]],0)</f>
        <v>0</v>
      </c>
      <c r="BG320" s="7">
        <f ca="1">IF(Table2[[#This Row],[area]]="area3",Table2[[#This Row],[income]],0)</f>
        <v>36909</v>
      </c>
      <c r="BH320" s="7">
        <f ca="1">IF(Table2[[#This Row],[area]]="area4",Table2[[#This Row],[income]],0)</f>
        <v>0</v>
      </c>
      <c r="BI320" s="7">
        <f ca="1">IF(Table2[[#This Row],[area]]="area5",Table2[[#This Row],[income]],0)</f>
        <v>0</v>
      </c>
      <c r="BJ320" s="7">
        <f ca="1">IF(Table2[[#This Row],[area]]="area6",Table2[[#This Row],[income]],0)</f>
        <v>0</v>
      </c>
      <c r="BK320" s="7">
        <f ca="1">IF(Table2[[#This Row],[area]]="area7",Table2[[#This Row],[income]],0)</f>
        <v>0</v>
      </c>
      <c r="BL320" s="7">
        <f ca="1">IF(Table2[[#This Row],[area]]="area8",Table2[[#This Row],[income]],0)</f>
        <v>0</v>
      </c>
      <c r="BM320" s="7">
        <f ca="1">IF(Table2[[#This Row],[area]]="area9",Table2[[#This Row],[income]],0)</f>
        <v>0</v>
      </c>
      <c r="BN320" s="7">
        <f ca="1">IF(Table2[[#This Row],[area]]="area10",Table2[[#This Row],[income]],0)</f>
        <v>0</v>
      </c>
      <c r="BO320" s="6">
        <f ca="1">IF(Table2[[#This Row],[field_of_work]]="health",Table2[[#This Row],[income]],0)</f>
        <v>0</v>
      </c>
      <c r="BP320" s="7">
        <f ca="1">IF(Table2[[#This Row],[field_of_work]]="construction",Table2[[#This Row],[income]],0)</f>
        <v>0</v>
      </c>
      <c r="BQ320" s="7">
        <f ca="1">IF(Table2[[#This Row],[field_of_work]]="teaching",Table2[[#This Row],[income]],0)</f>
        <v>0</v>
      </c>
      <c r="BR320" s="7">
        <f ca="1">IF(Table2[[#This Row],[field_of_work]]="IT",Table2[[#This Row],[income]],0)</f>
        <v>0</v>
      </c>
      <c r="BS320" s="7">
        <f ca="1">IF(Table2[[#This Row],[field_of_work]]="general work",Table2[[#This Row],[income]],0)</f>
        <v>0</v>
      </c>
      <c r="BT320" s="8">
        <f ca="1">IF(Table2[[#This Row],[field_of_work]]="agriculture",Table2[[#This Row],[income]],0)</f>
        <v>36909</v>
      </c>
      <c r="BU320" s="6">
        <f ca="1">IF(Table2[[#This Row],[value_of_debts]]&gt;Table2[[#This Row],[income]],1,0)</f>
        <v>1</v>
      </c>
      <c r="BV320" s="7"/>
      <c r="BW320" s="6">
        <f ca="1">IF(Table2[[#This Row],[net_worth_of_person($)]]&gt;$BX$14,Table2[[#This Row],[age]],0)</f>
        <v>0</v>
      </c>
      <c r="BX320" s="8"/>
    </row>
    <row r="321" spans="2:76" x14ac:dyDescent="0.3">
      <c r="B321">
        <f t="shared" ca="1" si="95"/>
        <v>2</v>
      </c>
      <c r="C321" t="str">
        <f t="shared" ca="1" si="96"/>
        <v>women</v>
      </c>
      <c r="D321">
        <f t="shared" ca="1" si="97"/>
        <v>31</v>
      </c>
      <c r="E321">
        <f t="shared" ca="1" si="98"/>
        <v>3</v>
      </c>
      <c r="F321" t="str">
        <f t="shared" ca="1" si="99"/>
        <v>teaching</v>
      </c>
      <c r="G321">
        <f t="shared" ca="1" si="100"/>
        <v>4</v>
      </c>
      <c r="H321" t="str">
        <f t="shared" ca="1" si="101"/>
        <v>technical</v>
      </c>
      <c r="I321">
        <f t="shared" ca="1" si="102"/>
        <v>4</v>
      </c>
      <c r="J321">
        <f t="shared" ca="1" si="103"/>
        <v>1</v>
      </c>
      <c r="K321">
        <f t="shared" ca="1" si="104"/>
        <v>62118</v>
      </c>
      <c r="L321">
        <f t="shared" ca="1" si="105"/>
        <v>2</v>
      </c>
      <c r="M321" t="str">
        <f t="shared" ca="1" si="93"/>
        <v>area2</v>
      </c>
      <c r="N321">
        <f t="shared" ca="1" si="106"/>
        <v>248472</v>
      </c>
      <c r="O321" s="2">
        <f t="shared" ca="1" si="107"/>
        <v>160201.3115847403</v>
      </c>
      <c r="P321" s="1">
        <f t="shared" ca="1" si="108"/>
        <v>53337.304140592787</v>
      </c>
      <c r="Q321">
        <f t="shared" ca="1" si="109"/>
        <v>42198</v>
      </c>
      <c r="R321">
        <f t="shared" ca="1" si="110"/>
        <v>45754.051744046286</v>
      </c>
      <c r="S321">
        <f t="shared" ca="1" si="111"/>
        <v>65575.799276321108</v>
      </c>
      <c r="T321" s="1">
        <f t="shared" ca="1" si="112"/>
        <v>367385.10341691389</v>
      </c>
      <c r="U321" s="2">
        <f t="shared" ca="1" si="113"/>
        <v>248153.36332878657</v>
      </c>
      <c r="V321" s="1">
        <f t="shared" ca="1" si="114"/>
        <v>119231.74008812732</v>
      </c>
      <c r="AD321" s="6">
        <f ca="1">IF(Table2[[#This Row],[gender]]="men",1,0)</f>
        <v>0</v>
      </c>
      <c r="AE321" s="7">
        <f ca="1">IF(Table2[[#This Row],[gender]]="women",1,0)</f>
        <v>1</v>
      </c>
      <c r="AF321" s="7"/>
      <c r="AG321" s="8"/>
      <c r="AI321" s="6">
        <f ca="1">IF(Table2[[#This Row],[field_of_work]]="health",1,0)</f>
        <v>0</v>
      </c>
      <c r="AJ321" s="7">
        <f ca="1">IF(Table2[[#This Row],[field_of_work]]="construction",1,0)</f>
        <v>0</v>
      </c>
      <c r="AK321" s="7">
        <f ca="1">IF(Table2[[#This Row],[field_of_work]]="teaching",1,0)</f>
        <v>1</v>
      </c>
      <c r="AL321" s="7">
        <f ca="1">IF(Table2[[#This Row],[field_of_work]]="IT",1,0)</f>
        <v>0</v>
      </c>
      <c r="AM321" s="7">
        <f ca="1">IF(Table2[[#This Row],[field_of_work]]="general work",1,0)</f>
        <v>0</v>
      </c>
      <c r="AN321" s="7">
        <f ca="1">IF(Table2[[#This Row],[field_of_work]]="agriculture",1,0)</f>
        <v>0</v>
      </c>
      <c r="AO321" s="7"/>
      <c r="AP321" s="7"/>
      <c r="AQ321" s="7"/>
      <c r="AR321" s="7"/>
      <c r="AS321" s="7"/>
      <c r="AT321" s="8"/>
      <c r="AV321" s="19">
        <f t="shared" ca="1" si="94"/>
        <v>35209.299779587207</v>
      </c>
      <c r="AW321" s="8"/>
      <c r="AX321" s="6">
        <f ca="1">IF(Table2[[#This Row],[debts]]&gt;$AY$14,1,0)</f>
        <v>1</v>
      </c>
      <c r="AY321" s="7"/>
      <c r="AZ321" s="8"/>
      <c r="BA321" s="26">
        <f ca="1">Table2[[#This Row],[mortage_left]]/Table2[[#This Row],[value_of_house]]</f>
        <v>0.64474593348441789</v>
      </c>
      <c r="BB321" s="7">
        <f t="shared" ca="1" si="115"/>
        <v>0</v>
      </c>
      <c r="BC321" s="7"/>
      <c r="BD321" s="7"/>
      <c r="BE321" s="6">
        <f ca="1">IF(Table2[[#This Row],[area]]="area1",Table2[[#This Row],[income]],0)</f>
        <v>0</v>
      </c>
      <c r="BF321" s="7">
        <f ca="1">IF(Table2[[#This Row],[area]]="area2",Table2[[#This Row],[income]],0)</f>
        <v>62118</v>
      </c>
      <c r="BG321" s="7">
        <f ca="1">IF(Table2[[#This Row],[area]]="area3",Table2[[#This Row],[income]],0)</f>
        <v>0</v>
      </c>
      <c r="BH321" s="7">
        <f ca="1">IF(Table2[[#This Row],[area]]="area4",Table2[[#This Row],[income]],0)</f>
        <v>0</v>
      </c>
      <c r="BI321" s="7">
        <f ca="1">IF(Table2[[#This Row],[area]]="area5",Table2[[#This Row],[income]],0)</f>
        <v>0</v>
      </c>
      <c r="BJ321" s="7">
        <f ca="1">IF(Table2[[#This Row],[area]]="area6",Table2[[#This Row],[income]],0)</f>
        <v>0</v>
      </c>
      <c r="BK321" s="7">
        <f ca="1">IF(Table2[[#This Row],[area]]="area7",Table2[[#This Row],[income]],0)</f>
        <v>0</v>
      </c>
      <c r="BL321" s="7">
        <f ca="1">IF(Table2[[#This Row],[area]]="area8",Table2[[#This Row],[income]],0)</f>
        <v>0</v>
      </c>
      <c r="BM321" s="7">
        <f ca="1">IF(Table2[[#This Row],[area]]="area9",Table2[[#This Row],[income]],0)</f>
        <v>0</v>
      </c>
      <c r="BN321" s="7">
        <f ca="1">IF(Table2[[#This Row],[area]]="area10",Table2[[#This Row],[income]],0)</f>
        <v>0</v>
      </c>
      <c r="BO321" s="6">
        <f ca="1">IF(Table2[[#This Row],[field_of_work]]="health",Table2[[#This Row],[income]],0)</f>
        <v>0</v>
      </c>
      <c r="BP321" s="7">
        <f ca="1">IF(Table2[[#This Row],[field_of_work]]="construction",Table2[[#This Row],[income]],0)</f>
        <v>0</v>
      </c>
      <c r="BQ321" s="7">
        <f ca="1">IF(Table2[[#This Row],[field_of_work]]="teaching",Table2[[#This Row],[income]],0)</f>
        <v>62118</v>
      </c>
      <c r="BR321" s="7">
        <f ca="1">IF(Table2[[#This Row],[field_of_work]]="IT",Table2[[#This Row],[income]],0)</f>
        <v>0</v>
      </c>
      <c r="BS321" s="7">
        <f ca="1">IF(Table2[[#This Row],[field_of_work]]="general work",Table2[[#This Row],[income]],0)</f>
        <v>0</v>
      </c>
      <c r="BT321" s="8">
        <f ca="1">IF(Table2[[#This Row],[field_of_work]]="agriculture",Table2[[#This Row],[income]],0)</f>
        <v>0</v>
      </c>
      <c r="BU321" s="6">
        <f ca="1">IF(Table2[[#This Row],[value_of_debts]]&gt;Table2[[#This Row],[income]],1,0)</f>
        <v>1</v>
      </c>
      <c r="BV321" s="7"/>
      <c r="BW321" s="6">
        <f ca="1">IF(Table2[[#This Row],[net_worth_of_person($)]]&gt;$BX$14,Table2[[#This Row],[age]],0)</f>
        <v>31</v>
      </c>
      <c r="BX321" s="8"/>
    </row>
    <row r="322" spans="2:76" x14ac:dyDescent="0.3">
      <c r="B322">
        <f t="shared" ca="1" si="95"/>
        <v>1</v>
      </c>
      <c r="C322" t="str">
        <f t="shared" ca="1" si="96"/>
        <v>men</v>
      </c>
      <c r="D322">
        <f t="shared" ca="1" si="97"/>
        <v>43</v>
      </c>
      <c r="E322">
        <f t="shared" ca="1" si="98"/>
        <v>3</v>
      </c>
      <c r="F322" t="str">
        <f t="shared" ca="1" si="99"/>
        <v>teaching</v>
      </c>
      <c r="G322">
        <f t="shared" ca="1" si="100"/>
        <v>1</v>
      </c>
      <c r="H322" t="str">
        <f t="shared" ca="1" si="101"/>
        <v>highschool</v>
      </c>
      <c r="I322">
        <f t="shared" ca="1" si="102"/>
        <v>4</v>
      </c>
      <c r="J322">
        <f t="shared" ca="1" si="103"/>
        <v>2</v>
      </c>
      <c r="K322">
        <f t="shared" ca="1" si="104"/>
        <v>56929</v>
      </c>
      <c r="L322">
        <f t="shared" ca="1" si="105"/>
        <v>10</v>
      </c>
      <c r="M322" t="str">
        <f t="shared" ca="1" si="93"/>
        <v>area10</v>
      </c>
      <c r="N322">
        <f t="shared" ca="1" si="106"/>
        <v>341574</v>
      </c>
      <c r="O322" s="2">
        <f t="shared" ca="1" si="107"/>
        <v>4315.0293832441903</v>
      </c>
      <c r="P322" s="1">
        <f t="shared" ca="1" si="108"/>
        <v>70418.599559174414</v>
      </c>
      <c r="Q322">
        <f t="shared" ca="1" si="109"/>
        <v>61170</v>
      </c>
      <c r="R322">
        <f t="shared" ca="1" si="110"/>
        <v>76904.882688421261</v>
      </c>
      <c r="S322">
        <f t="shared" ca="1" si="111"/>
        <v>62500.884542343207</v>
      </c>
      <c r="T322" s="1">
        <f t="shared" ca="1" si="112"/>
        <v>474493.48410151759</v>
      </c>
      <c r="U322" s="2">
        <f t="shared" ca="1" si="113"/>
        <v>142389.91207166546</v>
      </c>
      <c r="V322" s="1">
        <f t="shared" ca="1" si="114"/>
        <v>332103.57202985213</v>
      </c>
      <c r="AD322" s="6">
        <f ca="1">IF(Table2[[#This Row],[gender]]="men",1,0)</f>
        <v>1</v>
      </c>
      <c r="AE322" s="7">
        <f ca="1">IF(Table2[[#This Row],[gender]]="women",1,0)</f>
        <v>0</v>
      </c>
      <c r="AF322" s="7"/>
      <c r="AG322" s="8"/>
      <c r="AI322" s="6">
        <f ca="1">IF(Table2[[#This Row],[field_of_work]]="health",1,0)</f>
        <v>0</v>
      </c>
      <c r="AJ322" s="7">
        <f ca="1">IF(Table2[[#This Row],[field_of_work]]="construction",1,0)</f>
        <v>0</v>
      </c>
      <c r="AK322" s="7">
        <f ca="1">IF(Table2[[#This Row],[field_of_work]]="teaching",1,0)</f>
        <v>1</v>
      </c>
      <c r="AL322" s="7">
        <f ca="1">IF(Table2[[#This Row],[field_of_work]]="IT",1,0)</f>
        <v>0</v>
      </c>
      <c r="AM322" s="7">
        <f ca="1">IF(Table2[[#This Row],[field_of_work]]="general work",1,0)</f>
        <v>0</v>
      </c>
      <c r="AN322" s="7">
        <f ca="1">IF(Table2[[#This Row],[field_of_work]]="agriculture",1,0)</f>
        <v>0</v>
      </c>
      <c r="AO322" s="7"/>
      <c r="AP322" s="7"/>
      <c r="AQ322" s="7"/>
      <c r="AR322" s="7"/>
      <c r="AS322" s="7"/>
      <c r="AT322" s="8"/>
      <c r="AV322" s="19">
        <f t="shared" ca="1" si="94"/>
        <v>21511.024301406927</v>
      </c>
      <c r="AW322" s="8"/>
      <c r="AX322" s="6">
        <f ca="1">IF(Table2[[#This Row],[debts]]&gt;$AY$14,1,0)</f>
        <v>1</v>
      </c>
      <c r="AY322" s="7"/>
      <c r="AZ322" s="8"/>
      <c r="BA322" s="26">
        <f ca="1">Table2[[#This Row],[mortage_left]]/Table2[[#This Row],[value_of_house]]</f>
        <v>1.2632780549000189E-2</v>
      </c>
      <c r="BB322" s="7">
        <f t="shared" ca="1" si="115"/>
        <v>1</v>
      </c>
      <c r="BC322" s="7"/>
      <c r="BD322" s="7"/>
      <c r="BE322" s="6">
        <f ca="1">IF(Table2[[#This Row],[area]]="area1",Table2[[#This Row],[income]],0)</f>
        <v>0</v>
      </c>
      <c r="BF322" s="7">
        <f ca="1">IF(Table2[[#This Row],[area]]="area2",Table2[[#This Row],[income]],0)</f>
        <v>0</v>
      </c>
      <c r="BG322" s="7">
        <f ca="1">IF(Table2[[#This Row],[area]]="area3",Table2[[#This Row],[income]],0)</f>
        <v>0</v>
      </c>
      <c r="BH322" s="7">
        <f ca="1">IF(Table2[[#This Row],[area]]="area4",Table2[[#This Row],[income]],0)</f>
        <v>0</v>
      </c>
      <c r="BI322" s="7">
        <f ca="1">IF(Table2[[#This Row],[area]]="area5",Table2[[#This Row],[income]],0)</f>
        <v>0</v>
      </c>
      <c r="BJ322" s="7">
        <f ca="1">IF(Table2[[#This Row],[area]]="area6",Table2[[#This Row],[income]],0)</f>
        <v>0</v>
      </c>
      <c r="BK322" s="7">
        <f ca="1">IF(Table2[[#This Row],[area]]="area7",Table2[[#This Row],[income]],0)</f>
        <v>0</v>
      </c>
      <c r="BL322" s="7">
        <f ca="1">IF(Table2[[#This Row],[area]]="area8",Table2[[#This Row],[income]],0)</f>
        <v>0</v>
      </c>
      <c r="BM322" s="7">
        <f ca="1">IF(Table2[[#This Row],[area]]="area9",Table2[[#This Row],[income]],0)</f>
        <v>0</v>
      </c>
      <c r="BN322" s="7">
        <f ca="1">IF(Table2[[#This Row],[area]]="area10",Table2[[#This Row],[income]],0)</f>
        <v>56929</v>
      </c>
      <c r="BO322" s="6">
        <f ca="1">IF(Table2[[#This Row],[field_of_work]]="health",Table2[[#This Row],[income]],0)</f>
        <v>0</v>
      </c>
      <c r="BP322" s="7">
        <f ca="1">IF(Table2[[#This Row],[field_of_work]]="construction",Table2[[#This Row],[income]],0)</f>
        <v>0</v>
      </c>
      <c r="BQ322" s="7">
        <f ca="1">IF(Table2[[#This Row],[field_of_work]]="teaching",Table2[[#This Row],[income]],0)</f>
        <v>56929</v>
      </c>
      <c r="BR322" s="7">
        <f ca="1">IF(Table2[[#This Row],[field_of_work]]="IT",Table2[[#This Row],[income]],0)</f>
        <v>0</v>
      </c>
      <c r="BS322" s="7">
        <f ca="1">IF(Table2[[#This Row],[field_of_work]]="general work",Table2[[#This Row],[income]],0)</f>
        <v>0</v>
      </c>
      <c r="BT322" s="8">
        <f ca="1">IF(Table2[[#This Row],[field_of_work]]="agriculture",Table2[[#This Row],[income]],0)</f>
        <v>0</v>
      </c>
      <c r="BU322" s="6">
        <f ca="1">IF(Table2[[#This Row],[value_of_debts]]&gt;Table2[[#This Row],[income]],1,0)</f>
        <v>1</v>
      </c>
      <c r="BV322" s="7"/>
      <c r="BW322" s="6">
        <f ca="1">IF(Table2[[#This Row],[net_worth_of_person($)]]&gt;$BX$14,Table2[[#This Row],[age]],0)</f>
        <v>43</v>
      </c>
      <c r="BX322" s="8"/>
    </row>
    <row r="323" spans="2:76" x14ac:dyDescent="0.3">
      <c r="B323">
        <f t="shared" ca="1" si="95"/>
        <v>1</v>
      </c>
      <c r="C323" t="str">
        <f t="shared" ca="1" si="96"/>
        <v>men</v>
      </c>
      <c r="D323">
        <f t="shared" ca="1" si="97"/>
        <v>25</v>
      </c>
      <c r="E323">
        <f t="shared" ca="1" si="98"/>
        <v>5</v>
      </c>
      <c r="F323" t="str">
        <f t="shared" ca="1" si="99"/>
        <v>general work</v>
      </c>
      <c r="G323">
        <f t="shared" ca="1" si="100"/>
        <v>1</v>
      </c>
      <c r="H323" t="str">
        <f t="shared" ca="1" si="101"/>
        <v>highschool</v>
      </c>
      <c r="I323">
        <f t="shared" ca="1" si="102"/>
        <v>0</v>
      </c>
      <c r="J323">
        <f t="shared" ca="1" si="103"/>
        <v>2</v>
      </c>
      <c r="K323">
        <f t="shared" ca="1" si="104"/>
        <v>34036</v>
      </c>
      <c r="L323">
        <f t="shared" ca="1" si="105"/>
        <v>6</v>
      </c>
      <c r="M323" t="str">
        <f t="shared" ca="1" si="93"/>
        <v>area6</v>
      </c>
      <c r="N323">
        <f t="shared" ca="1" si="106"/>
        <v>170180</v>
      </c>
      <c r="O323" s="2">
        <f t="shared" ca="1" si="107"/>
        <v>34544.047319222263</v>
      </c>
      <c r="P323" s="1">
        <f t="shared" ca="1" si="108"/>
        <v>43022.048602813855</v>
      </c>
      <c r="Q323">
        <f t="shared" ca="1" si="109"/>
        <v>12979</v>
      </c>
      <c r="R323">
        <f t="shared" ca="1" si="110"/>
        <v>15611.481013293585</v>
      </c>
      <c r="S323">
        <f t="shared" ca="1" si="111"/>
        <v>7823.6123004669535</v>
      </c>
      <c r="T323" s="1">
        <f t="shared" ca="1" si="112"/>
        <v>221025.6609032808</v>
      </c>
      <c r="U323" s="2">
        <f t="shared" ca="1" si="113"/>
        <v>63134.528332515853</v>
      </c>
      <c r="V323" s="1">
        <f t="shared" ca="1" si="114"/>
        <v>157891.13257076495</v>
      </c>
      <c r="AD323" s="6">
        <f ca="1">IF(Table2[[#This Row],[gender]]="men",1,0)</f>
        <v>1</v>
      </c>
      <c r="AE323" s="7">
        <f ca="1">IF(Table2[[#This Row],[gender]]="women",1,0)</f>
        <v>0</v>
      </c>
      <c r="AF323" s="7"/>
      <c r="AG323" s="8"/>
      <c r="AI323" s="6">
        <f ca="1">IF(Table2[[#This Row],[field_of_work]]="health",1,0)</f>
        <v>0</v>
      </c>
      <c r="AJ323" s="7">
        <f ca="1">IF(Table2[[#This Row],[field_of_work]]="construction",1,0)</f>
        <v>0</v>
      </c>
      <c r="AK323" s="7">
        <f ca="1">IF(Table2[[#This Row],[field_of_work]]="teaching",1,0)</f>
        <v>0</v>
      </c>
      <c r="AL323" s="7">
        <f ca="1">IF(Table2[[#This Row],[field_of_work]]="IT",1,0)</f>
        <v>0</v>
      </c>
      <c r="AM323" s="7">
        <f ca="1">IF(Table2[[#This Row],[field_of_work]]="general work",1,0)</f>
        <v>1</v>
      </c>
      <c r="AN323" s="7">
        <f ca="1">IF(Table2[[#This Row],[field_of_work]]="agriculture",1,0)</f>
        <v>0</v>
      </c>
      <c r="AO323" s="7"/>
      <c r="AP323" s="7"/>
      <c r="AQ323" s="7"/>
      <c r="AR323" s="7"/>
      <c r="AS323" s="7"/>
      <c r="AT323" s="8"/>
      <c r="AV323" s="19">
        <f t="shared" ca="1" si="94"/>
        <v>11063.525636811406</v>
      </c>
      <c r="AW323" s="8"/>
      <c r="AX323" s="6">
        <f ca="1">IF(Table2[[#This Row],[debts]]&gt;$AY$14,1,0)</f>
        <v>1</v>
      </c>
      <c r="AY323" s="7"/>
      <c r="AZ323" s="8"/>
      <c r="BA323" s="26">
        <f ca="1">Table2[[#This Row],[mortage_left]]/Table2[[#This Row],[value_of_house]]</f>
        <v>0.20298535268082185</v>
      </c>
      <c r="BB323" s="7">
        <f t="shared" ca="1" si="115"/>
        <v>1</v>
      </c>
      <c r="BC323" s="7"/>
      <c r="BD323" s="7"/>
      <c r="BE323" s="6">
        <f ca="1">IF(Table2[[#This Row],[area]]="area1",Table2[[#This Row],[income]],0)</f>
        <v>0</v>
      </c>
      <c r="BF323" s="7">
        <f ca="1">IF(Table2[[#This Row],[area]]="area2",Table2[[#This Row],[income]],0)</f>
        <v>0</v>
      </c>
      <c r="BG323" s="7">
        <f ca="1">IF(Table2[[#This Row],[area]]="area3",Table2[[#This Row],[income]],0)</f>
        <v>0</v>
      </c>
      <c r="BH323" s="7">
        <f ca="1">IF(Table2[[#This Row],[area]]="area4",Table2[[#This Row],[income]],0)</f>
        <v>0</v>
      </c>
      <c r="BI323" s="7">
        <f ca="1">IF(Table2[[#This Row],[area]]="area5",Table2[[#This Row],[income]],0)</f>
        <v>0</v>
      </c>
      <c r="BJ323" s="7">
        <f ca="1">IF(Table2[[#This Row],[area]]="area6",Table2[[#This Row],[income]],0)</f>
        <v>34036</v>
      </c>
      <c r="BK323" s="7">
        <f ca="1">IF(Table2[[#This Row],[area]]="area7",Table2[[#This Row],[income]],0)</f>
        <v>0</v>
      </c>
      <c r="BL323" s="7">
        <f ca="1">IF(Table2[[#This Row],[area]]="area8",Table2[[#This Row],[income]],0)</f>
        <v>0</v>
      </c>
      <c r="BM323" s="7">
        <f ca="1">IF(Table2[[#This Row],[area]]="area9",Table2[[#This Row],[income]],0)</f>
        <v>0</v>
      </c>
      <c r="BN323" s="7">
        <f ca="1">IF(Table2[[#This Row],[area]]="area10",Table2[[#This Row],[income]],0)</f>
        <v>0</v>
      </c>
      <c r="BO323" s="6">
        <f ca="1">IF(Table2[[#This Row],[field_of_work]]="health",Table2[[#This Row],[income]],0)</f>
        <v>0</v>
      </c>
      <c r="BP323" s="7">
        <f ca="1">IF(Table2[[#This Row],[field_of_work]]="construction",Table2[[#This Row],[income]],0)</f>
        <v>0</v>
      </c>
      <c r="BQ323" s="7">
        <f ca="1">IF(Table2[[#This Row],[field_of_work]]="teaching",Table2[[#This Row],[income]],0)</f>
        <v>0</v>
      </c>
      <c r="BR323" s="7">
        <f ca="1">IF(Table2[[#This Row],[field_of_work]]="IT",Table2[[#This Row],[income]],0)</f>
        <v>0</v>
      </c>
      <c r="BS323" s="7">
        <f ca="1">IF(Table2[[#This Row],[field_of_work]]="general work",Table2[[#This Row],[income]],0)</f>
        <v>34036</v>
      </c>
      <c r="BT323" s="8">
        <f ca="1">IF(Table2[[#This Row],[field_of_work]]="agriculture",Table2[[#This Row],[income]],0)</f>
        <v>0</v>
      </c>
      <c r="BU323" s="6">
        <f ca="1">IF(Table2[[#This Row],[value_of_debts]]&gt;Table2[[#This Row],[income]],1,0)</f>
        <v>1</v>
      </c>
      <c r="BV323" s="7"/>
      <c r="BW323" s="6">
        <f ca="1">IF(Table2[[#This Row],[net_worth_of_person($)]]&gt;$BX$14,Table2[[#This Row],[age]],0)</f>
        <v>25</v>
      </c>
      <c r="BX323" s="8"/>
    </row>
    <row r="324" spans="2:76" x14ac:dyDescent="0.3">
      <c r="B324">
        <f t="shared" ca="1" si="95"/>
        <v>2</v>
      </c>
      <c r="C324" t="str">
        <f t="shared" ca="1" si="96"/>
        <v>women</v>
      </c>
      <c r="D324">
        <f t="shared" ca="1" si="97"/>
        <v>27</v>
      </c>
      <c r="E324">
        <f t="shared" ca="1" si="98"/>
        <v>2</v>
      </c>
      <c r="F324" t="str">
        <f t="shared" ca="1" si="99"/>
        <v>construction</v>
      </c>
      <c r="G324">
        <f t="shared" ca="1" si="100"/>
        <v>3</v>
      </c>
      <c r="H324" t="str">
        <f t="shared" ca="1" si="101"/>
        <v>university</v>
      </c>
      <c r="I324">
        <f t="shared" ca="1" si="102"/>
        <v>2</v>
      </c>
      <c r="J324">
        <f t="shared" ca="1" si="103"/>
        <v>1</v>
      </c>
      <c r="K324">
        <f t="shared" ca="1" si="104"/>
        <v>43026</v>
      </c>
      <c r="L324">
        <f t="shared" ca="1" si="105"/>
        <v>14</v>
      </c>
      <c r="M324" t="str">
        <f t="shared" ca="1" si="93"/>
        <v>area10</v>
      </c>
      <c r="N324">
        <f t="shared" ca="1" si="106"/>
        <v>129078</v>
      </c>
      <c r="O324" s="2">
        <f t="shared" ca="1" si="107"/>
        <v>120096.99518555209</v>
      </c>
      <c r="P324" s="1">
        <f t="shared" ca="1" si="108"/>
        <v>11063.525636811406</v>
      </c>
      <c r="Q324">
        <f t="shared" ca="1" si="109"/>
        <v>7234</v>
      </c>
      <c r="R324">
        <f t="shared" ca="1" si="110"/>
        <v>45331.427404933624</v>
      </c>
      <c r="S324">
        <f t="shared" ca="1" si="111"/>
        <v>57874.475256975769</v>
      </c>
      <c r="T324" s="1">
        <f t="shared" ca="1" si="112"/>
        <v>198016.00089378716</v>
      </c>
      <c r="U324" s="2">
        <f t="shared" ca="1" si="113"/>
        <v>172662.42259048572</v>
      </c>
      <c r="V324" s="1">
        <f t="shared" ca="1" si="114"/>
        <v>25353.578303301445</v>
      </c>
      <c r="AD324" s="6">
        <f ca="1">IF(Table2[[#This Row],[gender]]="men",1,0)</f>
        <v>0</v>
      </c>
      <c r="AE324" s="7">
        <f ca="1">IF(Table2[[#This Row],[gender]]="women",1,0)</f>
        <v>1</v>
      </c>
      <c r="AF324" s="7"/>
      <c r="AG324" s="8"/>
      <c r="AI324" s="6">
        <f ca="1">IF(Table2[[#This Row],[field_of_work]]="health",1,0)</f>
        <v>0</v>
      </c>
      <c r="AJ324" s="7">
        <f ca="1">IF(Table2[[#This Row],[field_of_work]]="construction",1,0)</f>
        <v>1</v>
      </c>
      <c r="AK324" s="7">
        <f ca="1">IF(Table2[[#This Row],[field_of_work]]="teaching",1,0)</f>
        <v>0</v>
      </c>
      <c r="AL324" s="7">
        <f ca="1">IF(Table2[[#This Row],[field_of_work]]="IT",1,0)</f>
        <v>0</v>
      </c>
      <c r="AM324" s="7">
        <f ca="1">IF(Table2[[#This Row],[field_of_work]]="general work",1,0)</f>
        <v>0</v>
      </c>
      <c r="AN324" s="7">
        <f ca="1">IF(Table2[[#This Row],[field_of_work]]="agriculture",1,0)</f>
        <v>0</v>
      </c>
      <c r="AO324" s="7"/>
      <c r="AP324" s="7"/>
      <c r="AQ324" s="7"/>
      <c r="AR324" s="7"/>
      <c r="AS324" s="7"/>
      <c r="AT324" s="8"/>
      <c r="AV324" s="19">
        <f t="shared" ca="1" si="94"/>
        <v>26979.850839553397</v>
      </c>
      <c r="AW324" s="8"/>
      <c r="AX324" s="6">
        <f ca="1">IF(Table2[[#This Row],[debts]]&gt;$AY$14,1,0)</f>
        <v>1</v>
      </c>
      <c r="AY324" s="7"/>
      <c r="AZ324" s="8"/>
      <c r="BA324" s="26">
        <f ca="1">Table2[[#This Row],[mortage_left]]/Table2[[#This Row],[value_of_house]]</f>
        <v>0.93042187813223087</v>
      </c>
      <c r="BB324" s="7">
        <f t="shared" ca="1" si="115"/>
        <v>0</v>
      </c>
      <c r="BC324" s="7"/>
      <c r="BD324" s="7"/>
      <c r="BE324" s="6">
        <f ca="1">IF(Table2[[#This Row],[area]]="area1",Table2[[#This Row],[income]],0)</f>
        <v>0</v>
      </c>
      <c r="BF324" s="7">
        <f ca="1">IF(Table2[[#This Row],[area]]="area2",Table2[[#This Row],[income]],0)</f>
        <v>0</v>
      </c>
      <c r="BG324" s="7">
        <f ca="1">IF(Table2[[#This Row],[area]]="area3",Table2[[#This Row],[income]],0)</f>
        <v>0</v>
      </c>
      <c r="BH324" s="7">
        <f ca="1">IF(Table2[[#This Row],[area]]="area4",Table2[[#This Row],[income]],0)</f>
        <v>0</v>
      </c>
      <c r="BI324" s="7">
        <f ca="1">IF(Table2[[#This Row],[area]]="area5",Table2[[#This Row],[income]],0)</f>
        <v>0</v>
      </c>
      <c r="BJ324" s="7">
        <f ca="1">IF(Table2[[#This Row],[area]]="area6",Table2[[#This Row],[income]],0)</f>
        <v>0</v>
      </c>
      <c r="BK324" s="7">
        <f ca="1">IF(Table2[[#This Row],[area]]="area7",Table2[[#This Row],[income]],0)</f>
        <v>0</v>
      </c>
      <c r="BL324" s="7">
        <f ca="1">IF(Table2[[#This Row],[area]]="area8",Table2[[#This Row],[income]],0)</f>
        <v>0</v>
      </c>
      <c r="BM324" s="7">
        <f ca="1">IF(Table2[[#This Row],[area]]="area9",Table2[[#This Row],[income]],0)</f>
        <v>0</v>
      </c>
      <c r="BN324" s="7">
        <f ca="1">IF(Table2[[#This Row],[area]]="area10",Table2[[#This Row],[income]],0)</f>
        <v>43026</v>
      </c>
      <c r="BO324" s="6">
        <f ca="1">IF(Table2[[#This Row],[field_of_work]]="health",Table2[[#This Row],[income]],0)</f>
        <v>0</v>
      </c>
      <c r="BP324" s="7">
        <f ca="1">IF(Table2[[#This Row],[field_of_work]]="construction",Table2[[#This Row],[income]],0)</f>
        <v>43026</v>
      </c>
      <c r="BQ324" s="7">
        <f ca="1">IF(Table2[[#This Row],[field_of_work]]="teaching",Table2[[#This Row],[income]],0)</f>
        <v>0</v>
      </c>
      <c r="BR324" s="7">
        <f ca="1">IF(Table2[[#This Row],[field_of_work]]="IT",Table2[[#This Row],[income]],0)</f>
        <v>0</v>
      </c>
      <c r="BS324" s="7">
        <f ca="1">IF(Table2[[#This Row],[field_of_work]]="general work",Table2[[#This Row],[income]],0)</f>
        <v>0</v>
      </c>
      <c r="BT324" s="8">
        <f ca="1">IF(Table2[[#This Row],[field_of_work]]="agriculture",Table2[[#This Row],[income]],0)</f>
        <v>0</v>
      </c>
      <c r="BU324" s="6">
        <f ca="1">IF(Table2[[#This Row],[value_of_debts]]&gt;Table2[[#This Row],[income]],1,0)</f>
        <v>1</v>
      </c>
      <c r="BV324" s="7"/>
      <c r="BW324" s="6">
        <f ca="1">IF(Table2[[#This Row],[net_worth_of_person($)]]&gt;$BX$14,Table2[[#This Row],[age]],0)</f>
        <v>27</v>
      </c>
      <c r="BX324" s="8"/>
    </row>
    <row r="325" spans="2:76" x14ac:dyDescent="0.3">
      <c r="B325">
        <f t="shared" ca="1" si="95"/>
        <v>1</v>
      </c>
      <c r="C325" t="str">
        <f t="shared" ca="1" si="96"/>
        <v>men</v>
      </c>
      <c r="D325">
        <f t="shared" ca="1" si="97"/>
        <v>25</v>
      </c>
      <c r="E325">
        <f t="shared" ca="1" si="98"/>
        <v>1</v>
      </c>
      <c r="F325" t="str">
        <f t="shared" ca="1" si="99"/>
        <v>health</v>
      </c>
      <c r="G325">
        <f t="shared" ca="1" si="100"/>
        <v>5</v>
      </c>
      <c r="H325" t="str">
        <f t="shared" ca="1" si="101"/>
        <v>other</v>
      </c>
      <c r="I325">
        <f t="shared" ca="1" si="102"/>
        <v>1</v>
      </c>
      <c r="J325">
        <f t="shared" ca="1" si="103"/>
        <v>2</v>
      </c>
      <c r="K325">
        <f t="shared" ca="1" si="104"/>
        <v>78592</v>
      </c>
      <c r="L325">
        <f t="shared" ca="1" si="105"/>
        <v>4</v>
      </c>
      <c r="M325" t="str">
        <f t="shared" ca="1" si="93"/>
        <v>area4</v>
      </c>
      <c r="N325">
        <f t="shared" ca="1" si="106"/>
        <v>235776</v>
      </c>
      <c r="O325" s="2">
        <f t="shared" ca="1" si="107"/>
        <v>23496.179396614971</v>
      </c>
      <c r="P325" s="1">
        <f t="shared" ca="1" si="108"/>
        <v>53959.701679106794</v>
      </c>
      <c r="Q325">
        <f t="shared" ca="1" si="109"/>
        <v>47076</v>
      </c>
      <c r="R325">
        <f t="shared" ca="1" si="110"/>
        <v>41131.416270320668</v>
      </c>
      <c r="S325">
        <f t="shared" ca="1" si="111"/>
        <v>18706.127593808538</v>
      </c>
      <c r="T325" s="1">
        <f t="shared" ca="1" si="112"/>
        <v>308441.82927291532</v>
      </c>
      <c r="U325" s="2">
        <f t="shared" ca="1" si="113"/>
        <v>111703.59566693564</v>
      </c>
      <c r="V325" s="1">
        <f t="shared" ca="1" si="114"/>
        <v>196738.23360597968</v>
      </c>
      <c r="AD325" s="6">
        <f ca="1">IF(Table2[[#This Row],[gender]]="men",1,0)</f>
        <v>1</v>
      </c>
      <c r="AE325" s="7">
        <f ca="1">IF(Table2[[#This Row],[gender]]="women",1,0)</f>
        <v>0</v>
      </c>
      <c r="AF325" s="7"/>
      <c r="AG325" s="8"/>
      <c r="AI325" s="6">
        <f ca="1">IF(Table2[[#This Row],[field_of_work]]="health",1,0)</f>
        <v>1</v>
      </c>
      <c r="AJ325" s="7">
        <f ca="1">IF(Table2[[#This Row],[field_of_work]]="construction",1,0)</f>
        <v>0</v>
      </c>
      <c r="AK325" s="7">
        <f ca="1">IF(Table2[[#This Row],[field_of_work]]="teaching",1,0)</f>
        <v>0</v>
      </c>
      <c r="AL325" s="7">
        <f ca="1">IF(Table2[[#This Row],[field_of_work]]="IT",1,0)</f>
        <v>0</v>
      </c>
      <c r="AM325" s="7">
        <f ca="1">IF(Table2[[#This Row],[field_of_work]]="general work",1,0)</f>
        <v>0</v>
      </c>
      <c r="AN325" s="7">
        <f ca="1">IF(Table2[[#This Row],[field_of_work]]="agriculture",1,0)</f>
        <v>0</v>
      </c>
      <c r="AO325" s="7"/>
      <c r="AP325" s="7"/>
      <c r="AQ325" s="7"/>
      <c r="AR325" s="7"/>
      <c r="AS325" s="7"/>
      <c r="AT325" s="8"/>
      <c r="AV325" s="19">
        <f t="shared" ca="1" si="94"/>
        <v>40530.541944528457</v>
      </c>
      <c r="AW325" s="8"/>
      <c r="AX325" s="6">
        <f ca="1">IF(Table2[[#This Row],[debts]]&gt;$AY$14,1,0)</f>
        <v>1</v>
      </c>
      <c r="AY325" s="7"/>
      <c r="AZ325" s="8"/>
      <c r="BA325" s="26">
        <f ca="1">Table2[[#This Row],[mortage_left]]/Table2[[#This Row],[value_of_house]]</f>
        <v>9.9654669672125107E-2</v>
      </c>
      <c r="BB325" s="7">
        <f t="shared" ca="1" si="115"/>
        <v>1</v>
      </c>
      <c r="BC325" s="7"/>
      <c r="BD325" s="7"/>
      <c r="BE325" s="6">
        <f ca="1">IF(Table2[[#This Row],[area]]="area1",Table2[[#This Row],[income]],0)</f>
        <v>0</v>
      </c>
      <c r="BF325" s="7">
        <f ca="1">IF(Table2[[#This Row],[area]]="area2",Table2[[#This Row],[income]],0)</f>
        <v>0</v>
      </c>
      <c r="BG325" s="7">
        <f ca="1">IF(Table2[[#This Row],[area]]="area3",Table2[[#This Row],[income]],0)</f>
        <v>0</v>
      </c>
      <c r="BH325" s="7">
        <f ca="1">IF(Table2[[#This Row],[area]]="area4",Table2[[#This Row],[income]],0)</f>
        <v>78592</v>
      </c>
      <c r="BI325" s="7">
        <f ca="1">IF(Table2[[#This Row],[area]]="area5",Table2[[#This Row],[income]],0)</f>
        <v>0</v>
      </c>
      <c r="BJ325" s="7">
        <f ca="1">IF(Table2[[#This Row],[area]]="area6",Table2[[#This Row],[income]],0)</f>
        <v>0</v>
      </c>
      <c r="BK325" s="7">
        <f ca="1">IF(Table2[[#This Row],[area]]="area7",Table2[[#This Row],[income]],0)</f>
        <v>0</v>
      </c>
      <c r="BL325" s="7">
        <f ca="1">IF(Table2[[#This Row],[area]]="area8",Table2[[#This Row],[income]],0)</f>
        <v>0</v>
      </c>
      <c r="BM325" s="7">
        <f ca="1">IF(Table2[[#This Row],[area]]="area9",Table2[[#This Row],[income]],0)</f>
        <v>0</v>
      </c>
      <c r="BN325" s="7">
        <f ca="1">IF(Table2[[#This Row],[area]]="area10",Table2[[#This Row],[income]],0)</f>
        <v>0</v>
      </c>
      <c r="BO325" s="6">
        <f ca="1">IF(Table2[[#This Row],[field_of_work]]="health",Table2[[#This Row],[income]],0)</f>
        <v>78592</v>
      </c>
      <c r="BP325" s="7">
        <f ca="1">IF(Table2[[#This Row],[field_of_work]]="construction",Table2[[#This Row],[income]],0)</f>
        <v>0</v>
      </c>
      <c r="BQ325" s="7">
        <f ca="1">IF(Table2[[#This Row],[field_of_work]]="teaching",Table2[[#This Row],[income]],0)</f>
        <v>0</v>
      </c>
      <c r="BR325" s="7">
        <f ca="1">IF(Table2[[#This Row],[field_of_work]]="IT",Table2[[#This Row],[income]],0)</f>
        <v>0</v>
      </c>
      <c r="BS325" s="7">
        <f ca="1">IF(Table2[[#This Row],[field_of_work]]="general work",Table2[[#This Row],[income]],0)</f>
        <v>0</v>
      </c>
      <c r="BT325" s="8">
        <f ca="1">IF(Table2[[#This Row],[field_of_work]]="agriculture",Table2[[#This Row],[income]],0)</f>
        <v>0</v>
      </c>
      <c r="BU325" s="6">
        <f ca="1">IF(Table2[[#This Row],[value_of_debts]]&gt;Table2[[#This Row],[income]],1,0)</f>
        <v>1</v>
      </c>
      <c r="BV325" s="7"/>
      <c r="BW325" s="6">
        <f ca="1">IF(Table2[[#This Row],[net_worth_of_person($)]]&gt;$BX$14,Table2[[#This Row],[age]],0)</f>
        <v>25</v>
      </c>
      <c r="BX325" s="8"/>
    </row>
    <row r="326" spans="2:76" x14ac:dyDescent="0.3">
      <c r="B326">
        <f t="shared" ca="1" si="95"/>
        <v>1</v>
      </c>
      <c r="C326" t="str">
        <f t="shared" ca="1" si="96"/>
        <v>men</v>
      </c>
      <c r="D326">
        <f t="shared" ca="1" si="97"/>
        <v>43</v>
      </c>
      <c r="E326">
        <f t="shared" ca="1" si="98"/>
        <v>4</v>
      </c>
      <c r="F326" t="str">
        <f t="shared" ca="1" si="99"/>
        <v>IT</v>
      </c>
      <c r="G326">
        <f t="shared" ca="1" si="100"/>
        <v>2</v>
      </c>
      <c r="H326" t="str">
        <f t="shared" ca="1" si="101"/>
        <v>college</v>
      </c>
      <c r="I326">
        <f t="shared" ca="1" si="102"/>
        <v>2</v>
      </c>
      <c r="J326">
        <f t="shared" ca="1" si="103"/>
        <v>3</v>
      </c>
      <c r="K326">
        <f t="shared" ca="1" si="104"/>
        <v>83266</v>
      </c>
      <c r="L326">
        <f t="shared" ca="1" si="105"/>
        <v>2</v>
      </c>
      <c r="M326" t="str">
        <f t="shared" ca="1" si="93"/>
        <v>area2</v>
      </c>
      <c r="N326">
        <f t="shared" ca="1" si="106"/>
        <v>499596</v>
      </c>
      <c r="O326" s="2">
        <f t="shared" ca="1" si="107"/>
        <v>26159.318858233539</v>
      </c>
      <c r="P326" s="1">
        <f t="shared" ca="1" si="108"/>
        <v>121591.62583358536</v>
      </c>
      <c r="Q326">
        <f t="shared" ca="1" si="109"/>
        <v>62647</v>
      </c>
      <c r="R326">
        <f t="shared" ca="1" si="110"/>
        <v>125037.85129020715</v>
      </c>
      <c r="S326">
        <f t="shared" ca="1" si="111"/>
        <v>74252.978256860108</v>
      </c>
      <c r="T326" s="1">
        <f t="shared" ca="1" si="112"/>
        <v>695440.60409044544</v>
      </c>
      <c r="U326" s="2">
        <f t="shared" ca="1" si="113"/>
        <v>213844.17014844069</v>
      </c>
      <c r="V326" s="1">
        <f t="shared" ca="1" si="114"/>
        <v>481596.43394200475</v>
      </c>
      <c r="AD326" s="6">
        <f ca="1">IF(Table2[[#This Row],[gender]]="men",1,0)</f>
        <v>1</v>
      </c>
      <c r="AE326" s="7">
        <f ca="1">IF(Table2[[#This Row],[gender]]="women",1,0)</f>
        <v>0</v>
      </c>
      <c r="AF326" s="7"/>
      <c r="AG326" s="8"/>
      <c r="AI326" s="6">
        <f ca="1">IF(Table2[[#This Row],[field_of_work]]="health",1,0)</f>
        <v>0</v>
      </c>
      <c r="AJ326" s="7">
        <f ca="1">IF(Table2[[#This Row],[field_of_work]]="construction",1,0)</f>
        <v>0</v>
      </c>
      <c r="AK326" s="7">
        <f ca="1">IF(Table2[[#This Row],[field_of_work]]="teaching",1,0)</f>
        <v>0</v>
      </c>
      <c r="AL326" s="7">
        <f ca="1">IF(Table2[[#This Row],[field_of_work]]="IT",1,0)</f>
        <v>1</v>
      </c>
      <c r="AM326" s="7">
        <f ca="1">IF(Table2[[#This Row],[field_of_work]]="general work",1,0)</f>
        <v>0</v>
      </c>
      <c r="AN326" s="7">
        <f ca="1">IF(Table2[[#This Row],[field_of_work]]="agriculture",1,0)</f>
        <v>0</v>
      </c>
      <c r="AO326" s="7"/>
      <c r="AP326" s="7"/>
      <c r="AQ326" s="7"/>
      <c r="AR326" s="7"/>
      <c r="AS326" s="7"/>
      <c r="AT326" s="8"/>
      <c r="AV326" s="19">
        <f t="shared" ca="1" si="94"/>
        <v>35918.765980203993</v>
      </c>
      <c r="AW326" s="8"/>
      <c r="AX326" s="6">
        <f ca="1">IF(Table2[[#This Row],[debts]]&gt;$AY$14,1,0)</f>
        <v>1</v>
      </c>
      <c r="AY326" s="7"/>
      <c r="AZ326" s="8"/>
      <c r="BA326" s="26">
        <f ca="1">Table2[[#This Row],[mortage_left]]/Table2[[#This Row],[value_of_house]]</f>
        <v>5.2360945360318212E-2</v>
      </c>
      <c r="BB326" s="7">
        <f t="shared" ca="1" si="115"/>
        <v>1</v>
      </c>
      <c r="BC326" s="7"/>
      <c r="BD326" s="7"/>
      <c r="BE326" s="6">
        <f ca="1">IF(Table2[[#This Row],[area]]="area1",Table2[[#This Row],[income]],0)</f>
        <v>0</v>
      </c>
      <c r="BF326" s="7">
        <f ca="1">IF(Table2[[#This Row],[area]]="area2",Table2[[#This Row],[income]],0)</f>
        <v>83266</v>
      </c>
      <c r="BG326" s="7">
        <f ca="1">IF(Table2[[#This Row],[area]]="area3",Table2[[#This Row],[income]],0)</f>
        <v>0</v>
      </c>
      <c r="BH326" s="7">
        <f ca="1">IF(Table2[[#This Row],[area]]="area4",Table2[[#This Row],[income]],0)</f>
        <v>0</v>
      </c>
      <c r="BI326" s="7">
        <f ca="1">IF(Table2[[#This Row],[area]]="area5",Table2[[#This Row],[income]],0)</f>
        <v>0</v>
      </c>
      <c r="BJ326" s="7">
        <f ca="1">IF(Table2[[#This Row],[area]]="area6",Table2[[#This Row],[income]],0)</f>
        <v>0</v>
      </c>
      <c r="BK326" s="7">
        <f ca="1">IF(Table2[[#This Row],[area]]="area7",Table2[[#This Row],[income]],0)</f>
        <v>0</v>
      </c>
      <c r="BL326" s="7">
        <f ca="1">IF(Table2[[#This Row],[area]]="area8",Table2[[#This Row],[income]],0)</f>
        <v>0</v>
      </c>
      <c r="BM326" s="7">
        <f ca="1">IF(Table2[[#This Row],[area]]="area9",Table2[[#This Row],[income]],0)</f>
        <v>0</v>
      </c>
      <c r="BN326" s="7">
        <f ca="1">IF(Table2[[#This Row],[area]]="area10",Table2[[#This Row],[income]],0)</f>
        <v>0</v>
      </c>
      <c r="BO326" s="6">
        <f ca="1">IF(Table2[[#This Row],[field_of_work]]="health",Table2[[#This Row],[income]],0)</f>
        <v>0</v>
      </c>
      <c r="BP326" s="7">
        <f ca="1">IF(Table2[[#This Row],[field_of_work]]="construction",Table2[[#This Row],[income]],0)</f>
        <v>0</v>
      </c>
      <c r="BQ326" s="7">
        <f ca="1">IF(Table2[[#This Row],[field_of_work]]="teaching",Table2[[#This Row],[income]],0)</f>
        <v>0</v>
      </c>
      <c r="BR326" s="7">
        <f ca="1">IF(Table2[[#This Row],[field_of_work]]="IT",Table2[[#This Row],[income]],0)</f>
        <v>83266</v>
      </c>
      <c r="BS326" s="7">
        <f ca="1">IF(Table2[[#This Row],[field_of_work]]="general work",Table2[[#This Row],[income]],0)</f>
        <v>0</v>
      </c>
      <c r="BT326" s="8">
        <f ca="1">IF(Table2[[#This Row],[field_of_work]]="agriculture",Table2[[#This Row],[income]],0)</f>
        <v>0</v>
      </c>
      <c r="BU326" s="6">
        <f ca="1">IF(Table2[[#This Row],[value_of_debts]]&gt;Table2[[#This Row],[income]],1,0)</f>
        <v>1</v>
      </c>
      <c r="BV326" s="7"/>
      <c r="BW326" s="6">
        <f ca="1">IF(Table2[[#This Row],[net_worth_of_person($)]]&gt;$BX$14,Table2[[#This Row],[age]],0)</f>
        <v>43</v>
      </c>
      <c r="BX326" s="8"/>
    </row>
    <row r="327" spans="2:76" x14ac:dyDescent="0.3">
      <c r="B327">
        <f t="shared" ca="1" si="95"/>
        <v>1</v>
      </c>
      <c r="C327" t="str">
        <f t="shared" ca="1" si="96"/>
        <v>men</v>
      </c>
      <c r="D327">
        <f t="shared" ca="1" si="97"/>
        <v>37</v>
      </c>
      <c r="E327">
        <f t="shared" ca="1" si="98"/>
        <v>6</v>
      </c>
      <c r="F327" t="str">
        <f t="shared" ca="1" si="99"/>
        <v>agriculture</v>
      </c>
      <c r="G327">
        <f t="shared" ca="1" si="100"/>
        <v>3</v>
      </c>
      <c r="H327" t="str">
        <f t="shared" ca="1" si="101"/>
        <v>university</v>
      </c>
      <c r="I327">
        <f t="shared" ca="1" si="102"/>
        <v>4</v>
      </c>
      <c r="J327">
        <f t="shared" ca="1" si="103"/>
        <v>2</v>
      </c>
      <c r="K327">
        <f t="shared" ca="1" si="104"/>
        <v>40328</v>
      </c>
      <c r="L327">
        <f t="shared" ca="1" si="105"/>
        <v>11</v>
      </c>
      <c r="M327" t="str">
        <f t="shared" ca="1" si="93"/>
        <v>area10</v>
      </c>
      <c r="N327">
        <f t="shared" ca="1" si="106"/>
        <v>201640</v>
      </c>
      <c r="O327" s="2">
        <f t="shared" ca="1" si="107"/>
        <v>136251.232652437</v>
      </c>
      <c r="P327" s="1">
        <f t="shared" ca="1" si="108"/>
        <v>71837.531960407985</v>
      </c>
      <c r="Q327">
        <f t="shared" ca="1" si="109"/>
        <v>66655</v>
      </c>
      <c r="R327">
        <f t="shared" ca="1" si="110"/>
        <v>50872.068695738279</v>
      </c>
      <c r="S327">
        <f t="shared" ca="1" si="111"/>
        <v>31624.704636682058</v>
      </c>
      <c r="T327" s="1">
        <f t="shared" ca="1" si="112"/>
        <v>305102.23659709003</v>
      </c>
      <c r="U327" s="2">
        <f t="shared" ca="1" si="113"/>
        <v>253778.30134817527</v>
      </c>
      <c r="V327" s="1">
        <f t="shared" ca="1" si="114"/>
        <v>51323.935248914757</v>
      </c>
      <c r="AD327" s="6">
        <f ca="1">IF(Table2[[#This Row],[gender]]="men",1,0)</f>
        <v>1</v>
      </c>
      <c r="AE327" s="7">
        <f ca="1">IF(Table2[[#This Row],[gender]]="women",1,0)</f>
        <v>0</v>
      </c>
      <c r="AF327" s="7"/>
      <c r="AG327" s="8"/>
      <c r="AI327" s="6">
        <f ca="1">IF(Table2[[#This Row],[field_of_work]]="health",1,0)</f>
        <v>0</v>
      </c>
      <c r="AJ327" s="7">
        <f ca="1">IF(Table2[[#This Row],[field_of_work]]="construction",1,0)</f>
        <v>0</v>
      </c>
      <c r="AK327" s="7">
        <f ca="1">IF(Table2[[#This Row],[field_of_work]]="teaching",1,0)</f>
        <v>0</v>
      </c>
      <c r="AL327" s="7">
        <f ca="1">IF(Table2[[#This Row],[field_of_work]]="IT",1,0)</f>
        <v>0</v>
      </c>
      <c r="AM327" s="7">
        <f ca="1">IF(Table2[[#This Row],[field_of_work]]="general work",1,0)</f>
        <v>0</v>
      </c>
      <c r="AN327" s="7">
        <f ca="1">IF(Table2[[#This Row],[field_of_work]]="agriculture",1,0)</f>
        <v>1</v>
      </c>
      <c r="AO327" s="7"/>
      <c r="AP327" s="7"/>
      <c r="AQ327" s="7"/>
      <c r="AR327" s="7"/>
      <c r="AS327" s="7"/>
      <c r="AT327" s="8"/>
      <c r="AV327" s="19">
        <f t="shared" ca="1" si="94"/>
        <v>11889.814749669908</v>
      </c>
      <c r="AW327" s="8"/>
      <c r="AX327" s="6">
        <f ca="1">IF(Table2[[#This Row],[debts]]&gt;$AY$14,1,0)</f>
        <v>1</v>
      </c>
      <c r="AY327" s="7"/>
      <c r="AZ327" s="8"/>
      <c r="BA327" s="26">
        <f ca="1">Table2[[#This Row],[mortage_left]]/Table2[[#This Row],[value_of_house]]</f>
        <v>0.67571529782006046</v>
      </c>
      <c r="BB327" s="7">
        <f t="shared" ca="1" si="115"/>
        <v>0</v>
      </c>
      <c r="BC327" s="7"/>
      <c r="BD327" s="7"/>
      <c r="BE327" s="6">
        <f ca="1">IF(Table2[[#This Row],[area]]="area1",Table2[[#This Row],[income]],0)</f>
        <v>0</v>
      </c>
      <c r="BF327" s="7">
        <f ca="1">IF(Table2[[#This Row],[area]]="area2",Table2[[#This Row],[income]],0)</f>
        <v>0</v>
      </c>
      <c r="BG327" s="7">
        <f ca="1">IF(Table2[[#This Row],[area]]="area3",Table2[[#This Row],[income]],0)</f>
        <v>0</v>
      </c>
      <c r="BH327" s="7">
        <f ca="1">IF(Table2[[#This Row],[area]]="area4",Table2[[#This Row],[income]],0)</f>
        <v>0</v>
      </c>
      <c r="BI327" s="7">
        <f ca="1">IF(Table2[[#This Row],[area]]="area5",Table2[[#This Row],[income]],0)</f>
        <v>0</v>
      </c>
      <c r="BJ327" s="7">
        <f ca="1">IF(Table2[[#This Row],[area]]="area6",Table2[[#This Row],[income]],0)</f>
        <v>0</v>
      </c>
      <c r="BK327" s="7">
        <f ca="1">IF(Table2[[#This Row],[area]]="area7",Table2[[#This Row],[income]],0)</f>
        <v>0</v>
      </c>
      <c r="BL327" s="7">
        <f ca="1">IF(Table2[[#This Row],[area]]="area8",Table2[[#This Row],[income]],0)</f>
        <v>0</v>
      </c>
      <c r="BM327" s="7">
        <f ca="1">IF(Table2[[#This Row],[area]]="area9",Table2[[#This Row],[income]],0)</f>
        <v>0</v>
      </c>
      <c r="BN327" s="7">
        <f ca="1">IF(Table2[[#This Row],[area]]="area10",Table2[[#This Row],[income]],0)</f>
        <v>40328</v>
      </c>
      <c r="BO327" s="6">
        <f ca="1">IF(Table2[[#This Row],[field_of_work]]="health",Table2[[#This Row],[income]],0)</f>
        <v>0</v>
      </c>
      <c r="BP327" s="7">
        <f ca="1">IF(Table2[[#This Row],[field_of_work]]="construction",Table2[[#This Row],[income]],0)</f>
        <v>0</v>
      </c>
      <c r="BQ327" s="7">
        <f ca="1">IF(Table2[[#This Row],[field_of_work]]="teaching",Table2[[#This Row],[income]],0)</f>
        <v>0</v>
      </c>
      <c r="BR327" s="7">
        <f ca="1">IF(Table2[[#This Row],[field_of_work]]="IT",Table2[[#This Row],[income]],0)</f>
        <v>0</v>
      </c>
      <c r="BS327" s="7">
        <f ca="1">IF(Table2[[#This Row],[field_of_work]]="general work",Table2[[#This Row],[income]],0)</f>
        <v>0</v>
      </c>
      <c r="BT327" s="8">
        <f ca="1">IF(Table2[[#This Row],[field_of_work]]="agriculture",Table2[[#This Row],[income]],0)</f>
        <v>40328</v>
      </c>
      <c r="BU327" s="6">
        <f ca="1">IF(Table2[[#This Row],[value_of_debts]]&gt;Table2[[#This Row],[income]],1,0)</f>
        <v>1</v>
      </c>
      <c r="BV327" s="7"/>
      <c r="BW327" s="6">
        <f ca="1">IF(Table2[[#This Row],[net_worth_of_person($)]]&gt;$BX$14,Table2[[#This Row],[age]],0)</f>
        <v>37</v>
      </c>
      <c r="BX327" s="8"/>
    </row>
    <row r="328" spans="2:76" x14ac:dyDescent="0.3">
      <c r="B328">
        <f t="shared" ca="1" si="95"/>
        <v>2</v>
      </c>
      <c r="C328" t="str">
        <f t="shared" ca="1" si="96"/>
        <v>women</v>
      </c>
      <c r="D328">
        <f t="shared" ca="1" si="97"/>
        <v>26</v>
      </c>
      <c r="E328">
        <f t="shared" ca="1" si="98"/>
        <v>2</v>
      </c>
      <c r="F328" t="str">
        <f t="shared" ca="1" si="99"/>
        <v>construction</v>
      </c>
      <c r="G328">
        <f t="shared" ca="1" si="100"/>
        <v>2</v>
      </c>
      <c r="H328" t="str">
        <f t="shared" ca="1" si="101"/>
        <v>college</v>
      </c>
      <c r="I328">
        <f t="shared" ca="1" si="102"/>
        <v>2</v>
      </c>
      <c r="J328">
        <f t="shared" ca="1" si="103"/>
        <v>2</v>
      </c>
      <c r="K328">
        <f t="shared" ca="1" si="104"/>
        <v>78936</v>
      </c>
      <c r="L328">
        <f t="shared" ca="1" si="105"/>
        <v>12</v>
      </c>
      <c r="M328" t="str">
        <f t="shared" ca="1" si="93"/>
        <v>area10</v>
      </c>
      <c r="N328">
        <f t="shared" ca="1" si="106"/>
        <v>236808</v>
      </c>
      <c r="O328" s="2">
        <f t="shared" ca="1" si="107"/>
        <v>32235.00372352466</v>
      </c>
      <c r="P328" s="1">
        <f t="shared" ca="1" si="108"/>
        <v>23779.629499339815</v>
      </c>
      <c r="Q328">
        <f t="shared" ca="1" si="109"/>
        <v>6350</v>
      </c>
      <c r="R328">
        <f t="shared" ca="1" si="110"/>
        <v>42969.304209544367</v>
      </c>
      <c r="S328">
        <f t="shared" ca="1" si="111"/>
        <v>73363.780686390717</v>
      </c>
      <c r="T328" s="1">
        <f t="shared" ca="1" si="112"/>
        <v>333951.41018573055</v>
      </c>
      <c r="U328" s="2">
        <f t="shared" ca="1" si="113"/>
        <v>81554.307933069023</v>
      </c>
      <c r="V328" s="1">
        <f t="shared" ca="1" si="114"/>
        <v>252397.10225266154</v>
      </c>
      <c r="AD328" s="6">
        <f ca="1">IF(Table2[[#This Row],[gender]]="men",1,0)</f>
        <v>0</v>
      </c>
      <c r="AE328" s="7">
        <f ca="1">IF(Table2[[#This Row],[gender]]="women",1,0)</f>
        <v>1</v>
      </c>
      <c r="AF328" s="7"/>
      <c r="AG328" s="8"/>
      <c r="AI328" s="6">
        <f ca="1">IF(Table2[[#This Row],[field_of_work]]="health",1,0)</f>
        <v>0</v>
      </c>
      <c r="AJ328" s="7">
        <f ca="1">IF(Table2[[#This Row],[field_of_work]]="construction",1,0)</f>
        <v>1</v>
      </c>
      <c r="AK328" s="7">
        <f ca="1">IF(Table2[[#This Row],[field_of_work]]="teaching",1,0)</f>
        <v>0</v>
      </c>
      <c r="AL328" s="7">
        <f ca="1">IF(Table2[[#This Row],[field_of_work]]="IT",1,0)</f>
        <v>0</v>
      </c>
      <c r="AM328" s="7">
        <f ca="1">IF(Table2[[#This Row],[field_of_work]]="general work",1,0)</f>
        <v>0</v>
      </c>
      <c r="AN328" s="7">
        <f ca="1">IF(Table2[[#This Row],[field_of_work]]="agriculture",1,0)</f>
        <v>0</v>
      </c>
      <c r="AO328" s="7"/>
      <c r="AP328" s="7"/>
      <c r="AQ328" s="7"/>
      <c r="AR328" s="7"/>
      <c r="AS328" s="7"/>
      <c r="AT328" s="8"/>
      <c r="AV328" s="19">
        <f t="shared" ca="1" si="94"/>
        <v>4402.4810544453785</v>
      </c>
      <c r="AW328" s="8"/>
      <c r="AX328" s="6">
        <f ca="1">IF(Table2[[#This Row],[debts]]&gt;$AY$14,1,0)</f>
        <v>1</v>
      </c>
      <c r="AY328" s="7"/>
      <c r="AZ328" s="8"/>
      <c r="BA328" s="26">
        <f ca="1">Table2[[#This Row],[mortage_left]]/Table2[[#This Row],[value_of_house]]</f>
        <v>0.13612295075979131</v>
      </c>
      <c r="BB328" s="7">
        <f t="shared" ca="1" si="115"/>
        <v>1</v>
      </c>
      <c r="BC328" s="7"/>
      <c r="BD328" s="7"/>
      <c r="BE328" s="6">
        <f ca="1">IF(Table2[[#This Row],[area]]="area1",Table2[[#This Row],[income]],0)</f>
        <v>0</v>
      </c>
      <c r="BF328" s="7">
        <f ca="1">IF(Table2[[#This Row],[area]]="area2",Table2[[#This Row],[income]],0)</f>
        <v>0</v>
      </c>
      <c r="BG328" s="7">
        <f ca="1">IF(Table2[[#This Row],[area]]="area3",Table2[[#This Row],[income]],0)</f>
        <v>0</v>
      </c>
      <c r="BH328" s="7">
        <f ca="1">IF(Table2[[#This Row],[area]]="area4",Table2[[#This Row],[income]],0)</f>
        <v>0</v>
      </c>
      <c r="BI328" s="7">
        <f ca="1">IF(Table2[[#This Row],[area]]="area5",Table2[[#This Row],[income]],0)</f>
        <v>0</v>
      </c>
      <c r="BJ328" s="7">
        <f ca="1">IF(Table2[[#This Row],[area]]="area6",Table2[[#This Row],[income]],0)</f>
        <v>0</v>
      </c>
      <c r="BK328" s="7">
        <f ca="1">IF(Table2[[#This Row],[area]]="area7",Table2[[#This Row],[income]],0)</f>
        <v>0</v>
      </c>
      <c r="BL328" s="7">
        <f ca="1">IF(Table2[[#This Row],[area]]="area8",Table2[[#This Row],[income]],0)</f>
        <v>0</v>
      </c>
      <c r="BM328" s="7">
        <f ca="1">IF(Table2[[#This Row],[area]]="area9",Table2[[#This Row],[income]],0)</f>
        <v>0</v>
      </c>
      <c r="BN328" s="7">
        <f ca="1">IF(Table2[[#This Row],[area]]="area10",Table2[[#This Row],[income]],0)</f>
        <v>78936</v>
      </c>
      <c r="BO328" s="6">
        <f ca="1">IF(Table2[[#This Row],[field_of_work]]="health",Table2[[#This Row],[income]],0)</f>
        <v>0</v>
      </c>
      <c r="BP328" s="7">
        <f ca="1">IF(Table2[[#This Row],[field_of_work]]="construction",Table2[[#This Row],[income]],0)</f>
        <v>78936</v>
      </c>
      <c r="BQ328" s="7">
        <f ca="1">IF(Table2[[#This Row],[field_of_work]]="teaching",Table2[[#This Row],[income]],0)</f>
        <v>0</v>
      </c>
      <c r="BR328" s="7">
        <f ca="1">IF(Table2[[#This Row],[field_of_work]]="IT",Table2[[#This Row],[income]],0)</f>
        <v>0</v>
      </c>
      <c r="BS328" s="7">
        <f ca="1">IF(Table2[[#This Row],[field_of_work]]="general work",Table2[[#This Row],[income]],0)</f>
        <v>0</v>
      </c>
      <c r="BT328" s="8">
        <f ca="1">IF(Table2[[#This Row],[field_of_work]]="agriculture",Table2[[#This Row],[income]],0)</f>
        <v>0</v>
      </c>
      <c r="BU328" s="6">
        <f ca="1">IF(Table2[[#This Row],[value_of_debts]]&gt;Table2[[#This Row],[income]],1,0)</f>
        <v>1</v>
      </c>
      <c r="BV328" s="7"/>
      <c r="BW328" s="6">
        <f ca="1">IF(Table2[[#This Row],[net_worth_of_person($)]]&gt;$BX$14,Table2[[#This Row],[age]],0)</f>
        <v>26</v>
      </c>
      <c r="BX328" s="8"/>
    </row>
    <row r="329" spans="2:76" x14ac:dyDescent="0.3">
      <c r="B329">
        <f t="shared" ca="1" si="95"/>
        <v>2</v>
      </c>
      <c r="C329" t="str">
        <f t="shared" ca="1" si="96"/>
        <v>women</v>
      </c>
      <c r="D329">
        <f t="shared" ca="1" si="97"/>
        <v>32</v>
      </c>
      <c r="E329">
        <f t="shared" ca="1" si="98"/>
        <v>6</v>
      </c>
      <c r="F329" t="str">
        <f t="shared" ca="1" si="99"/>
        <v>agriculture</v>
      </c>
      <c r="G329">
        <f t="shared" ca="1" si="100"/>
        <v>4</v>
      </c>
      <c r="H329" t="str">
        <f t="shared" ca="1" si="101"/>
        <v>technical</v>
      </c>
      <c r="I329">
        <f t="shared" ca="1" si="102"/>
        <v>0</v>
      </c>
      <c r="J329">
        <f t="shared" ca="1" si="103"/>
        <v>3</v>
      </c>
      <c r="K329">
        <f t="shared" ca="1" si="104"/>
        <v>82999</v>
      </c>
      <c r="L329">
        <f t="shared" ca="1" si="105"/>
        <v>10</v>
      </c>
      <c r="M329" t="str">
        <f t="shared" ca="1" si="93"/>
        <v>area10</v>
      </c>
      <c r="N329">
        <f t="shared" ca="1" si="106"/>
        <v>497994</v>
      </c>
      <c r="O329" s="2">
        <f t="shared" ca="1" si="107"/>
        <v>58190.008600452762</v>
      </c>
      <c r="P329" s="1">
        <f t="shared" ca="1" si="108"/>
        <v>13207.443163336135</v>
      </c>
      <c r="Q329">
        <f t="shared" ca="1" si="109"/>
        <v>2506</v>
      </c>
      <c r="R329">
        <f t="shared" ca="1" si="110"/>
        <v>102492.18329936113</v>
      </c>
      <c r="S329">
        <f t="shared" ca="1" si="111"/>
        <v>27967.637542842152</v>
      </c>
      <c r="T329" s="1">
        <f t="shared" ca="1" si="112"/>
        <v>539169.08070617833</v>
      </c>
      <c r="U329" s="2">
        <f t="shared" ca="1" si="113"/>
        <v>163188.19189981389</v>
      </c>
      <c r="V329" s="1">
        <f t="shared" ca="1" si="114"/>
        <v>375980.88880636444</v>
      </c>
      <c r="AD329" s="6">
        <f ca="1">IF(Table2[[#This Row],[gender]]="men",1,0)</f>
        <v>0</v>
      </c>
      <c r="AE329" s="7">
        <f ca="1">IF(Table2[[#This Row],[gender]]="women",1,0)</f>
        <v>1</v>
      </c>
      <c r="AF329" s="7"/>
      <c r="AG329" s="8"/>
      <c r="AI329" s="6">
        <f ca="1">IF(Table2[[#This Row],[field_of_work]]="health",1,0)</f>
        <v>0</v>
      </c>
      <c r="AJ329" s="7">
        <f ca="1">IF(Table2[[#This Row],[field_of_work]]="construction",1,0)</f>
        <v>0</v>
      </c>
      <c r="AK329" s="7">
        <f ca="1">IF(Table2[[#This Row],[field_of_work]]="teaching",1,0)</f>
        <v>0</v>
      </c>
      <c r="AL329" s="7">
        <f ca="1">IF(Table2[[#This Row],[field_of_work]]="IT",1,0)</f>
        <v>0</v>
      </c>
      <c r="AM329" s="7">
        <f ca="1">IF(Table2[[#This Row],[field_of_work]]="general work",1,0)</f>
        <v>0</v>
      </c>
      <c r="AN329" s="7">
        <f ca="1">IF(Table2[[#This Row],[field_of_work]]="agriculture",1,0)</f>
        <v>1</v>
      </c>
      <c r="AO329" s="7"/>
      <c r="AP329" s="7"/>
      <c r="AQ329" s="7"/>
      <c r="AR329" s="7"/>
      <c r="AS329" s="7"/>
      <c r="AT329" s="8"/>
      <c r="AV329" s="19">
        <f t="shared" ca="1" si="94"/>
        <v>23809.230698988122</v>
      </c>
      <c r="AW329" s="8"/>
      <c r="AX329" s="6">
        <f ca="1">IF(Table2[[#This Row],[debts]]&gt;$AY$14,1,0)</f>
        <v>1</v>
      </c>
      <c r="AY329" s="7"/>
      <c r="AZ329" s="8"/>
      <c r="BA329" s="26">
        <f ca="1">Table2[[#This Row],[mortage_left]]/Table2[[#This Row],[value_of_house]]</f>
        <v>0.11684881464526231</v>
      </c>
      <c r="BB329" s="7">
        <f t="shared" ca="1" si="115"/>
        <v>1</v>
      </c>
      <c r="BC329" s="7"/>
      <c r="BD329" s="7"/>
      <c r="BE329" s="6">
        <f ca="1">IF(Table2[[#This Row],[area]]="area1",Table2[[#This Row],[income]],0)</f>
        <v>0</v>
      </c>
      <c r="BF329" s="7">
        <f ca="1">IF(Table2[[#This Row],[area]]="area2",Table2[[#This Row],[income]],0)</f>
        <v>0</v>
      </c>
      <c r="BG329" s="7">
        <f ca="1">IF(Table2[[#This Row],[area]]="area3",Table2[[#This Row],[income]],0)</f>
        <v>0</v>
      </c>
      <c r="BH329" s="7">
        <f ca="1">IF(Table2[[#This Row],[area]]="area4",Table2[[#This Row],[income]],0)</f>
        <v>0</v>
      </c>
      <c r="BI329" s="7">
        <f ca="1">IF(Table2[[#This Row],[area]]="area5",Table2[[#This Row],[income]],0)</f>
        <v>0</v>
      </c>
      <c r="BJ329" s="7">
        <f ca="1">IF(Table2[[#This Row],[area]]="area6",Table2[[#This Row],[income]],0)</f>
        <v>0</v>
      </c>
      <c r="BK329" s="7">
        <f ca="1">IF(Table2[[#This Row],[area]]="area7",Table2[[#This Row],[income]],0)</f>
        <v>0</v>
      </c>
      <c r="BL329" s="7">
        <f ca="1">IF(Table2[[#This Row],[area]]="area8",Table2[[#This Row],[income]],0)</f>
        <v>0</v>
      </c>
      <c r="BM329" s="7">
        <f ca="1">IF(Table2[[#This Row],[area]]="area9",Table2[[#This Row],[income]],0)</f>
        <v>0</v>
      </c>
      <c r="BN329" s="7">
        <f ca="1">IF(Table2[[#This Row],[area]]="area10",Table2[[#This Row],[income]],0)</f>
        <v>82999</v>
      </c>
      <c r="BO329" s="6">
        <f ca="1">IF(Table2[[#This Row],[field_of_work]]="health",Table2[[#This Row],[income]],0)</f>
        <v>0</v>
      </c>
      <c r="BP329" s="7">
        <f ca="1">IF(Table2[[#This Row],[field_of_work]]="construction",Table2[[#This Row],[income]],0)</f>
        <v>0</v>
      </c>
      <c r="BQ329" s="7">
        <f ca="1">IF(Table2[[#This Row],[field_of_work]]="teaching",Table2[[#This Row],[income]],0)</f>
        <v>0</v>
      </c>
      <c r="BR329" s="7">
        <f ca="1">IF(Table2[[#This Row],[field_of_work]]="IT",Table2[[#This Row],[income]],0)</f>
        <v>0</v>
      </c>
      <c r="BS329" s="7">
        <f ca="1">IF(Table2[[#This Row],[field_of_work]]="general work",Table2[[#This Row],[income]],0)</f>
        <v>0</v>
      </c>
      <c r="BT329" s="8">
        <f ca="1">IF(Table2[[#This Row],[field_of_work]]="agriculture",Table2[[#This Row],[income]],0)</f>
        <v>82999</v>
      </c>
      <c r="BU329" s="6">
        <f ca="1">IF(Table2[[#This Row],[value_of_debts]]&gt;Table2[[#This Row],[income]],1,0)</f>
        <v>1</v>
      </c>
      <c r="BV329" s="7"/>
      <c r="BW329" s="6">
        <f ca="1">IF(Table2[[#This Row],[net_worth_of_person($)]]&gt;$BX$14,Table2[[#This Row],[age]],0)</f>
        <v>32</v>
      </c>
      <c r="BX329" s="8"/>
    </row>
    <row r="330" spans="2:76" x14ac:dyDescent="0.3">
      <c r="B330">
        <f t="shared" ca="1" si="95"/>
        <v>2</v>
      </c>
      <c r="C330" t="str">
        <f t="shared" ca="1" si="96"/>
        <v>women</v>
      </c>
      <c r="D330">
        <f t="shared" ca="1" si="97"/>
        <v>29</v>
      </c>
      <c r="E330">
        <f t="shared" ca="1" si="98"/>
        <v>1</v>
      </c>
      <c r="F330" t="str">
        <f t="shared" ca="1" si="99"/>
        <v>health</v>
      </c>
      <c r="G330">
        <f t="shared" ca="1" si="100"/>
        <v>2</v>
      </c>
      <c r="H330" t="str">
        <f t="shared" ca="1" si="101"/>
        <v>college</v>
      </c>
      <c r="I330">
        <f t="shared" ca="1" si="102"/>
        <v>0</v>
      </c>
      <c r="J330">
        <f t="shared" ca="1" si="103"/>
        <v>3</v>
      </c>
      <c r="K330">
        <f t="shared" ca="1" si="104"/>
        <v>37125</v>
      </c>
      <c r="L330">
        <f t="shared" ca="1" si="105"/>
        <v>10</v>
      </c>
      <c r="M330" t="str">
        <f t="shared" ca="1" si="93"/>
        <v>area10</v>
      </c>
      <c r="N330">
        <f t="shared" ca="1" si="106"/>
        <v>111375</v>
      </c>
      <c r="O330" s="2">
        <f t="shared" ca="1" si="107"/>
        <v>35249.932172302382</v>
      </c>
      <c r="P330" s="1">
        <f t="shared" ca="1" si="108"/>
        <v>71427.692096964369</v>
      </c>
      <c r="Q330">
        <f t="shared" ca="1" si="109"/>
        <v>18043</v>
      </c>
      <c r="R330">
        <f t="shared" ca="1" si="110"/>
        <v>20472.523812848602</v>
      </c>
      <c r="S330">
        <f t="shared" ca="1" si="111"/>
        <v>27764.64187965871</v>
      </c>
      <c r="T330" s="1">
        <f t="shared" ca="1" si="112"/>
        <v>210567.33397662308</v>
      </c>
      <c r="U330" s="2">
        <f t="shared" ca="1" si="113"/>
        <v>73765.455985150984</v>
      </c>
      <c r="V330" s="1">
        <f t="shared" ca="1" si="114"/>
        <v>136801.87799147208</v>
      </c>
      <c r="AD330" s="6">
        <f ca="1">IF(Table2[[#This Row],[gender]]="men",1,0)</f>
        <v>0</v>
      </c>
      <c r="AE330" s="7">
        <f ca="1">IF(Table2[[#This Row],[gender]]="women",1,0)</f>
        <v>1</v>
      </c>
      <c r="AF330" s="7"/>
      <c r="AG330" s="8"/>
      <c r="AI330" s="6">
        <f ca="1">IF(Table2[[#This Row],[field_of_work]]="health",1,0)</f>
        <v>1</v>
      </c>
      <c r="AJ330" s="7">
        <f ca="1">IF(Table2[[#This Row],[field_of_work]]="construction",1,0)</f>
        <v>0</v>
      </c>
      <c r="AK330" s="7">
        <f ca="1">IF(Table2[[#This Row],[field_of_work]]="teaching",1,0)</f>
        <v>0</v>
      </c>
      <c r="AL330" s="7">
        <f ca="1">IF(Table2[[#This Row],[field_of_work]]="IT",1,0)</f>
        <v>0</v>
      </c>
      <c r="AM330" s="7">
        <f ca="1">IF(Table2[[#This Row],[field_of_work]]="general work",1,0)</f>
        <v>0</v>
      </c>
      <c r="AN330" s="7">
        <f ca="1">IF(Table2[[#This Row],[field_of_work]]="agriculture",1,0)</f>
        <v>0</v>
      </c>
      <c r="AO330" s="7"/>
      <c r="AP330" s="7"/>
      <c r="AQ330" s="7"/>
      <c r="AR330" s="7"/>
      <c r="AS330" s="7"/>
      <c r="AT330" s="8"/>
      <c r="AV330" s="19">
        <f t="shared" ca="1" si="94"/>
        <v>62420.824337970451</v>
      </c>
      <c r="AW330" s="8"/>
      <c r="AX330" s="6">
        <f ca="1">IF(Table2[[#This Row],[debts]]&gt;$AY$14,1,0)</f>
        <v>1</v>
      </c>
      <c r="AY330" s="7"/>
      <c r="AZ330" s="8"/>
      <c r="BA330" s="26">
        <f ca="1">Table2[[#This Row],[mortage_left]]/Table2[[#This Row],[value_of_house]]</f>
        <v>0.31649770749541983</v>
      </c>
      <c r="BB330" s="7">
        <f t="shared" ca="1" si="115"/>
        <v>0</v>
      </c>
      <c r="BC330" s="7"/>
      <c r="BD330" s="7"/>
      <c r="BE330" s="6">
        <f ca="1">IF(Table2[[#This Row],[area]]="area1",Table2[[#This Row],[income]],0)</f>
        <v>0</v>
      </c>
      <c r="BF330" s="7">
        <f ca="1">IF(Table2[[#This Row],[area]]="area2",Table2[[#This Row],[income]],0)</f>
        <v>0</v>
      </c>
      <c r="BG330" s="7">
        <f ca="1">IF(Table2[[#This Row],[area]]="area3",Table2[[#This Row],[income]],0)</f>
        <v>0</v>
      </c>
      <c r="BH330" s="7">
        <f ca="1">IF(Table2[[#This Row],[area]]="area4",Table2[[#This Row],[income]],0)</f>
        <v>0</v>
      </c>
      <c r="BI330" s="7">
        <f ca="1">IF(Table2[[#This Row],[area]]="area5",Table2[[#This Row],[income]],0)</f>
        <v>0</v>
      </c>
      <c r="BJ330" s="7">
        <f ca="1">IF(Table2[[#This Row],[area]]="area6",Table2[[#This Row],[income]],0)</f>
        <v>0</v>
      </c>
      <c r="BK330" s="7">
        <f ca="1">IF(Table2[[#This Row],[area]]="area7",Table2[[#This Row],[income]],0)</f>
        <v>0</v>
      </c>
      <c r="BL330" s="7">
        <f ca="1">IF(Table2[[#This Row],[area]]="area8",Table2[[#This Row],[income]],0)</f>
        <v>0</v>
      </c>
      <c r="BM330" s="7">
        <f ca="1">IF(Table2[[#This Row],[area]]="area9",Table2[[#This Row],[income]],0)</f>
        <v>0</v>
      </c>
      <c r="BN330" s="7">
        <f ca="1">IF(Table2[[#This Row],[area]]="area10",Table2[[#This Row],[income]],0)</f>
        <v>37125</v>
      </c>
      <c r="BO330" s="6">
        <f ca="1">IF(Table2[[#This Row],[field_of_work]]="health",Table2[[#This Row],[income]],0)</f>
        <v>37125</v>
      </c>
      <c r="BP330" s="7">
        <f ca="1">IF(Table2[[#This Row],[field_of_work]]="construction",Table2[[#This Row],[income]],0)</f>
        <v>0</v>
      </c>
      <c r="BQ330" s="7">
        <f ca="1">IF(Table2[[#This Row],[field_of_work]]="teaching",Table2[[#This Row],[income]],0)</f>
        <v>0</v>
      </c>
      <c r="BR330" s="7">
        <f ca="1">IF(Table2[[#This Row],[field_of_work]]="IT",Table2[[#This Row],[income]],0)</f>
        <v>0</v>
      </c>
      <c r="BS330" s="7">
        <f ca="1">IF(Table2[[#This Row],[field_of_work]]="general work",Table2[[#This Row],[income]],0)</f>
        <v>0</v>
      </c>
      <c r="BT330" s="8">
        <f ca="1">IF(Table2[[#This Row],[field_of_work]]="agriculture",Table2[[#This Row],[income]],0)</f>
        <v>0</v>
      </c>
      <c r="BU330" s="6">
        <f ca="1">IF(Table2[[#This Row],[value_of_debts]]&gt;Table2[[#This Row],[income]],1,0)</f>
        <v>1</v>
      </c>
      <c r="BV330" s="7"/>
      <c r="BW330" s="6">
        <f ca="1">IF(Table2[[#This Row],[net_worth_of_person($)]]&gt;$BX$14,Table2[[#This Row],[age]],0)</f>
        <v>29</v>
      </c>
      <c r="BX330" s="8"/>
    </row>
    <row r="331" spans="2:76" x14ac:dyDescent="0.3">
      <c r="B331">
        <f t="shared" ca="1" si="95"/>
        <v>1</v>
      </c>
      <c r="C331" t="str">
        <f t="shared" ca="1" si="96"/>
        <v>men</v>
      </c>
      <c r="D331">
        <f t="shared" ca="1" si="97"/>
        <v>35</v>
      </c>
      <c r="E331">
        <f t="shared" ca="1" si="98"/>
        <v>6</v>
      </c>
      <c r="F331" t="str">
        <f t="shared" ca="1" si="99"/>
        <v>agriculture</v>
      </c>
      <c r="G331">
        <f t="shared" ca="1" si="100"/>
        <v>1</v>
      </c>
      <c r="H331" t="str">
        <f t="shared" ca="1" si="101"/>
        <v>highschool</v>
      </c>
      <c r="I331">
        <f t="shared" ca="1" si="102"/>
        <v>3</v>
      </c>
      <c r="J331">
        <f t="shared" ca="1" si="103"/>
        <v>1</v>
      </c>
      <c r="K331">
        <f t="shared" ca="1" si="104"/>
        <v>76049</v>
      </c>
      <c r="L331">
        <f t="shared" ca="1" si="105"/>
        <v>7</v>
      </c>
      <c r="M331" t="str">
        <f t="shared" ca="1" si="93"/>
        <v>area7</v>
      </c>
      <c r="N331">
        <f t="shared" ca="1" si="106"/>
        <v>380245</v>
      </c>
      <c r="O331" s="2">
        <f t="shared" ca="1" si="107"/>
        <v>361060.54529533029</v>
      </c>
      <c r="P331" s="1">
        <f t="shared" ca="1" si="108"/>
        <v>62420.824337970451</v>
      </c>
      <c r="Q331">
        <f t="shared" ca="1" si="109"/>
        <v>57218</v>
      </c>
      <c r="R331">
        <f t="shared" ca="1" si="110"/>
        <v>23391.75634627834</v>
      </c>
      <c r="S331">
        <f t="shared" ca="1" si="111"/>
        <v>100740.01763729178</v>
      </c>
      <c r="T331" s="1">
        <f t="shared" ca="1" si="112"/>
        <v>543405.84197526227</v>
      </c>
      <c r="U331" s="2">
        <f t="shared" ca="1" si="113"/>
        <v>441670.30164160865</v>
      </c>
      <c r="V331" s="1">
        <f t="shared" ca="1" si="114"/>
        <v>101735.54033365363</v>
      </c>
      <c r="AD331" s="6">
        <f ca="1">IF(Table2[[#This Row],[gender]]="men",1,0)</f>
        <v>1</v>
      </c>
      <c r="AE331" s="7">
        <f ca="1">IF(Table2[[#This Row],[gender]]="women",1,0)</f>
        <v>0</v>
      </c>
      <c r="AF331" s="7"/>
      <c r="AG331" s="8"/>
      <c r="AI331" s="6">
        <f ca="1">IF(Table2[[#This Row],[field_of_work]]="health",1,0)</f>
        <v>0</v>
      </c>
      <c r="AJ331" s="7">
        <f ca="1">IF(Table2[[#This Row],[field_of_work]]="construction",1,0)</f>
        <v>0</v>
      </c>
      <c r="AK331" s="7">
        <f ca="1">IF(Table2[[#This Row],[field_of_work]]="teaching",1,0)</f>
        <v>0</v>
      </c>
      <c r="AL331" s="7">
        <f ca="1">IF(Table2[[#This Row],[field_of_work]]="IT",1,0)</f>
        <v>0</v>
      </c>
      <c r="AM331" s="7">
        <f ca="1">IF(Table2[[#This Row],[field_of_work]]="general work",1,0)</f>
        <v>0</v>
      </c>
      <c r="AN331" s="7">
        <f ca="1">IF(Table2[[#This Row],[field_of_work]]="agriculture",1,0)</f>
        <v>1</v>
      </c>
      <c r="AO331" s="7"/>
      <c r="AP331" s="7"/>
      <c r="AQ331" s="7"/>
      <c r="AR331" s="7"/>
      <c r="AS331" s="7"/>
      <c r="AT331" s="8"/>
      <c r="AV331" s="19">
        <f t="shared" ca="1" si="94"/>
        <v>33845.213965694209</v>
      </c>
      <c r="AW331" s="8"/>
      <c r="AX331" s="6">
        <f ca="1">IF(Table2[[#This Row],[debts]]&gt;$AY$14,1,0)</f>
        <v>1</v>
      </c>
      <c r="AY331" s="7"/>
      <c r="AZ331" s="8"/>
      <c r="BA331" s="26">
        <f ca="1">Table2[[#This Row],[mortage_left]]/Table2[[#This Row],[value_of_house]]</f>
        <v>0.94954712171187072</v>
      </c>
      <c r="BB331" s="7">
        <f t="shared" ca="1" si="115"/>
        <v>0</v>
      </c>
      <c r="BC331" s="7"/>
      <c r="BD331" s="7"/>
      <c r="BE331" s="6">
        <f ca="1">IF(Table2[[#This Row],[area]]="area1",Table2[[#This Row],[income]],0)</f>
        <v>0</v>
      </c>
      <c r="BF331" s="7">
        <f ca="1">IF(Table2[[#This Row],[area]]="area2",Table2[[#This Row],[income]],0)</f>
        <v>0</v>
      </c>
      <c r="BG331" s="7">
        <f ca="1">IF(Table2[[#This Row],[area]]="area3",Table2[[#This Row],[income]],0)</f>
        <v>0</v>
      </c>
      <c r="BH331" s="7">
        <f ca="1">IF(Table2[[#This Row],[area]]="area4",Table2[[#This Row],[income]],0)</f>
        <v>0</v>
      </c>
      <c r="BI331" s="7">
        <f ca="1">IF(Table2[[#This Row],[area]]="area5",Table2[[#This Row],[income]],0)</f>
        <v>0</v>
      </c>
      <c r="BJ331" s="7">
        <f ca="1">IF(Table2[[#This Row],[area]]="area6",Table2[[#This Row],[income]],0)</f>
        <v>0</v>
      </c>
      <c r="BK331" s="7">
        <f ca="1">IF(Table2[[#This Row],[area]]="area7",Table2[[#This Row],[income]],0)</f>
        <v>76049</v>
      </c>
      <c r="BL331" s="7">
        <f ca="1">IF(Table2[[#This Row],[area]]="area8",Table2[[#This Row],[income]],0)</f>
        <v>0</v>
      </c>
      <c r="BM331" s="7">
        <f ca="1">IF(Table2[[#This Row],[area]]="area9",Table2[[#This Row],[income]],0)</f>
        <v>0</v>
      </c>
      <c r="BN331" s="7">
        <f ca="1">IF(Table2[[#This Row],[area]]="area10",Table2[[#This Row],[income]],0)</f>
        <v>0</v>
      </c>
      <c r="BO331" s="6">
        <f ca="1">IF(Table2[[#This Row],[field_of_work]]="health",Table2[[#This Row],[income]],0)</f>
        <v>0</v>
      </c>
      <c r="BP331" s="7">
        <f ca="1">IF(Table2[[#This Row],[field_of_work]]="construction",Table2[[#This Row],[income]],0)</f>
        <v>0</v>
      </c>
      <c r="BQ331" s="7">
        <f ca="1">IF(Table2[[#This Row],[field_of_work]]="teaching",Table2[[#This Row],[income]],0)</f>
        <v>0</v>
      </c>
      <c r="BR331" s="7">
        <f ca="1">IF(Table2[[#This Row],[field_of_work]]="IT",Table2[[#This Row],[income]],0)</f>
        <v>0</v>
      </c>
      <c r="BS331" s="7">
        <f ca="1">IF(Table2[[#This Row],[field_of_work]]="general work",Table2[[#This Row],[income]],0)</f>
        <v>0</v>
      </c>
      <c r="BT331" s="8">
        <f ca="1">IF(Table2[[#This Row],[field_of_work]]="agriculture",Table2[[#This Row],[income]],0)</f>
        <v>76049</v>
      </c>
      <c r="BU331" s="6">
        <f ca="1">IF(Table2[[#This Row],[value_of_debts]]&gt;Table2[[#This Row],[income]],1,0)</f>
        <v>1</v>
      </c>
      <c r="BV331" s="7"/>
      <c r="BW331" s="6">
        <f ca="1">IF(Table2[[#This Row],[net_worth_of_person($)]]&gt;$BX$14,Table2[[#This Row],[age]],0)</f>
        <v>35</v>
      </c>
      <c r="BX331" s="8"/>
    </row>
    <row r="332" spans="2:76" x14ac:dyDescent="0.3">
      <c r="B332">
        <f t="shared" ca="1" si="95"/>
        <v>1</v>
      </c>
      <c r="C332" t="str">
        <f t="shared" ca="1" si="96"/>
        <v>men</v>
      </c>
      <c r="D332">
        <f t="shared" ca="1" si="97"/>
        <v>45</v>
      </c>
      <c r="E332">
        <f t="shared" ca="1" si="98"/>
        <v>3</v>
      </c>
      <c r="F332" t="str">
        <f t="shared" ca="1" si="99"/>
        <v>teaching</v>
      </c>
      <c r="G332">
        <f t="shared" ca="1" si="100"/>
        <v>1</v>
      </c>
      <c r="H332" t="str">
        <f t="shared" ca="1" si="101"/>
        <v>highschool</v>
      </c>
      <c r="I332">
        <f t="shared" ca="1" si="102"/>
        <v>4</v>
      </c>
      <c r="J332">
        <f t="shared" ca="1" si="103"/>
        <v>1</v>
      </c>
      <c r="K332">
        <f t="shared" ca="1" si="104"/>
        <v>77890</v>
      </c>
      <c r="L332">
        <f t="shared" ca="1" si="105"/>
        <v>12</v>
      </c>
      <c r="M332" t="str">
        <f t="shared" ca="1" si="93"/>
        <v>area10</v>
      </c>
      <c r="N332">
        <f t="shared" ca="1" si="106"/>
        <v>233670</v>
      </c>
      <c r="O332" s="2">
        <f t="shared" ca="1" si="107"/>
        <v>97447.905672536959</v>
      </c>
      <c r="P332" s="1">
        <f t="shared" ca="1" si="108"/>
        <v>33845.213965694209</v>
      </c>
      <c r="Q332">
        <f t="shared" ca="1" si="109"/>
        <v>25159</v>
      </c>
      <c r="R332">
        <f t="shared" ca="1" si="110"/>
        <v>47656.94908255979</v>
      </c>
      <c r="S332">
        <f t="shared" ca="1" si="111"/>
        <v>25196.077455013874</v>
      </c>
      <c r="T332" s="1">
        <f t="shared" ca="1" si="112"/>
        <v>292711.29142070806</v>
      </c>
      <c r="U332" s="2">
        <f t="shared" ca="1" si="113"/>
        <v>170263.85475509675</v>
      </c>
      <c r="V332" s="1">
        <f t="shared" ca="1" si="114"/>
        <v>122447.43666561131</v>
      </c>
      <c r="AD332" s="6">
        <f ca="1">IF(Table2[[#This Row],[gender]]="men",1,0)</f>
        <v>1</v>
      </c>
      <c r="AE332" s="7">
        <f ca="1">IF(Table2[[#This Row],[gender]]="women",1,0)</f>
        <v>0</v>
      </c>
      <c r="AF332" s="7"/>
      <c r="AG332" s="8"/>
      <c r="AI332" s="6">
        <f ca="1">IF(Table2[[#This Row],[field_of_work]]="health",1,0)</f>
        <v>0</v>
      </c>
      <c r="AJ332" s="7">
        <f ca="1">IF(Table2[[#This Row],[field_of_work]]="construction",1,0)</f>
        <v>0</v>
      </c>
      <c r="AK332" s="7">
        <f ca="1">IF(Table2[[#This Row],[field_of_work]]="teaching",1,0)</f>
        <v>1</v>
      </c>
      <c r="AL332" s="7">
        <f ca="1">IF(Table2[[#This Row],[field_of_work]]="IT",1,0)</f>
        <v>0</v>
      </c>
      <c r="AM332" s="7">
        <f ca="1">IF(Table2[[#This Row],[field_of_work]]="general work",1,0)</f>
        <v>0</v>
      </c>
      <c r="AN332" s="7">
        <f ca="1">IF(Table2[[#This Row],[field_of_work]]="agriculture",1,0)</f>
        <v>0</v>
      </c>
      <c r="AO332" s="7"/>
      <c r="AP332" s="7"/>
      <c r="AQ332" s="7"/>
      <c r="AR332" s="7"/>
      <c r="AS332" s="7"/>
      <c r="AT332" s="8"/>
      <c r="AV332" s="19">
        <f t="shared" ca="1" si="94"/>
        <v>15118.11819779745</v>
      </c>
      <c r="AW332" s="8"/>
      <c r="AX332" s="6">
        <f ca="1">IF(Table2[[#This Row],[debts]]&gt;$AY$14,1,0)</f>
        <v>1</v>
      </c>
      <c r="AY332" s="7"/>
      <c r="AZ332" s="8"/>
      <c r="BA332" s="26">
        <f ca="1">Table2[[#This Row],[mortage_left]]/Table2[[#This Row],[value_of_house]]</f>
        <v>0.41703216361765294</v>
      </c>
      <c r="BB332" s="7">
        <f t="shared" ca="1" si="115"/>
        <v>0</v>
      </c>
      <c r="BC332" s="7"/>
      <c r="BD332" s="7"/>
      <c r="BE332" s="6">
        <f ca="1">IF(Table2[[#This Row],[area]]="area1",Table2[[#This Row],[income]],0)</f>
        <v>0</v>
      </c>
      <c r="BF332" s="7">
        <f ca="1">IF(Table2[[#This Row],[area]]="area2",Table2[[#This Row],[income]],0)</f>
        <v>0</v>
      </c>
      <c r="BG332" s="7">
        <f ca="1">IF(Table2[[#This Row],[area]]="area3",Table2[[#This Row],[income]],0)</f>
        <v>0</v>
      </c>
      <c r="BH332" s="7">
        <f ca="1">IF(Table2[[#This Row],[area]]="area4",Table2[[#This Row],[income]],0)</f>
        <v>0</v>
      </c>
      <c r="BI332" s="7">
        <f ca="1">IF(Table2[[#This Row],[area]]="area5",Table2[[#This Row],[income]],0)</f>
        <v>0</v>
      </c>
      <c r="BJ332" s="7">
        <f ca="1">IF(Table2[[#This Row],[area]]="area6",Table2[[#This Row],[income]],0)</f>
        <v>0</v>
      </c>
      <c r="BK332" s="7">
        <f ca="1">IF(Table2[[#This Row],[area]]="area7",Table2[[#This Row],[income]],0)</f>
        <v>0</v>
      </c>
      <c r="BL332" s="7">
        <f ca="1">IF(Table2[[#This Row],[area]]="area8",Table2[[#This Row],[income]],0)</f>
        <v>0</v>
      </c>
      <c r="BM332" s="7">
        <f ca="1">IF(Table2[[#This Row],[area]]="area9",Table2[[#This Row],[income]],0)</f>
        <v>0</v>
      </c>
      <c r="BN332" s="7">
        <f ca="1">IF(Table2[[#This Row],[area]]="area10",Table2[[#This Row],[income]],0)</f>
        <v>77890</v>
      </c>
      <c r="BO332" s="6">
        <f ca="1">IF(Table2[[#This Row],[field_of_work]]="health",Table2[[#This Row],[income]],0)</f>
        <v>0</v>
      </c>
      <c r="BP332" s="7">
        <f ca="1">IF(Table2[[#This Row],[field_of_work]]="construction",Table2[[#This Row],[income]],0)</f>
        <v>0</v>
      </c>
      <c r="BQ332" s="7">
        <f ca="1">IF(Table2[[#This Row],[field_of_work]]="teaching",Table2[[#This Row],[income]],0)</f>
        <v>77890</v>
      </c>
      <c r="BR332" s="7">
        <f ca="1">IF(Table2[[#This Row],[field_of_work]]="IT",Table2[[#This Row],[income]],0)</f>
        <v>0</v>
      </c>
      <c r="BS332" s="7">
        <f ca="1">IF(Table2[[#This Row],[field_of_work]]="general work",Table2[[#This Row],[income]],0)</f>
        <v>0</v>
      </c>
      <c r="BT332" s="8">
        <f ca="1">IF(Table2[[#This Row],[field_of_work]]="agriculture",Table2[[#This Row],[income]],0)</f>
        <v>0</v>
      </c>
      <c r="BU332" s="6">
        <f ca="1">IF(Table2[[#This Row],[value_of_debts]]&gt;Table2[[#This Row],[income]],1,0)</f>
        <v>1</v>
      </c>
      <c r="BV332" s="7"/>
      <c r="BW332" s="6">
        <f ca="1">IF(Table2[[#This Row],[net_worth_of_person($)]]&gt;$BX$14,Table2[[#This Row],[age]],0)</f>
        <v>45</v>
      </c>
      <c r="BX332" s="8"/>
    </row>
    <row r="333" spans="2:76" x14ac:dyDescent="0.3">
      <c r="B333">
        <f t="shared" ca="1" si="95"/>
        <v>2</v>
      </c>
      <c r="C333" t="str">
        <f t="shared" ca="1" si="96"/>
        <v>women</v>
      </c>
      <c r="D333">
        <f t="shared" ca="1" si="97"/>
        <v>36</v>
      </c>
      <c r="E333">
        <f t="shared" ca="1" si="98"/>
        <v>3</v>
      </c>
      <c r="F333" t="str">
        <f t="shared" ca="1" si="99"/>
        <v>teaching</v>
      </c>
      <c r="G333">
        <f t="shared" ca="1" si="100"/>
        <v>2</v>
      </c>
      <c r="H333" t="str">
        <f t="shared" ca="1" si="101"/>
        <v>college</v>
      </c>
      <c r="I333">
        <f t="shared" ca="1" si="102"/>
        <v>3</v>
      </c>
      <c r="J333">
        <f t="shared" ca="1" si="103"/>
        <v>3</v>
      </c>
      <c r="K333">
        <f t="shared" ca="1" si="104"/>
        <v>66376</v>
      </c>
      <c r="L333">
        <f t="shared" ca="1" si="105"/>
        <v>6</v>
      </c>
      <c r="M333" t="str">
        <f t="shared" ca="1" si="93"/>
        <v>area6</v>
      </c>
      <c r="N333">
        <f t="shared" ca="1" si="106"/>
        <v>265504</v>
      </c>
      <c r="O333" s="2">
        <f t="shared" ca="1" si="107"/>
        <v>239540.47118280717</v>
      </c>
      <c r="P333" s="1">
        <f t="shared" ca="1" si="108"/>
        <v>45354.354593392352</v>
      </c>
      <c r="Q333">
        <f t="shared" ca="1" si="109"/>
        <v>43577</v>
      </c>
      <c r="R333">
        <f t="shared" ca="1" si="110"/>
        <v>110974.1394165893</v>
      </c>
      <c r="S333">
        <f t="shared" ca="1" si="111"/>
        <v>5162.0274746681989</v>
      </c>
      <c r="T333" s="1">
        <f t="shared" ca="1" si="112"/>
        <v>316020.38206806057</v>
      </c>
      <c r="U333" s="2">
        <f t="shared" ca="1" si="113"/>
        <v>394091.61059939646</v>
      </c>
      <c r="V333" s="1">
        <f t="shared" ca="1" si="114"/>
        <v>-78071.228531335888</v>
      </c>
      <c r="AD333" s="6">
        <f ca="1">IF(Table2[[#This Row],[gender]]="men",1,0)</f>
        <v>0</v>
      </c>
      <c r="AE333" s="7">
        <f ca="1">IF(Table2[[#This Row],[gender]]="women",1,0)</f>
        <v>1</v>
      </c>
      <c r="AF333" s="7"/>
      <c r="AG333" s="8"/>
      <c r="AI333" s="6">
        <f ca="1">IF(Table2[[#This Row],[field_of_work]]="health",1,0)</f>
        <v>0</v>
      </c>
      <c r="AJ333" s="7">
        <f ca="1">IF(Table2[[#This Row],[field_of_work]]="construction",1,0)</f>
        <v>0</v>
      </c>
      <c r="AK333" s="7">
        <f ca="1">IF(Table2[[#This Row],[field_of_work]]="teaching",1,0)</f>
        <v>1</v>
      </c>
      <c r="AL333" s="7">
        <f ca="1">IF(Table2[[#This Row],[field_of_work]]="IT",1,0)</f>
        <v>0</v>
      </c>
      <c r="AM333" s="7">
        <f ca="1">IF(Table2[[#This Row],[field_of_work]]="general work",1,0)</f>
        <v>0</v>
      </c>
      <c r="AN333" s="7">
        <f ca="1">IF(Table2[[#This Row],[field_of_work]]="agriculture",1,0)</f>
        <v>0</v>
      </c>
      <c r="AO333" s="7"/>
      <c r="AP333" s="7"/>
      <c r="AQ333" s="7"/>
      <c r="AR333" s="7"/>
      <c r="AS333" s="7"/>
      <c r="AT333" s="8"/>
      <c r="AV333" s="19">
        <f t="shared" ca="1" si="94"/>
        <v>18813.344234819317</v>
      </c>
      <c r="AW333" s="8"/>
      <c r="AX333" s="6">
        <f ca="1">IF(Table2[[#This Row],[debts]]&gt;$AY$14,1,0)</f>
        <v>1</v>
      </c>
      <c r="AY333" s="7"/>
      <c r="AZ333" s="8"/>
      <c r="BA333" s="26">
        <f ca="1">Table2[[#This Row],[mortage_left]]/Table2[[#This Row],[value_of_house]]</f>
        <v>0.90221040429826738</v>
      </c>
      <c r="BB333" s="7">
        <f t="shared" ca="1" si="115"/>
        <v>0</v>
      </c>
      <c r="BC333" s="7"/>
      <c r="BD333" s="7"/>
      <c r="BE333" s="6">
        <f ca="1">IF(Table2[[#This Row],[area]]="area1",Table2[[#This Row],[income]],0)</f>
        <v>0</v>
      </c>
      <c r="BF333" s="7">
        <f ca="1">IF(Table2[[#This Row],[area]]="area2",Table2[[#This Row],[income]],0)</f>
        <v>0</v>
      </c>
      <c r="BG333" s="7">
        <f ca="1">IF(Table2[[#This Row],[area]]="area3",Table2[[#This Row],[income]],0)</f>
        <v>0</v>
      </c>
      <c r="BH333" s="7">
        <f ca="1">IF(Table2[[#This Row],[area]]="area4",Table2[[#This Row],[income]],0)</f>
        <v>0</v>
      </c>
      <c r="BI333" s="7">
        <f ca="1">IF(Table2[[#This Row],[area]]="area5",Table2[[#This Row],[income]],0)</f>
        <v>0</v>
      </c>
      <c r="BJ333" s="7">
        <f ca="1">IF(Table2[[#This Row],[area]]="area6",Table2[[#This Row],[income]],0)</f>
        <v>66376</v>
      </c>
      <c r="BK333" s="7">
        <f ca="1">IF(Table2[[#This Row],[area]]="area7",Table2[[#This Row],[income]],0)</f>
        <v>0</v>
      </c>
      <c r="BL333" s="7">
        <f ca="1">IF(Table2[[#This Row],[area]]="area8",Table2[[#This Row],[income]],0)</f>
        <v>0</v>
      </c>
      <c r="BM333" s="7">
        <f ca="1">IF(Table2[[#This Row],[area]]="area9",Table2[[#This Row],[income]],0)</f>
        <v>0</v>
      </c>
      <c r="BN333" s="7">
        <f ca="1">IF(Table2[[#This Row],[area]]="area10",Table2[[#This Row],[income]],0)</f>
        <v>0</v>
      </c>
      <c r="BO333" s="6">
        <f ca="1">IF(Table2[[#This Row],[field_of_work]]="health",Table2[[#This Row],[income]],0)</f>
        <v>0</v>
      </c>
      <c r="BP333" s="7">
        <f ca="1">IF(Table2[[#This Row],[field_of_work]]="construction",Table2[[#This Row],[income]],0)</f>
        <v>0</v>
      </c>
      <c r="BQ333" s="7">
        <f ca="1">IF(Table2[[#This Row],[field_of_work]]="teaching",Table2[[#This Row],[income]],0)</f>
        <v>66376</v>
      </c>
      <c r="BR333" s="7">
        <f ca="1">IF(Table2[[#This Row],[field_of_work]]="IT",Table2[[#This Row],[income]],0)</f>
        <v>0</v>
      </c>
      <c r="BS333" s="7">
        <f ca="1">IF(Table2[[#This Row],[field_of_work]]="general work",Table2[[#This Row],[income]],0)</f>
        <v>0</v>
      </c>
      <c r="BT333" s="8">
        <f ca="1">IF(Table2[[#This Row],[field_of_work]]="agriculture",Table2[[#This Row],[income]],0)</f>
        <v>0</v>
      </c>
      <c r="BU333" s="6">
        <f ca="1">IF(Table2[[#This Row],[value_of_debts]]&gt;Table2[[#This Row],[income]],1,0)</f>
        <v>1</v>
      </c>
      <c r="BV333" s="7"/>
      <c r="BW333" s="6">
        <f ca="1">IF(Table2[[#This Row],[net_worth_of_person($)]]&gt;$BX$14,Table2[[#This Row],[age]],0)</f>
        <v>0</v>
      </c>
      <c r="BX333" s="8"/>
    </row>
    <row r="334" spans="2:76" x14ac:dyDescent="0.3">
      <c r="B334">
        <f t="shared" ca="1" si="95"/>
        <v>1</v>
      </c>
      <c r="C334" t="str">
        <f t="shared" ca="1" si="96"/>
        <v>men</v>
      </c>
      <c r="D334">
        <f t="shared" ca="1" si="97"/>
        <v>39</v>
      </c>
      <c r="E334">
        <f t="shared" ca="1" si="98"/>
        <v>1</v>
      </c>
      <c r="F334" t="str">
        <f t="shared" ca="1" si="99"/>
        <v>health</v>
      </c>
      <c r="G334">
        <f t="shared" ca="1" si="100"/>
        <v>4</v>
      </c>
      <c r="H334" t="str">
        <f t="shared" ca="1" si="101"/>
        <v>technical</v>
      </c>
      <c r="I334">
        <f t="shared" ca="1" si="102"/>
        <v>3</v>
      </c>
      <c r="J334">
        <f t="shared" ca="1" si="103"/>
        <v>2</v>
      </c>
      <c r="K334">
        <f t="shared" ca="1" si="104"/>
        <v>33206</v>
      </c>
      <c r="L334">
        <f t="shared" ca="1" si="105"/>
        <v>8</v>
      </c>
      <c r="M334" t="str">
        <f t="shared" ca="1" si="93"/>
        <v>area8</v>
      </c>
      <c r="N334">
        <f t="shared" ca="1" si="106"/>
        <v>99618</v>
      </c>
      <c r="O334" s="2">
        <f t="shared" ca="1" si="107"/>
        <v>94118.536254831095</v>
      </c>
      <c r="P334" s="1">
        <f t="shared" ca="1" si="108"/>
        <v>37626.688469638633</v>
      </c>
      <c r="Q334">
        <f t="shared" ca="1" si="109"/>
        <v>20648</v>
      </c>
      <c r="R334">
        <f t="shared" ca="1" si="110"/>
        <v>65216.249582822762</v>
      </c>
      <c r="S334">
        <f t="shared" ca="1" si="111"/>
        <v>10503.186767275192</v>
      </c>
      <c r="T334" s="1">
        <f t="shared" ca="1" si="112"/>
        <v>147747.87523691382</v>
      </c>
      <c r="U334" s="2">
        <f t="shared" ca="1" si="113"/>
        <v>179982.78583765385</v>
      </c>
      <c r="V334" s="1">
        <f t="shared" ca="1" si="114"/>
        <v>-32234.910600740026</v>
      </c>
      <c r="AD334" s="6">
        <f ca="1">IF(Table2[[#This Row],[gender]]="men",1,0)</f>
        <v>1</v>
      </c>
      <c r="AE334" s="7">
        <f ca="1">IF(Table2[[#This Row],[gender]]="women",1,0)</f>
        <v>0</v>
      </c>
      <c r="AF334" s="7"/>
      <c r="AG334" s="8"/>
      <c r="AI334" s="6">
        <f ca="1">IF(Table2[[#This Row],[field_of_work]]="health",1,0)</f>
        <v>1</v>
      </c>
      <c r="AJ334" s="7">
        <f ca="1">IF(Table2[[#This Row],[field_of_work]]="construction",1,0)</f>
        <v>0</v>
      </c>
      <c r="AK334" s="7">
        <f ca="1">IF(Table2[[#This Row],[field_of_work]]="teaching",1,0)</f>
        <v>0</v>
      </c>
      <c r="AL334" s="7">
        <f ca="1">IF(Table2[[#This Row],[field_of_work]]="IT",1,0)</f>
        <v>0</v>
      </c>
      <c r="AM334" s="7">
        <f ca="1">IF(Table2[[#This Row],[field_of_work]]="general work",1,0)</f>
        <v>0</v>
      </c>
      <c r="AN334" s="7">
        <f ca="1">IF(Table2[[#This Row],[field_of_work]]="agriculture",1,0)</f>
        <v>0</v>
      </c>
      <c r="AO334" s="7"/>
      <c r="AP334" s="7"/>
      <c r="AQ334" s="7"/>
      <c r="AR334" s="7"/>
      <c r="AS334" s="7"/>
      <c r="AT334" s="8"/>
      <c r="AV334" s="19">
        <f t="shared" ca="1" si="94"/>
        <v>56231.154104460787</v>
      </c>
      <c r="AW334" s="8"/>
      <c r="AX334" s="6">
        <f ca="1">IF(Table2[[#This Row],[debts]]&gt;$AY$14,1,0)</f>
        <v>1</v>
      </c>
      <c r="AY334" s="7"/>
      <c r="AZ334" s="8"/>
      <c r="BA334" s="26">
        <f ca="1">Table2[[#This Row],[mortage_left]]/Table2[[#This Row],[value_of_house]]</f>
        <v>0.94479447745217826</v>
      </c>
      <c r="BB334" s="7">
        <f t="shared" ca="1" si="115"/>
        <v>0</v>
      </c>
      <c r="BC334" s="7"/>
      <c r="BD334" s="7"/>
      <c r="BE334" s="6">
        <f ca="1">IF(Table2[[#This Row],[area]]="area1",Table2[[#This Row],[income]],0)</f>
        <v>0</v>
      </c>
      <c r="BF334" s="7">
        <f ca="1">IF(Table2[[#This Row],[area]]="area2",Table2[[#This Row],[income]],0)</f>
        <v>0</v>
      </c>
      <c r="BG334" s="7">
        <f ca="1">IF(Table2[[#This Row],[area]]="area3",Table2[[#This Row],[income]],0)</f>
        <v>0</v>
      </c>
      <c r="BH334" s="7">
        <f ca="1">IF(Table2[[#This Row],[area]]="area4",Table2[[#This Row],[income]],0)</f>
        <v>0</v>
      </c>
      <c r="BI334" s="7">
        <f ca="1">IF(Table2[[#This Row],[area]]="area5",Table2[[#This Row],[income]],0)</f>
        <v>0</v>
      </c>
      <c r="BJ334" s="7">
        <f ca="1">IF(Table2[[#This Row],[area]]="area6",Table2[[#This Row],[income]],0)</f>
        <v>0</v>
      </c>
      <c r="BK334" s="7">
        <f ca="1">IF(Table2[[#This Row],[area]]="area7",Table2[[#This Row],[income]],0)</f>
        <v>0</v>
      </c>
      <c r="BL334" s="7">
        <f ca="1">IF(Table2[[#This Row],[area]]="area8",Table2[[#This Row],[income]],0)</f>
        <v>33206</v>
      </c>
      <c r="BM334" s="7">
        <f ca="1">IF(Table2[[#This Row],[area]]="area9",Table2[[#This Row],[income]],0)</f>
        <v>0</v>
      </c>
      <c r="BN334" s="7">
        <f ca="1">IF(Table2[[#This Row],[area]]="area10",Table2[[#This Row],[income]],0)</f>
        <v>0</v>
      </c>
      <c r="BO334" s="6">
        <f ca="1">IF(Table2[[#This Row],[field_of_work]]="health",Table2[[#This Row],[income]],0)</f>
        <v>33206</v>
      </c>
      <c r="BP334" s="7">
        <f ca="1">IF(Table2[[#This Row],[field_of_work]]="construction",Table2[[#This Row],[income]],0)</f>
        <v>0</v>
      </c>
      <c r="BQ334" s="7">
        <f ca="1">IF(Table2[[#This Row],[field_of_work]]="teaching",Table2[[#This Row],[income]],0)</f>
        <v>0</v>
      </c>
      <c r="BR334" s="7">
        <f ca="1">IF(Table2[[#This Row],[field_of_work]]="IT",Table2[[#This Row],[income]],0)</f>
        <v>0</v>
      </c>
      <c r="BS334" s="7">
        <f ca="1">IF(Table2[[#This Row],[field_of_work]]="general work",Table2[[#This Row],[income]],0)</f>
        <v>0</v>
      </c>
      <c r="BT334" s="8">
        <f ca="1">IF(Table2[[#This Row],[field_of_work]]="agriculture",Table2[[#This Row],[income]],0)</f>
        <v>0</v>
      </c>
      <c r="BU334" s="6">
        <f ca="1">IF(Table2[[#This Row],[value_of_debts]]&gt;Table2[[#This Row],[income]],1,0)</f>
        <v>1</v>
      </c>
      <c r="BV334" s="7"/>
      <c r="BW334" s="6">
        <f ca="1">IF(Table2[[#This Row],[net_worth_of_person($)]]&gt;$BX$14,Table2[[#This Row],[age]],0)</f>
        <v>0</v>
      </c>
      <c r="BX334" s="8"/>
    </row>
    <row r="335" spans="2:76" x14ac:dyDescent="0.3">
      <c r="B335">
        <f t="shared" ca="1" si="95"/>
        <v>2</v>
      </c>
      <c r="C335" t="str">
        <f t="shared" ca="1" si="96"/>
        <v>women</v>
      </c>
      <c r="D335">
        <f t="shared" ca="1" si="97"/>
        <v>26</v>
      </c>
      <c r="E335">
        <f t="shared" ca="1" si="98"/>
        <v>3</v>
      </c>
      <c r="F335" t="str">
        <f t="shared" ca="1" si="99"/>
        <v>teaching</v>
      </c>
      <c r="G335">
        <f t="shared" ca="1" si="100"/>
        <v>3</v>
      </c>
      <c r="H335" t="str">
        <f t="shared" ca="1" si="101"/>
        <v>university</v>
      </c>
      <c r="I335">
        <f t="shared" ca="1" si="102"/>
        <v>4</v>
      </c>
      <c r="J335">
        <f t="shared" ca="1" si="103"/>
        <v>3</v>
      </c>
      <c r="K335">
        <f t="shared" ca="1" si="104"/>
        <v>56788</v>
      </c>
      <c r="L335">
        <f t="shared" ca="1" si="105"/>
        <v>9</v>
      </c>
      <c r="M335" t="str">
        <f t="shared" ref="M335:M398" ca="1" si="116">VLOOKUP(L335,$AB$14:$AC$23,2)</f>
        <v>area9</v>
      </c>
      <c r="N335">
        <f t="shared" ca="1" si="106"/>
        <v>227152</v>
      </c>
      <c r="O335" s="2">
        <f t="shared" ca="1" si="107"/>
        <v>143454.57146979947</v>
      </c>
      <c r="P335" s="1">
        <f t="shared" ca="1" si="108"/>
        <v>168693.46231338236</v>
      </c>
      <c r="Q335">
        <f t="shared" ca="1" si="109"/>
        <v>21939</v>
      </c>
      <c r="R335">
        <f t="shared" ca="1" si="110"/>
        <v>75437.700741584791</v>
      </c>
      <c r="S335">
        <f t="shared" ca="1" si="111"/>
        <v>6571.1539550979778</v>
      </c>
      <c r="T335" s="1">
        <f t="shared" ca="1" si="112"/>
        <v>402416.61626848031</v>
      </c>
      <c r="U335" s="2">
        <f t="shared" ca="1" si="113"/>
        <v>240831.27221138426</v>
      </c>
      <c r="V335" s="1">
        <f t="shared" ca="1" si="114"/>
        <v>161585.34405709605</v>
      </c>
      <c r="AD335" s="6">
        <f ca="1">IF(Table2[[#This Row],[gender]]="men",1,0)</f>
        <v>0</v>
      </c>
      <c r="AE335" s="7">
        <f ca="1">IF(Table2[[#This Row],[gender]]="women",1,0)</f>
        <v>1</v>
      </c>
      <c r="AF335" s="7"/>
      <c r="AG335" s="8"/>
      <c r="AI335" s="6">
        <f ca="1">IF(Table2[[#This Row],[field_of_work]]="health",1,0)</f>
        <v>0</v>
      </c>
      <c r="AJ335" s="7">
        <f ca="1">IF(Table2[[#This Row],[field_of_work]]="construction",1,0)</f>
        <v>0</v>
      </c>
      <c r="AK335" s="7">
        <f ca="1">IF(Table2[[#This Row],[field_of_work]]="teaching",1,0)</f>
        <v>1</v>
      </c>
      <c r="AL335" s="7">
        <f ca="1">IF(Table2[[#This Row],[field_of_work]]="IT",1,0)</f>
        <v>0</v>
      </c>
      <c r="AM335" s="7">
        <f ca="1">IF(Table2[[#This Row],[field_of_work]]="general work",1,0)</f>
        <v>0</v>
      </c>
      <c r="AN335" s="7">
        <f ca="1">IF(Table2[[#This Row],[field_of_work]]="agriculture",1,0)</f>
        <v>0</v>
      </c>
      <c r="AO335" s="7"/>
      <c r="AP335" s="7"/>
      <c r="AQ335" s="7"/>
      <c r="AR335" s="7"/>
      <c r="AS335" s="7"/>
      <c r="AT335" s="8"/>
      <c r="AV335" s="19">
        <f t="shared" ref="AV335:AV398" ca="1" si="117">P336/J336</f>
        <v>24827.479010935131</v>
      </c>
      <c r="AW335" s="8"/>
      <c r="AX335" s="6">
        <f ca="1">IF(Table2[[#This Row],[debts]]&gt;$AY$14,1,0)</f>
        <v>1</v>
      </c>
      <c r="AY335" s="7"/>
      <c r="AZ335" s="8"/>
      <c r="BA335" s="26">
        <f ca="1">Table2[[#This Row],[mortage_left]]/Table2[[#This Row],[value_of_house]]</f>
        <v>0.63153558617049144</v>
      </c>
      <c r="BB335" s="7">
        <f t="shared" ca="1" si="115"/>
        <v>0</v>
      </c>
      <c r="BC335" s="7"/>
      <c r="BD335" s="7"/>
      <c r="BE335" s="6">
        <f ca="1">IF(Table2[[#This Row],[area]]="area1",Table2[[#This Row],[income]],0)</f>
        <v>0</v>
      </c>
      <c r="BF335" s="7">
        <f ca="1">IF(Table2[[#This Row],[area]]="area2",Table2[[#This Row],[income]],0)</f>
        <v>0</v>
      </c>
      <c r="BG335" s="7">
        <f ca="1">IF(Table2[[#This Row],[area]]="area3",Table2[[#This Row],[income]],0)</f>
        <v>0</v>
      </c>
      <c r="BH335" s="7">
        <f ca="1">IF(Table2[[#This Row],[area]]="area4",Table2[[#This Row],[income]],0)</f>
        <v>0</v>
      </c>
      <c r="BI335" s="7">
        <f ca="1">IF(Table2[[#This Row],[area]]="area5",Table2[[#This Row],[income]],0)</f>
        <v>0</v>
      </c>
      <c r="BJ335" s="7">
        <f ca="1">IF(Table2[[#This Row],[area]]="area6",Table2[[#This Row],[income]],0)</f>
        <v>0</v>
      </c>
      <c r="BK335" s="7">
        <f ca="1">IF(Table2[[#This Row],[area]]="area7",Table2[[#This Row],[income]],0)</f>
        <v>0</v>
      </c>
      <c r="BL335" s="7">
        <f ca="1">IF(Table2[[#This Row],[area]]="area8",Table2[[#This Row],[income]],0)</f>
        <v>0</v>
      </c>
      <c r="BM335" s="7">
        <f ca="1">IF(Table2[[#This Row],[area]]="area9",Table2[[#This Row],[income]],0)</f>
        <v>56788</v>
      </c>
      <c r="BN335" s="7">
        <f ca="1">IF(Table2[[#This Row],[area]]="area10",Table2[[#This Row],[income]],0)</f>
        <v>0</v>
      </c>
      <c r="BO335" s="6">
        <f ca="1">IF(Table2[[#This Row],[field_of_work]]="health",Table2[[#This Row],[income]],0)</f>
        <v>0</v>
      </c>
      <c r="BP335" s="7">
        <f ca="1">IF(Table2[[#This Row],[field_of_work]]="construction",Table2[[#This Row],[income]],0)</f>
        <v>0</v>
      </c>
      <c r="BQ335" s="7">
        <f ca="1">IF(Table2[[#This Row],[field_of_work]]="teaching",Table2[[#This Row],[income]],0)</f>
        <v>56788</v>
      </c>
      <c r="BR335" s="7">
        <f ca="1">IF(Table2[[#This Row],[field_of_work]]="IT",Table2[[#This Row],[income]],0)</f>
        <v>0</v>
      </c>
      <c r="BS335" s="7">
        <f ca="1">IF(Table2[[#This Row],[field_of_work]]="general work",Table2[[#This Row],[income]],0)</f>
        <v>0</v>
      </c>
      <c r="BT335" s="8">
        <f ca="1">IF(Table2[[#This Row],[field_of_work]]="agriculture",Table2[[#This Row],[income]],0)</f>
        <v>0</v>
      </c>
      <c r="BU335" s="6">
        <f ca="1">IF(Table2[[#This Row],[value_of_debts]]&gt;Table2[[#This Row],[income]],1,0)</f>
        <v>1</v>
      </c>
      <c r="BV335" s="7"/>
      <c r="BW335" s="6">
        <f ca="1">IF(Table2[[#This Row],[net_worth_of_person($)]]&gt;$BX$14,Table2[[#This Row],[age]],0)</f>
        <v>26</v>
      </c>
      <c r="BX335" s="8"/>
    </row>
    <row r="336" spans="2:76" x14ac:dyDescent="0.3">
      <c r="B336">
        <f t="shared" ref="B336:B399" ca="1" si="118">RANDBETWEEN(1,2)</f>
        <v>2</v>
      </c>
      <c r="C336" t="str">
        <f t="shared" ref="C336:C399" ca="1" si="119">IF(B336=1,"men","women")</f>
        <v>women</v>
      </c>
      <c r="D336">
        <f t="shared" ref="D336:D399" ca="1" si="120">RANDBETWEEN(25,45)</f>
        <v>39</v>
      </c>
      <c r="E336">
        <f t="shared" ref="E336:E399" ca="1" si="121">RANDBETWEEN(1,6)</f>
        <v>4</v>
      </c>
      <c r="F336" t="str">
        <f t="shared" ref="F336:F399" ca="1" si="122">VLOOKUP(E336,$X$14:$Y$19,2)</f>
        <v>IT</v>
      </c>
      <c r="G336">
        <f t="shared" ref="G336:G399" ca="1" si="123">RANDBETWEEN(1,5)</f>
        <v>1</v>
      </c>
      <c r="H336" t="str">
        <f t="shared" ref="H336:H399" ca="1" si="124">VLOOKUP(G336,$Z$14:$AA$18,2)</f>
        <v>highschool</v>
      </c>
      <c r="I336">
        <f t="shared" ref="I336:I399" ca="1" si="125">RANDBETWEEN(0,4)</f>
        <v>2</v>
      </c>
      <c r="J336">
        <f t="shared" ref="J336:J399" ca="1" si="126">RANDBETWEEN(1,3)</f>
        <v>3</v>
      </c>
      <c r="K336">
        <f t="shared" ref="K336:K399" ca="1" si="127">RANDBETWEEN(25000,90000)</f>
        <v>36696</v>
      </c>
      <c r="L336">
        <f t="shared" ref="L336:L399" ca="1" si="128">RANDBETWEEN(1,14)</f>
        <v>4</v>
      </c>
      <c r="M336" t="str">
        <f t="shared" ca="1" si="116"/>
        <v>area4</v>
      </c>
      <c r="N336">
        <f t="shared" ref="N336:N399" ca="1" si="129">K336*RANDBETWEEN(3,6)</f>
        <v>183480</v>
      </c>
      <c r="O336" s="2">
        <f t="shared" ref="O336:O399" ca="1" si="130">RAND()*N336</f>
        <v>89855.522562332335</v>
      </c>
      <c r="P336" s="1">
        <f t="shared" ref="P336:P399" ca="1" si="131">J336*RAND()*K336</f>
        <v>74482.437032805392</v>
      </c>
      <c r="Q336">
        <f t="shared" ref="Q336:Q399" ca="1" si="132">RANDBETWEEN(0,P336)</f>
        <v>45759</v>
      </c>
      <c r="R336">
        <f t="shared" ref="R336:R399" ca="1" si="133">RAND()*K336*2</f>
        <v>33638.266584369085</v>
      </c>
      <c r="S336">
        <f t="shared" ref="S336:S399" ca="1" si="134">RAND()*K336*1.5</f>
        <v>17931.39516252813</v>
      </c>
      <c r="T336" s="1">
        <f t="shared" ref="T336:T399" ca="1" si="135">N336+P336+S336</f>
        <v>275893.83219533355</v>
      </c>
      <c r="U336" s="2">
        <f t="shared" ref="U336:U399" ca="1" si="136">O336+Q336+R336</f>
        <v>169252.78914670143</v>
      </c>
      <c r="V336" s="1">
        <f t="shared" ref="V336:V399" ca="1" si="137">T336-U336</f>
        <v>106641.04304863213</v>
      </c>
      <c r="AD336" s="6">
        <f ca="1">IF(Table2[[#This Row],[gender]]="men",1,0)</f>
        <v>0</v>
      </c>
      <c r="AE336" s="7">
        <f ca="1">IF(Table2[[#This Row],[gender]]="women",1,0)</f>
        <v>1</v>
      </c>
      <c r="AF336" s="7"/>
      <c r="AG336" s="8"/>
      <c r="AI336" s="6">
        <f ca="1">IF(Table2[[#This Row],[field_of_work]]="health",1,0)</f>
        <v>0</v>
      </c>
      <c r="AJ336" s="7">
        <f ca="1">IF(Table2[[#This Row],[field_of_work]]="construction",1,0)</f>
        <v>0</v>
      </c>
      <c r="AK336" s="7">
        <f ca="1">IF(Table2[[#This Row],[field_of_work]]="teaching",1,0)</f>
        <v>0</v>
      </c>
      <c r="AL336" s="7">
        <f ca="1">IF(Table2[[#This Row],[field_of_work]]="IT",1,0)</f>
        <v>1</v>
      </c>
      <c r="AM336" s="7">
        <f ca="1">IF(Table2[[#This Row],[field_of_work]]="general work",1,0)</f>
        <v>0</v>
      </c>
      <c r="AN336" s="7">
        <f ca="1">IF(Table2[[#This Row],[field_of_work]]="agriculture",1,0)</f>
        <v>0</v>
      </c>
      <c r="AO336" s="7"/>
      <c r="AP336" s="7"/>
      <c r="AQ336" s="7"/>
      <c r="AR336" s="7"/>
      <c r="AS336" s="7"/>
      <c r="AT336" s="8"/>
      <c r="AV336" s="19">
        <f t="shared" ca="1" si="117"/>
        <v>29437.92394185501</v>
      </c>
      <c r="AW336" s="8"/>
      <c r="AX336" s="6">
        <f ca="1">IF(Table2[[#This Row],[debts]]&gt;$AY$14,1,0)</f>
        <v>1</v>
      </c>
      <c r="AY336" s="7"/>
      <c r="AZ336" s="8"/>
      <c r="BA336" s="26">
        <f ca="1">Table2[[#This Row],[mortage_left]]/Table2[[#This Row],[value_of_house]]</f>
        <v>0.48972924875916901</v>
      </c>
      <c r="BB336" s="7">
        <f t="shared" ref="BB336:BB399" ca="1" si="138">IF(BA336&lt;$BC$14,1,0)</f>
        <v>0</v>
      </c>
      <c r="BC336" s="7"/>
      <c r="BD336" s="7"/>
      <c r="BE336" s="6">
        <f ca="1">IF(Table2[[#This Row],[area]]="area1",Table2[[#This Row],[income]],0)</f>
        <v>0</v>
      </c>
      <c r="BF336" s="7">
        <f ca="1">IF(Table2[[#This Row],[area]]="area2",Table2[[#This Row],[income]],0)</f>
        <v>0</v>
      </c>
      <c r="BG336" s="7">
        <f ca="1">IF(Table2[[#This Row],[area]]="area3",Table2[[#This Row],[income]],0)</f>
        <v>0</v>
      </c>
      <c r="BH336" s="7">
        <f ca="1">IF(Table2[[#This Row],[area]]="area4",Table2[[#This Row],[income]],0)</f>
        <v>36696</v>
      </c>
      <c r="BI336" s="7">
        <f ca="1">IF(Table2[[#This Row],[area]]="area5",Table2[[#This Row],[income]],0)</f>
        <v>0</v>
      </c>
      <c r="BJ336" s="7">
        <f ca="1">IF(Table2[[#This Row],[area]]="area6",Table2[[#This Row],[income]],0)</f>
        <v>0</v>
      </c>
      <c r="BK336" s="7">
        <f ca="1">IF(Table2[[#This Row],[area]]="area7",Table2[[#This Row],[income]],0)</f>
        <v>0</v>
      </c>
      <c r="BL336" s="7">
        <f ca="1">IF(Table2[[#This Row],[area]]="area8",Table2[[#This Row],[income]],0)</f>
        <v>0</v>
      </c>
      <c r="BM336" s="7">
        <f ca="1">IF(Table2[[#This Row],[area]]="area9",Table2[[#This Row],[income]],0)</f>
        <v>0</v>
      </c>
      <c r="BN336" s="7">
        <f ca="1">IF(Table2[[#This Row],[area]]="area10",Table2[[#This Row],[income]],0)</f>
        <v>0</v>
      </c>
      <c r="BO336" s="6">
        <f ca="1">IF(Table2[[#This Row],[field_of_work]]="health",Table2[[#This Row],[income]],0)</f>
        <v>0</v>
      </c>
      <c r="BP336" s="7">
        <f ca="1">IF(Table2[[#This Row],[field_of_work]]="construction",Table2[[#This Row],[income]],0)</f>
        <v>0</v>
      </c>
      <c r="BQ336" s="7">
        <f ca="1">IF(Table2[[#This Row],[field_of_work]]="teaching",Table2[[#This Row],[income]],0)</f>
        <v>0</v>
      </c>
      <c r="BR336" s="7">
        <f ca="1">IF(Table2[[#This Row],[field_of_work]]="IT",Table2[[#This Row],[income]],0)</f>
        <v>36696</v>
      </c>
      <c r="BS336" s="7">
        <f ca="1">IF(Table2[[#This Row],[field_of_work]]="general work",Table2[[#This Row],[income]],0)</f>
        <v>0</v>
      </c>
      <c r="BT336" s="8">
        <f ca="1">IF(Table2[[#This Row],[field_of_work]]="agriculture",Table2[[#This Row],[income]],0)</f>
        <v>0</v>
      </c>
      <c r="BU336" s="6">
        <f ca="1">IF(Table2[[#This Row],[value_of_debts]]&gt;Table2[[#This Row],[income]],1,0)</f>
        <v>1</v>
      </c>
      <c r="BV336" s="7"/>
      <c r="BW336" s="6">
        <f ca="1">IF(Table2[[#This Row],[net_worth_of_person($)]]&gt;$BX$14,Table2[[#This Row],[age]],0)</f>
        <v>39</v>
      </c>
      <c r="BX336" s="8"/>
    </row>
    <row r="337" spans="2:76" x14ac:dyDescent="0.3">
      <c r="B337">
        <f t="shared" ca="1" si="118"/>
        <v>1</v>
      </c>
      <c r="C337" t="str">
        <f t="shared" ca="1" si="119"/>
        <v>men</v>
      </c>
      <c r="D337">
        <f t="shared" ca="1" si="120"/>
        <v>25</v>
      </c>
      <c r="E337">
        <f t="shared" ca="1" si="121"/>
        <v>5</v>
      </c>
      <c r="F337" t="str">
        <f t="shared" ca="1" si="122"/>
        <v>general work</v>
      </c>
      <c r="G337">
        <f t="shared" ca="1" si="123"/>
        <v>3</v>
      </c>
      <c r="H337" t="str">
        <f t="shared" ca="1" si="124"/>
        <v>university</v>
      </c>
      <c r="I337">
        <f t="shared" ca="1" si="125"/>
        <v>2</v>
      </c>
      <c r="J337">
        <f t="shared" ca="1" si="126"/>
        <v>2</v>
      </c>
      <c r="K337">
        <f t="shared" ca="1" si="127"/>
        <v>54454</v>
      </c>
      <c r="L337">
        <f t="shared" ca="1" si="128"/>
        <v>11</v>
      </c>
      <c r="M337" t="str">
        <f t="shared" ca="1" si="116"/>
        <v>area10</v>
      </c>
      <c r="N337">
        <f t="shared" ca="1" si="129"/>
        <v>217816</v>
      </c>
      <c r="O337" s="2">
        <f t="shared" ca="1" si="130"/>
        <v>25524.0188995889</v>
      </c>
      <c r="P337" s="1">
        <f t="shared" ca="1" si="131"/>
        <v>58875.847883710019</v>
      </c>
      <c r="Q337">
        <f t="shared" ca="1" si="132"/>
        <v>12331</v>
      </c>
      <c r="R337">
        <f t="shared" ca="1" si="133"/>
        <v>101739.6504026076</v>
      </c>
      <c r="S337">
        <f t="shared" ca="1" si="134"/>
        <v>68909.078182830388</v>
      </c>
      <c r="T337" s="1">
        <f t="shared" ca="1" si="135"/>
        <v>345600.92606654041</v>
      </c>
      <c r="U337" s="2">
        <f t="shared" ca="1" si="136"/>
        <v>139594.6693021965</v>
      </c>
      <c r="V337" s="1">
        <f t="shared" ca="1" si="137"/>
        <v>206006.25676434391</v>
      </c>
      <c r="AD337" s="6">
        <f ca="1">IF(Table2[[#This Row],[gender]]="men",1,0)</f>
        <v>1</v>
      </c>
      <c r="AE337" s="7">
        <f ca="1">IF(Table2[[#This Row],[gender]]="women",1,0)</f>
        <v>0</v>
      </c>
      <c r="AF337" s="7"/>
      <c r="AG337" s="8"/>
      <c r="AI337" s="6">
        <f ca="1">IF(Table2[[#This Row],[field_of_work]]="health",1,0)</f>
        <v>0</v>
      </c>
      <c r="AJ337" s="7">
        <f ca="1">IF(Table2[[#This Row],[field_of_work]]="construction",1,0)</f>
        <v>0</v>
      </c>
      <c r="AK337" s="7">
        <f ca="1">IF(Table2[[#This Row],[field_of_work]]="teaching",1,0)</f>
        <v>0</v>
      </c>
      <c r="AL337" s="7">
        <f ca="1">IF(Table2[[#This Row],[field_of_work]]="IT",1,0)</f>
        <v>0</v>
      </c>
      <c r="AM337" s="7">
        <f ca="1">IF(Table2[[#This Row],[field_of_work]]="general work",1,0)</f>
        <v>1</v>
      </c>
      <c r="AN337" s="7">
        <f ca="1">IF(Table2[[#This Row],[field_of_work]]="agriculture",1,0)</f>
        <v>0</v>
      </c>
      <c r="AO337" s="7"/>
      <c r="AP337" s="7"/>
      <c r="AQ337" s="7"/>
      <c r="AR337" s="7"/>
      <c r="AS337" s="7"/>
      <c r="AT337" s="8"/>
      <c r="AV337" s="19">
        <f t="shared" ca="1" si="117"/>
        <v>3857.4168709908117</v>
      </c>
      <c r="AW337" s="8"/>
      <c r="AX337" s="6">
        <f ca="1">IF(Table2[[#This Row],[debts]]&gt;$AY$14,1,0)</f>
        <v>1</v>
      </c>
      <c r="AY337" s="7"/>
      <c r="AZ337" s="8"/>
      <c r="BA337" s="26">
        <f ca="1">Table2[[#This Row],[mortage_left]]/Table2[[#This Row],[value_of_house]]</f>
        <v>0.11718156104046029</v>
      </c>
      <c r="BB337" s="7">
        <f t="shared" ca="1" si="138"/>
        <v>1</v>
      </c>
      <c r="BC337" s="7"/>
      <c r="BD337" s="7"/>
      <c r="BE337" s="6">
        <f ca="1">IF(Table2[[#This Row],[area]]="area1",Table2[[#This Row],[income]],0)</f>
        <v>0</v>
      </c>
      <c r="BF337" s="7">
        <f ca="1">IF(Table2[[#This Row],[area]]="area2",Table2[[#This Row],[income]],0)</f>
        <v>0</v>
      </c>
      <c r="BG337" s="7">
        <f ca="1">IF(Table2[[#This Row],[area]]="area3",Table2[[#This Row],[income]],0)</f>
        <v>0</v>
      </c>
      <c r="BH337" s="7">
        <f ca="1">IF(Table2[[#This Row],[area]]="area4",Table2[[#This Row],[income]],0)</f>
        <v>0</v>
      </c>
      <c r="BI337" s="7">
        <f ca="1">IF(Table2[[#This Row],[area]]="area5",Table2[[#This Row],[income]],0)</f>
        <v>0</v>
      </c>
      <c r="BJ337" s="7">
        <f ca="1">IF(Table2[[#This Row],[area]]="area6",Table2[[#This Row],[income]],0)</f>
        <v>0</v>
      </c>
      <c r="BK337" s="7">
        <f ca="1">IF(Table2[[#This Row],[area]]="area7",Table2[[#This Row],[income]],0)</f>
        <v>0</v>
      </c>
      <c r="BL337" s="7">
        <f ca="1">IF(Table2[[#This Row],[area]]="area8",Table2[[#This Row],[income]],0)</f>
        <v>0</v>
      </c>
      <c r="BM337" s="7">
        <f ca="1">IF(Table2[[#This Row],[area]]="area9",Table2[[#This Row],[income]],0)</f>
        <v>0</v>
      </c>
      <c r="BN337" s="7">
        <f ca="1">IF(Table2[[#This Row],[area]]="area10",Table2[[#This Row],[income]],0)</f>
        <v>54454</v>
      </c>
      <c r="BO337" s="6">
        <f ca="1">IF(Table2[[#This Row],[field_of_work]]="health",Table2[[#This Row],[income]],0)</f>
        <v>0</v>
      </c>
      <c r="BP337" s="7">
        <f ca="1">IF(Table2[[#This Row],[field_of_work]]="construction",Table2[[#This Row],[income]],0)</f>
        <v>0</v>
      </c>
      <c r="BQ337" s="7">
        <f ca="1">IF(Table2[[#This Row],[field_of_work]]="teaching",Table2[[#This Row],[income]],0)</f>
        <v>0</v>
      </c>
      <c r="BR337" s="7">
        <f ca="1">IF(Table2[[#This Row],[field_of_work]]="IT",Table2[[#This Row],[income]],0)</f>
        <v>0</v>
      </c>
      <c r="BS337" s="7">
        <f ca="1">IF(Table2[[#This Row],[field_of_work]]="general work",Table2[[#This Row],[income]],0)</f>
        <v>54454</v>
      </c>
      <c r="BT337" s="8">
        <f ca="1">IF(Table2[[#This Row],[field_of_work]]="agriculture",Table2[[#This Row],[income]],0)</f>
        <v>0</v>
      </c>
      <c r="BU337" s="6">
        <f ca="1">IF(Table2[[#This Row],[value_of_debts]]&gt;Table2[[#This Row],[income]],1,0)</f>
        <v>1</v>
      </c>
      <c r="BV337" s="7"/>
      <c r="BW337" s="6">
        <f ca="1">IF(Table2[[#This Row],[net_worth_of_person($)]]&gt;$BX$14,Table2[[#This Row],[age]],0)</f>
        <v>25</v>
      </c>
      <c r="BX337" s="8"/>
    </row>
    <row r="338" spans="2:76" x14ac:dyDescent="0.3">
      <c r="B338">
        <f t="shared" ca="1" si="118"/>
        <v>2</v>
      </c>
      <c r="C338" t="str">
        <f t="shared" ca="1" si="119"/>
        <v>women</v>
      </c>
      <c r="D338">
        <f t="shared" ca="1" si="120"/>
        <v>27</v>
      </c>
      <c r="E338">
        <f t="shared" ca="1" si="121"/>
        <v>3</v>
      </c>
      <c r="F338" t="str">
        <f t="shared" ca="1" si="122"/>
        <v>teaching</v>
      </c>
      <c r="G338">
        <f t="shared" ca="1" si="123"/>
        <v>1</v>
      </c>
      <c r="H338" t="str">
        <f t="shared" ca="1" si="124"/>
        <v>highschool</v>
      </c>
      <c r="I338">
        <f t="shared" ca="1" si="125"/>
        <v>4</v>
      </c>
      <c r="J338">
        <f t="shared" ca="1" si="126"/>
        <v>3</v>
      </c>
      <c r="K338">
        <f t="shared" ca="1" si="127"/>
        <v>77080</v>
      </c>
      <c r="L338">
        <f t="shared" ca="1" si="128"/>
        <v>6</v>
      </c>
      <c r="M338" t="str">
        <f t="shared" ca="1" si="116"/>
        <v>area6</v>
      </c>
      <c r="N338">
        <f t="shared" ca="1" si="129"/>
        <v>462480</v>
      </c>
      <c r="O338" s="2">
        <f t="shared" ca="1" si="130"/>
        <v>355227.87335781934</v>
      </c>
      <c r="P338" s="1">
        <f t="shared" ca="1" si="131"/>
        <v>11572.250612972435</v>
      </c>
      <c r="Q338">
        <f t="shared" ca="1" si="132"/>
        <v>37</v>
      </c>
      <c r="R338">
        <f t="shared" ca="1" si="133"/>
        <v>76591.464531806705</v>
      </c>
      <c r="S338">
        <f t="shared" ca="1" si="134"/>
        <v>42664.54496472641</v>
      </c>
      <c r="T338" s="1">
        <f t="shared" ca="1" si="135"/>
        <v>516716.79557769885</v>
      </c>
      <c r="U338" s="2">
        <f t="shared" ca="1" si="136"/>
        <v>431856.33788962604</v>
      </c>
      <c r="V338" s="1">
        <f t="shared" ca="1" si="137"/>
        <v>84860.457688072813</v>
      </c>
      <c r="AD338" s="6">
        <f ca="1">IF(Table2[[#This Row],[gender]]="men",1,0)</f>
        <v>0</v>
      </c>
      <c r="AE338" s="7">
        <f ca="1">IF(Table2[[#This Row],[gender]]="women",1,0)</f>
        <v>1</v>
      </c>
      <c r="AF338" s="7"/>
      <c r="AG338" s="8"/>
      <c r="AI338" s="6">
        <f ca="1">IF(Table2[[#This Row],[field_of_work]]="health",1,0)</f>
        <v>0</v>
      </c>
      <c r="AJ338" s="7">
        <f ca="1">IF(Table2[[#This Row],[field_of_work]]="construction",1,0)</f>
        <v>0</v>
      </c>
      <c r="AK338" s="7">
        <f ca="1">IF(Table2[[#This Row],[field_of_work]]="teaching",1,0)</f>
        <v>1</v>
      </c>
      <c r="AL338" s="7">
        <f ca="1">IF(Table2[[#This Row],[field_of_work]]="IT",1,0)</f>
        <v>0</v>
      </c>
      <c r="AM338" s="7">
        <f ca="1">IF(Table2[[#This Row],[field_of_work]]="general work",1,0)</f>
        <v>0</v>
      </c>
      <c r="AN338" s="7">
        <f ca="1">IF(Table2[[#This Row],[field_of_work]]="agriculture",1,0)</f>
        <v>0</v>
      </c>
      <c r="AO338" s="7"/>
      <c r="AP338" s="7"/>
      <c r="AQ338" s="7"/>
      <c r="AR338" s="7"/>
      <c r="AS338" s="7"/>
      <c r="AT338" s="8"/>
      <c r="AV338" s="19">
        <f t="shared" ca="1" si="117"/>
        <v>67298.333169399019</v>
      </c>
      <c r="AW338" s="8"/>
      <c r="AX338" s="6">
        <f ca="1">IF(Table2[[#This Row],[debts]]&gt;$AY$14,1,0)</f>
        <v>1</v>
      </c>
      <c r="AY338" s="7"/>
      <c r="AZ338" s="8"/>
      <c r="BA338" s="26">
        <f ca="1">Table2[[#This Row],[mortage_left]]/Table2[[#This Row],[value_of_house]]</f>
        <v>0.76809348157286661</v>
      </c>
      <c r="BB338" s="7">
        <f t="shared" ca="1" si="138"/>
        <v>0</v>
      </c>
      <c r="BC338" s="7"/>
      <c r="BD338" s="7"/>
      <c r="BE338" s="6">
        <f ca="1">IF(Table2[[#This Row],[area]]="area1",Table2[[#This Row],[income]],0)</f>
        <v>0</v>
      </c>
      <c r="BF338" s="7">
        <f ca="1">IF(Table2[[#This Row],[area]]="area2",Table2[[#This Row],[income]],0)</f>
        <v>0</v>
      </c>
      <c r="BG338" s="7">
        <f ca="1">IF(Table2[[#This Row],[area]]="area3",Table2[[#This Row],[income]],0)</f>
        <v>0</v>
      </c>
      <c r="BH338" s="7">
        <f ca="1">IF(Table2[[#This Row],[area]]="area4",Table2[[#This Row],[income]],0)</f>
        <v>0</v>
      </c>
      <c r="BI338" s="7">
        <f ca="1">IF(Table2[[#This Row],[area]]="area5",Table2[[#This Row],[income]],0)</f>
        <v>0</v>
      </c>
      <c r="BJ338" s="7">
        <f ca="1">IF(Table2[[#This Row],[area]]="area6",Table2[[#This Row],[income]],0)</f>
        <v>77080</v>
      </c>
      <c r="BK338" s="7">
        <f ca="1">IF(Table2[[#This Row],[area]]="area7",Table2[[#This Row],[income]],0)</f>
        <v>0</v>
      </c>
      <c r="BL338" s="7">
        <f ca="1">IF(Table2[[#This Row],[area]]="area8",Table2[[#This Row],[income]],0)</f>
        <v>0</v>
      </c>
      <c r="BM338" s="7">
        <f ca="1">IF(Table2[[#This Row],[area]]="area9",Table2[[#This Row],[income]],0)</f>
        <v>0</v>
      </c>
      <c r="BN338" s="7">
        <f ca="1">IF(Table2[[#This Row],[area]]="area10",Table2[[#This Row],[income]],0)</f>
        <v>0</v>
      </c>
      <c r="BO338" s="6">
        <f ca="1">IF(Table2[[#This Row],[field_of_work]]="health",Table2[[#This Row],[income]],0)</f>
        <v>0</v>
      </c>
      <c r="BP338" s="7">
        <f ca="1">IF(Table2[[#This Row],[field_of_work]]="construction",Table2[[#This Row],[income]],0)</f>
        <v>0</v>
      </c>
      <c r="BQ338" s="7">
        <f ca="1">IF(Table2[[#This Row],[field_of_work]]="teaching",Table2[[#This Row],[income]],0)</f>
        <v>77080</v>
      </c>
      <c r="BR338" s="7">
        <f ca="1">IF(Table2[[#This Row],[field_of_work]]="IT",Table2[[#This Row],[income]],0)</f>
        <v>0</v>
      </c>
      <c r="BS338" s="7">
        <f ca="1">IF(Table2[[#This Row],[field_of_work]]="general work",Table2[[#This Row],[income]],0)</f>
        <v>0</v>
      </c>
      <c r="BT338" s="8">
        <f ca="1">IF(Table2[[#This Row],[field_of_work]]="agriculture",Table2[[#This Row],[income]],0)</f>
        <v>0</v>
      </c>
      <c r="BU338" s="6">
        <f ca="1">IF(Table2[[#This Row],[value_of_debts]]&gt;Table2[[#This Row],[income]],1,0)</f>
        <v>1</v>
      </c>
      <c r="BV338" s="7"/>
      <c r="BW338" s="6">
        <f ca="1">IF(Table2[[#This Row],[net_worth_of_person($)]]&gt;$BX$14,Table2[[#This Row],[age]],0)</f>
        <v>27</v>
      </c>
      <c r="BX338" s="8"/>
    </row>
    <row r="339" spans="2:76" x14ac:dyDescent="0.3">
      <c r="B339">
        <f t="shared" ca="1" si="118"/>
        <v>2</v>
      </c>
      <c r="C339" t="str">
        <f t="shared" ca="1" si="119"/>
        <v>women</v>
      </c>
      <c r="D339">
        <f t="shared" ca="1" si="120"/>
        <v>30</v>
      </c>
      <c r="E339">
        <f t="shared" ca="1" si="121"/>
        <v>6</v>
      </c>
      <c r="F339" t="str">
        <f t="shared" ca="1" si="122"/>
        <v>agriculture</v>
      </c>
      <c r="G339">
        <f t="shared" ca="1" si="123"/>
        <v>1</v>
      </c>
      <c r="H339" t="str">
        <f t="shared" ca="1" si="124"/>
        <v>highschool</v>
      </c>
      <c r="I339">
        <f t="shared" ca="1" si="125"/>
        <v>3</v>
      </c>
      <c r="J339">
        <f t="shared" ca="1" si="126"/>
        <v>2</v>
      </c>
      <c r="K339">
        <f t="shared" ca="1" si="127"/>
        <v>73276</v>
      </c>
      <c r="L339">
        <f t="shared" ca="1" si="128"/>
        <v>5</v>
      </c>
      <c r="M339" t="str">
        <f t="shared" ca="1" si="116"/>
        <v>area5</v>
      </c>
      <c r="N339">
        <f t="shared" ca="1" si="129"/>
        <v>293104</v>
      </c>
      <c r="O339" s="2">
        <f t="shared" ca="1" si="130"/>
        <v>256430.43337444915</v>
      </c>
      <c r="P339" s="1">
        <f t="shared" ca="1" si="131"/>
        <v>134596.66633879804</v>
      </c>
      <c r="Q339">
        <f t="shared" ca="1" si="132"/>
        <v>42965</v>
      </c>
      <c r="R339">
        <f t="shared" ca="1" si="133"/>
        <v>109829.80536171957</v>
      </c>
      <c r="S339">
        <f t="shared" ca="1" si="134"/>
        <v>29283.252837216634</v>
      </c>
      <c r="T339" s="1">
        <f t="shared" ca="1" si="135"/>
        <v>456983.91917601466</v>
      </c>
      <c r="U339" s="2">
        <f t="shared" ca="1" si="136"/>
        <v>409225.23873616871</v>
      </c>
      <c r="V339" s="1">
        <f t="shared" ca="1" si="137"/>
        <v>47758.68043984595</v>
      </c>
      <c r="AD339" s="6">
        <f ca="1">IF(Table2[[#This Row],[gender]]="men",1,0)</f>
        <v>0</v>
      </c>
      <c r="AE339" s="7">
        <f ca="1">IF(Table2[[#This Row],[gender]]="women",1,0)</f>
        <v>1</v>
      </c>
      <c r="AF339" s="7"/>
      <c r="AG339" s="8"/>
      <c r="AI339" s="6">
        <f ca="1">IF(Table2[[#This Row],[field_of_work]]="health",1,0)</f>
        <v>0</v>
      </c>
      <c r="AJ339" s="7">
        <f ca="1">IF(Table2[[#This Row],[field_of_work]]="construction",1,0)</f>
        <v>0</v>
      </c>
      <c r="AK339" s="7">
        <f ca="1">IF(Table2[[#This Row],[field_of_work]]="teaching",1,0)</f>
        <v>0</v>
      </c>
      <c r="AL339" s="7">
        <f ca="1">IF(Table2[[#This Row],[field_of_work]]="IT",1,0)</f>
        <v>0</v>
      </c>
      <c r="AM339" s="7">
        <f ca="1">IF(Table2[[#This Row],[field_of_work]]="general work",1,0)</f>
        <v>0</v>
      </c>
      <c r="AN339" s="7">
        <f ca="1">IF(Table2[[#This Row],[field_of_work]]="agriculture",1,0)</f>
        <v>1</v>
      </c>
      <c r="AO339" s="7"/>
      <c r="AP339" s="7"/>
      <c r="AQ339" s="7"/>
      <c r="AR339" s="7"/>
      <c r="AS339" s="7"/>
      <c r="AT339" s="8"/>
      <c r="AV339" s="19">
        <f t="shared" ca="1" si="117"/>
        <v>37990.885908257602</v>
      </c>
      <c r="AW339" s="8"/>
      <c r="AX339" s="6">
        <f ca="1">IF(Table2[[#This Row],[debts]]&gt;$AY$14,1,0)</f>
        <v>1</v>
      </c>
      <c r="AY339" s="7"/>
      <c r="AZ339" s="8"/>
      <c r="BA339" s="26">
        <f ca="1">Table2[[#This Row],[mortage_left]]/Table2[[#This Row],[value_of_house]]</f>
        <v>0.87487865527065189</v>
      </c>
      <c r="BB339" s="7">
        <f t="shared" ca="1" si="138"/>
        <v>0</v>
      </c>
      <c r="BC339" s="7"/>
      <c r="BD339" s="7"/>
      <c r="BE339" s="6">
        <f ca="1">IF(Table2[[#This Row],[area]]="area1",Table2[[#This Row],[income]],0)</f>
        <v>0</v>
      </c>
      <c r="BF339" s="7">
        <f ca="1">IF(Table2[[#This Row],[area]]="area2",Table2[[#This Row],[income]],0)</f>
        <v>0</v>
      </c>
      <c r="BG339" s="7">
        <f ca="1">IF(Table2[[#This Row],[area]]="area3",Table2[[#This Row],[income]],0)</f>
        <v>0</v>
      </c>
      <c r="BH339" s="7">
        <f ca="1">IF(Table2[[#This Row],[area]]="area4",Table2[[#This Row],[income]],0)</f>
        <v>0</v>
      </c>
      <c r="BI339" s="7">
        <f ca="1">IF(Table2[[#This Row],[area]]="area5",Table2[[#This Row],[income]],0)</f>
        <v>73276</v>
      </c>
      <c r="BJ339" s="7">
        <f ca="1">IF(Table2[[#This Row],[area]]="area6",Table2[[#This Row],[income]],0)</f>
        <v>0</v>
      </c>
      <c r="BK339" s="7">
        <f ca="1">IF(Table2[[#This Row],[area]]="area7",Table2[[#This Row],[income]],0)</f>
        <v>0</v>
      </c>
      <c r="BL339" s="7">
        <f ca="1">IF(Table2[[#This Row],[area]]="area8",Table2[[#This Row],[income]],0)</f>
        <v>0</v>
      </c>
      <c r="BM339" s="7">
        <f ca="1">IF(Table2[[#This Row],[area]]="area9",Table2[[#This Row],[income]],0)</f>
        <v>0</v>
      </c>
      <c r="BN339" s="7">
        <f ca="1">IF(Table2[[#This Row],[area]]="area10",Table2[[#This Row],[income]],0)</f>
        <v>0</v>
      </c>
      <c r="BO339" s="6">
        <f ca="1">IF(Table2[[#This Row],[field_of_work]]="health",Table2[[#This Row],[income]],0)</f>
        <v>0</v>
      </c>
      <c r="BP339" s="7">
        <f ca="1">IF(Table2[[#This Row],[field_of_work]]="construction",Table2[[#This Row],[income]],0)</f>
        <v>0</v>
      </c>
      <c r="BQ339" s="7">
        <f ca="1">IF(Table2[[#This Row],[field_of_work]]="teaching",Table2[[#This Row],[income]],0)</f>
        <v>0</v>
      </c>
      <c r="BR339" s="7">
        <f ca="1">IF(Table2[[#This Row],[field_of_work]]="IT",Table2[[#This Row],[income]],0)</f>
        <v>0</v>
      </c>
      <c r="BS339" s="7">
        <f ca="1">IF(Table2[[#This Row],[field_of_work]]="general work",Table2[[#This Row],[income]],0)</f>
        <v>0</v>
      </c>
      <c r="BT339" s="8">
        <f ca="1">IF(Table2[[#This Row],[field_of_work]]="agriculture",Table2[[#This Row],[income]],0)</f>
        <v>73276</v>
      </c>
      <c r="BU339" s="6">
        <f ca="1">IF(Table2[[#This Row],[value_of_debts]]&gt;Table2[[#This Row],[income]],1,0)</f>
        <v>1</v>
      </c>
      <c r="BV339" s="7"/>
      <c r="BW339" s="6">
        <f ca="1">IF(Table2[[#This Row],[net_worth_of_person($)]]&gt;$BX$14,Table2[[#This Row],[age]],0)</f>
        <v>30</v>
      </c>
      <c r="BX339" s="8"/>
    </row>
    <row r="340" spans="2:76" x14ac:dyDescent="0.3">
      <c r="B340">
        <f t="shared" ca="1" si="118"/>
        <v>2</v>
      </c>
      <c r="C340" t="str">
        <f t="shared" ca="1" si="119"/>
        <v>women</v>
      </c>
      <c r="D340">
        <f t="shared" ca="1" si="120"/>
        <v>26</v>
      </c>
      <c r="E340">
        <f t="shared" ca="1" si="121"/>
        <v>4</v>
      </c>
      <c r="F340" t="str">
        <f t="shared" ca="1" si="122"/>
        <v>IT</v>
      </c>
      <c r="G340">
        <f t="shared" ca="1" si="123"/>
        <v>2</v>
      </c>
      <c r="H340" t="str">
        <f t="shared" ca="1" si="124"/>
        <v>college</v>
      </c>
      <c r="I340">
        <f t="shared" ca="1" si="125"/>
        <v>1</v>
      </c>
      <c r="J340">
        <f t="shared" ca="1" si="126"/>
        <v>1</v>
      </c>
      <c r="K340">
        <f t="shared" ca="1" si="127"/>
        <v>40974</v>
      </c>
      <c r="L340">
        <f t="shared" ca="1" si="128"/>
        <v>7</v>
      </c>
      <c r="M340" t="str">
        <f t="shared" ca="1" si="116"/>
        <v>area7</v>
      </c>
      <c r="N340">
        <f t="shared" ca="1" si="129"/>
        <v>204870</v>
      </c>
      <c r="O340" s="2">
        <f t="shared" ca="1" si="130"/>
        <v>158896.79878898218</v>
      </c>
      <c r="P340" s="1">
        <f t="shared" ca="1" si="131"/>
        <v>37990.885908257602</v>
      </c>
      <c r="Q340">
        <f t="shared" ca="1" si="132"/>
        <v>28663</v>
      </c>
      <c r="R340">
        <f t="shared" ca="1" si="133"/>
        <v>2973.3073997732263</v>
      </c>
      <c r="S340">
        <f t="shared" ca="1" si="134"/>
        <v>22744.718922706365</v>
      </c>
      <c r="T340" s="1">
        <f t="shared" ca="1" si="135"/>
        <v>265605.60483096394</v>
      </c>
      <c r="U340" s="2">
        <f t="shared" ca="1" si="136"/>
        <v>190533.1061887554</v>
      </c>
      <c r="V340" s="1">
        <f t="shared" ca="1" si="137"/>
        <v>75072.498642208549</v>
      </c>
      <c r="AD340" s="6">
        <f ca="1">IF(Table2[[#This Row],[gender]]="men",1,0)</f>
        <v>0</v>
      </c>
      <c r="AE340" s="7">
        <f ca="1">IF(Table2[[#This Row],[gender]]="women",1,0)</f>
        <v>1</v>
      </c>
      <c r="AF340" s="7"/>
      <c r="AG340" s="8"/>
      <c r="AI340" s="6">
        <f ca="1">IF(Table2[[#This Row],[field_of_work]]="health",1,0)</f>
        <v>0</v>
      </c>
      <c r="AJ340" s="7">
        <f ca="1">IF(Table2[[#This Row],[field_of_work]]="construction",1,0)</f>
        <v>0</v>
      </c>
      <c r="AK340" s="7">
        <f ca="1">IF(Table2[[#This Row],[field_of_work]]="teaching",1,0)</f>
        <v>0</v>
      </c>
      <c r="AL340" s="7">
        <f ca="1">IF(Table2[[#This Row],[field_of_work]]="IT",1,0)</f>
        <v>1</v>
      </c>
      <c r="AM340" s="7">
        <f ca="1">IF(Table2[[#This Row],[field_of_work]]="general work",1,0)</f>
        <v>0</v>
      </c>
      <c r="AN340" s="7">
        <f ca="1">IF(Table2[[#This Row],[field_of_work]]="agriculture",1,0)</f>
        <v>0</v>
      </c>
      <c r="AO340" s="7"/>
      <c r="AP340" s="7"/>
      <c r="AQ340" s="7"/>
      <c r="AR340" s="7"/>
      <c r="AS340" s="7"/>
      <c r="AT340" s="8"/>
      <c r="AV340" s="19">
        <f t="shared" ca="1" si="117"/>
        <v>14493.934667184913</v>
      </c>
      <c r="AW340" s="8"/>
      <c r="AX340" s="6">
        <f ca="1">IF(Table2[[#This Row],[debts]]&gt;$AY$14,1,0)</f>
        <v>1</v>
      </c>
      <c r="AY340" s="7"/>
      <c r="AZ340" s="8"/>
      <c r="BA340" s="26">
        <f ca="1">Table2[[#This Row],[mortage_left]]/Table2[[#This Row],[value_of_house]]</f>
        <v>0.7755981783032273</v>
      </c>
      <c r="BB340" s="7">
        <f t="shared" ca="1" si="138"/>
        <v>0</v>
      </c>
      <c r="BC340" s="7"/>
      <c r="BD340" s="7"/>
      <c r="BE340" s="6">
        <f ca="1">IF(Table2[[#This Row],[area]]="area1",Table2[[#This Row],[income]],0)</f>
        <v>0</v>
      </c>
      <c r="BF340" s="7">
        <f ca="1">IF(Table2[[#This Row],[area]]="area2",Table2[[#This Row],[income]],0)</f>
        <v>0</v>
      </c>
      <c r="BG340" s="7">
        <f ca="1">IF(Table2[[#This Row],[area]]="area3",Table2[[#This Row],[income]],0)</f>
        <v>0</v>
      </c>
      <c r="BH340" s="7">
        <f ca="1">IF(Table2[[#This Row],[area]]="area4",Table2[[#This Row],[income]],0)</f>
        <v>0</v>
      </c>
      <c r="BI340" s="7">
        <f ca="1">IF(Table2[[#This Row],[area]]="area5",Table2[[#This Row],[income]],0)</f>
        <v>0</v>
      </c>
      <c r="BJ340" s="7">
        <f ca="1">IF(Table2[[#This Row],[area]]="area6",Table2[[#This Row],[income]],0)</f>
        <v>0</v>
      </c>
      <c r="BK340" s="7">
        <f ca="1">IF(Table2[[#This Row],[area]]="area7",Table2[[#This Row],[income]],0)</f>
        <v>40974</v>
      </c>
      <c r="BL340" s="7">
        <f ca="1">IF(Table2[[#This Row],[area]]="area8",Table2[[#This Row],[income]],0)</f>
        <v>0</v>
      </c>
      <c r="BM340" s="7">
        <f ca="1">IF(Table2[[#This Row],[area]]="area9",Table2[[#This Row],[income]],0)</f>
        <v>0</v>
      </c>
      <c r="BN340" s="7">
        <f ca="1">IF(Table2[[#This Row],[area]]="area10",Table2[[#This Row],[income]],0)</f>
        <v>0</v>
      </c>
      <c r="BO340" s="6">
        <f ca="1">IF(Table2[[#This Row],[field_of_work]]="health",Table2[[#This Row],[income]],0)</f>
        <v>0</v>
      </c>
      <c r="BP340" s="7">
        <f ca="1">IF(Table2[[#This Row],[field_of_work]]="construction",Table2[[#This Row],[income]],0)</f>
        <v>0</v>
      </c>
      <c r="BQ340" s="7">
        <f ca="1">IF(Table2[[#This Row],[field_of_work]]="teaching",Table2[[#This Row],[income]],0)</f>
        <v>0</v>
      </c>
      <c r="BR340" s="7">
        <f ca="1">IF(Table2[[#This Row],[field_of_work]]="IT",Table2[[#This Row],[income]],0)</f>
        <v>40974</v>
      </c>
      <c r="BS340" s="7">
        <f ca="1">IF(Table2[[#This Row],[field_of_work]]="general work",Table2[[#This Row],[income]],0)</f>
        <v>0</v>
      </c>
      <c r="BT340" s="8">
        <f ca="1">IF(Table2[[#This Row],[field_of_work]]="agriculture",Table2[[#This Row],[income]],0)</f>
        <v>0</v>
      </c>
      <c r="BU340" s="6">
        <f ca="1">IF(Table2[[#This Row],[value_of_debts]]&gt;Table2[[#This Row],[income]],1,0)</f>
        <v>1</v>
      </c>
      <c r="BV340" s="7"/>
      <c r="BW340" s="6">
        <f ca="1">IF(Table2[[#This Row],[net_worth_of_person($)]]&gt;$BX$14,Table2[[#This Row],[age]],0)</f>
        <v>26</v>
      </c>
      <c r="BX340" s="8"/>
    </row>
    <row r="341" spans="2:76" x14ac:dyDescent="0.3">
      <c r="B341">
        <f t="shared" ca="1" si="118"/>
        <v>1</v>
      </c>
      <c r="C341" t="str">
        <f t="shared" ca="1" si="119"/>
        <v>men</v>
      </c>
      <c r="D341">
        <f t="shared" ca="1" si="120"/>
        <v>31</v>
      </c>
      <c r="E341">
        <f t="shared" ca="1" si="121"/>
        <v>6</v>
      </c>
      <c r="F341" t="str">
        <f t="shared" ca="1" si="122"/>
        <v>agriculture</v>
      </c>
      <c r="G341">
        <f t="shared" ca="1" si="123"/>
        <v>4</v>
      </c>
      <c r="H341" t="str">
        <f t="shared" ca="1" si="124"/>
        <v>technical</v>
      </c>
      <c r="I341">
        <f t="shared" ca="1" si="125"/>
        <v>0</v>
      </c>
      <c r="J341">
        <f t="shared" ca="1" si="126"/>
        <v>1</v>
      </c>
      <c r="K341">
        <f t="shared" ca="1" si="127"/>
        <v>85846</v>
      </c>
      <c r="L341">
        <f t="shared" ca="1" si="128"/>
        <v>4</v>
      </c>
      <c r="M341" t="str">
        <f t="shared" ca="1" si="116"/>
        <v>area4</v>
      </c>
      <c r="N341">
        <f t="shared" ca="1" si="129"/>
        <v>515076</v>
      </c>
      <c r="O341" s="2">
        <f t="shared" ca="1" si="130"/>
        <v>470516.4393336979</v>
      </c>
      <c r="P341" s="1">
        <f t="shared" ca="1" si="131"/>
        <v>14493.934667184913</v>
      </c>
      <c r="Q341">
        <f t="shared" ca="1" si="132"/>
        <v>9180</v>
      </c>
      <c r="R341">
        <f t="shared" ca="1" si="133"/>
        <v>128269.6297047104</v>
      </c>
      <c r="S341">
        <f t="shared" ca="1" si="134"/>
        <v>91606.091354302567</v>
      </c>
      <c r="T341" s="1">
        <f t="shared" ca="1" si="135"/>
        <v>621176.02602148755</v>
      </c>
      <c r="U341" s="2">
        <f t="shared" ca="1" si="136"/>
        <v>607966.06903840834</v>
      </c>
      <c r="V341" s="1">
        <f t="shared" ca="1" si="137"/>
        <v>13209.956983079202</v>
      </c>
      <c r="AD341" s="6">
        <f ca="1">IF(Table2[[#This Row],[gender]]="men",1,0)</f>
        <v>1</v>
      </c>
      <c r="AE341" s="7">
        <f ca="1">IF(Table2[[#This Row],[gender]]="women",1,0)</f>
        <v>0</v>
      </c>
      <c r="AF341" s="7"/>
      <c r="AG341" s="8"/>
      <c r="AI341" s="6">
        <f ca="1">IF(Table2[[#This Row],[field_of_work]]="health",1,0)</f>
        <v>0</v>
      </c>
      <c r="AJ341" s="7">
        <f ca="1">IF(Table2[[#This Row],[field_of_work]]="construction",1,0)</f>
        <v>0</v>
      </c>
      <c r="AK341" s="7">
        <f ca="1">IF(Table2[[#This Row],[field_of_work]]="teaching",1,0)</f>
        <v>0</v>
      </c>
      <c r="AL341" s="7">
        <f ca="1">IF(Table2[[#This Row],[field_of_work]]="IT",1,0)</f>
        <v>0</v>
      </c>
      <c r="AM341" s="7">
        <f ca="1">IF(Table2[[#This Row],[field_of_work]]="general work",1,0)</f>
        <v>0</v>
      </c>
      <c r="AN341" s="7">
        <f ca="1">IF(Table2[[#This Row],[field_of_work]]="agriculture",1,0)</f>
        <v>1</v>
      </c>
      <c r="AO341" s="7"/>
      <c r="AP341" s="7"/>
      <c r="AQ341" s="7"/>
      <c r="AR341" s="7"/>
      <c r="AS341" s="7"/>
      <c r="AT341" s="8"/>
      <c r="AV341" s="19">
        <f t="shared" ca="1" si="117"/>
        <v>8381.492763813787</v>
      </c>
      <c r="AW341" s="8"/>
      <c r="AX341" s="6">
        <f ca="1">IF(Table2[[#This Row],[debts]]&gt;$AY$14,1,0)</f>
        <v>1</v>
      </c>
      <c r="AY341" s="7"/>
      <c r="AZ341" s="8"/>
      <c r="BA341" s="26">
        <f ca="1">Table2[[#This Row],[mortage_left]]/Table2[[#This Row],[value_of_house]]</f>
        <v>0.91348934785099267</v>
      </c>
      <c r="BB341" s="7">
        <f t="shared" ca="1" si="138"/>
        <v>0</v>
      </c>
      <c r="BC341" s="7"/>
      <c r="BD341" s="7"/>
      <c r="BE341" s="6">
        <f ca="1">IF(Table2[[#This Row],[area]]="area1",Table2[[#This Row],[income]],0)</f>
        <v>0</v>
      </c>
      <c r="BF341" s="7">
        <f ca="1">IF(Table2[[#This Row],[area]]="area2",Table2[[#This Row],[income]],0)</f>
        <v>0</v>
      </c>
      <c r="BG341" s="7">
        <f ca="1">IF(Table2[[#This Row],[area]]="area3",Table2[[#This Row],[income]],0)</f>
        <v>0</v>
      </c>
      <c r="BH341" s="7">
        <f ca="1">IF(Table2[[#This Row],[area]]="area4",Table2[[#This Row],[income]],0)</f>
        <v>85846</v>
      </c>
      <c r="BI341" s="7">
        <f ca="1">IF(Table2[[#This Row],[area]]="area5",Table2[[#This Row],[income]],0)</f>
        <v>0</v>
      </c>
      <c r="BJ341" s="7">
        <f ca="1">IF(Table2[[#This Row],[area]]="area6",Table2[[#This Row],[income]],0)</f>
        <v>0</v>
      </c>
      <c r="BK341" s="7">
        <f ca="1">IF(Table2[[#This Row],[area]]="area7",Table2[[#This Row],[income]],0)</f>
        <v>0</v>
      </c>
      <c r="BL341" s="7">
        <f ca="1">IF(Table2[[#This Row],[area]]="area8",Table2[[#This Row],[income]],0)</f>
        <v>0</v>
      </c>
      <c r="BM341" s="7">
        <f ca="1">IF(Table2[[#This Row],[area]]="area9",Table2[[#This Row],[income]],0)</f>
        <v>0</v>
      </c>
      <c r="BN341" s="7">
        <f ca="1">IF(Table2[[#This Row],[area]]="area10",Table2[[#This Row],[income]],0)</f>
        <v>0</v>
      </c>
      <c r="BO341" s="6">
        <f ca="1">IF(Table2[[#This Row],[field_of_work]]="health",Table2[[#This Row],[income]],0)</f>
        <v>0</v>
      </c>
      <c r="BP341" s="7">
        <f ca="1">IF(Table2[[#This Row],[field_of_work]]="construction",Table2[[#This Row],[income]],0)</f>
        <v>0</v>
      </c>
      <c r="BQ341" s="7">
        <f ca="1">IF(Table2[[#This Row],[field_of_work]]="teaching",Table2[[#This Row],[income]],0)</f>
        <v>0</v>
      </c>
      <c r="BR341" s="7">
        <f ca="1">IF(Table2[[#This Row],[field_of_work]]="IT",Table2[[#This Row],[income]],0)</f>
        <v>0</v>
      </c>
      <c r="BS341" s="7">
        <f ca="1">IF(Table2[[#This Row],[field_of_work]]="general work",Table2[[#This Row],[income]],0)</f>
        <v>0</v>
      </c>
      <c r="BT341" s="8">
        <f ca="1">IF(Table2[[#This Row],[field_of_work]]="agriculture",Table2[[#This Row],[income]],0)</f>
        <v>85846</v>
      </c>
      <c r="BU341" s="6">
        <f ca="1">IF(Table2[[#This Row],[value_of_debts]]&gt;Table2[[#This Row],[income]],1,0)</f>
        <v>1</v>
      </c>
      <c r="BV341" s="7"/>
      <c r="BW341" s="6">
        <f ca="1">IF(Table2[[#This Row],[net_worth_of_person($)]]&gt;$BX$14,Table2[[#This Row],[age]],0)</f>
        <v>31</v>
      </c>
      <c r="BX341" s="8"/>
    </row>
    <row r="342" spans="2:76" x14ac:dyDescent="0.3">
      <c r="B342">
        <f t="shared" ca="1" si="118"/>
        <v>2</v>
      </c>
      <c r="C342" t="str">
        <f t="shared" ca="1" si="119"/>
        <v>women</v>
      </c>
      <c r="D342">
        <f t="shared" ca="1" si="120"/>
        <v>43</v>
      </c>
      <c r="E342">
        <f t="shared" ca="1" si="121"/>
        <v>1</v>
      </c>
      <c r="F342" t="str">
        <f t="shared" ca="1" si="122"/>
        <v>health</v>
      </c>
      <c r="G342">
        <f t="shared" ca="1" si="123"/>
        <v>2</v>
      </c>
      <c r="H342" t="str">
        <f t="shared" ca="1" si="124"/>
        <v>college</v>
      </c>
      <c r="I342">
        <f t="shared" ca="1" si="125"/>
        <v>1</v>
      </c>
      <c r="J342">
        <f t="shared" ca="1" si="126"/>
        <v>1</v>
      </c>
      <c r="K342">
        <f t="shared" ca="1" si="127"/>
        <v>30740</v>
      </c>
      <c r="L342">
        <f t="shared" ca="1" si="128"/>
        <v>3</v>
      </c>
      <c r="M342" t="str">
        <f t="shared" ca="1" si="116"/>
        <v>area3</v>
      </c>
      <c r="N342">
        <f t="shared" ca="1" si="129"/>
        <v>184440</v>
      </c>
      <c r="O342" s="2">
        <f t="shared" ca="1" si="130"/>
        <v>130749.9889947122</v>
      </c>
      <c r="P342" s="1">
        <f t="shared" ca="1" si="131"/>
        <v>8381.492763813787</v>
      </c>
      <c r="Q342">
        <f t="shared" ca="1" si="132"/>
        <v>5775</v>
      </c>
      <c r="R342">
        <f t="shared" ca="1" si="133"/>
        <v>8231.1401757291678</v>
      </c>
      <c r="S342">
        <f t="shared" ca="1" si="134"/>
        <v>39547.055565827475</v>
      </c>
      <c r="T342" s="1">
        <f t="shared" ca="1" si="135"/>
        <v>232368.54832964126</v>
      </c>
      <c r="U342" s="2">
        <f t="shared" ca="1" si="136"/>
        <v>144756.12917044136</v>
      </c>
      <c r="V342" s="1">
        <f t="shared" ca="1" si="137"/>
        <v>87612.419159199897</v>
      </c>
      <c r="AD342" s="6">
        <f ca="1">IF(Table2[[#This Row],[gender]]="men",1,0)</f>
        <v>0</v>
      </c>
      <c r="AE342" s="7">
        <f ca="1">IF(Table2[[#This Row],[gender]]="women",1,0)</f>
        <v>1</v>
      </c>
      <c r="AF342" s="7"/>
      <c r="AG342" s="8"/>
      <c r="AI342" s="6">
        <f ca="1">IF(Table2[[#This Row],[field_of_work]]="health",1,0)</f>
        <v>1</v>
      </c>
      <c r="AJ342" s="7">
        <f ca="1">IF(Table2[[#This Row],[field_of_work]]="construction",1,0)</f>
        <v>0</v>
      </c>
      <c r="AK342" s="7">
        <f ca="1">IF(Table2[[#This Row],[field_of_work]]="teaching",1,0)</f>
        <v>0</v>
      </c>
      <c r="AL342" s="7">
        <f ca="1">IF(Table2[[#This Row],[field_of_work]]="IT",1,0)</f>
        <v>0</v>
      </c>
      <c r="AM342" s="7">
        <f ca="1">IF(Table2[[#This Row],[field_of_work]]="general work",1,0)</f>
        <v>0</v>
      </c>
      <c r="AN342" s="7">
        <f ca="1">IF(Table2[[#This Row],[field_of_work]]="agriculture",1,0)</f>
        <v>0</v>
      </c>
      <c r="AO342" s="7"/>
      <c r="AP342" s="7"/>
      <c r="AQ342" s="7"/>
      <c r="AR342" s="7"/>
      <c r="AS342" s="7"/>
      <c r="AT342" s="8"/>
      <c r="AV342" s="19">
        <f t="shared" ca="1" si="117"/>
        <v>14375.303795312146</v>
      </c>
      <c r="AW342" s="8"/>
      <c r="AX342" s="6">
        <f ca="1">IF(Table2[[#This Row],[debts]]&gt;$AY$14,1,0)</f>
        <v>1</v>
      </c>
      <c r="AY342" s="7"/>
      <c r="AZ342" s="8"/>
      <c r="BA342" s="26">
        <f ca="1">Table2[[#This Row],[mortage_left]]/Table2[[#This Row],[value_of_house]]</f>
        <v>0.70890256449095745</v>
      </c>
      <c r="BB342" s="7">
        <f t="shared" ca="1" si="138"/>
        <v>0</v>
      </c>
      <c r="BC342" s="7"/>
      <c r="BD342" s="7"/>
      <c r="BE342" s="6">
        <f ca="1">IF(Table2[[#This Row],[area]]="area1",Table2[[#This Row],[income]],0)</f>
        <v>0</v>
      </c>
      <c r="BF342" s="7">
        <f ca="1">IF(Table2[[#This Row],[area]]="area2",Table2[[#This Row],[income]],0)</f>
        <v>0</v>
      </c>
      <c r="BG342" s="7">
        <f ca="1">IF(Table2[[#This Row],[area]]="area3",Table2[[#This Row],[income]],0)</f>
        <v>30740</v>
      </c>
      <c r="BH342" s="7">
        <f ca="1">IF(Table2[[#This Row],[area]]="area4",Table2[[#This Row],[income]],0)</f>
        <v>0</v>
      </c>
      <c r="BI342" s="7">
        <f ca="1">IF(Table2[[#This Row],[area]]="area5",Table2[[#This Row],[income]],0)</f>
        <v>0</v>
      </c>
      <c r="BJ342" s="7">
        <f ca="1">IF(Table2[[#This Row],[area]]="area6",Table2[[#This Row],[income]],0)</f>
        <v>0</v>
      </c>
      <c r="BK342" s="7">
        <f ca="1">IF(Table2[[#This Row],[area]]="area7",Table2[[#This Row],[income]],0)</f>
        <v>0</v>
      </c>
      <c r="BL342" s="7">
        <f ca="1">IF(Table2[[#This Row],[area]]="area8",Table2[[#This Row],[income]],0)</f>
        <v>0</v>
      </c>
      <c r="BM342" s="7">
        <f ca="1">IF(Table2[[#This Row],[area]]="area9",Table2[[#This Row],[income]],0)</f>
        <v>0</v>
      </c>
      <c r="BN342" s="7">
        <f ca="1">IF(Table2[[#This Row],[area]]="area10",Table2[[#This Row],[income]],0)</f>
        <v>0</v>
      </c>
      <c r="BO342" s="6">
        <f ca="1">IF(Table2[[#This Row],[field_of_work]]="health",Table2[[#This Row],[income]],0)</f>
        <v>30740</v>
      </c>
      <c r="BP342" s="7">
        <f ca="1">IF(Table2[[#This Row],[field_of_work]]="construction",Table2[[#This Row],[income]],0)</f>
        <v>0</v>
      </c>
      <c r="BQ342" s="7">
        <f ca="1">IF(Table2[[#This Row],[field_of_work]]="teaching",Table2[[#This Row],[income]],0)</f>
        <v>0</v>
      </c>
      <c r="BR342" s="7">
        <f ca="1">IF(Table2[[#This Row],[field_of_work]]="IT",Table2[[#This Row],[income]],0)</f>
        <v>0</v>
      </c>
      <c r="BS342" s="7">
        <f ca="1">IF(Table2[[#This Row],[field_of_work]]="general work",Table2[[#This Row],[income]],0)</f>
        <v>0</v>
      </c>
      <c r="BT342" s="8">
        <f ca="1">IF(Table2[[#This Row],[field_of_work]]="agriculture",Table2[[#This Row],[income]],0)</f>
        <v>0</v>
      </c>
      <c r="BU342" s="6">
        <f ca="1">IF(Table2[[#This Row],[value_of_debts]]&gt;Table2[[#This Row],[income]],1,0)</f>
        <v>1</v>
      </c>
      <c r="BV342" s="7"/>
      <c r="BW342" s="6">
        <f ca="1">IF(Table2[[#This Row],[net_worth_of_person($)]]&gt;$BX$14,Table2[[#This Row],[age]],0)</f>
        <v>43</v>
      </c>
      <c r="BX342" s="8"/>
    </row>
    <row r="343" spans="2:76" x14ac:dyDescent="0.3">
      <c r="B343">
        <f t="shared" ca="1" si="118"/>
        <v>1</v>
      </c>
      <c r="C343" t="str">
        <f t="shared" ca="1" si="119"/>
        <v>men</v>
      </c>
      <c r="D343">
        <f t="shared" ca="1" si="120"/>
        <v>34</v>
      </c>
      <c r="E343">
        <f t="shared" ca="1" si="121"/>
        <v>5</v>
      </c>
      <c r="F343" t="str">
        <f t="shared" ca="1" si="122"/>
        <v>general work</v>
      </c>
      <c r="G343">
        <f t="shared" ca="1" si="123"/>
        <v>4</v>
      </c>
      <c r="H343" t="str">
        <f t="shared" ca="1" si="124"/>
        <v>technical</v>
      </c>
      <c r="I343">
        <f t="shared" ca="1" si="125"/>
        <v>3</v>
      </c>
      <c r="J343">
        <f t="shared" ca="1" si="126"/>
        <v>1</v>
      </c>
      <c r="K343">
        <f t="shared" ca="1" si="127"/>
        <v>33339</v>
      </c>
      <c r="L343">
        <f t="shared" ca="1" si="128"/>
        <v>7</v>
      </c>
      <c r="M343" t="str">
        <f t="shared" ca="1" si="116"/>
        <v>area7</v>
      </c>
      <c r="N343">
        <f t="shared" ca="1" si="129"/>
        <v>100017</v>
      </c>
      <c r="O343" s="2">
        <f t="shared" ca="1" si="130"/>
        <v>12625.708713490814</v>
      </c>
      <c r="P343" s="1">
        <f t="shared" ca="1" si="131"/>
        <v>14375.303795312146</v>
      </c>
      <c r="Q343">
        <f t="shared" ca="1" si="132"/>
        <v>5532</v>
      </c>
      <c r="R343">
        <f t="shared" ca="1" si="133"/>
        <v>34377.774016298717</v>
      </c>
      <c r="S343">
        <f t="shared" ca="1" si="134"/>
        <v>46419.477110330357</v>
      </c>
      <c r="T343" s="1">
        <f t="shared" ca="1" si="135"/>
        <v>160811.78090564252</v>
      </c>
      <c r="U343" s="2">
        <f t="shared" ca="1" si="136"/>
        <v>52535.482729789532</v>
      </c>
      <c r="V343" s="1">
        <f t="shared" ca="1" si="137"/>
        <v>108276.29817585298</v>
      </c>
      <c r="AD343" s="6">
        <f ca="1">IF(Table2[[#This Row],[gender]]="men",1,0)</f>
        <v>1</v>
      </c>
      <c r="AE343" s="7">
        <f ca="1">IF(Table2[[#This Row],[gender]]="women",1,0)</f>
        <v>0</v>
      </c>
      <c r="AF343" s="7"/>
      <c r="AG343" s="8"/>
      <c r="AI343" s="6">
        <f ca="1">IF(Table2[[#This Row],[field_of_work]]="health",1,0)</f>
        <v>0</v>
      </c>
      <c r="AJ343" s="7">
        <f ca="1">IF(Table2[[#This Row],[field_of_work]]="construction",1,0)</f>
        <v>0</v>
      </c>
      <c r="AK343" s="7">
        <f ca="1">IF(Table2[[#This Row],[field_of_work]]="teaching",1,0)</f>
        <v>0</v>
      </c>
      <c r="AL343" s="7">
        <f ca="1">IF(Table2[[#This Row],[field_of_work]]="IT",1,0)</f>
        <v>0</v>
      </c>
      <c r="AM343" s="7">
        <f ca="1">IF(Table2[[#This Row],[field_of_work]]="general work",1,0)</f>
        <v>1</v>
      </c>
      <c r="AN343" s="7">
        <f ca="1">IF(Table2[[#This Row],[field_of_work]]="agriculture",1,0)</f>
        <v>0</v>
      </c>
      <c r="AO343" s="7"/>
      <c r="AP343" s="7"/>
      <c r="AQ343" s="7"/>
      <c r="AR343" s="7"/>
      <c r="AS343" s="7"/>
      <c r="AT343" s="8"/>
      <c r="AV343" s="19">
        <f t="shared" ca="1" si="117"/>
        <v>53396.59345218497</v>
      </c>
      <c r="AW343" s="8"/>
      <c r="AX343" s="6">
        <f ca="1">IF(Table2[[#This Row],[debts]]&gt;$AY$14,1,0)</f>
        <v>1</v>
      </c>
      <c r="AY343" s="7"/>
      <c r="AZ343" s="8"/>
      <c r="BA343" s="26">
        <f ca="1">Table2[[#This Row],[mortage_left]]/Table2[[#This Row],[value_of_house]]</f>
        <v>0.12623562707830482</v>
      </c>
      <c r="BB343" s="7">
        <f t="shared" ca="1" si="138"/>
        <v>1</v>
      </c>
      <c r="BC343" s="7"/>
      <c r="BD343" s="7"/>
      <c r="BE343" s="6">
        <f ca="1">IF(Table2[[#This Row],[area]]="area1",Table2[[#This Row],[income]],0)</f>
        <v>0</v>
      </c>
      <c r="BF343" s="7">
        <f ca="1">IF(Table2[[#This Row],[area]]="area2",Table2[[#This Row],[income]],0)</f>
        <v>0</v>
      </c>
      <c r="BG343" s="7">
        <f ca="1">IF(Table2[[#This Row],[area]]="area3",Table2[[#This Row],[income]],0)</f>
        <v>0</v>
      </c>
      <c r="BH343" s="7">
        <f ca="1">IF(Table2[[#This Row],[area]]="area4",Table2[[#This Row],[income]],0)</f>
        <v>0</v>
      </c>
      <c r="BI343" s="7">
        <f ca="1">IF(Table2[[#This Row],[area]]="area5",Table2[[#This Row],[income]],0)</f>
        <v>0</v>
      </c>
      <c r="BJ343" s="7">
        <f ca="1">IF(Table2[[#This Row],[area]]="area6",Table2[[#This Row],[income]],0)</f>
        <v>0</v>
      </c>
      <c r="BK343" s="7">
        <f ca="1">IF(Table2[[#This Row],[area]]="area7",Table2[[#This Row],[income]],0)</f>
        <v>33339</v>
      </c>
      <c r="BL343" s="7">
        <f ca="1">IF(Table2[[#This Row],[area]]="area8",Table2[[#This Row],[income]],0)</f>
        <v>0</v>
      </c>
      <c r="BM343" s="7">
        <f ca="1">IF(Table2[[#This Row],[area]]="area9",Table2[[#This Row],[income]],0)</f>
        <v>0</v>
      </c>
      <c r="BN343" s="7">
        <f ca="1">IF(Table2[[#This Row],[area]]="area10",Table2[[#This Row],[income]],0)</f>
        <v>0</v>
      </c>
      <c r="BO343" s="6">
        <f ca="1">IF(Table2[[#This Row],[field_of_work]]="health",Table2[[#This Row],[income]],0)</f>
        <v>0</v>
      </c>
      <c r="BP343" s="7">
        <f ca="1">IF(Table2[[#This Row],[field_of_work]]="construction",Table2[[#This Row],[income]],0)</f>
        <v>0</v>
      </c>
      <c r="BQ343" s="7">
        <f ca="1">IF(Table2[[#This Row],[field_of_work]]="teaching",Table2[[#This Row],[income]],0)</f>
        <v>0</v>
      </c>
      <c r="BR343" s="7">
        <f ca="1">IF(Table2[[#This Row],[field_of_work]]="IT",Table2[[#This Row],[income]],0)</f>
        <v>0</v>
      </c>
      <c r="BS343" s="7">
        <f ca="1">IF(Table2[[#This Row],[field_of_work]]="general work",Table2[[#This Row],[income]],0)</f>
        <v>33339</v>
      </c>
      <c r="BT343" s="8">
        <f ca="1">IF(Table2[[#This Row],[field_of_work]]="agriculture",Table2[[#This Row],[income]],0)</f>
        <v>0</v>
      </c>
      <c r="BU343" s="6">
        <f ca="1">IF(Table2[[#This Row],[value_of_debts]]&gt;Table2[[#This Row],[income]],1,0)</f>
        <v>1</v>
      </c>
      <c r="BV343" s="7"/>
      <c r="BW343" s="6">
        <f ca="1">IF(Table2[[#This Row],[net_worth_of_person($)]]&gt;$BX$14,Table2[[#This Row],[age]],0)</f>
        <v>34</v>
      </c>
      <c r="BX343" s="8"/>
    </row>
    <row r="344" spans="2:76" x14ac:dyDescent="0.3">
      <c r="B344">
        <f t="shared" ca="1" si="118"/>
        <v>2</v>
      </c>
      <c r="C344" t="str">
        <f t="shared" ca="1" si="119"/>
        <v>women</v>
      </c>
      <c r="D344">
        <f t="shared" ca="1" si="120"/>
        <v>32</v>
      </c>
      <c r="E344">
        <f t="shared" ca="1" si="121"/>
        <v>6</v>
      </c>
      <c r="F344" t="str">
        <f t="shared" ca="1" si="122"/>
        <v>agriculture</v>
      </c>
      <c r="G344">
        <f t="shared" ca="1" si="123"/>
        <v>2</v>
      </c>
      <c r="H344" t="str">
        <f t="shared" ca="1" si="124"/>
        <v>college</v>
      </c>
      <c r="I344">
        <f t="shared" ca="1" si="125"/>
        <v>2</v>
      </c>
      <c r="J344">
        <f t="shared" ca="1" si="126"/>
        <v>2</v>
      </c>
      <c r="K344">
        <f t="shared" ca="1" si="127"/>
        <v>54439</v>
      </c>
      <c r="L344">
        <f t="shared" ca="1" si="128"/>
        <v>2</v>
      </c>
      <c r="M344" t="str">
        <f t="shared" ca="1" si="116"/>
        <v>area2</v>
      </c>
      <c r="N344">
        <f t="shared" ca="1" si="129"/>
        <v>163317</v>
      </c>
      <c r="O344" s="2">
        <f t="shared" ca="1" si="130"/>
        <v>142402.43311617643</v>
      </c>
      <c r="P344" s="1">
        <f t="shared" ca="1" si="131"/>
        <v>106793.18690436994</v>
      </c>
      <c r="Q344">
        <f t="shared" ca="1" si="132"/>
        <v>99515</v>
      </c>
      <c r="R344">
        <f t="shared" ca="1" si="133"/>
        <v>36359.692713561322</v>
      </c>
      <c r="S344">
        <f t="shared" ca="1" si="134"/>
        <v>35058.954030348905</v>
      </c>
      <c r="T344" s="1">
        <f t="shared" ca="1" si="135"/>
        <v>305169.14093471889</v>
      </c>
      <c r="U344" s="2">
        <f t="shared" ca="1" si="136"/>
        <v>278277.12582973775</v>
      </c>
      <c r="V344" s="1">
        <f t="shared" ca="1" si="137"/>
        <v>26892.015104981139</v>
      </c>
      <c r="AD344" s="6">
        <f ca="1">IF(Table2[[#This Row],[gender]]="men",1,0)</f>
        <v>0</v>
      </c>
      <c r="AE344" s="7">
        <f ca="1">IF(Table2[[#This Row],[gender]]="women",1,0)</f>
        <v>1</v>
      </c>
      <c r="AF344" s="7"/>
      <c r="AG344" s="8"/>
      <c r="AI344" s="6">
        <f ca="1">IF(Table2[[#This Row],[field_of_work]]="health",1,0)</f>
        <v>0</v>
      </c>
      <c r="AJ344" s="7">
        <f ca="1">IF(Table2[[#This Row],[field_of_work]]="construction",1,0)</f>
        <v>0</v>
      </c>
      <c r="AK344" s="7">
        <f ca="1">IF(Table2[[#This Row],[field_of_work]]="teaching",1,0)</f>
        <v>0</v>
      </c>
      <c r="AL344" s="7">
        <f ca="1">IF(Table2[[#This Row],[field_of_work]]="IT",1,0)</f>
        <v>0</v>
      </c>
      <c r="AM344" s="7">
        <f ca="1">IF(Table2[[#This Row],[field_of_work]]="general work",1,0)</f>
        <v>0</v>
      </c>
      <c r="AN344" s="7">
        <f ca="1">IF(Table2[[#This Row],[field_of_work]]="agriculture",1,0)</f>
        <v>1</v>
      </c>
      <c r="AO344" s="7"/>
      <c r="AP344" s="7"/>
      <c r="AQ344" s="7"/>
      <c r="AR344" s="7"/>
      <c r="AS344" s="7"/>
      <c r="AT344" s="8"/>
      <c r="AV344" s="19">
        <f t="shared" ca="1" si="117"/>
        <v>23754.471661675856</v>
      </c>
      <c r="AW344" s="8"/>
      <c r="AX344" s="6">
        <f ca="1">IF(Table2[[#This Row],[debts]]&gt;$AY$14,1,0)</f>
        <v>1</v>
      </c>
      <c r="AY344" s="7"/>
      <c r="AZ344" s="8"/>
      <c r="BA344" s="26">
        <f ca="1">Table2[[#This Row],[mortage_left]]/Table2[[#This Row],[value_of_house]]</f>
        <v>0.87193882520604971</v>
      </c>
      <c r="BB344" s="7">
        <f t="shared" ca="1" si="138"/>
        <v>0</v>
      </c>
      <c r="BC344" s="7"/>
      <c r="BD344" s="7"/>
      <c r="BE344" s="6">
        <f ca="1">IF(Table2[[#This Row],[area]]="area1",Table2[[#This Row],[income]],0)</f>
        <v>0</v>
      </c>
      <c r="BF344" s="7">
        <f ca="1">IF(Table2[[#This Row],[area]]="area2",Table2[[#This Row],[income]],0)</f>
        <v>54439</v>
      </c>
      <c r="BG344" s="7">
        <f ca="1">IF(Table2[[#This Row],[area]]="area3",Table2[[#This Row],[income]],0)</f>
        <v>0</v>
      </c>
      <c r="BH344" s="7">
        <f ca="1">IF(Table2[[#This Row],[area]]="area4",Table2[[#This Row],[income]],0)</f>
        <v>0</v>
      </c>
      <c r="BI344" s="7">
        <f ca="1">IF(Table2[[#This Row],[area]]="area5",Table2[[#This Row],[income]],0)</f>
        <v>0</v>
      </c>
      <c r="BJ344" s="7">
        <f ca="1">IF(Table2[[#This Row],[area]]="area6",Table2[[#This Row],[income]],0)</f>
        <v>0</v>
      </c>
      <c r="BK344" s="7">
        <f ca="1">IF(Table2[[#This Row],[area]]="area7",Table2[[#This Row],[income]],0)</f>
        <v>0</v>
      </c>
      <c r="BL344" s="7">
        <f ca="1">IF(Table2[[#This Row],[area]]="area8",Table2[[#This Row],[income]],0)</f>
        <v>0</v>
      </c>
      <c r="BM344" s="7">
        <f ca="1">IF(Table2[[#This Row],[area]]="area9",Table2[[#This Row],[income]],0)</f>
        <v>0</v>
      </c>
      <c r="BN344" s="7">
        <f ca="1">IF(Table2[[#This Row],[area]]="area10",Table2[[#This Row],[income]],0)</f>
        <v>0</v>
      </c>
      <c r="BO344" s="6">
        <f ca="1">IF(Table2[[#This Row],[field_of_work]]="health",Table2[[#This Row],[income]],0)</f>
        <v>0</v>
      </c>
      <c r="BP344" s="7">
        <f ca="1">IF(Table2[[#This Row],[field_of_work]]="construction",Table2[[#This Row],[income]],0)</f>
        <v>0</v>
      </c>
      <c r="BQ344" s="7">
        <f ca="1">IF(Table2[[#This Row],[field_of_work]]="teaching",Table2[[#This Row],[income]],0)</f>
        <v>0</v>
      </c>
      <c r="BR344" s="7">
        <f ca="1">IF(Table2[[#This Row],[field_of_work]]="IT",Table2[[#This Row],[income]],0)</f>
        <v>0</v>
      </c>
      <c r="BS344" s="7">
        <f ca="1">IF(Table2[[#This Row],[field_of_work]]="general work",Table2[[#This Row],[income]],0)</f>
        <v>0</v>
      </c>
      <c r="BT344" s="8">
        <f ca="1">IF(Table2[[#This Row],[field_of_work]]="agriculture",Table2[[#This Row],[income]],0)</f>
        <v>54439</v>
      </c>
      <c r="BU344" s="6">
        <f ca="1">IF(Table2[[#This Row],[value_of_debts]]&gt;Table2[[#This Row],[income]],1,0)</f>
        <v>1</v>
      </c>
      <c r="BV344" s="7"/>
      <c r="BW344" s="6">
        <f ca="1">IF(Table2[[#This Row],[net_worth_of_person($)]]&gt;$BX$14,Table2[[#This Row],[age]],0)</f>
        <v>32</v>
      </c>
      <c r="BX344" s="8"/>
    </row>
    <row r="345" spans="2:76" x14ac:dyDescent="0.3">
      <c r="B345">
        <f t="shared" ca="1" si="118"/>
        <v>2</v>
      </c>
      <c r="C345" t="str">
        <f t="shared" ca="1" si="119"/>
        <v>women</v>
      </c>
      <c r="D345">
        <f t="shared" ca="1" si="120"/>
        <v>37</v>
      </c>
      <c r="E345">
        <f t="shared" ca="1" si="121"/>
        <v>1</v>
      </c>
      <c r="F345" t="str">
        <f t="shared" ca="1" si="122"/>
        <v>health</v>
      </c>
      <c r="G345">
        <f t="shared" ca="1" si="123"/>
        <v>5</v>
      </c>
      <c r="H345" t="str">
        <f t="shared" ca="1" si="124"/>
        <v>other</v>
      </c>
      <c r="I345">
        <f t="shared" ca="1" si="125"/>
        <v>4</v>
      </c>
      <c r="J345">
        <f t="shared" ca="1" si="126"/>
        <v>2</v>
      </c>
      <c r="K345">
        <f t="shared" ca="1" si="127"/>
        <v>80968</v>
      </c>
      <c r="L345">
        <f t="shared" ca="1" si="128"/>
        <v>8</v>
      </c>
      <c r="M345" t="str">
        <f t="shared" ca="1" si="116"/>
        <v>area8</v>
      </c>
      <c r="N345">
        <f t="shared" ca="1" si="129"/>
        <v>323872</v>
      </c>
      <c r="O345" s="2">
        <f t="shared" ca="1" si="130"/>
        <v>304246.62013429287</v>
      </c>
      <c r="P345" s="1">
        <f t="shared" ca="1" si="131"/>
        <v>47508.943323351712</v>
      </c>
      <c r="Q345">
        <f t="shared" ca="1" si="132"/>
        <v>16710</v>
      </c>
      <c r="R345">
        <f t="shared" ca="1" si="133"/>
        <v>36770.307546721553</v>
      </c>
      <c r="S345">
        <f t="shared" ca="1" si="134"/>
        <v>89115.228610970749</v>
      </c>
      <c r="T345" s="1">
        <f t="shared" ca="1" si="135"/>
        <v>460496.17193432245</v>
      </c>
      <c r="U345" s="2">
        <f t="shared" ca="1" si="136"/>
        <v>357726.92768101441</v>
      </c>
      <c r="V345" s="1">
        <f t="shared" ca="1" si="137"/>
        <v>102769.24425330805</v>
      </c>
      <c r="AD345" s="6">
        <f ca="1">IF(Table2[[#This Row],[gender]]="men",1,0)</f>
        <v>0</v>
      </c>
      <c r="AE345" s="7">
        <f ca="1">IF(Table2[[#This Row],[gender]]="women",1,0)</f>
        <v>1</v>
      </c>
      <c r="AF345" s="7"/>
      <c r="AG345" s="8"/>
      <c r="AI345" s="6">
        <f ca="1">IF(Table2[[#This Row],[field_of_work]]="health",1,0)</f>
        <v>1</v>
      </c>
      <c r="AJ345" s="7">
        <f ca="1">IF(Table2[[#This Row],[field_of_work]]="construction",1,0)</f>
        <v>0</v>
      </c>
      <c r="AK345" s="7">
        <f ca="1">IF(Table2[[#This Row],[field_of_work]]="teaching",1,0)</f>
        <v>0</v>
      </c>
      <c r="AL345" s="7">
        <f ca="1">IF(Table2[[#This Row],[field_of_work]]="IT",1,0)</f>
        <v>0</v>
      </c>
      <c r="AM345" s="7">
        <f ca="1">IF(Table2[[#This Row],[field_of_work]]="general work",1,0)</f>
        <v>0</v>
      </c>
      <c r="AN345" s="7">
        <f ca="1">IF(Table2[[#This Row],[field_of_work]]="agriculture",1,0)</f>
        <v>0</v>
      </c>
      <c r="AO345" s="7"/>
      <c r="AP345" s="7"/>
      <c r="AQ345" s="7"/>
      <c r="AR345" s="7"/>
      <c r="AS345" s="7"/>
      <c r="AT345" s="8"/>
      <c r="AV345" s="19">
        <f t="shared" ca="1" si="117"/>
        <v>14909.97542338341</v>
      </c>
      <c r="AW345" s="8"/>
      <c r="AX345" s="6">
        <f ca="1">IF(Table2[[#This Row],[debts]]&gt;$AY$14,1,0)</f>
        <v>1</v>
      </c>
      <c r="AY345" s="7"/>
      <c r="AZ345" s="8"/>
      <c r="BA345" s="26">
        <f ca="1">Table2[[#This Row],[mortage_left]]/Table2[[#This Row],[value_of_house]]</f>
        <v>0.93940390072094182</v>
      </c>
      <c r="BB345" s="7">
        <f t="shared" ca="1" si="138"/>
        <v>0</v>
      </c>
      <c r="BC345" s="7"/>
      <c r="BD345" s="7"/>
      <c r="BE345" s="6">
        <f ca="1">IF(Table2[[#This Row],[area]]="area1",Table2[[#This Row],[income]],0)</f>
        <v>0</v>
      </c>
      <c r="BF345" s="7">
        <f ca="1">IF(Table2[[#This Row],[area]]="area2",Table2[[#This Row],[income]],0)</f>
        <v>0</v>
      </c>
      <c r="BG345" s="7">
        <f ca="1">IF(Table2[[#This Row],[area]]="area3",Table2[[#This Row],[income]],0)</f>
        <v>0</v>
      </c>
      <c r="BH345" s="7">
        <f ca="1">IF(Table2[[#This Row],[area]]="area4",Table2[[#This Row],[income]],0)</f>
        <v>0</v>
      </c>
      <c r="BI345" s="7">
        <f ca="1">IF(Table2[[#This Row],[area]]="area5",Table2[[#This Row],[income]],0)</f>
        <v>0</v>
      </c>
      <c r="BJ345" s="7">
        <f ca="1">IF(Table2[[#This Row],[area]]="area6",Table2[[#This Row],[income]],0)</f>
        <v>0</v>
      </c>
      <c r="BK345" s="7">
        <f ca="1">IF(Table2[[#This Row],[area]]="area7",Table2[[#This Row],[income]],0)</f>
        <v>0</v>
      </c>
      <c r="BL345" s="7">
        <f ca="1">IF(Table2[[#This Row],[area]]="area8",Table2[[#This Row],[income]],0)</f>
        <v>80968</v>
      </c>
      <c r="BM345" s="7">
        <f ca="1">IF(Table2[[#This Row],[area]]="area9",Table2[[#This Row],[income]],0)</f>
        <v>0</v>
      </c>
      <c r="BN345" s="7">
        <f ca="1">IF(Table2[[#This Row],[area]]="area10",Table2[[#This Row],[income]],0)</f>
        <v>0</v>
      </c>
      <c r="BO345" s="6">
        <f ca="1">IF(Table2[[#This Row],[field_of_work]]="health",Table2[[#This Row],[income]],0)</f>
        <v>80968</v>
      </c>
      <c r="BP345" s="7">
        <f ca="1">IF(Table2[[#This Row],[field_of_work]]="construction",Table2[[#This Row],[income]],0)</f>
        <v>0</v>
      </c>
      <c r="BQ345" s="7">
        <f ca="1">IF(Table2[[#This Row],[field_of_work]]="teaching",Table2[[#This Row],[income]],0)</f>
        <v>0</v>
      </c>
      <c r="BR345" s="7">
        <f ca="1">IF(Table2[[#This Row],[field_of_work]]="IT",Table2[[#This Row],[income]],0)</f>
        <v>0</v>
      </c>
      <c r="BS345" s="7">
        <f ca="1">IF(Table2[[#This Row],[field_of_work]]="general work",Table2[[#This Row],[income]],0)</f>
        <v>0</v>
      </c>
      <c r="BT345" s="8">
        <f ca="1">IF(Table2[[#This Row],[field_of_work]]="agriculture",Table2[[#This Row],[income]],0)</f>
        <v>0</v>
      </c>
      <c r="BU345" s="6">
        <f ca="1">IF(Table2[[#This Row],[value_of_debts]]&gt;Table2[[#This Row],[income]],1,0)</f>
        <v>1</v>
      </c>
      <c r="BV345" s="7"/>
      <c r="BW345" s="6">
        <f ca="1">IF(Table2[[#This Row],[net_worth_of_person($)]]&gt;$BX$14,Table2[[#This Row],[age]],0)</f>
        <v>37</v>
      </c>
      <c r="BX345" s="8"/>
    </row>
    <row r="346" spans="2:76" x14ac:dyDescent="0.3">
      <c r="B346">
        <f t="shared" ca="1" si="118"/>
        <v>2</v>
      </c>
      <c r="C346" t="str">
        <f t="shared" ca="1" si="119"/>
        <v>women</v>
      </c>
      <c r="D346">
        <f t="shared" ca="1" si="120"/>
        <v>33</v>
      </c>
      <c r="E346">
        <f t="shared" ca="1" si="121"/>
        <v>5</v>
      </c>
      <c r="F346" t="str">
        <f t="shared" ca="1" si="122"/>
        <v>general work</v>
      </c>
      <c r="G346">
        <f t="shared" ca="1" si="123"/>
        <v>4</v>
      </c>
      <c r="H346" t="str">
        <f t="shared" ca="1" si="124"/>
        <v>technical</v>
      </c>
      <c r="I346">
        <f t="shared" ca="1" si="125"/>
        <v>0</v>
      </c>
      <c r="J346">
        <f t="shared" ca="1" si="126"/>
        <v>2</v>
      </c>
      <c r="K346">
        <f t="shared" ca="1" si="127"/>
        <v>31643</v>
      </c>
      <c r="L346">
        <f t="shared" ca="1" si="128"/>
        <v>8</v>
      </c>
      <c r="M346" t="str">
        <f t="shared" ca="1" si="116"/>
        <v>area8</v>
      </c>
      <c r="N346">
        <f t="shared" ca="1" si="129"/>
        <v>126572</v>
      </c>
      <c r="O346" s="2">
        <f t="shared" ca="1" si="130"/>
        <v>114373.32932274253</v>
      </c>
      <c r="P346" s="1">
        <f t="shared" ca="1" si="131"/>
        <v>29819.95084676682</v>
      </c>
      <c r="Q346">
        <f t="shared" ca="1" si="132"/>
        <v>3565</v>
      </c>
      <c r="R346">
        <f t="shared" ca="1" si="133"/>
        <v>29850.831191226724</v>
      </c>
      <c r="S346">
        <f t="shared" ca="1" si="134"/>
        <v>4307.4171426851226</v>
      </c>
      <c r="T346" s="1">
        <f t="shared" ca="1" si="135"/>
        <v>160699.36798945194</v>
      </c>
      <c r="U346" s="2">
        <f t="shared" ca="1" si="136"/>
        <v>147789.16051396925</v>
      </c>
      <c r="V346" s="1">
        <f t="shared" ca="1" si="137"/>
        <v>12910.20747548269</v>
      </c>
      <c r="AD346" s="6">
        <f ca="1">IF(Table2[[#This Row],[gender]]="men",1,0)</f>
        <v>0</v>
      </c>
      <c r="AE346" s="7">
        <f ca="1">IF(Table2[[#This Row],[gender]]="women",1,0)</f>
        <v>1</v>
      </c>
      <c r="AF346" s="7"/>
      <c r="AG346" s="8"/>
      <c r="AI346" s="6">
        <f ca="1">IF(Table2[[#This Row],[field_of_work]]="health",1,0)</f>
        <v>0</v>
      </c>
      <c r="AJ346" s="7">
        <f ca="1">IF(Table2[[#This Row],[field_of_work]]="construction",1,0)</f>
        <v>0</v>
      </c>
      <c r="AK346" s="7">
        <f ca="1">IF(Table2[[#This Row],[field_of_work]]="teaching",1,0)</f>
        <v>0</v>
      </c>
      <c r="AL346" s="7">
        <f ca="1">IF(Table2[[#This Row],[field_of_work]]="IT",1,0)</f>
        <v>0</v>
      </c>
      <c r="AM346" s="7">
        <f ca="1">IF(Table2[[#This Row],[field_of_work]]="general work",1,0)</f>
        <v>1</v>
      </c>
      <c r="AN346" s="7">
        <f ca="1">IF(Table2[[#This Row],[field_of_work]]="agriculture",1,0)</f>
        <v>0</v>
      </c>
      <c r="AO346" s="7"/>
      <c r="AP346" s="7"/>
      <c r="AQ346" s="7"/>
      <c r="AR346" s="7"/>
      <c r="AS346" s="7"/>
      <c r="AT346" s="8"/>
      <c r="AV346" s="19">
        <f t="shared" ca="1" si="117"/>
        <v>43392.335533208519</v>
      </c>
      <c r="AW346" s="8"/>
      <c r="AX346" s="6">
        <f ca="1">IF(Table2[[#This Row],[debts]]&gt;$AY$14,1,0)</f>
        <v>1</v>
      </c>
      <c r="AY346" s="7"/>
      <c r="AZ346" s="8"/>
      <c r="BA346" s="26">
        <f ca="1">Table2[[#This Row],[mortage_left]]/Table2[[#This Row],[value_of_house]]</f>
        <v>0.9036226758109418</v>
      </c>
      <c r="BB346" s="7">
        <f t="shared" ca="1" si="138"/>
        <v>0</v>
      </c>
      <c r="BC346" s="7"/>
      <c r="BD346" s="7"/>
      <c r="BE346" s="6">
        <f ca="1">IF(Table2[[#This Row],[area]]="area1",Table2[[#This Row],[income]],0)</f>
        <v>0</v>
      </c>
      <c r="BF346" s="7">
        <f ca="1">IF(Table2[[#This Row],[area]]="area2",Table2[[#This Row],[income]],0)</f>
        <v>0</v>
      </c>
      <c r="BG346" s="7">
        <f ca="1">IF(Table2[[#This Row],[area]]="area3",Table2[[#This Row],[income]],0)</f>
        <v>0</v>
      </c>
      <c r="BH346" s="7">
        <f ca="1">IF(Table2[[#This Row],[area]]="area4",Table2[[#This Row],[income]],0)</f>
        <v>0</v>
      </c>
      <c r="BI346" s="7">
        <f ca="1">IF(Table2[[#This Row],[area]]="area5",Table2[[#This Row],[income]],0)</f>
        <v>0</v>
      </c>
      <c r="BJ346" s="7">
        <f ca="1">IF(Table2[[#This Row],[area]]="area6",Table2[[#This Row],[income]],0)</f>
        <v>0</v>
      </c>
      <c r="BK346" s="7">
        <f ca="1">IF(Table2[[#This Row],[area]]="area7",Table2[[#This Row],[income]],0)</f>
        <v>0</v>
      </c>
      <c r="BL346" s="7">
        <f ca="1">IF(Table2[[#This Row],[area]]="area8",Table2[[#This Row],[income]],0)</f>
        <v>31643</v>
      </c>
      <c r="BM346" s="7">
        <f ca="1">IF(Table2[[#This Row],[area]]="area9",Table2[[#This Row],[income]],0)</f>
        <v>0</v>
      </c>
      <c r="BN346" s="7">
        <f ca="1">IF(Table2[[#This Row],[area]]="area10",Table2[[#This Row],[income]],0)</f>
        <v>0</v>
      </c>
      <c r="BO346" s="6">
        <f ca="1">IF(Table2[[#This Row],[field_of_work]]="health",Table2[[#This Row],[income]],0)</f>
        <v>0</v>
      </c>
      <c r="BP346" s="7">
        <f ca="1">IF(Table2[[#This Row],[field_of_work]]="construction",Table2[[#This Row],[income]],0)</f>
        <v>0</v>
      </c>
      <c r="BQ346" s="7">
        <f ca="1">IF(Table2[[#This Row],[field_of_work]]="teaching",Table2[[#This Row],[income]],0)</f>
        <v>0</v>
      </c>
      <c r="BR346" s="7">
        <f ca="1">IF(Table2[[#This Row],[field_of_work]]="IT",Table2[[#This Row],[income]],0)</f>
        <v>0</v>
      </c>
      <c r="BS346" s="7">
        <f ca="1">IF(Table2[[#This Row],[field_of_work]]="general work",Table2[[#This Row],[income]],0)</f>
        <v>31643</v>
      </c>
      <c r="BT346" s="8">
        <f ca="1">IF(Table2[[#This Row],[field_of_work]]="agriculture",Table2[[#This Row],[income]],0)</f>
        <v>0</v>
      </c>
      <c r="BU346" s="6">
        <f ca="1">IF(Table2[[#This Row],[value_of_debts]]&gt;Table2[[#This Row],[income]],1,0)</f>
        <v>1</v>
      </c>
      <c r="BV346" s="7"/>
      <c r="BW346" s="6">
        <f ca="1">IF(Table2[[#This Row],[net_worth_of_person($)]]&gt;$BX$14,Table2[[#This Row],[age]],0)</f>
        <v>33</v>
      </c>
      <c r="BX346" s="8"/>
    </row>
    <row r="347" spans="2:76" x14ac:dyDescent="0.3">
      <c r="B347">
        <f t="shared" ca="1" si="118"/>
        <v>1</v>
      </c>
      <c r="C347" t="str">
        <f t="shared" ca="1" si="119"/>
        <v>men</v>
      </c>
      <c r="D347">
        <f t="shared" ca="1" si="120"/>
        <v>43</v>
      </c>
      <c r="E347">
        <f t="shared" ca="1" si="121"/>
        <v>2</v>
      </c>
      <c r="F347" t="str">
        <f t="shared" ca="1" si="122"/>
        <v>construction</v>
      </c>
      <c r="G347">
        <f t="shared" ca="1" si="123"/>
        <v>5</v>
      </c>
      <c r="H347" t="str">
        <f t="shared" ca="1" si="124"/>
        <v>other</v>
      </c>
      <c r="I347">
        <f t="shared" ca="1" si="125"/>
        <v>3</v>
      </c>
      <c r="J347">
        <f t="shared" ca="1" si="126"/>
        <v>2</v>
      </c>
      <c r="K347">
        <f t="shared" ca="1" si="127"/>
        <v>89451</v>
      </c>
      <c r="L347">
        <f t="shared" ca="1" si="128"/>
        <v>1</v>
      </c>
      <c r="M347" t="str">
        <f t="shared" ca="1" si="116"/>
        <v>area1</v>
      </c>
      <c r="N347">
        <f t="shared" ca="1" si="129"/>
        <v>357804</v>
      </c>
      <c r="O347" s="2">
        <f t="shared" ca="1" si="130"/>
        <v>262710.41813918191</v>
      </c>
      <c r="P347" s="1">
        <f t="shared" ca="1" si="131"/>
        <v>86784.671066417039</v>
      </c>
      <c r="Q347">
        <f t="shared" ca="1" si="132"/>
        <v>17511</v>
      </c>
      <c r="R347">
        <f t="shared" ca="1" si="133"/>
        <v>73434.091693220485</v>
      </c>
      <c r="S347">
        <f t="shared" ca="1" si="134"/>
        <v>30653.390555502443</v>
      </c>
      <c r="T347" s="1">
        <f t="shared" ca="1" si="135"/>
        <v>475242.06162191945</v>
      </c>
      <c r="U347" s="2">
        <f t="shared" ca="1" si="136"/>
        <v>353655.5098324024</v>
      </c>
      <c r="V347" s="1">
        <f t="shared" ca="1" si="137"/>
        <v>121586.55178951705</v>
      </c>
      <c r="AD347" s="6">
        <f ca="1">IF(Table2[[#This Row],[gender]]="men",1,0)</f>
        <v>1</v>
      </c>
      <c r="AE347" s="7">
        <f ca="1">IF(Table2[[#This Row],[gender]]="women",1,0)</f>
        <v>0</v>
      </c>
      <c r="AF347" s="7"/>
      <c r="AG347" s="8"/>
      <c r="AI347" s="6">
        <f ca="1">IF(Table2[[#This Row],[field_of_work]]="health",1,0)</f>
        <v>0</v>
      </c>
      <c r="AJ347" s="7">
        <f ca="1">IF(Table2[[#This Row],[field_of_work]]="construction",1,0)</f>
        <v>1</v>
      </c>
      <c r="AK347" s="7">
        <f ca="1">IF(Table2[[#This Row],[field_of_work]]="teaching",1,0)</f>
        <v>0</v>
      </c>
      <c r="AL347" s="7">
        <f ca="1">IF(Table2[[#This Row],[field_of_work]]="IT",1,0)</f>
        <v>0</v>
      </c>
      <c r="AM347" s="7">
        <f ca="1">IF(Table2[[#This Row],[field_of_work]]="general work",1,0)</f>
        <v>0</v>
      </c>
      <c r="AN347" s="7">
        <f ca="1">IF(Table2[[#This Row],[field_of_work]]="agriculture",1,0)</f>
        <v>0</v>
      </c>
      <c r="AO347" s="7"/>
      <c r="AP347" s="7"/>
      <c r="AQ347" s="7"/>
      <c r="AR347" s="7"/>
      <c r="AS347" s="7"/>
      <c r="AT347" s="8"/>
      <c r="AV347" s="19">
        <f t="shared" ca="1" si="117"/>
        <v>7497.3145703741229</v>
      </c>
      <c r="AW347" s="8"/>
      <c r="AX347" s="6">
        <f ca="1">IF(Table2[[#This Row],[debts]]&gt;$AY$14,1,0)</f>
        <v>1</v>
      </c>
      <c r="AY347" s="7"/>
      <c r="AZ347" s="8"/>
      <c r="BA347" s="26">
        <f ca="1">Table2[[#This Row],[mortage_left]]/Table2[[#This Row],[value_of_house]]</f>
        <v>0.73422996427983456</v>
      </c>
      <c r="BB347" s="7">
        <f t="shared" ca="1" si="138"/>
        <v>0</v>
      </c>
      <c r="BC347" s="7"/>
      <c r="BD347" s="7"/>
      <c r="BE347" s="6">
        <f ca="1">IF(Table2[[#This Row],[area]]="area1",Table2[[#This Row],[income]],0)</f>
        <v>89451</v>
      </c>
      <c r="BF347" s="7">
        <f ca="1">IF(Table2[[#This Row],[area]]="area2",Table2[[#This Row],[income]],0)</f>
        <v>0</v>
      </c>
      <c r="BG347" s="7">
        <f ca="1">IF(Table2[[#This Row],[area]]="area3",Table2[[#This Row],[income]],0)</f>
        <v>0</v>
      </c>
      <c r="BH347" s="7">
        <f ca="1">IF(Table2[[#This Row],[area]]="area4",Table2[[#This Row],[income]],0)</f>
        <v>0</v>
      </c>
      <c r="BI347" s="7">
        <f ca="1">IF(Table2[[#This Row],[area]]="area5",Table2[[#This Row],[income]],0)</f>
        <v>0</v>
      </c>
      <c r="BJ347" s="7">
        <f ca="1">IF(Table2[[#This Row],[area]]="area6",Table2[[#This Row],[income]],0)</f>
        <v>0</v>
      </c>
      <c r="BK347" s="7">
        <f ca="1">IF(Table2[[#This Row],[area]]="area7",Table2[[#This Row],[income]],0)</f>
        <v>0</v>
      </c>
      <c r="BL347" s="7">
        <f ca="1">IF(Table2[[#This Row],[area]]="area8",Table2[[#This Row],[income]],0)</f>
        <v>0</v>
      </c>
      <c r="BM347" s="7">
        <f ca="1">IF(Table2[[#This Row],[area]]="area9",Table2[[#This Row],[income]],0)</f>
        <v>0</v>
      </c>
      <c r="BN347" s="7">
        <f ca="1">IF(Table2[[#This Row],[area]]="area10",Table2[[#This Row],[income]],0)</f>
        <v>0</v>
      </c>
      <c r="BO347" s="6">
        <f ca="1">IF(Table2[[#This Row],[field_of_work]]="health",Table2[[#This Row],[income]],0)</f>
        <v>0</v>
      </c>
      <c r="BP347" s="7">
        <f ca="1">IF(Table2[[#This Row],[field_of_work]]="construction",Table2[[#This Row],[income]],0)</f>
        <v>89451</v>
      </c>
      <c r="BQ347" s="7">
        <f ca="1">IF(Table2[[#This Row],[field_of_work]]="teaching",Table2[[#This Row],[income]],0)</f>
        <v>0</v>
      </c>
      <c r="BR347" s="7">
        <f ca="1">IF(Table2[[#This Row],[field_of_work]]="IT",Table2[[#This Row],[income]],0)</f>
        <v>0</v>
      </c>
      <c r="BS347" s="7">
        <f ca="1">IF(Table2[[#This Row],[field_of_work]]="general work",Table2[[#This Row],[income]],0)</f>
        <v>0</v>
      </c>
      <c r="BT347" s="8">
        <f ca="1">IF(Table2[[#This Row],[field_of_work]]="agriculture",Table2[[#This Row],[income]],0)</f>
        <v>0</v>
      </c>
      <c r="BU347" s="6">
        <f ca="1">IF(Table2[[#This Row],[value_of_debts]]&gt;Table2[[#This Row],[income]],1,0)</f>
        <v>1</v>
      </c>
      <c r="BV347" s="7"/>
      <c r="BW347" s="6">
        <f ca="1">IF(Table2[[#This Row],[net_worth_of_person($)]]&gt;$BX$14,Table2[[#This Row],[age]],0)</f>
        <v>43</v>
      </c>
      <c r="BX347" s="8"/>
    </row>
    <row r="348" spans="2:76" x14ac:dyDescent="0.3">
      <c r="B348">
        <f t="shared" ca="1" si="118"/>
        <v>2</v>
      </c>
      <c r="C348" t="str">
        <f t="shared" ca="1" si="119"/>
        <v>women</v>
      </c>
      <c r="D348">
        <f t="shared" ca="1" si="120"/>
        <v>38</v>
      </c>
      <c r="E348">
        <f t="shared" ca="1" si="121"/>
        <v>2</v>
      </c>
      <c r="F348" t="str">
        <f t="shared" ca="1" si="122"/>
        <v>construction</v>
      </c>
      <c r="G348">
        <f t="shared" ca="1" si="123"/>
        <v>2</v>
      </c>
      <c r="H348" t="str">
        <f t="shared" ca="1" si="124"/>
        <v>college</v>
      </c>
      <c r="I348">
        <f t="shared" ca="1" si="125"/>
        <v>2</v>
      </c>
      <c r="J348">
        <f t="shared" ca="1" si="126"/>
        <v>2</v>
      </c>
      <c r="K348">
        <f t="shared" ca="1" si="127"/>
        <v>37120</v>
      </c>
      <c r="L348">
        <f t="shared" ca="1" si="128"/>
        <v>4</v>
      </c>
      <c r="M348" t="str">
        <f t="shared" ca="1" si="116"/>
        <v>area4</v>
      </c>
      <c r="N348">
        <f t="shared" ca="1" si="129"/>
        <v>111360</v>
      </c>
      <c r="O348" s="2">
        <f t="shared" ca="1" si="130"/>
        <v>76287.076514416869</v>
      </c>
      <c r="P348" s="1">
        <f t="shared" ca="1" si="131"/>
        <v>14994.629140748246</v>
      </c>
      <c r="Q348">
        <f t="shared" ca="1" si="132"/>
        <v>5179</v>
      </c>
      <c r="R348">
        <f t="shared" ca="1" si="133"/>
        <v>60857.040089665985</v>
      </c>
      <c r="S348">
        <f t="shared" ca="1" si="134"/>
        <v>42023.449142350619</v>
      </c>
      <c r="T348" s="1">
        <f t="shared" ca="1" si="135"/>
        <v>168378.07828309888</v>
      </c>
      <c r="U348" s="2">
        <f t="shared" ca="1" si="136"/>
        <v>142323.11660408287</v>
      </c>
      <c r="V348" s="1">
        <f t="shared" ca="1" si="137"/>
        <v>26054.961679016007</v>
      </c>
      <c r="AD348" s="6">
        <f ca="1">IF(Table2[[#This Row],[gender]]="men",1,0)</f>
        <v>0</v>
      </c>
      <c r="AE348" s="7">
        <f ca="1">IF(Table2[[#This Row],[gender]]="women",1,0)</f>
        <v>1</v>
      </c>
      <c r="AF348" s="7"/>
      <c r="AG348" s="8"/>
      <c r="AI348" s="6">
        <f ca="1">IF(Table2[[#This Row],[field_of_work]]="health",1,0)</f>
        <v>0</v>
      </c>
      <c r="AJ348" s="7">
        <f ca="1">IF(Table2[[#This Row],[field_of_work]]="construction",1,0)</f>
        <v>1</v>
      </c>
      <c r="AK348" s="7">
        <f ca="1">IF(Table2[[#This Row],[field_of_work]]="teaching",1,0)</f>
        <v>0</v>
      </c>
      <c r="AL348" s="7">
        <f ca="1">IF(Table2[[#This Row],[field_of_work]]="IT",1,0)</f>
        <v>0</v>
      </c>
      <c r="AM348" s="7">
        <f ca="1">IF(Table2[[#This Row],[field_of_work]]="general work",1,0)</f>
        <v>0</v>
      </c>
      <c r="AN348" s="7">
        <f ca="1">IF(Table2[[#This Row],[field_of_work]]="agriculture",1,0)</f>
        <v>0</v>
      </c>
      <c r="AO348" s="7"/>
      <c r="AP348" s="7"/>
      <c r="AQ348" s="7"/>
      <c r="AR348" s="7"/>
      <c r="AS348" s="7"/>
      <c r="AT348" s="8"/>
      <c r="AV348" s="19">
        <f t="shared" ca="1" si="117"/>
        <v>630.36295999656636</v>
      </c>
      <c r="AW348" s="8"/>
      <c r="AX348" s="6">
        <f ca="1">IF(Table2[[#This Row],[debts]]&gt;$AY$14,1,0)</f>
        <v>1</v>
      </c>
      <c r="AY348" s="7"/>
      <c r="AZ348" s="8"/>
      <c r="BA348" s="26">
        <f ca="1">Table2[[#This Row],[mortage_left]]/Table2[[#This Row],[value_of_house]]</f>
        <v>0.68504917846997904</v>
      </c>
      <c r="BB348" s="7">
        <f t="shared" ca="1" si="138"/>
        <v>0</v>
      </c>
      <c r="BC348" s="7"/>
      <c r="BD348" s="7"/>
      <c r="BE348" s="6">
        <f ca="1">IF(Table2[[#This Row],[area]]="area1",Table2[[#This Row],[income]],0)</f>
        <v>0</v>
      </c>
      <c r="BF348" s="7">
        <f ca="1">IF(Table2[[#This Row],[area]]="area2",Table2[[#This Row],[income]],0)</f>
        <v>0</v>
      </c>
      <c r="BG348" s="7">
        <f ca="1">IF(Table2[[#This Row],[area]]="area3",Table2[[#This Row],[income]],0)</f>
        <v>0</v>
      </c>
      <c r="BH348" s="7">
        <f ca="1">IF(Table2[[#This Row],[area]]="area4",Table2[[#This Row],[income]],0)</f>
        <v>37120</v>
      </c>
      <c r="BI348" s="7">
        <f ca="1">IF(Table2[[#This Row],[area]]="area5",Table2[[#This Row],[income]],0)</f>
        <v>0</v>
      </c>
      <c r="BJ348" s="7">
        <f ca="1">IF(Table2[[#This Row],[area]]="area6",Table2[[#This Row],[income]],0)</f>
        <v>0</v>
      </c>
      <c r="BK348" s="7">
        <f ca="1">IF(Table2[[#This Row],[area]]="area7",Table2[[#This Row],[income]],0)</f>
        <v>0</v>
      </c>
      <c r="BL348" s="7">
        <f ca="1">IF(Table2[[#This Row],[area]]="area8",Table2[[#This Row],[income]],0)</f>
        <v>0</v>
      </c>
      <c r="BM348" s="7">
        <f ca="1">IF(Table2[[#This Row],[area]]="area9",Table2[[#This Row],[income]],0)</f>
        <v>0</v>
      </c>
      <c r="BN348" s="7">
        <f ca="1">IF(Table2[[#This Row],[area]]="area10",Table2[[#This Row],[income]],0)</f>
        <v>0</v>
      </c>
      <c r="BO348" s="6">
        <f ca="1">IF(Table2[[#This Row],[field_of_work]]="health",Table2[[#This Row],[income]],0)</f>
        <v>0</v>
      </c>
      <c r="BP348" s="7">
        <f ca="1">IF(Table2[[#This Row],[field_of_work]]="construction",Table2[[#This Row],[income]],0)</f>
        <v>37120</v>
      </c>
      <c r="BQ348" s="7">
        <f ca="1">IF(Table2[[#This Row],[field_of_work]]="teaching",Table2[[#This Row],[income]],0)</f>
        <v>0</v>
      </c>
      <c r="BR348" s="7">
        <f ca="1">IF(Table2[[#This Row],[field_of_work]]="IT",Table2[[#This Row],[income]],0)</f>
        <v>0</v>
      </c>
      <c r="BS348" s="7">
        <f ca="1">IF(Table2[[#This Row],[field_of_work]]="general work",Table2[[#This Row],[income]],0)</f>
        <v>0</v>
      </c>
      <c r="BT348" s="8">
        <f ca="1">IF(Table2[[#This Row],[field_of_work]]="agriculture",Table2[[#This Row],[income]],0)</f>
        <v>0</v>
      </c>
      <c r="BU348" s="6">
        <f ca="1">IF(Table2[[#This Row],[value_of_debts]]&gt;Table2[[#This Row],[income]],1,0)</f>
        <v>1</v>
      </c>
      <c r="BV348" s="7"/>
      <c r="BW348" s="6">
        <f ca="1">IF(Table2[[#This Row],[net_worth_of_person($)]]&gt;$BX$14,Table2[[#This Row],[age]],0)</f>
        <v>38</v>
      </c>
      <c r="BX348" s="8"/>
    </row>
    <row r="349" spans="2:76" x14ac:dyDescent="0.3">
      <c r="B349">
        <f t="shared" ca="1" si="118"/>
        <v>1</v>
      </c>
      <c r="C349" t="str">
        <f t="shared" ca="1" si="119"/>
        <v>men</v>
      </c>
      <c r="D349">
        <f t="shared" ca="1" si="120"/>
        <v>40</v>
      </c>
      <c r="E349">
        <f t="shared" ca="1" si="121"/>
        <v>3</v>
      </c>
      <c r="F349" t="str">
        <f t="shared" ca="1" si="122"/>
        <v>teaching</v>
      </c>
      <c r="G349">
        <f t="shared" ca="1" si="123"/>
        <v>3</v>
      </c>
      <c r="H349" t="str">
        <f t="shared" ca="1" si="124"/>
        <v>university</v>
      </c>
      <c r="I349">
        <f t="shared" ca="1" si="125"/>
        <v>4</v>
      </c>
      <c r="J349">
        <f t="shared" ca="1" si="126"/>
        <v>1</v>
      </c>
      <c r="K349">
        <f t="shared" ca="1" si="127"/>
        <v>42308</v>
      </c>
      <c r="L349">
        <f t="shared" ca="1" si="128"/>
        <v>11</v>
      </c>
      <c r="M349" t="str">
        <f t="shared" ca="1" si="116"/>
        <v>area10</v>
      </c>
      <c r="N349">
        <f t="shared" ca="1" si="129"/>
        <v>253848</v>
      </c>
      <c r="O349" s="2">
        <f t="shared" ca="1" si="130"/>
        <v>227108.31214496124</v>
      </c>
      <c r="P349" s="1">
        <f t="shared" ca="1" si="131"/>
        <v>630.36295999656636</v>
      </c>
      <c r="Q349">
        <f t="shared" ca="1" si="132"/>
        <v>76</v>
      </c>
      <c r="R349">
        <f t="shared" ca="1" si="133"/>
        <v>6240.2696770720504</v>
      </c>
      <c r="S349">
        <f t="shared" ca="1" si="134"/>
        <v>32497.412815003794</v>
      </c>
      <c r="T349" s="1">
        <f t="shared" ca="1" si="135"/>
        <v>286975.77577500034</v>
      </c>
      <c r="U349" s="2">
        <f t="shared" ca="1" si="136"/>
        <v>233424.58182203327</v>
      </c>
      <c r="V349" s="1">
        <f t="shared" ca="1" si="137"/>
        <v>53551.193952967064</v>
      </c>
      <c r="AD349" s="6">
        <f ca="1">IF(Table2[[#This Row],[gender]]="men",1,0)</f>
        <v>1</v>
      </c>
      <c r="AE349" s="7">
        <f ca="1">IF(Table2[[#This Row],[gender]]="women",1,0)</f>
        <v>0</v>
      </c>
      <c r="AF349" s="7"/>
      <c r="AG349" s="8"/>
      <c r="AI349" s="6">
        <f ca="1">IF(Table2[[#This Row],[field_of_work]]="health",1,0)</f>
        <v>0</v>
      </c>
      <c r="AJ349" s="7">
        <f ca="1">IF(Table2[[#This Row],[field_of_work]]="construction",1,0)</f>
        <v>0</v>
      </c>
      <c r="AK349" s="7">
        <f ca="1">IF(Table2[[#This Row],[field_of_work]]="teaching",1,0)</f>
        <v>1</v>
      </c>
      <c r="AL349" s="7">
        <f ca="1">IF(Table2[[#This Row],[field_of_work]]="IT",1,0)</f>
        <v>0</v>
      </c>
      <c r="AM349" s="7">
        <f ca="1">IF(Table2[[#This Row],[field_of_work]]="general work",1,0)</f>
        <v>0</v>
      </c>
      <c r="AN349" s="7">
        <f ca="1">IF(Table2[[#This Row],[field_of_work]]="agriculture",1,0)</f>
        <v>0</v>
      </c>
      <c r="AO349" s="7"/>
      <c r="AP349" s="7"/>
      <c r="AQ349" s="7"/>
      <c r="AR349" s="7"/>
      <c r="AS349" s="7"/>
      <c r="AT349" s="8"/>
      <c r="AV349" s="19">
        <f t="shared" ca="1" si="117"/>
        <v>28175.869530399897</v>
      </c>
      <c r="AW349" s="8"/>
      <c r="AX349" s="6">
        <f ca="1">IF(Table2[[#This Row],[debts]]&gt;$AY$14,1,0)</f>
        <v>1</v>
      </c>
      <c r="AY349" s="7"/>
      <c r="AZ349" s="8"/>
      <c r="BA349" s="26">
        <f ca="1">Table2[[#This Row],[mortage_left]]/Table2[[#This Row],[value_of_house]]</f>
        <v>0.89466260181274315</v>
      </c>
      <c r="BB349" s="7">
        <f t="shared" ca="1" si="138"/>
        <v>0</v>
      </c>
      <c r="BC349" s="7"/>
      <c r="BD349" s="7"/>
      <c r="BE349" s="6">
        <f ca="1">IF(Table2[[#This Row],[area]]="area1",Table2[[#This Row],[income]],0)</f>
        <v>0</v>
      </c>
      <c r="BF349" s="7">
        <f ca="1">IF(Table2[[#This Row],[area]]="area2",Table2[[#This Row],[income]],0)</f>
        <v>0</v>
      </c>
      <c r="BG349" s="7">
        <f ca="1">IF(Table2[[#This Row],[area]]="area3",Table2[[#This Row],[income]],0)</f>
        <v>0</v>
      </c>
      <c r="BH349" s="7">
        <f ca="1">IF(Table2[[#This Row],[area]]="area4",Table2[[#This Row],[income]],0)</f>
        <v>0</v>
      </c>
      <c r="BI349" s="7">
        <f ca="1">IF(Table2[[#This Row],[area]]="area5",Table2[[#This Row],[income]],0)</f>
        <v>0</v>
      </c>
      <c r="BJ349" s="7">
        <f ca="1">IF(Table2[[#This Row],[area]]="area6",Table2[[#This Row],[income]],0)</f>
        <v>0</v>
      </c>
      <c r="BK349" s="7">
        <f ca="1">IF(Table2[[#This Row],[area]]="area7",Table2[[#This Row],[income]],0)</f>
        <v>0</v>
      </c>
      <c r="BL349" s="7">
        <f ca="1">IF(Table2[[#This Row],[area]]="area8",Table2[[#This Row],[income]],0)</f>
        <v>0</v>
      </c>
      <c r="BM349" s="7">
        <f ca="1">IF(Table2[[#This Row],[area]]="area9",Table2[[#This Row],[income]],0)</f>
        <v>0</v>
      </c>
      <c r="BN349" s="7">
        <f ca="1">IF(Table2[[#This Row],[area]]="area10",Table2[[#This Row],[income]],0)</f>
        <v>42308</v>
      </c>
      <c r="BO349" s="6">
        <f ca="1">IF(Table2[[#This Row],[field_of_work]]="health",Table2[[#This Row],[income]],0)</f>
        <v>0</v>
      </c>
      <c r="BP349" s="7">
        <f ca="1">IF(Table2[[#This Row],[field_of_work]]="construction",Table2[[#This Row],[income]],0)</f>
        <v>0</v>
      </c>
      <c r="BQ349" s="7">
        <f ca="1">IF(Table2[[#This Row],[field_of_work]]="teaching",Table2[[#This Row],[income]],0)</f>
        <v>42308</v>
      </c>
      <c r="BR349" s="7">
        <f ca="1">IF(Table2[[#This Row],[field_of_work]]="IT",Table2[[#This Row],[income]],0)</f>
        <v>0</v>
      </c>
      <c r="BS349" s="7">
        <f ca="1">IF(Table2[[#This Row],[field_of_work]]="general work",Table2[[#This Row],[income]],0)</f>
        <v>0</v>
      </c>
      <c r="BT349" s="8">
        <f ca="1">IF(Table2[[#This Row],[field_of_work]]="agriculture",Table2[[#This Row],[income]],0)</f>
        <v>0</v>
      </c>
      <c r="BU349" s="6">
        <f ca="1">IF(Table2[[#This Row],[value_of_debts]]&gt;Table2[[#This Row],[income]],1,0)</f>
        <v>1</v>
      </c>
      <c r="BV349" s="7"/>
      <c r="BW349" s="6">
        <f ca="1">IF(Table2[[#This Row],[net_worth_of_person($)]]&gt;$BX$14,Table2[[#This Row],[age]],0)</f>
        <v>40</v>
      </c>
      <c r="BX349" s="8"/>
    </row>
    <row r="350" spans="2:76" x14ac:dyDescent="0.3">
      <c r="B350">
        <f t="shared" ca="1" si="118"/>
        <v>1</v>
      </c>
      <c r="C350" t="str">
        <f t="shared" ca="1" si="119"/>
        <v>men</v>
      </c>
      <c r="D350">
        <f t="shared" ca="1" si="120"/>
        <v>29</v>
      </c>
      <c r="E350">
        <f t="shared" ca="1" si="121"/>
        <v>2</v>
      </c>
      <c r="F350" t="str">
        <f t="shared" ca="1" si="122"/>
        <v>construction</v>
      </c>
      <c r="G350">
        <f t="shared" ca="1" si="123"/>
        <v>3</v>
      </c>
      <c r="H350" t="str">
        <f t="shared" ca="1" si="124"/>
        <v>university</v>
      </c>
      <c r="I350">
        <f t="shared" ca="1" si="125"/>
        <v>0</v>
      </c>
      <c r="J350">
        <f t="shared" ca="1" si="126"/>
        <v>1</v>
      </c>
      <c r="K350">
        <f t="shared" ca="1" si="127"/>
        <v>28747</v>
      </c>
      <c r="L350">
        <f t="shared" ca="1" si="128"/>
        <v>7</v>
      </c>
      <c r="M350" t="str">
        <f t="shared" ca="1" si="116"/>
        <v>area7</v>
      </c>
      <c r="N350">
        <f t="shared" ca="1" si="129"/>
        <v>86241</v>
      </c>
      <c r="O350" s="2">
        <f t="shared" ca="1" si="130"/>
        <v>77055.760275676803</v>
      </c>
      <c r="P350" s="1">
        <f t="shared" ca="1" si="131"/>
        <v>28175.869530399897</v>
      </c>
      <c r="Q350">
        <f t="shared" ca="1" si="132"/>
        <v>24590</v>
      </c>
      <c r="R350">
        <f t="shared" ca="1" si="133"/>
        <v>25273.229654726114</v>
      </c>
      <c r="S350">
        <f t="shared" ca="1" si="134"/>
        <v>3982.1955699648433</v>
      </c>
      <c r="T350" s="1">
        <f t="shared" ca="1" si="135"/>
        <v>118399.06510036474</v>
      </c>
      <c r="U350" s="2">
        <f t="shared" ca="1" si="136"/>
        <v>126918.98993040292</v>
      </c>
      <c r="V350" s="1">
        <f t="shared" ca="1" si="137"/>
        <v>-8519.9248300381878</v>
      </c>
      <c r="AD350" s="6">
        <f ca="1">IF(Table2[[#This Row],[gender]]="men",1,0)</f>
        <v>1</v>
      </c>
      <c r="AE350" s="7">
        <f ca="1">IF(Table2[[#This Row],[gender]]="women",1,0)</f>
        <v>0</v>
      </c>
      <c r="AF350" s="7"/>
      <c r="AG350" s="8"/>
      <c r="AI350" s="6">
        <f ca="1">IF(Table2[[#This Row],[field_of_work]]="health",1,0)</f>
        <v>0</v>
      </c>
      <c r="AJ350" s="7">
        <f ca="1">IF(Table2[[#This Row],[field_of_work]]="construction",1,0)</f>
        <v>1</v>
      </c>
      <c r="AK350" s="7">
        <f ca="1">IF(Table2[[#This Row],[field_of_work]]="teaching",1,0)</f>
        <v>0</v>
      </c>
      <c r="AL350" s="7">
        <f ca="1">IF(Table2[[#This Row],[field_of_work]]="IT",1,0)</f>
        <v>0</v>
      </c>
      <c r="AM350" s="7">
        <f ca="1">IF(Table2[[#This Row],[field_of_work]]="general work",1,0)</f>
        <v>0</v>
      </c>
      <c r="AN350" s="7">
        <f ca="1">IF(Table2[[#This Row],[field_of_work]]="agriculture",1,0)</f>
        <v>0</v>
      </c>
      <c r="AO350" s="7"/>
      <c r="AP350" s="7"/>
      <c r="AQ350" s="7"/>
      <c r="AR350" s="7"/>
      <c r="AS350" s="7"/>
      <c r="AT350" s="8"/>
      <c r="AV350" s="19">
        <f t="shared" ca="1" si="117"/>
        <v>27889.832742615788</v>
      </c>
      <c r="AW350" s="8"/>
      <c r="AX350" s="6">
        <f ca="1">IF(Table2[[#This Row],[debts]]&gt;$AY$14,1,0)</f>
        <v>1</v>
      </c>
      <c r="AY350" s="7"/>
      <c r="AZ350" s="8"/>
      <c r="BA350" s="26">
        <f ca="1">Table2[[#This Row],[mortage_left]]/Table2[[#This Row],[value_of_house]]</f>
        <v>0.89349335322731416</v>
      </c>
      <c r="BB350" s="7">
        <f t="shared" ca="1" si="138"/>
        <v>0</v>
      </c>
      <c r="BC350" s="7"/>
      <c r="BD350" s="7"/>
      <c r="BE350" s="6">
        <f ca="1">IF(Table2[[#This Row],[area]]="area1",Table2[[#This Row],[income]],0)</f>
        <v>0</v>
      </c>
      <c r="BF350" s="7">
        <f ca="1">IF(Table2[[#This Row],[area]]="area2",Table2[[#This Row],[income]],0)</f>
        <v>0</v>
      </c>
      <c r="BG350" s="7">
        <f ca="1">IF(Table2[[#This Row],[area]]="area3",Table2[[#This Row],[income]],0)</f>
        <v>0</v>
      </c>
      <c r="BH350" s="7">
        <f ca="1">IF(Table2[[#This Row],[area]]="area4",Table2[[#This Row],[income]],0)</f>
        <v>0</v>
      </c>
      <c r="BI350" s="7">
        <f ca="1">IF(Table2[[#This Row],[area]]="area5",Table2[[#This Row],[income]],0)</f>
        <v>0</v>
      </c>
      <c r="BJ350" s="7">
        <f ca="1">IF(Table2[[#This Row],[area]]="area6",Table2[[#This Row],[income]],0)</f>
        <v>0</v>
      </c>
      <c r="BK350" s="7">
        <f ca="1">IF(Table2[[#This Row],[area]]="area7",Table2[[#This Row],[income]],0)</f>
        <v>28747</v>
      </c>
      <c r="BL350" s="7">
        <f ca="1">IF(Table2[[#This Row],[area]]="area8",Table2[[#This Row],[income]],0)</f>
        <v>0</v>
      </c>
      <c r="BM350" s="7">
        <f ca="1">IF(Table2[[#This Row],[area]]="area9",Table2[[#This Row],[income]],0)</f>
        <v>0</v>
      </c>
      <c r="BN350" s="7">
        <f ca="1">IF(Table2[[#This Row],[area]]="area10",Table2[[#This Row],[income]],0)</f>
        <v>0</v>
      </c>
      <c r="BO350" s="6">
        <f ca="1">IF(Table2[[#This Row],[field_of_work]]="health",Table2[[#This Row],[income]],0)</f>
        <v>0</v>
      </c>
      <c r="BP350" s="7">
        <f ca="1">IF(Table2[[#This Row],[field_of_work]]="construction",Table2[[#This Row],[income]],0)</f>
        <v>28747</v>
      </c>
      <c r="BQ350" s="7">
        <f ca="1">IF(Table2[[#This Row],[field_of_work]]="teaching",Table2[[#This Row],[income]],0)</f>
        <v>0</v>
      </c>
      <c r="BR350" s="7">
        <f ca="1">IF(Table2[[#This Row],[field_of_work]]="IT",Table2[[#This Row],[income]],0)</f>
        <v>0</v>
      </c>
      <c r="BS350" s="7">
        <f ca="1">IF(Table2[[#This Row],[field_of_work]]="general work",Table2[[#This Row],[income]],0)</f>
        <v>0</v>
      </c>
      <c r="BT350" s="8">
        <f ca="1">IF(Table2[[#This Row],[field_of_work]]="agriculture",Table2[[#This Row],[income]],0)</f>
        <v>0</v>
      </c>
      <c r="BU350" s="6">
        <f ca="1">IF(Table2[[#This Row],[value_of_debts]]&gt;Table2[[#This Row],[income]],1,0)</f>
        <v>1</v>
      </c>
      <c r="BV350" s="7"/>
      <c r="BW350" s="6">
        <f ca="1">IF(Table2[[#This Row],[net_worth_of_person($)]]&gt;$BX$14,Table2[[#This Row],[age]],0)</f>
        <v>0</v>
      </c>
      <c r="BX350" s="8"/>
    </row>
    <row r="351" spans="2:76" x14ac:dyDescent="0.3">
      <c r="B351">
        <f t="shared" ca="1" si="118"/>
        <v>1</v>
      </c>
      <c r="C351" t="str">
        <f t="shared" ca="1" si="119"/>
        <v>men</v>
      </c>
      <c r="D351">
        <f t="shared" ca="1" si="120"/>
        <v>31</v>
      </c>
      <c r="E351">
        <f t="shared" ca="1" si="121"/>
        <v>2</v>
      </c>
      <c r="F351" t="str">
        <f t="shared" ca="1" si="122"/>
        <v>construction</v>
      </c>
      <c r="G351">
        <f t="shared" ca="1" si="123"/>
        <v>3</v>
      </c>
      <c r="H351" t="str">
        <f t="shared" ca="1" si="124"/>
        <v>university</v>
      </c>
      <c r="I351">
        <f t="shared" ca="1" si="125"/>
        <v>1</v>
      </c>
      <c r="J351">
        <f t="shared" ca="1" si="126"/>
        <v>3</v>
      </c>
      <c r="K351">
        <f t="shared" ca="1" si="127"/>
        <v>85070</v>
      </c>
      <c r="L351">
        <f t="shared" ca="1" si="128"/>
        <v>5</v>
      </c>
      <c r="M351" t="str">
        <f t="shared" ca="1" si="116"/>
        <v>area5</v>
      </c>
      <c r="N351">
        <f t="shared" ca="1" si="129"/>
        <v>255210</v>
      </c>
      <c r="O351" s="2">
        <f t="shared" ca="1" si="130"/>
        <v>114243.08865957381</v>
      </c>
      <c r="P351" s="1">
        <f t="shared" ca="1" si="131"/>
        <v>83669.498227847362</v>
      </c>
      <c r="Q351">
        <f t="shared" ca="1" si="132"/>
        <v>37530</v>
      </c>
      <c r="R351">
        <f t="shared" ca="1" si="133"/>
        <v>45851.555076514975</v>
      </c>
      <c r="S351">
        <f t="shared" ca="1" si="134"/>
        <v>113023.60907174734</v>
      </c>
      <c r="T351" s="1">
        <f t="shared" ca="1" si="135"/>
        <v>451903.10729959473</v>
      </c>
      <c r="U351" s="2">
        <f t="shared" ca="1" si="136"/>
        <v>197624.64373608879</v>
      </c>
      <c r="V351" s="1">
        <f t="shared" ca="1" si="137"/>
        <v>254278.46356350594</v>
      </c>
      <c r="AD351" s="6">
        <f ca="1">IF(Table2[[#This Row],[gender]]="men",1,0)</f>
        <v>1</v>
      </c>
      <c r="AE351" s="7">
        <f ca="1">IF(Table2[[#This Row],[gender]]="women",1,0)</f>
        <v>0</v>
      </c>
      <c r="AF351" s="7"/>
      <c r="AG351" s="8"/>
      <c r="AI351" s="6">
        <f ca="1">IF(Table2[[#This Row],[field_of_work]]="health",1,0)</f>
        <v>0</v>
      </c>
      <c r="AJ351" s="7">
        <f ca="1">IF(Table2[[#This Row],[field_of_work]]="construction",1,0)</f>
        <v>1</v>
      </c>
      <c r="AK351" s="7">
        <f ca="1">IF(Table2[[#This Row],[field_of_work]]="teaching",1,0)</f>
        <v>0</v>
      </c>
      <c r="AL351" s="7">
        <f ca="1">IF(Table2[[#This Row],[field_of_work]]="IT",1,0)</f>
        <v>0</v>
      </c>
      <c r="AM351" s="7">
        <f ca="1">IF(Table2[[#This Row],[field_of_work]]="general work",1,0)</f>
        <v>0</v>
      </c>
      <c r="AN351" s="7">
        <f ca="1">IF(Table2[[#This Row],[field_of_work]]="agriculture",1,0)</f>
        <v>0</v>
      </c>
      <c r="AO351" s="7"/>
      <c r="AP351" s="7"/>
      <c r="AQ351" s="7"/>
      <c r="AR351" s="7"/>
      <c r="AS351" s="7"/>
      <c r="AT351" s="8"/>
      <c r="AV351" s="19">
        <f t="shared" ca="1" si="117"/>
        <v>28187.135609145978</v>
      </c>
      <c r="AW351" s="8"/>
      <c r="AX351" s="6">
        <f ca="1">IF(Table2[[#This Row],[debts]]&gt;$AY$14,1,0)</f>
        <v>1</v>
      </c>
      <c r="AY351" s="7"/>
      <c r="AZ351" s="8"/>
      <c r="BA351" s="26">
        <f ca="1">Table2[[#This Row],[mortage_left]]/Table2[[#This Row],[value_of_house]]</f>
        <v>0.44764346483121276</v>
      </c>
      <c r="BB351" s="7">
        <f t="shared" ca="1" si="138"/>
        <v>0</v>
      </c>
      <c r="BC351" s="7"/>
      <c r="BD351" s="7"/>
      <c r="BE351" s="6">
        <f ca="1">IF(Table2[[#This Row],[area]]="area1",Table2[[#This Row],[income]],0)</f>
        <v>0</v>
      </c>
      <c r="BF351" s="7">
        <f ca="1">IF(Table2[[#This Row],[area]]="area2",Table2[[#This Row],[income]],0)</f>
        <v>0</v>
      </c>
      <c r="BG351" s="7">
        <f ca="1">IF(Table2[[#This Row],[area]]="area3",Table2[[#This Row],[income]],0)</f>
        <v>0</v>
      </c>
      <c r="BH351" s="7">
        <f ca="1">IF(Table2[[#This Row],[area]]="area4",Table2[[#This Row],[income]],0)</f>
        <v>0</v>
      </c>
      <c r="BI351" s="7">
        <f ca="1">IF(Table2[[#This Row],[area]]="area5",Table2[[#This Row],[income]],0)</f>
        <v>85070</v>
      </c>
      <c r="BJ351" s="7">
        <f ca="1">IF(Table2[[#This Row],[area]]="area6",Table2[[#This Row],[income]],0)</f>
        <v>0</v>
      </c>
      <c r="BK351" s="7">
        <f ca="1">IF(Table2[[#This Row],[area]]="area7",Table2[[#This Row],[income]],0)</f>
        <v>0</v>
      </c>
      <c r="BL351" s="7">
        <f ca="1">IF(Table2[[#This Row],[area]]="area8",Table2[[#This Row],[income]],0)</f>
        <v>0</v>
      </c>
      <c r="BM351" s="7">
        <f ca="1">IF(Table2[[#This Row],[area]]="area9",Table2[[#This Row],[income]],0)</f>
        <v>0</v>
      </c>
      <c r="BN351" s="7">
        <f ca="1">IF(Table2[[#This Row],[area]]="area10",Table2[[#This Row],[income]],0)</f>
        <v>0</v>
      </c>
      <c r="BO351" s="6">
        <f ca="1">IF(Table2[[#This Row],[field_of_work]]="health",Table2[[#This Row],[income]],0)</f>
        <v>0</v>
      </c>
      <c r="BP351" s="7">
        <f ca="1">IF(Table2[[#This Row],[field_of_work]]="construction",Table2[[#This Row],[income]],0)</f>
        <v>85070</v>
      </c>
      <c r="BQ351" s="7">
        <f ca="1">IF(Table2[[#This Row],[field_of_work]]="teaching",Table2[[#This Row],[income]],0)</f>
        <v>0</v>
      </c>
      <c r="BR351" s="7">
        <f ca="1">IF(Table2[[#This Row],[field_of_work]]="IT",Table2[[#This Row],[income]],0)</f>
        <v>0</v>
      </c>
      <c r="BS351" s="7">
        <f ca="1">IF(Table2[[#This Row],[field_of_work]]="general work",Table2[[#This Row],[income]],0)</f>
        <v>0</v>
      </c>
      <c r="BT351" s="8">
        <f ca="1">IF(Table2[[#This Row],[field_of_work]]="agriculture",Table2[[#This Row],[income]],0)</f>
        <v>0</v>
      </c>
      <c r="BU351" s="6">
        <f ca="1">IF(Table2[[#This Row],[value_of_debts]]&gt;Table2[[#This Row],[income]],1,0)</f>
        <v>1</v>
      </c>
      <c r="BV351" s="7"/>
      <c r="BW351" s="6">
        <f ca="1">IF(Table2[[#This Row],[net_worth_of_person($)]]&gt;$BX$14,Table2[[#This Row],[age]],0)</f>
        <v>31</v>
      </c>
      <c r="BX351" s="8"/>
    </row>
    <row r="352" spans="2:76" x14ac:dyDescent="0.3">
      <c r="B352">
        <f t="shared" ca="1" si="118"/>
        <v>2</v>
      </c>
      <c r="C352" t="str">
        <f t="shared" ca="1" si="119"/>
        <v>women</v>
      </c>
      <c r="D352">
        <f t="shared" ca="1" si="120"/>
        <v>41</v>
      </c>
      <c r="E352">
        <f t="shared" ca="1" si="121"/>
        <v>6</v>
      </c>
      <c r="F352" t="str">
        <f t="shared" ca="1" si="122"/>
        <v>agriculture</v>
      </c>
      <c r="G352">
        <f t="shared" ca="1" si="123"/>
        <v>5</v>
      </c>
      <c r="H352" t="str">
        <f t="shared" ca="1" si="124"/>
        <v>other</v>
      </c>
      <c r="I352">
        <f t="shared" ca="1" si="125"/>
        <v>1</v>
      </c>
      <c r="J352">
        <f t="shared" ca="1" si="126"/>
        <v>3</v>
      </c>
      <c r="K352">
        <f t="shared" ca="1" si="127"/>
        <v>48392</v>
      </c>
      <c r="L352">
        <f t="shared" ca="1" si="128"/>
        <v>8</v>
      </c>
      <c r="M352" t="str">
        <f t="shared" ca="1" si="116"/>
        <v>area8</v>
      </c>
      <c r="N352">
        <f t="shared" ca="1" si="129"/>
        <v>145176</v>
      </c>
      <c r="O352" s="2">
        <f t="shared" ca="1" si="130"/>
        <v>1880.5721587080347</v>
      </c>
      <c r="P352" s="1">
        <f t="shared" ca="1" si="131"/>
        <v>84561.406827437939</v>
      </c>
      <c r="Q352">
        <f t="shared" ca="1" si="132"/>
        <v>56905</v>
      </c>
      <c r="R352">
        <f t="shared" ca="1" si="133"/>
        <v>84255.233873311081</v>
      </c>
      <c r="S352">
        <f t="shared" ca="1" si="134"/>
        <v>64761.124469367511</v>
      </c>
      <c r="T352" s="1">
        <f t="shared" ca="1" si="135"/>
        <v>294498.53129680542</v>
      </c>
      <c r="U352" s="2">
        <f t="shared" ca="1" si="136"/>
        <v>143040.80603201911</v>
      </c>
      <c r="V352" s="1">
        <f t="shared" ca="1" si="137"/>
        <v>151457.72526478631</v>
      </c>
      <c r="AD352" s="6">
        <f ca="1">IF(Table2[[#This Row],[gender]]="men",1,0)</f>
        <v>0</v>
      </c>
      <c r="AE352" s="7">
        <f ca="1">IF(Table2[[#This Row],[gender]]="women",1,0)</f>
        <v>1</v>
      </c>
      <c r="AF352" s="7"/>
      <c r="AG352" s="8"/>
      <c r="AI352" s="6">
        <f ca="1">IF(Table2[[#This Row],[field_of_work]]="health",1,0)</f>
        <v>0</v>
      </c>
      <c r="AJ352" s="7">
        <f ca="1">IF(Table2[[#This Row],[field_of_work]]="construction",1,0)</f>
        <v>0</v>
      </c>
      <c r="AK352" s="7">
        <f ca="1">IF(Table2[[#This Row],[field_of_work]]="teaching",1,0)</f>
        <v>0</v>
      </c>
      <c r="AL352" s="7">
        <f ca="1">IF(Table2[[#This Row],[field_of_work]]="IT",1,0)</f>
        <v>0</v>
      </c>
      <c r="AM352" s="7">
        <f ca="1">IF(Table2[[#This Row],[field_of_work]]="general work",1,0)</f>
        <v>0</v>
      </c>
      <c r="AN352" s="7">
        <f ca="1">IF(Table2[[#This Row],[field_of_work]]="agriculture",1,0)</f>
        <v>1</v>
      </c>
      <c r="AO352" s="7"/>
      <c r="AP352" s="7"/>
      <c r="AQ352" s="7"/>
      <c r="AR352" s="7"/>
      <c r="AS352" s="7"/>
      <c r="AT352" s="8"/>
      <c r="AV352" s="19">
        <f t="shared" ca="1" si="117"/>
        <v>20065.597255196928</v>
      </c>
      <c r="AW352" s="8"/>
      <c r="AX352" s="6">
        <f ca="1">IF(Table2[[#This Row],[debts]]&gt;$AY$14,1,0)</f>
        <v>1</v>
      </c>
      <c r="AY352" s="7"/>
      <c r="AZ352" s="8"/>
      <c r="BA352" s="26">
        <f ca="1">Table2[[#This Row],[mortage_left]]/Table2[[#This Row],[value_of_house]]</f>
        <v>1.2953740003223913E-2</v>
      </c>
      <c r="BB352" s="7">
        <f t="shared" ca="1" si="138"/>
        <v>1</v>
      </c>
      <c r="BC352" s="7"/>
      <c r="BD352" s="7"/>
      <c r="BE352" s="6">
        <f ca="1">IF(Table2[[#This Row],[area]]="area1",Table2[[#This Row],[income]],0)</f>
        <v>0</v>
      </c>
      <c r="BF352" s="7">
        <f ca="1">IF(Table2[[#This Row],[area]]="area2",Table2[[#This Row],[income]],0)</f>
        <v>0</v>
      </c>
      <c r="BG352" s="7">
        <f ca="1">IF(Table2[[#This Row],[area]]="area3",Table2[[#This Row],[income]],0)</f>
        <v>0</v>
      </c>
      <c r="BH352" s="7">
        <f ca="1">IF(Table2[[#This Row],[area]]="area4",Table2[[#This Row],[income]],0)</f>
        <v>0</v>
      </c>
      <c r="BI352" s="7">
        <f ca="1">IF(Table2[[#This Row],[area]]="area5",Table2[[#This Row],[income]],0)</f>
        <v>0</v>
      </c>
      <c r="BJ352" s="7">
        <f ca="1">IF(Table2[[#This Row],[area]]="area6",Table2[[#This Row],[income]],0)</f>
        <v>0</v>
      </c>
      <c r="BK352" s="7">
        <f ca="1">IF(Table2[[#This Row],[area]]="area7",Table2[[#This Row],[income]],0)</f>
        <v>0</v>
      </c>
      <c r="BL352" s="7">
        <f ca="1">IF(Table2[[#This Row],[area]]="area8",Table2[[#This Row],[income]],0)</f>
        <v>48392</v>
      </c>
      <c r="BM352" s="7">
        <f ca="1">IF(Table2[[#This Row],[area]]="area9",Table2[[#This Row],[income]],0)</f>
        <v>0</v>
      </c>
      <c r="BN352" s="7">
        <f ca="1">IF(Table2[[#This Row],[area]]="area10",Table2[[#This Row],[income]],0)</f>
        <v>0</v>
      </c>
      <c r="BO352" s="6">
        <f ca="1">IF(Table2[[#This Row],[field_of_work]]="health",Table2[[#This Row],[income]],0)</f>
        <v>0</v>
      </c>
      <c r="BP352" s="7">
        <f ca="1">IF(Table2[[#This Row],[field_of_work]]="construction",Table2[[#This Row],[income]],0)</f>
        <v>0</v>
      </c>
      <c r="BQ352" s="7">
        <f ca="1">IF(Table2[[#This Row],[field_of_work]]="teaching",Table2[[#This Row],[income]],0)</f>
        <v>0</v>
      </c>
      <c r="BR352" s="7">
        <f ca="1">IF(Table2[[#This Row],[field_of_work]]="IT",Table2[[#This Row],[income]],0)</f>
        <v>0</v>
      </c>
      <c r="BS352" s="7">
        <f ca="1">IF(Table2[[#This Row],[field_of_work]]="general work",Table2[[#This Row],[income]],0)</f>
        <v>0</v>
      </c>
      <c r="BT352" s="8">
        <f ca="1">IF(Table2[[#This Row],[field_of_work]]="agriculture",Table2[[#This Row],[income]],0)</f>
        <v>48392</v>
      </c>
      <c r="BU352" s="6">
        <f ca="1">IF(Table2[[#This Row],[value_of_debts]]&gt;Table2[[#This Row],[income]],1,0)</f>
        <v>1</v>
      </c>
      <c r="BV352" s="7"/>
      <c r="BW352" s="6">
        <f ca="1">IF(Table2[[#This Row],[net_worth_of_person($)]]&gt;$BX$14,Table2[[#This Row],[age]],0)</f>
        <v>41</v>
      </c>
      <c r="BX352" s="8"/>
    </row>
    <row r="353" spans="2:76" x14ac:dyDescent="0.3">
      <c r="B353">
        <f t="shared" ca="1" si="118"/>
        <v>1</v>
      </c>
      <c r="C353" t="str">
        <f t="shared" ca="1" si="119"/>
        <v>men</v>
      </c>
      <c r="D353">
        <f t="shared" ca="1" si="120"/>
        <v>25</v>
      </c>
      <c r="E353">
        <f t="shared" ca="1" si="121"/>
        <v>3</v>
      </c>
      <c r="F353" t="str">
        <f t="shared" ca="1" si="122"/>
        <v>teaching</v>
      </c>
      <c r="G353">
        <f t="shared" ca="1" si="123"/>
        <v>5</v>
      </c>
      <c r="H353" t="str">
        <f t="shared" ca="1" si="124"/>
        <v>other</v>
      </c>
      <c r="I353">
        <f t="shared" ca="1" si="125"/>
        <v>2</v>
      </c>
      <c r="J353">
        <f t="shared" ca="1" si="126"/>
        <v>2</v>
      </c>
      <c r="K353">
        <f t="shared" ca="1" si="127"/>
        <v>57842</v>
      </c>
      <c r="L353">
        <f t="shared" ca="1" si="128"/>
        <v>9</v>
      </c>
      <c r="M353" t="str">
        <f t="shared" ca="1" si="116"/>
        <v>area9</v>
      </c>
      <c r="N353">
        <f t="shared" ca="1" si="129"/>
        <v>289210</v>
      </c>
      <c r="O353" s="2">
        <f t="shared" ca="1" si="130"/>
        <v>168945.93416146139</v>
      </c>
      <c r="P353" s="1">
        <f t="shared" ca="1" si="131"/>
        <v>40131.194510393856</v>
      </c>
      <c r="Q353">
        <f t="shared" ca="1" si="132"/>
        <v>35975</v>
      </c>
      <c r="R353">
        <f t="shared" ca="1" si="133"/>
        <v>53225.53433687918</v>
      </c>
      <c r="S353">
        <f t="shared" ca="1" si="134"/>
        <v>36045.660673841252</v>
      </c>
      <c r="T353" s="1">
        <f t="shared" ca="1" si="135"/>
        <v>365386.85518423509</v>
      </c>
      <c r="U353" s="2">
        <f t="shared" ca="1" si="136"/>
        <v>258146.46849834058</v>
      </c>
      <c r="V353" s="1">
        <f t="shared" ca="1" si="137"/>
        <v>107240.38668589451</v>
      </c>
      <c r="AD353" s="6">
        <f ca="1">IF(Table2[[#This Row],[gender]]="men",1,0)</f>
        <v>1</v>
      </c>
      <c r="AE353" s="7">
        <f ca="1">IF(Table2[[#This Row],[gender]]="women",1,0)</f>
        <v>0</v>
      </c>
      <c r="AF353" s="7"/>
      <c r="AG353" s="8"/>
      <c r="AI353" s="6">
        <f ca="1">IF(Table2[[#This Row],[field_of_work]]="health",1,0)</f>
        <v>0</v>
      </c>
      <c r="AJ353" s="7">
        <f ca="1">IF(Table2[[#This Row],[field_of_work]]="construction",1,0)</f>
        <v>0</v>
      </c>
      <c r="AK353" s="7">
        <f ca="1">IF(Table2[[#This Row],[field_of_work]]="teaching",1,0)</f>
        <v>1</v>
      </c>
      <c r="AL353" s="7">
        <f ca="1">IF(Table2[[#This Row],[field_of_work]]="IT",1,0)</f>
        <v>0</v>
      </c>
      <c r="AM353" s="7">
        <f ca="1">IF(Table2[[#This Row],[field_of_work]]="general work",1,0)</f>
        <v>0</v>
      </c>
      <c r="AN353" s="7">
        <f ca="1">IF(Table2[[#This Row],[field_of_work]]="agriculture",1,0)</f>
        <v>0</v>
      </c>
      <c r="AO353" s="7"/>
      <c r="AP353" s="7"/>
      <c r="AQ353" s="7"/>
      <c r="AR353" s="7"/>
      <c r="AS353" s="7"/>
      <c r="AT353" s="8"/>
      <c r="AV353" s="19">
        <f t="shared" ca="1" si="117"/>
        <v>39442.823665460761</v>
      </c>
      <c r="AW353" s="8"/>
      <c r="AX353" s="6">
        <f ca="1">IF(Table2[[#This Row],[debts]]&gt;$AY$14,1,0)</f>
        <v>1</v>
      </c>
      <c r="AY353" s="7"/>
      <c r="AZ353" s="8"/>
      <c r="BA353" s="26">
        <f ca="1">Table2[[#This Row],[mortage_left]]/Table2[[#This Row],[value_of_house]]</f>
        <v>0.58416352879036482</v>
      </c>
      <c r="BB353" s="7">
        <f t="shared" ca="1" si="138"/>
        <v>0</v>
      </c>
      <c r="BC353" s="7"/>
      <c r="BD353" s="7"/>
      <c r="BE353" s="6">
        <f ca="1">IF(Table2[[#This Row],[area]]="area1",Table2[[#This Row],[income]],0)</f>
        <v>0</v>
      </c>
      <c r="BF353" s="7">
        <f ca="1">IF(Table2[[#This Row],[area]]="area2",Table2[[#This Row],[income]],0)</f>
        <v>0</v>
      </c>
      <c r="BG353" s="7">
        <f ca="1">IF(Table2[[#This Row],[area]]="area3",Table2[[#This Row],[income]],0)</f>
        <v>0</v>
      </c>
      <c r="BH353" s="7">
        <f ca="1">IF(Table2[[#This Row],[area]]="area4",Table2[[#This Row],[income]],0)</f>
        <v>0</v>
      </c>
      <c r="BI353" s="7">
        <f ca="1">IF(Table2[[#This Row],[area]]="area5",Table2[[#This Row],[income]],0)</f>
        <v>0</v>
      </c>
      <c r="BJ353" s="7">
        <f ca="1">IF(Table2[[#This Row],[area]]="area6",Table2[[#This Row],[income]],0)</f>
        <v>0</v>
      </c>
      <c r="BK353" s="7">
        <f ca="1">IF(Table2[[#This Row],[area]]="area7",Table2[[#This Row],[income]],0)</f>
        <v>0</v>
      </c>
      <c r="BL353" s="7">
        <f ca="1">IF(Table2[[#This Row],[area]]="area8",Table2[[#This Row],[income]],0)</f>
        <v>0</v>
      </c>
      <c r="BM353" s="7">
        <f ca="1">IF(Table2[[#This Row],[area]]="area9",Table2[[#This Row],[income]],0)</f>
        <v>57842</v>
      </c>
      <c r="BN353" s="7">
        <f ca="1">IF(Table2[[#This Row],[area]]="area10",Table2[[#This Row],[income]],0)</f>
        <v>0</v>
      </c>
      <c r="BO353" s="6">
        <f ca="1">IF(Table2[[#This Row],[field_of_work]]="health",Table2[[#This Row],[income]],0)</f>
        <v>0</v>
      </c>
      <c r="BP353" s="7">
        <f ca="1">IF(Table2[[#This Row],[field_of_work]]="construction",Table2[[#This Row],[income]],0)</f>
        <v>0</v>
      </c>
      <c r="BQ353" s="7">
        <f ca="1">IF(Table2[[#This Row],[field_of_work]]="teaching",Table2[[#This Row],[income]],0)</f>
        <v>57842</v>
      </c>
      <c r="BR353" s="7">
        <f ca="1">IF(Table2[[#This Row],[field_of_work]]="IT",Table2[[#This Row],[income]],0)</f>
        <v>0</v>
      </c>
      <c r="BS353" s="7">
        <f ca="1">IF(Table2[[#This Row],[field_of_work]]="general work",Table2[[#This Row],[income]],0)</f>
        <v>0</v>
      </c>
      <c r="BT353" s="8">
        <f ca="1">IF(Table2[[#This Row],[field_of_work]]="agriculture",Table2[[#This Row],[income]],0)</f>
        <v>0</v>
      </c>
      <c r="BU353" s="6">
        <f ca="1">IF(Table2[[#This Row],[value_of_debts]]&gt;Table2[[#This Row],[income]],1,0)</f>
        <v>1</v>
      </c>
      <c r="BV353" s="7"/>
      <c r="BW353" s="6">
        <f ca="1">IF(Table2[[#This Row],[net_worth_of_person($)]]&gt;$BX$14,Table2[[#This Row],[age]],0)</f>
        <v>25</v>
      </c>
      <c r="BX353" s="8"/>
    </row>
    <row r="354" spans="2:76" x14ac:dyDescent="0.3">
      <c r="B354">
        <f t="shared" ca="1" si="118"/>
        <v>1</v>
      </c>
      <c r="C354" t="str">
        <f t="shared" ca="1" si="119"/>
        <v>men</v>
      </c>
      <c r="D354">
        <f t="shared" ca="1" si="120"/>
        <v>31</v>
      </c>
      <c r="E354">
        <f t="shared" ca="1" si="121"/>
        <v>4</v>
      </c>
      <c r="F354" t="str">
        <f t="shared" ca="1" si="122"/>
        <v>IT</v>
      </c>
      <c r="G354">
        <f t="shared" ca="1" si="123"/>
        <v>2</v>
      </c>
      <c r="H354" t="str">
        <f t="shared" ca="1" si="124"/>
        <v>college</v>
      </c>
      <c r="I354">
        <f t="shared" ca="1" si="125"/>
        <v>1</v>
      </c>
      <c r="J354">
        <f t="shared" ca="1" si="126"/>
        <v>1</v>
      </c>
      <c r="K354">
        <f t="shared" ca="1" si="127"/>
        <v>79071</v>
      </c>
      <c r="L354">
        <f t="shared" ca="1" si="128"/>
        <v>10</v>
      </c>
      <c r="M354" t="str">
        <f t="shared" ca="1" si="116"/>
        <v>area10</v>
      </c>
      <c r="N354">
        <f t="shared" ca="1" si="129"/>
        <v>474426</v>
      </c>
      <c r="O354" s="2">
        <f t="shared" ca="1" si="130"/>
        <v>84549.734563134072</v>
      </c>
      <c r="P354" s="1">
        <f t="shared" ca="1" si="131"/>
        <v>39442.823665460761</v>
      </c>
      <c r="Q354">
        <f t="shared" ca="1" si="132"/>
        <v>37608</v>
      </c>
      <c r="R354">
        <f t="shared" ca="1" si="133"/>
        <v>157379.33791898176</v>
      </c>
      <c r="S354">
        <f t="shared" ca="1" si="134"/>
        <v>19239.910409397689</v>
      </c>
      <c r="T354" s="1">
        <f t="shared" ca="1" si="135"/>
        <v>533108.73407485848</v>
      </c>
      <c r="U354" s="2">
        <f t="shared" ca="1" si="136"/>
        <v>279537.07248211582</v>
      </c>
      <c r="V354" s="1">
        <f t="shared" ca="1" si="137"/>
        <v>253571.66159274266</v>
      </c>
      <c r="AD354" s="6">
        <f ca="1">IF(Table2[[#This Row],[gender]]="men",1,0)</f>
        <v>1</v>
      </c>
      <c r="AE354" s="7">
        <f ca="1">IF(Table2[[#This Row],[gender]]="women",1,0)</f>
        <v>0</v>
      </c>
      <c r="AF354" s="7"/>
      <c r="AG354" s="8"/>
      <c r="AI354" s="6">
        <f ca="1">IF(Table2[[#This Row],[field_of_work]]="health",1,0)</f>
        <v>0</v>
      </c>
      <c r="AJ354" s="7">
        <f ca="1">IF(Table2[[#This Row],[field_of_work]]="construction",1,0)</f>
        <v>0</v>
      </c>
      <c r="AK354" s="7">
        <f ca="1">IF(Table2[[#This Row],[field_of_work]]="teaching",1,0)</f>
        <v>0</v>
      </c>
      <c r="AL354" s="7">
        <f ca="1">IF(Table2[[#This Row],[field_of_work]]="IT",1,0)</f>
        <v>1</v>
      </c>
      <c r="AM354" s="7">
        <f ca="1">IF(Table2[[#This Row],[field_of_work]]="general work",1,0)</f>
        <v>0</v>
      </c>
      <c r="AN354" s="7">
        <f ca="1">IF(Table2[[#This Row],[field_of_work]]="agriculture",1,0)</f>
        <v>0</v>
      </c>
      <c r="AO354" s="7"/>
      <c r="AP354" s="7"/>
      <c r="AQ354" s="7"/>
      <c r="AR354" s="7"/>
      <c r="AS354" s="7"/>
      <c r="AT354" s="8"/>
      <c r="AV354" s="19">
        <f t="shared" ca="1" si="117"/>
        <v>30277.703935862595</v>
      </c>
      <c r="AW354" s="8"/>
      <c r="AX354" s="6">
        <f ca="1">IF(Table2[[#This Row],[debts]]&gt;$AY$14,1,0)</f>
        <v>1</v>
      </c>
      <c r="AY354" s="7"/>
      <c r="AZ354" s="8"/>
      <c r="BA354" s="26">
        <f ca="1">Table2[[#This Row],[mortage_left]]/Table2[[#This Row],[value_of_house]]</f>
        <v>0.17821479970139509</v>
      </c>
      <c r="BB354" s="7">
        <f t="shared" ca="1" si="138"/>
        <v>1</v>
      </c>
      <c r="BC354" s="7"/>
      <c r="BD354" s="7"/>
      <c r="BE354" s="6">
        <f ca="1">IF(Table2[[#This Row],[area]]="area1",Table2[[#This Row],[income]],0)</f>
        <v>0</v>
      </c>
      <c r="BF354" s="7">
        <f ca="1">IF(Table2[[#This Row],[area]]="area2",Table2[[#This Row],[income]],0)</f>
        <v>0</v>
      </c>
      <c r="BG354" s="7">
        <f ca="1">IF(Table2[[#This Row],[area]]="area3",Table2[[#This Row],[income]],0)</f>
        <v>0</v>
      </c>
      <c r="BH354" s="7">
        <f ca="1">IF(Table2[[#This Row],[area]]="area4",Table2[[#This Row],[income]],0)</f>
        <v>0</v>
      </c>
      <c r="BI354" s="7">
        <f ca="1">IF(Table2[[#This Row],[area]]="area5",Table2[[#This Row],[income]],0)</f>
        <v>0</v>
      </c>
      <c r="BJ354" s="7">
        <f ca="1">IF(Table2[[#This Row],[area]]="area6",Table2[[#This Row],[income]],0)</f>
        <v>0</v>
      </c>
      <c r="BK354" s="7">
        <f ca="1">IF(Table2[[#This Row],[area]]="area7",Table2[[#This Row],[income]],0)</f>
        <v>0</v>
      </c>
      <c r="BL354" s="7">
        <f ca="1">IF(Table2[[#This Row],[area]]="area8",Table2[[#This Row],[income]],0)</f>
        <v>0</v>
      </c>
      <c r="BM354" s="7">
        <f ca="1">IF(Table2[[#This Row],[area]]="area9",Table2[[#This Row],[income]],0)</f>
        <v>0</v>
      </c>
      <c r="BN354" s="7">
        <f ca="1">IF(Table2[[#This Row],[area]]="area10",Table2[[#This Row],[income]],0)</f>
        <v>79071</v>
      </c>
      <c r="BO354" s="6">
        <f ca="1">IF(Table2[[#This Row],[field_of_work]]="health",Table2[[#This Row],[income]],0)</f>
        <v>0</v>
      </c>
      <c r="BP354" s="7">
        <f ca="1">IF(Table2[[#This Row],[field_of_work]]="construction",Table2[[#This Row],[income]],0)</f>
        <v>0</v>
      </c>
      <c r="BQ354" s="7">
        <f ca="1">IF(Table2[[#This Row],[field_of_work]]="teaching",Table2[[#This Row],[income]],0)</f>
        <v>0</v>
      </c>
      <c r="BR354" s="7">
        <f ca="1">IF(Table2[[#This Row],[field_of_work]]="IT",Table2[[#This Row],[income]],0)</f>
        <v>79071</v>
      </c>
      <c r="BS354" s="7">
        <f ca="1">IF(Table2[[#This Row],[field_of_work]]="general work",Table2[[#This Row],[income]],0)</f>
        <v>0</v>
      </c>
      <c r="BT354" s="8">
        <f ca="1">IF(Table2[[#This Row],[field_of_work]]="agriculture",Table2[[#This Row],[income]],0)</f>
        <v>0</v>
      </c>
      <c r="BU354" s="6">
        <f ca="1">IF(Table2[[#This Row],[value_of_debts]]&gt;Table2[[#This Row],[income]],1,0)</f>
        <v>1</v>
      </c>
      <c r="BV354" s="7"/>
      <c r="BW354" s="6">
        <f ca="1">IF(Table2[[#This Row],[net_worth_of_person($)]]&gt;$BX$14,Table2[[#This Row],[age]],0)</f>
        <v>31</v>
      </c>
      <c r="BX354" s="8"/>
    </row>
    <row r="355" spans="2:76" x14ac:dyDescent="0.3">
      <c r="B355">
        <f t="shared" ca="1" si="118"/>
        <v>2</v>
      </c>
      <c r="C355" t="str">
        <f t="shared" ca="1" si="119"/>
        <v>women</v>
      </c>
      <c r="D355">
        <f t="shared" ca="1" si="120"/>
        <v>26</v>
      </c>
      <c r="E355">
        <f t="shared" ca="1" si="121"/>
        <v>6</v>
      </c>
      <c r="F355" t="str">
        <f t="shared" ca="1" si="122"/>
        <v>agriculture</v>
      </c>
      <c r="G355">
        <f t="shared" ca="1" si="123"/>
        <v>2</v>
      </c>
      <c r="H355" t="str">
        <f t="shared" ca="1" si="124"/>
        <v>college</v>
      </c>
      <c r="I355">
        <f t="shared" ca="1" si="125"/>
        <v>4</v>
      </c>
      <c r="J355">
        <f t="shared" ca="1" si="126"/>
        <v>1</v>
      </c>
      <c r="K355">
        <f t="shared" ca="1" si="127"/>
        <v>35268</v>
      </c>
      <c r="L355">
        <f t="shared" ca="1" si="128"/>
        <v>13</v>
      </c>
      <c r="M355" t="str">
        <f t="shared" ca="1" si="116"/>
        <v>area10</v>
      </c>
      <c r="N355">
        <f t="shared" ca="1" si="129"/>
        <v>105804</v>
      </c>
      <c r="O355" s="2">
        <f t="shared" ca="1" si="130"/>
        <v>75077.119798939981</v>
      </c>
      <c r="P355" s="1">
        <f t="shared" ca="1" si="131"/>
        <v>30277.703935862595</v>
      </c>
      <c r="Q355">
        <f t="shared" ca="1" si="132"/>
        <v>15871</v>
      </c>
      <c r="R355">
        <f t="shared" ca="1" si="133"/>
        <v>26423.462522592483</v>
      </c>
      <c r="S355">
        <f t="shared" ca="1" si="134"/>
        <v>29062.820839581793</v>
      </c>
      <c r="T355" s="1">
        <f t="shared" ca="1" si="135"/>
        <v>165144.52477544441</v>
      </c>
      <c r="U355" s="2">
        <f t="shared" ca="1" si="136"/>
        <v>117371.58232153246</v>
      </c>
      <c r="V355" s="1">
        <f t="shared" ca="1" si="137"/>
        <v>47772.94245391195</v>
      </c>
      <c r="AD355" s="6">
        <f ca="1">IF(Table2[[#This Row],[gender]]="men",1,0)</f>
        <v>0</v>
      </c>
      <c r="AE355" s="7">
        <f ca="1">IF(Table2[[#This Row],[gender]]="women",1,0)</f>
        <v>1</v>
      </c>
      <c r="AF355" s="7"/>
      <c r="AG355" s="8"/>
      <c r="AI355" s="6">
        <f ca="1">IF(Table2[[#This Row],[field_of_work]]="health",1,0)</f>
        <v>0</v>
      </c>
      <c r="AJ355" s="7">
        <f ca="1">IF(Table2[[#This Row],[field_of_work]]="construction",1,0)</f>
        <v>0</v>
      </c>
      <c r="AK355" s="7">
        <f ca="1">IF(Table2[[#This Row],[field_of_work]]="teaching",1,0)</f>
        <v>0</v>
      </c>
      <c r="AL355" s="7">
        <f ca="1">IF(Table2[[#This Row],[field_of_work]]="IT",1,0)</f>
        <v>0</v>
      </c>
      <c r="AM355" s="7">
        <f ca="1">IF(Table2[[#This Row],[field_of_work]]="general work",1,0)</f>
        <v>0</v>
      </c>
      <c r="AN355" s="7">
        <f ca="1">IF(Table2[[#This Row],[field_of_work]]="agriculture",1,0)</f>
        <v>1</v>
      </c>
      <c r="AO355" s="7"/>
      <c r="AP355" s="7"/>
      <c r="AQ355" s="7"/>
      <c r="AR355" s="7"/>
      <c r="AS355" s="7"/>
      <c r="AT355" s="8"/>
      <c r="AV355" s="19">
        <f t="shared" ca="1" si="117"/>
        <v>22967.5363496391</v>
      </c>
      <c r="AW355" s="8"/>
      <c r="AX355" s="6">
        <f ca="1">IF(Table2[[#This Row],[debts]]&gt;$AY$14,1,0)</f>
        <v>1</v>
      </c>
      <c r="AY355" s="7"/>
      <c r="AZ355" s="8"/>
      <c r="BA355" s="26">
        <f ca="1">Table2[[#This Row],[mortage_left]]/Table2[[#This Row],[value_of_house]]</f>
        <v>0.70958678120808272</v>
      </c>
      <c r="BB355" s="7">
        <f t="shared" ca="1" si="138"/>
        <v>0</v>
      </c>
      <c r="BC355" s="7"/>
      <c r="BD355" s="7"/>
      <c r="BE355" s="6">
        <f ca="1">IF(Table2[[#This Row],[area]]="area1",Table2[[#This Row],[income]],0)</f>
        <v>0</v>
      </c>
      <c r="BF355" s="7">
        <f ca="1">IF(Table2[[#This Row],[area]]="area2",Table2[[#This Row],[income]],0)</f>
        <v>0</v>
      </c>
      <c r="BG355" s="7">
        <f ca="1">IF(Table2[[#This Row],[area]]="area3",Table2[[#This Row],[income]],0)</f>
        <v>0</v>
      </c>
      <c r="BH355" s="7">
        <f ca="1">IF(Table2[[#This Row],[area]]="area4",Table2[[#This Row],[income]],0)</f>
        <v>0</v>
      </c>
      <c r="BI355" s="7">
        <f ca="1">IF(Table2[[#This Row],[area]]="area5",Table2[[#This Row],[income]],0)</f>
        <v>0</v>
      </c>
      <c r="BJ355" s="7">
        <f ca="1">IF(Table2[[#This Row],[area]]="area6",Table2[[#This Row],[income]],0)</f>
        <v>0</v>
      </c>
      <c r="BK355" s="7">
        <f ca="1">IF(Table2[[#This Row],[area]]="area7",Table2[[#This Row],[income]],0)</f>
        <v>0</v>
      </c>
      <c r="BL355" s="7">
        <f ca="1">IF(Table2[[#This Row],[area]]="area8",Table2[[#This Row],[income]],0)</f>
        <v>0</v>
      </c>
      <c r="BM355" s="7">
        <f ca="1">IF(Table2[[#This Row],[area]]="area9",Table2[[#This Row],[income]],0)</f>
        <v>0</v>
      </c>
      <c r="BN355" s="7">
        <f ca="1">IF(Table2[[#This Row],[area]]="area10",Table2[[#This Row],[income]],0)</f>
        <v>35268</v>
      </c>
      <c r="BO355" s="6">
        <f ca="1">IF(Table2[[#This Row],[field_of_work]]="health",Table2[[#This Row],[income]],0)</f>
        <v>0</v>
      </c>
      <c r="BP355" s="7">
        <f ca="1">IF(Table2[[#This Row],[field_of_work]]="construction",Table2[[#This Row],[income]],0)</f>
        <v>0</v>
      </c>
      <c r="BQ355" s="7">
        <f ca="1">IF(Table2[[#This Row],[field_of_work]]="teaching",Table2[[#This Row],[income]],0)</f>
        <v>0</v>
      </c>
      <c r="BR355" s="7">
        <f ca="1">IF(Table2[[#This Row],[field_of_work]]="IT",Table2[[#This Row],[income]],0)</f>
        <v>0</v>
      </c>
      <c r="BS355" s="7">
        <f ca="1">IF(Table2[[#This Row],[field_of_work]]="general work",Table2[[#This Row],[income]],0)</f>
        <v>0</v>
      </c>
      <c r="BT355" s="8">
        <f ca="1">IF(Table2[[#This Row],[field_of_work]]="agriculture",Table2[[#This Row],[income]],0)</f>
        <v>35268</v>
      </c>
      <c r="BU355" s="6">
        <f ca="1">IF(Table2[[#This Row],[value_of_debts]]&gt;Table2[[#This Row],[income]],1,0)</f>
        <v>1</v>
      </c>
      <c r="BV355" s="7"/>
      <c r="BW355" s="6">
        <f ca="1">IF(Table2[[#This Row],[net_worth_of_person($)]]&gt;$BX$14,Table2[[#This Row],[age]],0)</f>
        <v>26</v>
      </c>
      <c r="BX355" s="8"/>
    </row>
    <row r="356" spans="2:76" x14ac:dyDescent="0.3">
      <c r="B356">
        <f t="shared" ca="1" si="118"/>
        <v>1</v>
      </c>
      <c r="C356" t="str">
        <f t="shared" ca="1" si="119"/>
        <v>men</v>
      </c>
      <c r="D356">
        <f t="shared" ca="1" si="120"/>
        <v>43</v>
      </c>
      <c r="E356">
        <f t="shared" ca="1" si="121"/>
        <v>1</v>
      </c>
      <c r="F356" t="str">
        <f t="shared" ca="1" si="122"/>
        <v>health</v>
      </c>
      <c r="G356">
        <f t="shared" ca="1" si="123"/>
        <v>5</v>
      </c>
      <c r="H356" t="str">
        <f t="shared" ca="1" si="124"/>
        <v>other</v>
      </c>
      <c r="I356">
        <f t="shared" ca="1" si="125"/>
        <v>2</v>
      </c>
      <c r="J356">
        <f t="shared" ca="1" si="126"/>
        <v>2</v>
      </c>
      <c r="K356">
        <f t="shared" ca="1" si="127"/>
        <v>53567</v>
      </c>
      <c r="L356">
        <f t="shared" ca="1" si="128"/>
        <v>11</v>
      </c>
      <c r="M356" t="str">
        <f t="shared" ca="1" si="116"/>
        <v>area10</v>
      </c>
      <c r="N356">
        <f t="shared" ca="1" si="129"/>
        <v>321402</v>
      </c>
      <c r="O356" s="2">
        <f t="shared" ca="1" si="130"/>
        <v>101586.67905123146</v>
      </c>
      <c r="P356" s="1">
        <f t="shared" ca="1" si="131"/>
        <v>45935.0726992782</v>
      </c>
      <c r="Q356">
        <f t="shared" ca="1" si="132"/>
        <v>19669</v>
      </c>
      <c r="R356">
        <f t="shared" ca="1" si="133"/>
        <v>104390.16015145536</v>
      </c>
      <c r="S356">
        <f t="shared" ca="1" si="134"/>
        <v>70298.213955245534</v>
      </c>
      <c r="T356" s="1">
        <f t="shared" ca="1" si="135"/>
        <v>437635.28665452369</v>
      </c>
      <c r="U356" s="2">
        <f t="shared" ca="1" si="136"/>
        <v>225645.83920268682</v>
      </c>
      <c r="V356" s="1">
        <f t="shared" ca="1" si="137"/>
        <v>211989.44745183687</v>
      </c>
      <c r="AD356" s="6">
        <f ca="1">IF(Table2[[#This Row],[gender]]="men",1,0)</f>
        <v>1</v>
      </c>
      <c r="AE356" s="7">
        <f ca="1">IF(Table2[[#This Row],[gender]]="women",1,0)</f>
        <v>0</v>
      </c>
      <c r="AF356" s="7"/>
      <c r="AG356" s="8"/>
      <c r="AI356" s="6">
        <f ca="1">IF(Table2[[#This Row],[field_of_work]]="health",1,0)</f>
        <v>1</v>
      </c>
      <c r="AJ356" s="7">
        <f ca="1">IF(Table2[[#This Row],[field_of_work]]="construction",1,0)</f>
        <v>0</v>
      </c>
      <c r="AK356" s="7">
        <f ca="1">IF(Table2[[#This Row],[field_of_work]]="teaching",1,0)</f>
        <v>0</v>
      </c>
      <c r="AL356" s="7">
        <f ca="1">IF(Table2[[#This Row],[field_of_work]]="IT",1,0)</f>
        <v>0</v>
      </c>
      <c r="AM356" s="7">
        <f ca="1">IF(Table2[[#This Row],[field_of_work]]="general work",1,0)</f>
        <v>0</v>
      </c>
      <c r="AN356" s="7">
        <f ca="1">IF(Table2[[#This Row],[field_of_work]]="agriculture",1,0)</f>
        <v>0</v>
      </c>
      <c r="AO356" s="7"/>
      <c r="AP356" s="7"/>
      <c r="AQ356" s="7"/>
      <c r="AR356" s="7"/>
      <c r="AS356" s="7"/>
      <c r="AT356" s="8"/>
      <c r="AV356" s="19">
        <f t="shared" ca="1" si="117"/>
        <v>72170.199211552128</v>
      </c>
      <c r="AW356" s="8"/>
      <c r="AX356" s="6">
        <f ca="1">IF(Table2[[#This Row],[debts]]&gt;$AY$14,1,0)</f>
        <v>1</v>
      </c>
      <c r="AY356" s="7"/>
      <c r="AZ356" s="8"/>
      <c r="BA356" s="26">
        <f ca="1">Table2[[#This Row],[mortage_left]]/Table2[[#This Row],[value_of_house]]</f>
        <v>0.31607357468600528</v>
      </c>
      <c r="BB356" s="7">
        <f t="shared" ca="1" si="138"/>
        <v>0</v>
      </c>
      <c r="BC356" s="7"/>
      <c r="BD356" s="7"/>
      <c r="BE356" s="6">
        <f ca="1">IF(Table2[[#This Row],[area]]="area1",Table2[[#This Row],[income]],0)</f>
        <v>0</v>
      </c>
      <c r="BF356" s="7">
        <f ca="1">IF(Table2[[#This Row],[area]]="area2",Table2[[#This Row],[income]],0)</f>
        <v>0</v>
      </c>
      <c r="BG356" s="7">
        <f ca="1">IF(Table2[[#This Row],[area]]="area3",Table2[[#This Row],[income]],0)</f>
        <v>0</v>
      </c>
      <c r="BH356" s="7">
        <f ca="1">IF(Table2[[#This Row],[area]]="area4",Table2[[#This Row],[income]],0)</f>
        <v>0</v>
      </c>
      <c r="BI356" s="7">
        <f ca="1">IF(Table2[[#This Row],[area]]="area5",Table2[[#This Row],[income]],0)</f>
        <v>0</v>
      </c>
      <c r="BJ356" s="7">
        <f ca="1">IF(Table2[[#This Row],[area]]="area6",Table2[[#This Row],[income]],0)</f>
        <v>0</v>
      </c>
      <c r="BK356" s="7">
        <f ca="1">IF(Table2[[#This Row],[area]]="area7",Table2[[#This Row],[income]],0)</f>
        <v>0</v>
      </c>
      <c r="BL356" s="7">
        <f ca="1">IF(Table2[[#This Row],[area]]="area8",Table2[[#This Row],[income]],0)</f>
        <v>0</v>
      </c>
      <c r="BM356" s="7">
        <f ca="1">IF(Table2[[#This Row],[area]]="area9",Table2[[#This Row],[income]],0)</f>
        <v>0</v>
      </c>
      <c r="BN356" s="7">
        <f ca="1">IF(Table2[[#This Row],[area]]="area10",Table2[[#This Row],[income]],0)</f>
        <v>53567</v>
      </c>
      <c r="BO356" s="6">
        <f ca="1">IF(Table2[[#This Row],[field_of_work]]="health",Table2[[#This Row],[income]],0)</f>
        <v>53567</v>
      </c>
      <c r="BP356" s="7">
        <f ca="1">IF(Table2[[#This Row],[field_of_work]]="construction",Table2[[#This Row],[income]],0)</f>
        <v>0</v>
      </c>
      <c r="BQ356" s="7">
        <f ca="1">IF(Table2[[#This Row],[field_of_work]]="teaching",Table2[[#This Row],[income]],0)</f>
        <v>0</v>
      </c>
      <c r="BR356" s="7">
        <f ca="1">IF(Table2[[#This Row],[field_of_work]]="IT",Table2[[#This Row],[income]],0)</f>
        <v>0</v>
      </c>
      <c r="BS356" s="7">
        <f ca="1">IF(Table2[[#This Row],[field_of_work]]="general work",Table2[[#This Row],[income]],0)</f>
        <v>0</v>
      </c>
      <c r="BT356" s="8">
        <f ca="1">IF(Table2[[#This Row],[field_of_work]]="agriculture",Table2[[#This Row],[income]],0)</f>
        <v>0</v>
      </c>
      <c r="BU356" s="6">
        <f ca="1">IF(Table2[[#This Row],[value_of_debts]]&gt;Table2[[#This Row],[income]],1,0)</f>
        <v>1</v>
      </c>
      <c r="BV356" s="7"/>
      <c r="BW356" s="6">
        <f ca="1">IF(Table2[[#This Row],[net_worth_of_person($)]]&gt;$BX$14,Table2[[#This Row],[age]],0)</f>
        <v>43</v>
      </c>
      <c r="BX356" s="8"/>
    </row>
    <row r="357" spans="2:76" x14ac:dyDescent="0.3">
      <c r="B357">
        <f t="shared" ca="1" si="118"/>
        <v>1</v>
      </c>
      <c r="C357" t="str">
        <f t="shared" ca="1" si="119"/>
        <v>men</v>
      </c>
      <c r="D357">
        <f t="shared" ca="1" si="120"/>
        <v>44</v>
      </c>
      <c r="E357">
        <f t="shared" ca="1" si="121"/>
        <v>2</v>
      </c>
      <c r="F357" t="str">
        <f t="shared" ca="1" si="122"/>
        <v>construction</v>
      </c>
      <c r="G357">
        <f t="shared" ca="1" si="123"/>
        <v>4</v>
      </c>
      <c r="H357" t="str">
        <f t="shared" ca="1" si="124"/>
        <v>technical</v>
      </c>
      <c r="I357">
        <f t="shared" ca="1" si="125"/>
        <v>4</v>
      </c>
      <c r="J357">
        <f t="shared" ca="1" si="126"/>
        <v>2</v>
      </c>
      <c r="K357">
        <f t="shared" ca="1" si="127"/>
        <v>79569</v>
      </c>
      <c r="L357">
        <f t="shared" ca="1" si="128"/>
        <v>14</v>
      </c>
      <c r="M357" t="str">
        <f t="shared" ca="1" si="116"/>
        <v>area10</v>
      </c>
      <c r="N357">
        <f t="shared" ca="1" si="129"/>
        <v>318276</v>
      </c>
      <c r="O357" s="2">
        <f t="shared" ca="1" si="130"/>
        <v>185064.0529865158</v>
      </c>
      <c r="P357" s="1">
        <f t="shared" ca="1" si="131"/>
        <v>144340.39842310426</v>
      </c>
      <c r="Q357">
        <f t="shared" ca="1" si="132"/>
        <v>47132</v>
      </c>
      <c r="R357">
        <f t="shared" ca="1" si="133"/>
        <v>144751.56422313655</v>
      </c>
      <c r="S357">
        <f t="shared" ca="1" si="134"/>
        <v>20567.792669871687</v>
      </c>
      <c r="T357" s="1">
        <f t="shared" ca="1" si="135"/>
        <v>483184.19109297596</v>
      </c>
      <c r="U357" s="2">
        <f t="shared" ca="1" si="136"/>
        <v>376947.61720965232</v>
      </c>
      <c r="V357" s="1">
        <f t="shared" ca="1" si="137"/>
        <v>106236.57388332364</v>
      </c>
      <c r="AD357" s="6">
        <f ca="1">IF(Table2[[#This Row],[gender]]="men",1,0)</f>
        <v>1</v>
      </c>
      <c r="AE357" s="7">
        <f ca="1">IF(Table2[[#This Row],[gender]]="women",1,0)</f>
        <v>0</v>
      </c>
      <c r="AF357" s="7"/>
      <c r="AG357" s="8"/>
      <c r="AI357" s="6">
        <f ca="1">IF(Table2[[#This Row],[field_of_work]]="health",1,0)</f>
        <v>0</v>
      </c>
      <c r="AJ357" s="7">
        <f ca="1">IF(Table2[[#This Row],[field_of_work]]="construction",1,0)</f>
        <v>1</v>
      </c>
      <c r="AK357" s="7">
        <f ca="1">IF(Table2[[#This Row],[field_of_work]]="teaching",1,0)</f>
        <v>0</v>
      </c>
      <c r="AL357" s="7">
        <f ca="1">IF(Table2[[#This Row],[field_of_work]]="IT",1,0)</f>
        <v>0</v>
      </c>
      <c r="AM357" s="7">
        <f ca="1">IF(Table2[[#This Row],[field_of_work]]="general work",1,0)</f>
        <v>0</v>
      </c>
      <c r="AN357" s="7">
        <f ca="1">IF(Table2[[#This Row],[field_of_work]]="agriculture",1,0)</f>
        <v>0</v>
      </c>
      <c r="AO357" s="7"/>
      <c r="AP357" s="7"/>
      <c r="AQ357" s="7"/>
      <c r="AR357" s="7"/>
      <c r="AS357" s="7"/>
      <c r="AT357" s="8"/>
      <c r="AV357" s="19">
        <f t="shared" ca="1" si="117"/>
        <v>21356.473488339765</v>
      </c>
      <c r="AW357" s="8"/>
      <c r="AX357" s="6">
        <f ca="1">IF(Table2[[#This Row],[debts]]&gt;$AY$14,1,0)</f>
        <v>1</v>
      </c>
      <c r="AY357" s="7"/>
      <c r="AZ357" s="8"/>
      <c r="BA357" s="26">
        <f ca="1">Table2[[#This Row],[mortage_left]]/Table2[[#This Row],[value_of_house]]</f>
        <v>0.58145776931504667</v>
      </c>
      <c r="BB357" s="7">
        <f t="shared" ca="1" si="138"/>
        <v>0</v>
      </c>
      <c r="BC357" s="7"/>
      <c r="BD357" s="7"/>
      <c r="BE357" s="6">
        <f ca="1">IF(Table2[[#This Row],[area]]="area1",Table2[[#This Row],[income]],0)</f>
        <v>0</v>
      </c>
      <c r="BF357" s="7">
        <f ca="1">IF(Table2[[#This Row],[area]]="area2",Table2[[#This Row],[income]],0)</f>
        <v>0</v>
      </c>
      <c r="BG357" s="7">
        <f ca="1">IF(Table2[[#This Row],[area]]="area3",Table2[[#This Row],[income]],0)</f>
        <v>0</v>
      </c>
      <c r="BH357" s="7">
        <f ca="1">IF(Table2[[#This Row],[area]]="area4",Table2[[#This Row],[income]],0)</f>
        <v>0</v>
      </c>
      <c r="BI357" s="7">
        <f ca="1">IF(Table2[[#This Row],[area]]="area5",Table2[[#This Row],[income]],0)</f>
        <v>0</v>
      </c>
      <c r="BJ357" s="7">
        <f ca="1">IF(Table2[[#This Row],[area]]="area6",Table2[[#This Row],[income]],0)</f>
        <v>0</v>
      </c>
      <c r="BK357" s="7">
        <f ca="1">IF(Table2[[#This Row],[area]]="area7",Table2[[#This Row],[income]],0)</f>
        <v>0</v>
      </c>
      <c r="BL357" s="7">
        <f ca="1">IF(Table2[[#This Row],[area]]="area8",Table2[[#This Row],[income]],0)</f>
        <v>0</v>
      </c>
      <c r="BM357" s="7">
        <f ca="1">IF(Table2[[#This Row],[area]]="area9",Table2[[#This Row],[income]],0)</f>
        <v>0</v>
      </c>
      <c r="BN357" s="7">
        <f ca="1">IF(Table2[[#This Row],[area]]="area10",Table2[[#This Row],[income]],0)</f>
        <v>79569</v>
      </c>
      <c r="BO357" s="6">
        <f ca="1">IF(Table2[[#This Row],[field_of_work]]="health",Table2[[#This Row],[income]],0)</f>
        <v>0</v>
      </c>
      <c r="BP357" s="7">
        <f ca="1">IF(Table2[[#This Row],[field_of_work]]="construction",Table2[[#This Row],[income]],0)</f>
        <v>79569</v>
      </c>
      <c r="BQ357" s="7">
        <f ca="1">IF(Table2[[#This Row],[field_of_work]]="teaching",Table2[[#This Row],[income]],0)</f>
        <v>0</v>
      </c>
      <c r="BR357" s="7">
        <f ca="1">IF(Table2[[#This Row],[field_of_work]]="IT",Table2[[#This Row],[income]],0)</f>
        <v>0</v>
      </c>
      <c r="BS357" s="7">
        <f ca="1">IF(Table2[[#This Row],[field_of_work]]="general work",Table2[[#This Row],[income]],0)</f>
        <v>0</v>
      </c>
      <c r="BT357" s="8">
        <f ca="1">IF(Table2[[#This Row],[field_of_work]]="agriculture",Table2[[#This Row],[income]],0)</f>
        <v>0</v>
      </c>
      <c r="BU357" s="6">
        <f ca="1">IF(Table2[[#This Row],[value_of_debts]]&gt;Table2[[#This Row],[income]],1,0)</f>
        <v>1</v>
      </c>
      <c r="BV357" s="7"/>
      <c r="BW357" s="6">
        <f ca="1">IF(Table2[[#This Row],[net_worth_of_person($)]]&gt;$BX$14,Table2[[#This Row],[age]],0)</f>
        <v>44</v>
      </c>
      <c r="BX357" s="8"/>
    </row>
    <row r="358" spans="2:76" x14ac:dyDescent="0.3">
      <c r="B358">
        <f t="shared" ca="1" si="118"/>
        <v>1</v>
      </c>
      <c r="C358" t="str">
        <f t="shared" ca="1" si="119"/>
        <v>men</v>
      </c>
      <c r="D358">
        <f t="shared" ca="1" si="120"/>
        <v>38</v>
      </c>
      <c r="E358">
        <f t="shared" ca="1" si="121"/>
        <v>1</v>
      </c>
      <c r="F358" t="str">
        <f t="shared" ca="1" si="122"/>
        <v>health</v>
      </c>
      <c r="G358">
        <f t="shared" ca="1" si="123"/>
        <v>2</v>
      </c>
      <c r="H358" t="str">
        <f t="shared" ca="1" si="124"/>
        <v>college</v>
      </c>
      <c r="I358">
        <f t="shared" ca="1" si="125"/>
        <v>3</v>
      </c>
      <c r="J358">
        <f t="shared" ca="1" si="126"/>
        <v>1</v>
      </c>
      <c r="K358">
        <f t="shared" ca="1" si="127"/>
        <v>42074</v>
      </c>
      <c r="L358">
        <f t="shared" ca="1" si="128"/>
        <v>7</v>
      </c>
      <c r="M358" t="str">
        <f t="shared" ca="1" si="116"/>
        <v>area7</v>
      </c>
      <c r="N358">
        <f t="shared" ca="1" si="129"/>
        <v>210370</v>
      </c>
      <c r="O358" s="2">
        <f t="shared" ca="1" si="130"/>
        <v>139685.19383100932</v>
      </c>
      <c r="P358" s="1">
        <f t="shared" ca="1" si="131"/>
        <v>21356.473488339765</v>
      </c>
      <c r="Q358">
        <f t="shared" ca="1" si="132"/>
        <v>18522</v>
      </c>
      <c r="R358">
        <f t="shared" ca="1" si="133"/>
        <v>82890.471255821845</v>
      </c>
      <c r="S358">
        <f t="shared" ca="1" si="134"/>
        <v>44516.408172452124</v>
      </c>
      <c r="T358" s="1">
        <f t="shared" ca="1" si="135"/>
        <v>276242.88166079193</v>
      </c>
      <c r="U358" s="2">
        <f t="shared" ca="1" si="136"/>
        <v>241097.66508683117</v>
      </c>
      <c r="V358" s="1">
        <f t="shared" ca="1" si="137"/>
        <v>35145.216573960759</v>
      </c>
      <c r="AD358" s="6">
        <f ca="1">IF(Table2[[#This Row],[gender]]="men",1,0)</f>
        <v>1</v>
      </c>
      <c r="AE358" s="7">
        <f ca="1">IF(Table2[[#This Row],[gender]]="women",1,0)</f>
        <v>0</v>
      </c>
      <c r="AF358" s="7"/>
      <c r="AG358" s="8"/>
      <c r="AI358" s="6">
        <f ca="1">IF(Table2[[#This Row],[field_of_work]]="health",1,0)</f>
        <v>1</v>
      </c>
      <c r="AJ358" s="7">
        <f ca="1">IF(Table2[[#This Row],[field_of_work]]="construction",1,0)</f>
        <v>0</v>
      </c>
      <c r="AK358" s="7">
        <f ca="1">IF(Table2[[#This Row],[field_of_work]]="teaching",1,0)</f>
        <v>0</v>
      </c>
      <c r="AL358" s="7">
        <f ca="1">IF(Table2[[#This Row],[field_of_work]]="IT",1,0)</f>
        <v>0</v>
      </c>
      <c r="AM358" s="7">
        <f ca="1">IF(Table2[[#This Row],[field_of_work]]="general work",1,0)</f>
        <v>0</v>
      </c>
      <c r="AN358" s="7">
        <f ca="1">IF(Table2[[#This Row],[field_of_work]]="agriculture",1,0)</f>
        <v>0</v>
      </c>
      <c r="AO358" s="7"/>
      <c r="AP358" s="7"/>
      <c r="AQ358" s="7"/>
      <c r="AR358" s="7"/>
      <c r="AS358" s="7"/>
      <c r="AT358" s="8"/>
      <c r="AV358" s="19">
        <f t="shared" ca="1" si="117"/>
        <v>5996.0547530617623</v>
      </c>
      <c r="AW358" s="8"/>
      <c r="AX358" s="6">
        <f ca="1">IF(Table2[[#This Row],[debts]]&gt;$AY$14,1,0)</f>
        <v>1</v>
      </c>
      <c r="AY358" s="7"/>
      <c r="AZ358" s="8"/>
      <c r="BA358" s="26">
        <f ca="1">Table2[[#This Row],[mortage_left]]/Table2[[#This Row],[value_of_house]]</f>
        <v>0.66399768898136291</v>
      </c>
      <c r="BB358" s="7">
        <f t="shared" ca="1" si="138"/>
        <v>0</v>
      </c>
      <c r="BC358" s="7"/>
      <c r="BD358" s="7"/>
      <c r="BE358" s="6">
        <f ca="1">IF(Table2[[#This Row],[area]]="area1",Table2[[#This Row],[income]],0)</f>
        <v>0</v>
      </c>
      <c r="BF358" s="7">
        <f ca="1">IF(Table2[[#This Row],[area]]="area2",Table2[[#This Row],[income]],0)</f>
        <v>0</v>
      </c>
      <c r="BG358" s="7">
        <f ca="1">IF(Table2[[#This Row],[area]]="area3",Table2[[#This Row],[income]],0)</f>
        <v>0</v>
      </c>
      <c r="BH358" s="7">
        <f ca="1">IF(Table2[[#This Row],[area]]="area4",Table2[[#This Row],[income]],0)</f>
        <v>0</v>
      </c>
      <c r="BI358" s="7">
        <f ca="1">IF(Table2[[#This Row],[area]]="area5",Table2[[#This Row],[income]],0)</f>
        <v>0</v>
      </c>
      <c r="BJ358" s="7">
        <f ca="1">IF(Table2[[#This Row],[area]]="area6",Table2[[#This Row],[income]],0)</f>
        <v>0</v>
      </c>
      <c r="BK358" s="7">
        <f ca="1">IF(Table2[[#This Row],[area]]="area7",Table2[[#This Row],[income]],0)</f>
        <v>42074</v>
      </c>
      <c r="BL358" s="7">
        <f ca="1">IF(Table2[[#This Row],[area]]="area8",Table2[[#This Row],[income]],0)</f>
        <v>0</v>
      </c>
      <c r="BM358" s="7">
        <f ca="1">IF(Table2[[#This Row],[area]]="area9",Table2[[#This Row],[income]],0)</f>
        <v>0</v>
      </c>
      <c r="BN358" s="7">
        <f ca="1">IF(Table2[[#This Row],[area]]="area10",Table2[[#This Row],[income]],0)</f>
        <v>0</v>
      </c>
      <c r="BO358" s="6">
        <f ca="1">IF(Table2[[#This Row],[field_of_work]]="health",Table2[[#This Row],[income]],0)</f>
        <v>42074</v>
      </c>
      <c r="BP358" s="7">
        <f ca="1">IF(Table2[[#This Row],[field_of_work]]="construction",Table2[[#This Row],[income]],0)</f>
        <v>0</v>
      </c>
      <c r="BQ358" s="7">
        <f ca="1">IF(Table2[[#This Row],[field_of_work]]="teaching",Table2[[#This Row],[income]],0)</f>
        <v>0</v>
      </c>
      <c r="BR358" s="7">
        <f ca="1">IF(Table2[[#This Row],[field_of_work]]="IT",Table2[[#This Row],[income]],0)</f>
        <v>0</v>
      </c>
      <c r="BS358" s="7">
        <f ca="1">IF(Table2[[#This Row],[field_of_work]]="general work",Table2[[#This Row],[income]],0)</f>
        <v>0</v>
      </c>
      <c r="BT358" s="8">
        <f ca="1">IF(Table2[[#This Row],[field_of_work]]="agriculture",Table2[[#This Row],[income]],0)</f>
        <v>0</v>
      </c>
      <c r="BU358" s="6">
        <f ca="1">IF(Table2[[#This Row],[value_of_debts]]&gt;Table2[[#This Row],[income]],1,0)</f>
        <v>1</v>
      </c>
      <c r="BV358" s="7"/>
      <c r="BW358" s="6">
        <f ca="1">IF(Table2[[#This Row],[net_worth_of_person($)]]&gt;$BX$14,Table2[[#This Row],[age]],0)</f>
        <v>38</v>
      </c>
      <c r="BX358" s="8"/>
    </row>
    <row r="359" spans="2:76" x14ac:dyDescent="0.3">
      <c r="B359">
        <f t="shared" ca="1" si="118"/>
        <v>2</v>
      </c>
      <c r="C359" t="str">
        <f t="shared" ca="1" si="119"/>
        <v>women</v>
      </c>
      <c r="D359">
        <f t="shared" ca="1" si="120"/>
        <v>41</v>
      </c>
      <c r="E359">
        <f t="shared" ca="1" si="121"/>
        <v>4</v>
      </c>
      <c r="F359" t="str">
        <f t="shared" ca="1" si="122"/>
        <v>IT</v>
      </c>
      <c r="G359">
        <f t="shared" ca="1" si="123"/>
        <v>5</v>
      </c>
      <c r="H359" t="str">
        <f t="shared" ca="1" si="124"/>
        <v>other</v>
      </c>
      <c r="I359">
        <f t="shared" ca="1" si="125"/>
        <v>3</v>
      </c>
      <c r="J359">
        <f t="shared" ca="1" si="126"/>
        <v>1</v>
      </c>
      <c r="K359">
        <f t="shared" ca="1" si="127"/>
        <v>32620</v>
      </c>
      <c r="L359">
        <f t="shared" ca="1" si="128"/>
        <v>9</v>
      </c>
      <c r="M359" t="str">
        <f t="shared" ca="1" si="116"/>
        <v>area9</v>
      </c>
      <c r="N359">
        <f t="shared" ca="1" si="129"/>
        <v>130480</v>
      </c>
      <c r="O359" s="2">
        <f t="shared" ca="1" si="130"/>
        <v>15577.453631151508</v>
      </c>
      <c r="P359" s="1">
        <f t="shared" ca="1" si="131"/>
        <v>5996.0547530617623</v>
      </c>
      <c r="Q359">
        <f t="shared" ca="1" si="132"/>
        <v>2002</v>
      </c>
      <c r="R359">
        <f t="shared" ca="1" si="133"/>
        <v>22751.69923104503</v>
      </c>
      <c r="S359">
        <f t="shared" ca="1" si="134"/>
        <v>1392.1882915073163</v>
      </c>
      <c r="T359" s="1">
        <f t="shared" ca="1" si="135"/>
        <v>137868.24304456907</v>
      </c>
      <c r="U359" s="2">
        <f t="shared" ca="1" si="136"/>
        <v>40331.152862196541</v>
      </c>
      <c r="V359" s="1">
        <f t="shared" ca="1" si="137"/>
        <v>97537.090182372529</v>
      </c>
      <c r="AD359" s="6">
        <f ca="1">IF(Table2[[#This Row],[gender]]="men",1,0)</f>
        <v>0</v>
      </c>
      <c r="AE359" s="7">
        <f ca="1">IF(Table2[[#This Row],[gender]]="women",1,0)</f>
        <v>1</v>
      </c>
      <c r="AF359" s="7"/>
      <c r="AG359" s="8"/>
      <c r="AI359" s="6">
        <f ca="1">IF(Table2[[#This Row],[field_of_work]]="health",1,0)</f>
        <v>0</v>
      </c>
      <c r="AJ359" s="7">
        <f ca="1">IF(Table2[[#This Row],[field_of_work]]="construction",1,0)</f>
        <v>0</v>
      </c>
      <c r="AK359" s="7">
        <f ca="1">IF(Table2[[#This Row],[field_of_work]]="teaching",1,0)</f>
        <v>0</v>
      </c>
      <c r="AL359" s="7">
        <f ca="1">IF(Table2[[#This Row],[field_of_work]]="IT",1,0)</f>
        <v>1</v>
      </c>
      <c r="AM359" s="7">
        <f ca="1">IF(Table2[[#This Row],[field_of_work]]="general work",1,0)</f>
        <v>0</v>
      </c>
      <c r="AN359" s="7">
        <f ca="1">IF(Table2[[#This Row],[field_of_work]]="agriculture",1,0)</f>
        <v>0</v>
      </c>
      <c r="AO359" s="7"/>
      <c r="AP359" s="7"/>
      <c r="AQ359" s="7"/>
      <c r="AR359" s="7"/>
      <c r="AS359" s="7"/>
      <c r="AT359" s="8"/>
      <c r="AV359" s="19">
        <f t="shared" ca="1" si="117"/>
        <v>15560.177608002516</v>
      </c>
      <c r="AW359" s="8"/>
      <c r="AX359" s="6">
        <f ca="1">IF(Table2[[#This Row],[debts]]&gt;$AY$14,1,0)</f>
        <v>1</v>
      </c>
      <c r="AY359" s="7"/>
      <c r="AZ359" s="8"/>
      <c r="BA359" s="26">
        <f ca="1">Table2[[#This Row],[mortage_left]]/Table2[[#This Row],[value_of_house]]</f>
        <v>0.11938575744291469</v>
      </c>
      <c r="BB359" s="7">
        <f t="shared" ca="1" si="138"/>
        <v>1</v>
      </c>
      <c r="BC359" s="7"/>
      <c r="BD359" s="7"/>
      <c r="BE359" s="6">
        <f ca="1">IF(Table2[[#This Row],[area]]="area1",Table2[[#This Row],[income]],0)</f>
        <v>0</v>
      </c>
      <c r="BF359" s="7">
        <f ca="1">IF(Table2[[#This Row],[area]]="area2",Table2[[#This Row],[income]],0)</f>
        <v>0</v>
      </c>
      <c r="BG359" s="7">
        <f ca="1">IF(Table2[[#This Row],[area]]="area3",Table2[[#This Row],[income]],0)</f>
        <v>0</v>
      </c>
      <c r="BH359" s="7">
        <f ca="1">IF(Table2[[#This Row],[area]]="area4",Table2[[#This Row],[income]],0)</f>
        <v>0</v>
      </c>
      <c r="BI359" s="7">
        <f ca="1">IF(Table2[[#This Row],[area]]="area5",Table2[[#This Row],[income]],0)</f>
        <v>0</v>
      </c>
      <c r="BJ359" s="7">
        <f ca="1">IF(Table2[[#This Row],[area]]="area6",Table2[[#This Row],[income]],0)</f>
        <v>0</v>
      </c>
      <c r="BK359" s="7">
        <f ca="1">IF(Table2[[#This Row],[area]]="area7",Table2[[#This Row],[income]],0)</f>
        <v>0</v>
      </c>
      <c r="BL359" s="7">
        <f ca="1">IF(Table2[[#This Row],[area]]="area8",Table2[[#This Row],[income]],0)</f>
        <v>0</v>
      </c>
      <c r="BM359" s="7">
        <f ca="1">IF(Table2[[#This Row],[area]]="area9",Table2[[#This Row],[income]],0)</f>
        <v>32620</v>
      </c>
      <c r="BN359" s="7">
        <f ca="1">IF(Table2[[#This Row],[area]]="area10",Table2[[#This Row],[income]],0)</f>
        <v>0</v>
      </c>
      <c r="BO359" s="6">
        <f ca="1">IF(Table2[[#This Row],[field_of_work]]="health",Table2[[#This Row],[income]],0)</f>
        <v>0</v>
      </c>
      <c r="BP359" s="7">
        <f ca="1">IF(Table2[[#This Row],[field_of_work]]="construction",Table2[[#This Row],[income]],0)</f>
        <v>0</v>
      </c>
      <c r="BQ359" s="7">
        <f ca="1">IF(Table2[[#This Row],[field_of_work]]="teaching",Table2[[#This Row],[income]],0)</f>
        <v>0</v>
      </c>
      <c r="BR359" s="7">
        <f ca="1">IF(Table2[[#This Row],[field_of_work]]="IT",Table2[[#This Row],[income]],0)</f>
        <v>32620</v>
      </c>
      <c r="BS359" s="7">
        <f ca="1">IF(Table2[[#This Row],[field_of_work]]="general work",Table2[[#This Row],[income]],0)</f>
        <v>0</v>
      </c>
      <c r="BT359" s="8">
        <f ca="1">IF(Table2[[#This Row],[field_of_work]]="agriculture",Table2[[#This Row],[income]],0)</f>
        <v>0</v>
      </c>
      <c r="BU359" s="6">
        <f ca="1">IF(Table2[[#This Row],[value_of_debts]]&gt;Table2[[#This Row],[income]],1,0)</f>
        <v>1</v>
      </c>
      <c r="BV359" s="7"/>
      <c r="BW359" s="6">
        <f ca="1">IF(Table2[[#This Row],[net_worth_of_person($)]]&gt;$BX$14,Table2[[#This Row],[age]],0)</f>
        <v>41</v>
      </c>
      <c r="BX359" s="8"/>
    </row>
    <row r="360" spans="2:76" x14ac:dyDescent="0.3">
      <c r="B360">
        <f t="shared" ca="1" si="118"/>
        <v>2</v>
      </c>
      <c r="C360" t="str">
        <f t="shared" ca="1" si="119"/>
        <v>women</v>
      </c>
      <c r="D360">
        <f t="shared" ca="1" si="120"/>
        <v>45</v>
      </c>
      <c r="E360">
        <f t="shared" ca="1" si="121"/>
        <v>6</v>
      </c>
      <c r="F360" t="str">
        <f t="shared" ca="1" si="122"/>
        <v>agriculture</v>
      </c>
      <c r="G360">
        <f t="shared" ca="1" si="123"/>
        <v>3</v>
      </c>
      <c r="H360" t="str">
        <f t="shared" ca="1" si="124"/>
        <v>university</v>
      </c>
      <c r="I360">
        <f t="shared" ca="1" si="125"/>
        <v>1</v>
      </c>
      <c r="J360">
        <f t="shared" ca="1" si="126"/>
        <v>3</v>
      </c>
      <c r="K360">
        <f t="shared" ca="1" si="127"/>
        <v>59305</v>
      </c>
      <c r="L360">
        <f t="shared" ca="1" si="128"/>
        <v>3</v>
      </c>
      <c r="M360" t="str">
        <f t="shared" ca="1" si="116"/>
        <v>area3</v>
      </c>
      <c r="N360">
        <f t="shared" ca="1" si="129"/>
        <v>355830</v>
      </c>
      <c r="O360" s="2">
        <f t="shared" ca="1" si="130"/>
        <v>57160.950835870724</v>
      </c>
      <c r="P360" s="1">
        <f t="shared" ca="1" si="131"/>
        <v>46680.532824007547</v>
      </c>
      <c r="Q360">
        <f t="shared" ca="1" si="132"/>
        <v>26118</v>
      </c>
      <c r="R360">
        <f t="shared" ca="1" si="133"/>
        <v>96373.23553134856</v>
      </c>
      <c r="S360">
        <f t="shared" ca="1" si="134"/>
        <v>56755.61933895322</v>
      </c>
      <c r="T360" s="1">
        <f t="shared" ca="1" si="135"/>
        <v>459266.15216296079</v>
      </c>
      <c r="U360" s="2">
        <f t="shared" ca="1" si="136"/>
        <v>179652.18636721928</v>
      </c>
      <c r="V360" s="1">
        <f t="shared" ca="1" si="137"/>
        <v>279613.96579574153</v>
      </c>
      <c r="AD360" s="6">
        <f ca="1">IF(Table2[[#This Row],[gender]]="men",1,0)</f>
        <v>0</v>
      </c>
      <c r="AE360" s="7">
        <f ca="1">IF(Table2[[#This Row],[gender]]="women",1,0)</f>
        <v>1</v>
      </c>
      <c r="AF360" s="7"/>
      <c r="AG360" s="8"/>
      <c r="AI360" s="6">
        <f ca="1">IF(Table2[[#This Row],[field_of_work]]="health",1,0)</f>
        <v>0</v>
      </c>
      <c r="AJ360" s="7">
        <f ca="1">IF(Table2[[#This Row],[field_of_work]]="construction",1,0)</f>
        <v>0</v>
      </c>
      <c r="AK360" s="7">
        <f ca="1">IF(Table2[[#This Row],[field_of_work]]="teaching",1,0)</f>
        <v>0</v>
      </c>
      <c r="AL360" s="7">
        <f ca="1">IF(Table2[[#This Row],[field_of_work]]="IT",1,0)</f>
        <v>0</v>
      </c>
      <c r="AM360" s="7">
        <f ca="1">IF(Table2[[#This Row],[field_of_work]]="general work",1,0)</f>
        <v>0</v>
      </c>
      <c r="AN360" s="7">
        <f ca="1">IF(Table2[[#This Row],[field_of_work]]="agriculture",1,0)</f>
        <v>1</v>
      </c>
      <c r="AO360" s="7"/>
      <c r="AP360" s="7"/>
      <c r="AQ360" s="7"/>
      <c r="AR360" s="7"/>
      <c r="AS360" s="7"/>
      <c r="AT360" s="8"/>
      <c r="AV360" s="19">
        <f t="shared" ca="1" si="117"/>
        <v>19125.730642252245</v>
      </c>
      <c r="AW360" s="8"/>
      <c r="AX360" s="6">
        <f ca="1">IF(Table2[[#This Row],[debts]]&gt;$AY$14,1,0)</f>
        <v>1</v>
      </c>
      <c r="AY360" s="7"/>
      <c r="AZ360" s="8"/>
      <c r="BA360" s="26">
        <f ca="1">Table2[[#This Row],[mortage_left]]/Table2[[#This Row],[value_of_house]]</f>
        <v>0.16064117931560218</v>
      </c>
      <c r="BB360" s="7">
        <f t="shared" ca="1" si="138"/>
        <v>1</v>
      </c>
      <c r="BC360" s="7"/>
      <c r="BD360" s="7"/>
      <c r="BE360" s="6">
        <f ca="1">IF(Table2[[#This Row],[area]]="area1",Table2[[#This Row],[income]],0)</f>
        <v>0</v>
      </c>
      <c r="BF360" s="7">
        <f ca="1">IF(Table2[[#This Row],[area]]="area2",Table2[[#This Row],[income]],0)</f>
        <v>0</v>
      </c>
      <c r="BG360" s="7">
        <f ca="1">IF(Table2[[#This Row],[area]]="area3",Table2[[#This Row],[income]],0)</f>
        <v>59305</v>
      </c>
      <c r="BH360" s="7">
        <f ca="1">IF(Table2[[#This Row],[area]]="area4",Table2[[#This Row],[income]],0)</f>
        <v>0</v>
      </c>
      <c r="BI360" s="7">
        <f ca="1">IF(Table2[[#This Row],[area]]="area5",Table2[[#This Row],[income]],0)</f>
        <v>0</v>
      </c>
      <c r="BJ360" s="7">
        <f ca="1">IF(Table2[[#This Row],[area]]="area6",Table2[[#This Row],[income]],0)</f>
        <v>0</v>
      </c>
      <c r="BK360" s="7">
        <f ca="1">IF(Table2[[#This Row],[area]]="area7",Table2[[#This Row],[income]],0)</f>
        <v>0</v>
      </c>
      <c r="BL360" s="7">
        <f ca="1">IF(Table2[[#This Row],[area]]="area8",Table2[[#This Row],[income]],0)</f>
        <v>0</v>
      </c>
      <c r="BM360" s="7">
        <f ca="1">IF(Table2[[#This Row],[area]]="area9",Table2[[#This Row],[income]],0)</f>
        <v>0</v>
      </c>
      <c r="BN360" s="7">
        <f ca="1">IF(Table2[[#This Row],[area]]="area10",Table2[[#This Row],[income]],0)</f>
        <v>0</v>
      </c>
      <c r="BO360" s="6">
        <f ca="1">IF(Table2[[#This Row],[field_of_work]]="health",Table2[[#This Row],[income]],0)</f>
        <v>0</v>
      </c>
      <c r="BP360" s="7">
        <f ca="1">IF(Table2[[#This Row],[field_of_work]]="construction",Table2[[#This Row],[income]],0)</f>
        <v>0</v>
      </c>
      <c r="BQ360" s="7">
        <f ca="1">IF(Table2[[#This Row],[field_of_work]]="teaching",Table2[[#This Row],[income]],0)</f>
        <v>0</v>
      </c>
      <c r="BR360" s="7">
        <f ca="1">IF(Table2[[#This Row],[field_of_work]]="IT",Table2[[#This Row],[income]],0)</f>
        <v>0</v>
      </c>
      <c r="BS360" s="7">
        <f ca="1">IF(Table2[[#This Row],[field_of_work]]="general work",Table2[[#This Row],[income]],0)</f>
        <v>0</v>
      </c>
      <c r="BT360" s="8">
        <f ca="1">IF(Table2[[#This Row],[field_of_work]]="agriculture",Table2[[#This Row],[income]],0)</f>
        <v>59305</v>
      </c>
      <c r="BU360" s="6">
        <f ca="1">IF(Table2[[#This Row],[value_of_debts]]&gt;Table2[[#This Row],[income]],1,0)</f>
        <v>1</v>
      </c>
      <c r="BV360" s="7"/>
      <c r="BW360" s="6">
        <f ca="1">IF(Table2[[#This Row],[net_worth_of_person($)]]&gt;$BX$14,Table2[[#This Row],[age]],0)</f>
        <v>45</v>
      </c>
      <c r="BX360" s="8"/>
    </row>
    <row r="361" spans="2:76" x14ac:dyDescent="0.3">
      <c r="B361">
        <f t="shared" ca="1" si="118"/>
        <v>2</v>
      </c>
      <c r="C361" t="str">
        <f t="shared" ca="1" si="119"/>
        <v>women</v>
      </c>
      <c r="D361">
        <f t="shared" ca="1" si="120"/>
        <v>35</v>
      </c>
      <c r="E361">
        <f t="shared" ca="1" si="121"/>
        <v>3</v>
      </c>
      <c r="F361" t="str">
        <f t="shared" ca="1" si="122"/>
        <v>teaching</v>
      </c>
      <c r="G361">
        <f t="shared" ca="1" si="123"/>
        <v>5</v>
      </c>
      <c r="H361" t="str">
        <f t="shared" ca="1" si="124"/>
        <v>other</v>
      </c>
      <c r="I361">
        <f t="shared" ca="1" si="125"/>
        <v>3</v>
      </c>
      <c r="J361">
        <f t="shared" ca="1" si="126"/>
        <v>2</v>
      </c>
      <c r="K361">
        <f t="shared" ca="1" si="127"/>
        <v>36760</v>
      </c>
      <c r="L361">
        <f t="shared" ca="1" si="128"/>
        <v>11</v>
      </c>
      <c r="M361" t="str">
        <f t="shared" ca="1" si="116"/>
        <v>area10</v>
      </c>
      <c r="N361">
        <f t="shared" ca="1" si="129"/>
        <v>220560</v>
      </c>
      <c r="O361" s="2">
        <f t="shared" ca="1" si="130"/>
        <v>195782.66542725658</v>
      </c>
      <c r="P361" s="1">
        <f t="shared" ca="1" si="131"/>
        <v>38251.46128450449</v>
      </c>
      <c r="Q361">
        <f t="shared" ca="1" si="132"/>
        <v>16617</v>
      </c>
      <c r="R361">
        <f t="shared" ca="1" si="133"/>
        <v>57378.068902396677</v>
      </c>
      <c r="S361">
        <f t="shared" ca="1" si="134"/>
        <v>39182.4090636404</v>
      </c>
      <c r="T361" s="1">
        <f t="shared" ca="1" si="135"/>
        <v>297993.8703481449</v>
      </c>
      <c r="U361" s="2">
        <f t="shared" ca="1" si="136"/>
        <v>269777.73432965326</v>
      </c>
      <c r="V361" s="1">
        <f t="shared" ca="1" si="137"/>
        <v>28216.136018491641</v>
      </c>
      <c r="AD361" s="6">
        <f ca="1">IF(Table2[[#This Row],[gender]]="men",1,0)</f>
        <v>0</v>
      </c>
      <c r="AE361" s="7">
        <f ca="1">IF(Table2[[#This Row],[gender]]="women",1,0)</f>
        <v>1</v>
      </c>
      <c r="AF361" s="7"/>
      <c r="AG361" s="8"/>
      <c r="AI361" s="6">
        <f ca="1">IF(Table2[[#This Row],[field_of_work]]="health",1,0)</f>
        <v>0</v>
      </c>
      <c r="AJ361" s="7">
        <f ca="1">IF(Table2[[#This Row],[field_of_work]]="construction",1,0)</f>
        <v>0</v>
      </c>
      <c r="AK361" s="7">
        <f ca="1">IF(Table2[[#This Row],[field_of_work]]="teaching",1,0)</f>
        <v>1</v>
      </c>
      <c r="AL361" s="7">
        <f ca="1">IF(Table2[[#This Row],[field_of_work]]="IT",1,0)</f>
        <v>0</v>
      </c>
      <c r="AM361" s="7">
        <f ca="1">IF(Table2[[#This Row],[field_of_work]]="general work",1,0)</f>
        <v>0</v>
      </c>
      <c r="AN361" s="7">
        <f ca="1">IF(Table2[[#This Row],[field_of_work]]="agriculture",1,0)</f>
        <v>0</v>
      </c>
      <c r="AO361" s="7"/>
      <c r="AP361" s="7"/>
      <c r="AQ361" s="7"/>
      <c r="AR361" s="7"/>
      <c r="AS361" s="7"/>
      <c r="AT361" s="8"/>
      <c r="AV361" s="19">
        <f t="shared" ca="1" si="117"/>
        <v>54988.345883115944</v>
      </c>
      <c r="AW361" s="8"/>
      <c r="AX361" s="6">
        <f ca="1">IF(Table2[[#This Row],[debts]]&gt;$AY$14,1,0)</f>
        <v>1</v>
      </c>
      <c r="AY361" s="7"/>
      <c r="AZ361" s="8"/>
      <c r="BA361" s="26">
        <f ca="1">Table2[[#This Row],[mortage_left]]/Table2[[#This Row],[value_of_house]]</f>
        <v>0.88766170396833777</v>
      </c>
      <c r="BB361" s="7">
        <f t="shared" ca="1" si="138"/>
        <v>0</v>
      </c>
      <c r="BC361" s="7"/>
      <c r="BD361" s="7"/>
      <c r="BE361" s="6">
        <f ca="1">IF(Table2[[#This Row],[area]]="area1",Table2[[#This Row],[income]],0)</f>
        <v>0</v>
      </c>
      <c r="BF361" s="7">
        <f ca="1">IF(Table2[[#This Row],[area]]="area2",Table2[[#This Row],[income]],0)</f>
        <v>0</v>
      </c>
      <c r="BG361" s="7">
        <f ca="1">IF(Table2[[#This Row],[area]]="area3",Table2[[#This Row],[income]],0)</f>
        <v>0</v>
      </c>
      <c r="BH361" s="7">
        <f ca="1">IF(Table2[[#This Row],[area]]="area4",Table2[[#This Row],[income]],0)</f>
        <v>0</v>
      </c>
      <c r="BI361" s="7">
        <f ca="1">IF(Table2[[#This Row],[area]]="area5",Table2[[#This Row],[income]],0)</f>
        <v>0</v>
      </c>
      <c r="BJ361" s="7">
        <f ca="1">IF(Table2[[#This Row],[area]]="area6",Table2[[#This Row],[income]],0)</f>
        <v>0</v>
      </c>
      <c r="BK361" s="7">
        <f ca="1">IF(Table2[[#This Row],[area]]="area7",Table2[[#This Row],[income]],0)</f>
        <v>0</v>
      </c>
      <c r="BL361" s="7">
        <f ca="1">IF(Table2[[#This Row],[area]]="area8",Table2[[#This Row],[income]],0)</f>
        <v>0</v>
      </c>
      <c r="BM361" s="7">
        <f ca="1">IF(Table2[[#This Row],[area]]="area9",Table2[[#This Row],[income]],0)</f>
        <v>0</v>
      </c>
      <c r="BN361" s="7">
        <f ca="1">IF(Table2[[#This Row],[area]]="area10",Table2[[#This Row],[income]],0)</f>
        <v>36760</v>
      </c>
      <c r="BO361" s="6">
        <f ca="1">IF(Table2[[#This Row],[field_of_work]]="health",Table2[[#This Row],[income]],0)</f>
        <v>0</v>
      </c>
      <c r="BP361" s="7">
        <f ca="1">IF(Table2[[#This Row],[field_of_work]]="construction",Table2[[#This Row],[income]],0)</f>
        <v>0</v>
      </c>
      <c r="BQ361" s="7">
        <f ca="1">IF(Table2[[#This Row],[field_of_work]]="teaching",Table2[[#This Row],[income]],0)</f>
        <v>36760</v>
      </c>
      <c r="BR361" s="7">
        <f ca="1">IF(Table2[[#This Row],[field_of_work]]="IT",Table2[[#This Row],[income]],0)</f>
        <v>0</v>
      </c>
      <c r="BS361" s="7">
        <f ca="1">IF(Table2[[#This Row],[field_of_work]]="general work",Table2[[#This Row],[income]],0)</f>
        <v>0</v>
      </c>
      <c r="BT361" s="8">
        <f ca="1">IF(Table2[[#This Row],[field_of_work]]="agriculture",Table2[[#This Row],[income]],0)</f>
        <v>0</v>
      </c>
      <c r="BU361" s="6">
        <f ca="1">IF(Table2[[#This Row],[value_of_debts]]&gt;Table2[[#This Row],[income]],1,0)</f>
        <v>1</v>
      </c>
      <c r="BV361" s="7"/>
      <c r="BW361" s="6">
        <f ca="1">IF(Table2[[#This Row],[net_worth_of_person($)]]&gt;$BX$14,Table2[[#This Row],[age]],0)</f>
        <v>35</v>
      </c>
      <c r="BX361" s="8"/>
    </row>
    <row r="362" spans="2:76" x14ac:dyDescent="0.3">
      <c r="B362">
        <f t="shared" ca="1" si="118"/>
        <v>2</v>
      </c>
      <c r="C362" t="str">
        <f t="shared" ca="1" si="119"/>
        <v>women</v>
      </c>
      <c r="D362">
        <f t="shared" ca="1" si="120"/>
        <v>40</v>
      </c>
      <c r="E362">
        <f t="shared" ca="1" si="121"/>
        <v>3</v>
      </c>
      <c r="F362" t="str">
        <f t="shared" ca="1" si="122"/>
        <v>teaching</v>
      </c>
      <c r="G362">
        <f t="shared" ca="1" si="123"/>
        <v>1</v>
      </c>
      <c r="H362" t="str">
        <f t="shared" ca="1" si="124"/>
        <v>highschool</v>
      </c>
      <c r="I362">
        <f t="shared" ca="1" si="125"/>
        <v>3</v>
      </c>
      <c r="J362">
        <f t="shared" ca="1" si="126"/>
        <v>2</v>
      </c>
      <c r="K362">
        <f t="shared" ca="1" si="127"/>
        <v>69168</v>
      </c>
      <c r="L362">
        <f t="shared" ca="1" si="128"/>
        <v>4</v>
      </c>
      <c r="M362" t="str">
        <f t="shared" ca="1" si="116"/>
        <v>area4</v>
      </c>
      <c r="N362">
        <f t="shared" ca="1" si="129"/>
        <v>415008</v>
      </c>
      <c r="O362" s="2">
        <f t="shared" ca="1" si="130"/>
        <v>181504.52660345702</v>
      </c>
      <c r="P362" s="1">
        <f t="shared" ca="1" si="131"/>
        <v>109976.69176623189</v>
      </c>
      <c r="Q362">
        <f t="shared" ca="1" si="132"/>
        <v>106351</v>
      </c>
      <c r="R362">
        <f t="shared" ca="1" si="133"/>
        <v>79097.743004291318</v>
      </c>
      <c r="S362">
        <f t="shared" ca="1" si="134"/>
        <v>97123.344579460987</v>
      </c>
      <c r="T362" s="1">
        <f t="shared" ca="1" si="135"/>
        <v>622108.03634569293</v>
      </c>
      <c r="U362" s="2">
        <f t="shared" ca="1" si="136"/>
        <v>366953.26960774837</v>
      </c>
      <c r="V362" s="1">
        <f t="shared" ca="1" si="137"/>
        <v>255154.76673794456</v>
      </c>
      <c r="AD362" s="6">
        <f ca="1">IF(Table2[[#This Row],[gender]]="men",1,0)</f>
        <v>0</v>
      </c>
      <c r="AE362" s="7">
        <f ca="1">IF(Table2[[#This Row],[gender]]="women",1,0)</f>
        <v>1</v>
      </c>
      <c r="AF362" s="7"/>
      <c r="AG362" s="8"/>
      <c r="AI362" s="6">
        <f ca="1">IF(Table2[[#This Row],[field_of_work]]="health",1,0)</f>
        <v>0</v>
      </c>
      <c r="AJ362" s="7">
        <f ca="1">IF(Table2[[#This Row],[field_of_work]]="construction",1,0)</f>
        <v>0</v>
      </c>
      <c r="AK362" s="7">
        <f ca="1">IF(Table2[[#This Row],[field_of_work]]="teaching",1,0)</f>
        <v>1</v>
      </c>
      <c r="AL362" s="7">
        <f ca="1">IF(Table2[[#This Row],[field_of_work]]="IT",1,0)</f>
        <v>0</v>
      </c>
      <c r="AM362" s="7">
        <f ca="1">IF(Table2[[#This Row],[field_of_work]]="general work",1,0)</f>
        <v>0</v>
      </c>
      <c r="AN362" s="7">
        <f ca="1">IF(Table2[[#This Row],[field_of_work]]="agriculture",1,0)</f>
        <v>0</v>
      </c>
      <c r="AO362" s="7"/>
      <c r="AP362" s="7"/>
      <c r="AQ362" s="7"/>
      <c r="AR362" s="7"/>
      <c r="AS362" s="7"/>
      <c r="AT362" s="8"/>
      <c r="AV362" s="19">
        <f t="shared" ca="1" si="117"/>
        <v>23051.987050396114</v>
      </c>
      <c r="AW362" s="8"/>
      <c r="AX362" s="6">
        <f ca="1">IF(Table2[[#This Row],[debts]]&gt;$AY$14,1,0)</f>
        <v>1</v>
      </c>
      <c r="AY362" s="7"/>
      <c r="AZ362" s="8"/>
      <c r="BA362" s="26">
        <f ca="1">Table2[[#This Row],[mortage_left]]/Table2[[#This Row],[value_of_house]]</f>
        <v>0.43735187418906868</v>
      </c>
      <c r="BB362" s="7">
        <f t="shared" ca="1" si="138"/>
        <v>0</v>
      </c>
      <c r="BC362" s="7"/>
      <c r="BD362" s="7"/>
      <c r="BE362" s="6">
        <f ca="1">IF(Table2[[#This Row],[area]]="area1",Table2[[#This Row],[income]],0)</f>
        <v>0</v>
      </c>
      <c r="BF362" s="7">
        <f ca="1">IF(Table2[[#This Row],[area]]="area2",Table2[[#This Row],[income]],0)</f>
        <v>0</v>
      </c>
      <c r="BG362" s="7">
        <f ca="1">IF(Table2[[#This Row],[area]]="area3",Table2[[#This Row],[income]],0)</f>
        <v>0</v>
      </c>
      <c r="BH362" s="7">
        <f ca="1">IF(Table2[[#This Row],[area]]="area4",Table2[[#This Row],[income]],0)</f>
        <v>69168</v>
      </c>
      <c r="BI362" s="7">
        <f ca="1">IF(Table2[[#This Row],[area]]="area5",Table2[[#This Row],[income]],0)</f>
        <v>0</v>
      </c>
      <c r="BJ362" s="7">
        <f ca="1">IF(Table2[[#This Row],[area]]="area6",Table2[[#This Row],[income]],0)</f>
        <v>0</v>
      </c>
      <c r="BK362" s="7">
        <f ca="1">IF(Table2[[#This Row],[area]]="area7",Table2[[#This Row],[income]],0)</f>
        <v>0</v>
      </c>
      <c r="BL362" s="7">
        <f ca="1">IF(Table2[[#This Row],[area]]="area8",Table2[[#This Row],[income]],0)</f>
        <v>0</v>
      </c>
      <c r="BM362" s="7">
        <f ca="1">IF(Table2[[#This Row],[area]]="area9",Table2[[#This Row],[income]],0)</f>
        <v>0</v>
      </c>
      <c r="BN362" s="7">
        <f ca="1">IF(Table2[[#This Row],[area]]="area10",Table2[[#This Row],[income]],0)</f>
        <v>0</v>
      </c>
      <c r="BO362" s="6">
        <f ca="1">IF(Table2[[#This Row],[field_of_work]]="health",Table2[[#This Row],[income]],0)</f>
        <v>0</v>
      </c>
      <c r="BP362" s="7">
        <f ca="1">IF(Table2[[#This Row],[field_of_work]]="construction",Table2[[#This Row],[income]],0)</f>
        <v>0</v>
      </c>
      <c r="BQ362" s="7">
        <f ca="1">IF(Table2[[#This Row],[field_of_work]]="teaching",Table2[[#This Row],[income]],0)</f>
        <v>69168</v>
      </c>
      <c r="BR362" s="7">
        <f ca="1">IF(Table2[[#This Row],[field_of_work]]="IT",Table2[[#This Row],[income]],0)</f>
        <v>0</v>
      </c>
      <c r="BS362" s="7">
        <f ca="1">IF(Table2[[#This Row],[field_of_work]]="general work",Table2[[#This Row],[income]],0)</f>
        <v>0</v>
      </c>
      <c r="BT362" s="8">
        <f ca="1">IF(Table2[[#This Row],[field_of_work]]="agriculture",Table2[[#This Row],[income]],0)</f>
        <v>0</v>
      </c>
      <c r="BU362" s="6">
        <f ca="1">IF(Table2[[#This Row],[value_of_debts]]&gt;Table2[[#This Row],[income]],1,0)</f>
        <v>1</v>
      </c>
      <c r="BV362" s="7"/>
      <c r="BW362" s="6">
        <f ca="1">IF(Table2[[#This Row],[net_worth_of_person($)]]&gt;$BX$14,Table2[[#This Row],[age]],0)</f>
        <v>40</v>
      </c>
      <c r="BX362" s="8"/>
    </row>
    <row r="363" spans="2:76" x14ac:dyDescent="0.3">
      <c r="B363">
        <f t="shared" ca="1" si="118"/>
        <v>1</v>
      </c>
      <c r="C363" t="str">
        <f t="shared" ca="1" si="119"/>
        <v>men</v>
      </c>
      <c r="D363">
        <f t="shared" ca="1" si="120"/>
        <v>42</v>
      </c>
      <c r="E363">
        <f t="shared" ca="1" si="121"/>
        <v>1</v>
      </c>
      <c r="F363" t="str">
        <f t="shared" ca="1" si="122"/>
        <v>health</v>
      </c>
      <c r="G363">
        <f t="shared" ca="1" si="123"/>
        <v>2</v>
      </c>
      <c r="H363" t="str">
        <f t="shared" ca="1" si="124"/>
        <v>college</v>
      </c>
      <c r="I363">
        <f t="shared" ca="1" si="125"/>
        <v>4</v>
      </c>
      <c r="J363">
        <f t="shared" ca="1" si="126"/>
        <v>2</v>
      </c>
      <c r="K363">
        <f t="shared" ca="1" si="127"/>
        <v>47378</v>
      </c>
      <c r="L363">
        <f t="shared" ca="1" si="128"/>
        <v>1</v>
      </c>
      <c r="M363" t="str">
        <f t="shared" ca="1" si="116"/>
        <v>area1</v>
      </c>
      <c r="N363">
        <f t="shared" ca="1" si="129"/>
        <v>142134</v>
      </c>
      <c r="O363" s="2">
        <f t="shared" ca="1" si="130"/>
        <v>32906.20541646608</v>
      </c>
      <c r="P363" s="1">
        <f t="shared" ca="1" si="131"/>
        <v>46103.974100792228</v>
      </c>
      <c r="Q363">
        <f t="shared" ca="1" si="132"/>
        <v>14710</v>
      </c>
      <c r="R363">
        <f t="shared" ca="1" si="133"/>
        <v>90319.79542046487</v>
      </c>
      <c r="S363">
        <f t="shared" ca="1" si="134"/>
        <v>9187.3181971115155</v>
      </c>
      <c r="T363" s="1">
        <f t="shared" ca="1" si="135"/>
        <v>197425.29229790374</v>
      </c>
      <c r="U363" s="2">
        <f t="shared" ca="1" si="136"/>
        <v>137936.00083693094</v>
      </c>
      <c r="V363" s="1">
        <f t="shared" ca="1" si="137"/>
        <v>59489.291460972803</v>
      </c>
      <c r="AD363" s="6">
        <f ca="1">IF(Table2[[#This Row],[gender]]="men",1,0)</f>
        <v>1</v>
      </c>
      <c r="AE363" s="7">
        <f ca="1">IF(Table2[[#This Row],[gender]]="women",1,0)</f>
        <v>0</v>
      </c>
      <c r="AF363" s="7"/>
      <c r="AG363" s="8"/>
      <c r="AI363" s="6">
        <f ca="1">IF(Table2[[#This Row],[field_of_work]]="health",1,0)</f>
        <v>1</v>
      </c>
      <c r="AJ363" s="7">
        <f ca="1">IF(Table2[[#This Row],[field_of_work]]="construction",1,0)</f>
        <v>0</v>
      </c>
      <c r="AK363" s="7">
        <f ca="1">IF(Table2[[#This Row],[field_of_work]]="teaching",1,0)</f>
        <v>0</v>
      </c>
      <c r="AL363" s="7">
        <f ca="1">IF(Table2[[#This Row],[field_of_work]]="IT",1,0)</f>
        <v>0</v>
      </c>
      <c r="AM363" s="7">
        <f ca="1">IF(Table2[[#This Row],[field_of_work]]="general work",1,0)</f>
        <v>0</v>
      </c>
      <c r="AN363" s="7">
        <f ca="1">IF(Table2[[#This Row],[field_of_work]]="agriculture",1,0)</f>
        <v>0</v>
      </c>
      <c r="AO363" s="7"/>
      <c r="AP363" s="7"/>
      <c r="AQ363" s="7"/>
      <c r="AR363" s="7"/>
      <c r="AS363" s="7"/>
      <c r="AT363" s="8"/>
      <c r="AV363" s="19">
        <f t="shared" ca="1" si="117"/>
        <v>25349.806959523925</v>
      </c>
      <c r="AW363" s="8"/>
      <c r="AX363" s="6">
        <f ca="1">IF(Table2[[#This Row],[debts]]&gt;$AY$14,1,0)</f>
        <v>1</v>
      </c>
      <c r="AY363" s="7"/>
      <c r="AZ363" s="8"/>
      <c r="BA363" s="26">
        <f ca="1">Table2[[#This Row],[mortage_left]]/Table2[[#This Row],[value_of_house]]</f>
        <v>0.2315153687116811</v>
      </c>
      <c r="BB363" s="7">
        <f t="shared" ca="1" si="138"/>
        <v>1</v>
      </c>
      <c r="BC363" s="7"/>
      <c r="BD363" s="7"/>
      <c r="BE363" s="6">
        <f ca="1">IF(Table2[[#This Row],[area]]="area1",Table2[[#This Row],[income]],0)</f>
        <v>47378</v>
      </c>
      <c r="BF363" s="7">
        <f ca="1">IF(Table2[[#This Row],[area]]="area2",Table2[[#This Row],[income]],0)</f>
        <v>0</v>
      </c>
      <c r="BG363" s="7">
        <f ca="1">IF(Table2[[#This Row],[area]]="area3",Table2[[#This Row],[income]],0)</f>
        <v>0</v>
      </c>
      <c r="BH363" s="7">
        <f ca="1">IF(Table2[[#This Row],[area]]="area4",Table2[[#This Row],[income]],0)</f>
        <v>0</v>
      </c>
      <c r="BI363" s="7">
        <f ca="1">IF(Table2[[#This Row],[area]]="area5",Table2[[#This Row],[income]],0)</f>
        <v>0</v>
      </c>
      <c r="BJ363" s="7">
        <f ca="1">IF(Table2[[#This Row],[area]]="area6",Table2[[#This Row],[income]],0)</f>
        <v>0</v>
      </c>
      <c r="BK363" s="7">
        <f ca="1">IF(Table2[[#This Row],[area]]="area7",Table2[[#This Row],[income]],0)</f>
        <v>0</v>
      </c>
      <c r="BL363" s="7">
        <f ca="1">IF(Table2[[#This Row],[area]]="area8",Table2[[#This Row],[income]],0)</f>
        <v>0</v>
      </c>
      <c r="BM363" s="7">
        <f ca="1">IF(Table2[[#This Row],[area]]="area9",Table2[[#This Row],[income]],0)</f>
        <v>0</v>
      </c>
      <c r="BN363" s="7">
        <f ca="1">IF(Table2[[#This Row],[area]]="area10",Table2[[#This Row],[income]],0)</f>
        <v>0</v>
      </c>
      <c r="BO363" s="6">
        <f ca="1">IF(Table2[[#This Row],[field_of_work]]="health",Table2[[#This Row],[income]],0)</f>
        <v>47378</v>
      </c>
      <c r="BP363" s="7">
        <f ca="1">IF(Table2[[#This Row],[field_of_work]]="construction",Table2[[#This Row],[income]],0)</f>
        <v>0</v>
      </c>
      <c r="BQ363" s="7">
        <f ca="1">IF(Table2[[#This Row],[field_of_work]]="teaching",Table2[[#This Row],[income]],0)</f>
        <v>0</v>
      </c>
      <c r="BR363" s="7">
        <f ca="1">IF(Table2[[#This Row],[field_of_work]]="IT",Table2[[#This Row],[income]],0)</f>
        <v>0</v>
      </c>
      <c r="BS363" s="7">
        <f ca="1">IF(Table2[[#This Row],[field_of_work]]="general work",Table2[[#This Row],[income]],0)</f>
        <v>0</v>
      </c>
      <c r="BT363" s="8">
        <f ca="1">IF(Table2[[#This Row],[field_of_work]]="agriculture",Table2[[#This Row],[income]],0)</f>
        <v>0</v>
      </c>
      <c r="BU363" s="6">
        <f ca="1">IF(Table2[[#This Row],[value_of_debts]]&gt;Table2[[#This Row],[income]],1,0)</f>
        <v>1</v>
      </c>
      <c r="BV363" s="7"/>
      <c r="BW363" s="6">
        <f ca="1">IF(Table2[[#This Row],[net_worth_of_person($)]]&gt;$BX$14,Table2[[#This Row],[age]],0)</f>
        <v>42</v>
      </c>
      <c r="BX363" s="8"/>
    </row>
    <row r="364" spans="2:76" x14ac:dyDescent="0.3">
      <c r="B364">
        <f t="shared" ca="1" si="118"/>
        <v>1</v>
      </c>
      <c r="C364" t="str">
        <f t="shared" ca="1" si="119"/>
        <v>men</v>
      </c>
      <c r="D364">
        <f t="shared" ca="1" si="120"/>
        <v>29</v>
      </c>
      <c r="E364">
        <f t="shared" ca="1" si="121"/>
        <v>1</v>
      </c>
      <c r="F364" t="str">
        <f t="shared" ca="1" si="122"/>
        <v>health</v>
      </c>
      <c r="G364">
        <f t="shared" ca="1" si="123"/>
        <v>3</v>
      </c>
      <c r="H364" t="str">
        <f t="shared" ca="1" si="124"/>
        <v>university</v>
      </c>
      <c r="I364">
        <f t="shared" ca="1" si="125"/>
        <v>2</v>
      </c>
      <c r="J364">
        <f t="shared" ca="1" si="126"/>
        <v>3</v>
      </c>
      <c r="K364">
        <f t="shared" ca="1" si="127"/>
        <v>53802</v>
      </c>
      <c r="L364">
        <f t="shared" ca="1" si="128"/>
        <v>7</v>
      </c>
      <c r="M364" t="str">
        <f t="shared" ca="1" si="116"/>
        <v>area7</v>
      </c>
      <c r="N364">
        <f t="shared" ca="1" si="129"/>
        <v>322812</v>
      </c>
      <c r="O364" s="2">
        <f t="shared" ca="1" si="130"/>
        <v>216944.91486398928</v>
      </c>
      <c r="P364" s="1">
        <f t="shared" ca="1" si="131"/>
        <v>76049.420878571778</v>
      </c>
      <c r="Q364">
        <f t="shared" ca="1" si="132"/>
        <v>49591</v>
      </c>
      <c r="R364">
        <f t="shared" ca="1" si="133"/>
        <v>8792.4739958417176</v>
      </c>
      <c r="S364">
        <f t="shared" ca="1" si="134"/>
        <v>54387.867285657128</v>
      </c>
      <c r="T364" s="1">
        <f t="shared" ca="1" si="135"/>
        <v>453249.28816422896</v>
      </c>
      <c r="U364" s="2">
        <f t="shared" ca="1" si="136"/>
        <v>275328.38885983097</v>
      </c>
      <c r="V364" s="1">
        <f t="shared" ca="1" si="137"/>
        <v>177920.89930439799</v>
      </c>
      <c r="AD364" s="6">
        <f ca="1">IF(Table2[[#This Row],[gender]]="men",1,0)</f>
        <v>1</v>
      </c>
      <c r="AE364" s="7">
        <f ca="1">IF(Table2[[#This Row],[gender]]="women",1,0)</f>
        <v>0</v>
      </c>
      <c r="AF364" s="7"/>
      <c r="AG364" s="8"/>
      <c r="AI364" s="6">
        <f ca="1">IF(Table2[[#This Row],[field_of_work]]="health",1,0)</f>
        <v>1</v>
      </c>
      <c r="AJ364" s="7">
        <f ca="1">IF(Table2[[#This Row],[field_of_work]]="construction",1,0)</f>
        <v>0</v>
      </c>
      <c r="AK364" s="7">
        <f ca="1">IF(Table2[[#This Row],[field_of_work]]="teaching",1,0)</f>
        <v>0</v>
      </c>
      <c r="AL364" s="7">
        <f ca="1">IF(Table2[[#This Row],[field_of_work]]="IT",1,0)</f>
        <v>0</v>
      </c>
      <c r="AM364" s="7">
        <f ca="1">IF(Table2[[#This Row],[field_of_work]]="general work",1,0)</f>
        <v>0</v>
      </c>
      <c r="AN364" s="7">
        <f ca="1">IF(Table2[[#This Row],[field_of_work]]="agriculture",1,0)</f>
        <v>0</v>
      </c>
      <c r="AO364" s="7"/>
      <c r="AP364" s="7"/>
      <c r="AQ364" s="7"/>
      <c r="AR364" s="7"/>
      <c r="AS364" s="7"/>
      <c r="AT364" s="8"/>
      <c r="AV364" s="19">
        <f t="shared" ca="1" si="117"/>
        <v>34648.29781078361</v>
      </c>
      <c r="AW364" s="8"/>
      <c r="AX364" s="6">
        <f ca="1">IF(Table2[[#This Row],[debts]]&gt;$AY$14,1,0)</f>
        <v>1</v>
      </c>
      <c r="AY364" s="7"/>
      <c r="AZ364" s="8"/>
      <c r="BA364" s="26">
        <f ca="1">Table2[[#This Row],[mortage_left]]/Table2[[#This Row],[value_of_house]]</f>
        <v>0.67204724379511693</v>
      </c>
      <c r="BB364" s="7">
        <f t="shared" ca="1" si="138"/>
        <v>0</v>
      </c>
      <c r="BC364" s="7"/>
      <c r="BD364" s="7"/>
      <c r="BE364" s="6">
        <f ca="1">IF(Table2[[#This Row],[area]]="area1",Table2[[#This Row],[income]],0)</f>
        <v>0</v>
      </c>
      <c r="BF364" s="7">
        <f ca="1">IF(Table2[[#This Row],[area]]="area2",Table2[[#This Row],[income]],0)</f>
        <v>0</v>
      </c>
      <c r="BG364" s="7">
        <f ca="1">IF(Table2[[#This Row],[area]]="area3",Table2[[#This Row],[income]],0)</f>
        <v>0</v>
      </c>
      <c r="BH364" s="7">
        <f ca="1">IF(Table2[[#This Row],[area]]="area4",Table2[[#This Row],[income]],0)</f>
        <v>0</v>
      </c>
      <c r="BI364" s="7">
        <f ca="1">IF(Table2[[#This Row],[area]]="area5",Table2[[#This Row],[income]],0)</f>
        <v>0</v>
      </c>
      <c r="BJ364" s="7">
        <f ca="1">IF(Table2[[#This Row],[area]]="area6",Table2[[#This Row],[income]],0)</f>
        <v>0</v>
      </c>
      <c r="BK364" s="7">
        <f ca="1">IF(Table2[[#This Row],[area]]="area7",Table2[[#This Row],[income]],0)</f>
        <v>53802</v>
      </c>
      <c r="BL364" s="7">
        <f ca="1">IF(Table2[[#This Row],[area]]="area8",Table2[[#This Row],[income]],0)</f>
        <v>0</v>
      </c>
      <c r="BM364" s="7">
        <f ca="1">IF(Table2[[#This Row],[area]]="area9",Table2[[#This Row],[income]],0)</f>
        <v>0</v>
      </c>
      <c r="BN364" s="7">
        <f ca="1">IF(Table2[[#This Row],[area]]="area10",Table2[[#This Row],[income]],0)</f>
        <v>0</v>
      </c>
      <c r="BO364" s="6">
        <f ca="1">IF(Table2[[#This Row],[field_of_work]]="health",Table2[[#This Row],[income]],0)</f>
        <v>53802</v>
      </c>
      <c r="BP364" s="7">
        <f ca="1">IF(Table2[[#This Row],[field_of_work]]="construction",Table2[[#This Row],[income]],0)</f>
        <v>0</v>
      </c>
      <c r="BQ364" s="7">
        <f ca="1">IF(Table2[[#This Row],[field_of_work]]="teaching",Table2[[#This Row],[income]],0)</f>
        <v>0</v>
      </c>
      <c r="BR364" s="7">
        <f ca="1">IF(Table2[[#This Row],[field_of_work]]="IT",Table2[[#This Row],[income]],0)</f>
        <v>0</v>
      </c>
      <c r="BS364" s="7">
        <f ca="1">IF(Table2[[#This Row],[field_of_work]]="general work",Table2[[#This Row],[income]],0)</f>
        <v>0</v>
      </c>
      <c r="BT364" s="8">
        <f ca="1">IF(Table2[[#This Row],[field_of_work]]="agriculture",Table2[[#This Row],[income]],0)</f>
        <v>0</v>
      </c>
      <c r="BU364" s="6">
        <f ca="1">IF(Table2[[#This Row],[value_of_debts]]&gt;Table2[[#This Row],[income]],1,0)</f>
        <v>1</v>
      </c>
      <c r="BV364" s="7"/>
      <c r="BW364" s="6">
        <f ca="1">IF(Table2[[#This Row],[net_worth_of_person($)]]&gt;$BX$14,Table2[[#This Row],[age]],0)</f>
        <v>29</v>
      </c>
      <c r="BX364" s="8"/>
    </row>
    <row r="365" spans="2:76" x14ac:dyDescent="0.3">
      <c r="B365">
        <f t="shared" ca="1" si="118"/>
        <v>1</v>
      </c>
      <c r="C365" t="str">
        <f t="shared" ca="1" si="119"/>
        <v>men</v>
      </c>
      <c r="D365">
        <f t="shared" ca="1" si="120"/>
        <v>41</v>
      </c>
      <c r="E365">
        <f t="shared" ca="1" si="121"/>
        <v>5</v>
      </c>
      <c r="F365" t="str">
        <f t="shared" ca="1" si="122"/>
        <v>general work</v>
      </c>
      <c r="G365">
        <f t="shared" ca="1" si="123"/>
        <v>1</v>
      </c>
      <c r="H365" t="str">
        <f t="shared" ca="1" si="124"/>
        <v>highschool</v>
      </c>
      <c r="I365">
        <f t="shared" ca="1" si="125"/>
        <v>3</v>
      </c>
      <c r="J365">
        <f t="shared" ca="1" si="126"/>
        <v>2</v>
      </c>
      <c r="K365">
        <f t="shared" ca="1" si="127"/>
        <v>56288</v>
      </c>
      <c r="L365">
        <f t="shared" ca="1" si="128"/>
        <v>8</v>
      </c>
      <c r="M365" t="str">
        <f t="shared" ca="1" si="116"/>
        <v>area8</v>
      </c>
      <c r="N365">
        <f t="shared" ca="1" si="129"/>
        <v>337728</v>
      </c>
      <c r="O365" s="2">
        <f t="shared" ca="1" si="130"/>
        <v>107358.77141849154</v>
      </c>
      <c r="P365" s="1">
        <f t="shared" ca="1" si="131"/>
        <v>69296.595621567219</v>
      </c>
      <c r="Q365">
        <f t="shared" ca="1" si="132"/>
        <v>51541</v>
      </c>
      <c r="R365">
        <f t="shared" ca="1" si="133"/>
        <v>26412.075387896657</v>
      </c>
      <c r="S365">
        <f t="shared" ca="1" si="134"/>
        <v>10047.866205263061</v>
      </c>
      <c r="T365" s="1">
        <f t="shared" ca="1" si="135"/>
        <v>417072.46182683029</v>
      </c>
      <c r="U365" s="2">
        <f t="shared" ca="1" si="136"/>
        <v>185311.8468063882</v>
      </c>
      <c r="V365" s="1">
        <f t="shared" ca="1" si="137"/>
        <v>231760.61502044208</v>
      </c>
      <c r="AD365" s="6">
        <f ca="1">IF(Table2[[#This Row],[gender]]="men",1,0)</f>
        <v>1</v>
      </c>
      <c r="AE365" s="7">
        <f ca="1">IF(Table2[[#This Row],[gender]]="women",1,0)</f>
        <v>0</v>
      </c>
      <c r="AF365" s="7"/>
      <c r="AG365" s="8"/>
      <c r="AI365" s="6">
        <f ca="1">IF(Table2[[#This Row],[field_of_work]]="health",1,0)</f>
        <v>0</v>
      </c>
      <c r="AJ365" s="7">
        <f ca="1">IF(Table2[[#This Row],[field_of_work]]="construction",1,0)</f>
        <v>0</v>
      </c>
      <c r="AK365" s="7">
        <f ca="1">IF(Table2[[#This Row],[field_of_work]]="teaching",1,0)</f>
        <v>0</v>
      </c>
      <c r="AL365" s="7">
        <f ca="1">IF(Table2[[#This Row],[field_of_work]]="IT",1,0)</f>
        <v>0</v>
      </c>
      <c r="AM365" s="7">
        <f ca="1">IF(Table2[[#This Row],[field_of_work]]="general work",1,0)</f>
        <v>1</v>
      </c>
      <c r="AN365" s="7">
        <f ca="1">IF(Table2[[#This Row],[field_of_work]]="agriculture",1,0)</f>
        <v>0</v>
      </c>
      <c r="AO365" s="7"/>
      <c r="AP365" s="7"/>
      <c r="AQ365" s="7"/>
      <c r="AR365" s="7"/>
      <c r="AS365" s="7"/>
      <c r="AT365" s="8"/>
      <c r="AV365" s="19">
        <f t="shared" ca="1" si="117"/>
        <v>41866.8032352679</v>
      </c>
      <c r="AW365" s="8"/>
      <c r="AX365" s="6">
        <f ca="1">IF(Table2[[#This Row],[debts]]&gt;$AY$14,1,0)</f>
        <v>1</v>
      </c>
      <c r="AY365" s="7"/>
      <c r="AZ365" s="8"/>
      <c r="BA365" s="26">
        <f ca="1">Table2[[#This Row],[mortage_left]]/Table2[[#This Row],[value_of_house]]</f>
        <v>0.31788531427211109</v>
      </c>
      <c r="BB365" s="7">
        <f t="shared" ca="1" si="138"/>
        <v>0</v>
      </c>
      <c r="BC365" s="7"/>
      <c r="BD365" s="7"/>
      <c r="BE365" s="6">
        <f ca="1">IF(Table2[[#This Row],[area]]="area1",Table2[[#This Row],[income]],0)</f>
        <v>0</v>
      </c>
      <c r="BF365" s="7">
        <f ca="1">IF(Table2[[#This Row],[area]]="area2",Table2[[#This Row],[income]],0)</f>
        <v>0</v>
      </c>
      <c r="BG365" s="7">
        <f ca="1">IF(Table2[[#This Row],[area]]="area3",Table2[[#This Row],[income]],0)</f>
        <v>0</v>
      </c>
      <c r="BH365" s="7">
        <f ca="1">IF(Table2[[#This Row],[area]]="area4",Table2[[#This Row],[income]],0)</f>
        <v>0</v>
      </c>
      <c r="BI365" s="7">
        <f ca="1">IF(Table2[[#This Row],[area]]="area5",Table2[[#This Row],[income]],0)</f>
        <v>0</v>
      </c>
      <c r="BJ365" s="7">
        <f ca="1">IF(Table2[[#This Row],[area]]="area6",Table2[[#This Row],[income]],0)</f>
        <v>0</v>
      </c>
      <c r="BK365" s="7">
        <f ca="1">IF(Table2[[#This Row],[area]]="area7",Table2[[#This Row],[income]],0)</f>
        <v>0</v>
      </c>
      <c r="BL365" s="7">
        <f ca="1">IF(Table2[[#This Row],[area]]="area8",Table2[[#This Row],[income]],0)</f>
        <v>56288</v>
      </c>
      <c r="BM365" s="7">
        <f ca="1">IF(Table2[[#This Row],[area]]="area9",Table2[[#This Row],[income]],0)</f>
        <v>0</v>
      </c>
      <c r="BN365" s="7">
        <f ca="1">IF(Table2[[#This Row],[area]]="area10",Table2[[#This Row],[income]],0)</f>
        <v>0</v>
      </c>
      <c r="BO365" s="6">
        <f ca="1">IF(Table2[[#This Row],[field_of_work]]="health",Table2[[#This Row],[income]],0)</f>
        <v>0</v>
      </c>
      <c r="BP365" s="7">
        <f ca="1">IF(Table2[[#This Row],[field_of_work]]="construction",Table2[[#This Row],[income]],0)</f>
        <v>0</v>
      </c>
      <c r="BQ365" s="7">
        <f ca="1">IF(Table2[[#This Row],[field_of_work]]="teaching",Table2[[#This Row],[income]],0)</f>
        <v>0</v>
      </c>
      <c r="BR365" s="7">
        <f ca="1">IF(Table2[[#This Row],[field_of_work]]="IT",Table2[[#This Row],[income]],0)</f>
        <v>0</v>
      </c>
      <c r="BS365" s="7">
        <f ca="1">IF(Table2[[#This Row],[field_of_work]]="general work",Table2[[#This Row],[income]],0)</f>
        <v>56288</v>
      </c>
      <c r="BT365" s="8">
        <f ca="1">IF(Table2[[#This Row],[field_of_work]]="agriculture",Table2[[#This Row],[income]],0)</f>
        <v>0</v>
      </c>
      <c r="BU365" s="6">
        <f ca="1">IF(Table2[[#This Row],[value_of_debts]]&gt;Table2[[#This Row],[income]],1,0)</f>
        <v>1</v>
      </c>
      <c r="BV365" s="7"/>
      <c r="BW365" s="6">
        <f ca="1">IF(Table2[[#This Row],[net_worth_of_person($)]]&gt;$BX$14,Table2[[#This Row],[age]],0)</f>
        <v>41</v>
      </c>
      <c r="BX365" s="8"/>
    </row>
    <row r="366" spans="2:76" x14ac:dyDescent="0.3">
      <c r="B366">
        <f t="shared" ca="1" si="118"/>
        <v>1</v>
      </c>
      <c r="C366" t="str">
        <f t="shared" ca="1" si="119"/>
        <v>men</v>
      </c>
      <c r="D366">
        <f t="shared" ca="1" si="120"/>
        <v>30</v>
      </c>
      <c r="E366">
        <f t="shared" ca="1" si="121"/>
        <v>1</v>
      </c>
      <c r="F366" t="str">
        <f t="shared" ca="1" si="122"/>
        <v>health</v>
      </c>
      <c r="G366">
        <f t="shared" ca="1" si="123"/>
        <v>2</v>
      </c>
      <c r="H366" t="str">
        <f t="shared" ca="1" si="124"/>
        <v>college</v>
      </c>
      <c r="I366">
        <f t="shared" ca="1" si="125"/>
        <v>2</v>
      </c>
      <c r="J366">
        <f t="shared" ca="1" si="126"/>
        <v>1</v>
      </c>
      <c r="K366">
        <f t="shared" ca="1" si="127"/>
        <v>67997</v>
      </c>
      <c r="L366">
        <f t="shared" ca="1" si="128"/>
        <v>7</v>
      </c>
      <c r="M366" t="str">
        <f t="shared" ca="1" si="116"/>
        <v>area7</v>
      </c>
      <c r="N366">
        <f t="shared" ca="1" si="129"/>
        <v>407982</v>
      </c>
      <c r="O366" s="2">
        <f t="shared" ca="1" si="130"/>
        <v>163586.99466931791</v>
      </c>
      <c r="P366" s="1">
        <f t="shared" ca="1" si="131"/>
        <v>41866.8032352679</v>
      </c>
      <c r="Q366">
        <f t="shared" ca="1" si="132"/>
        <v>20543</v>
      </c>
      <c r="R366">
        <f t="shared" ca="1" si="133"/>
        <v>106784.61054053807</v>
      </c>
      <c r="S366">
        <f t="shared" ca="1" si="134"/>
        <v>52370.246519526656</v>
      </c>
      <c r="T366" s="1">
        <f t="shared" ca="1" si="135"/>
        <v>502219.04975479451</v>
      </c>
      <c r="U366" s="2">
        <f t="shared" ca="1" si="136"/>
        <v>290914.60520985594</v>
      </c>
      <c r="V366" s="1">
        <f t="shared" ca="1" si="137"/>
        <v>211304.44454493857</v>
      </c>
      <c r="AD366" s="6">
        <f ca="1">IF(Table2[[#This Row],[gender]]="men",1,0)</f>
        <v>1</v>
      </c>
      <c r="AE366" s="7">
        <f ca="1">IF(Table2[[#This Row],[gender]]="women",1,0)</f>
        <v>0</v>
      </c>
      <c r="AF366" s="7"/>
      <c r="AG366" s="8"/>
      <c r="AI366" s="6">
        <f ca="1">IF(Table2[[#This Row],[field_of_work]]="health",1,0)</f>
        <v>1</v>
      </c>
      <c r="AJ366" s="7">
        <f ca="1">IF(Table2[[#This Row],[field_of_work]]="construction",1,0)</f>
        <v>0</v>
      </c>
      <c r="AK366" s="7">
        <f ca="1">IF(Table2[[#This Row],[field_of_work]]="teaching",1,0)</f>
        <v>0</v>
      </c>
      <c r="AL366" s="7">
        <f ca="1">IF(Table2[[#This Row],[field_of_work]]="IT",1,0)</f>
        <v>0</v>
      </c>
      <c r="AM366" s="7">
        <f ca="1">IF(Table2[[#This Row],[field_of_work]]="general work",1,0)</f>
        <v>0</v>
      </c>
      <c r="AN366" s="7">
        <f ca="1">IF(Table2[[#This Row],[field_of_work]]="agriculture",1,0)</f>
        <v>0</v>
      </c>
      <c r="AO366" s="7"/>
      <c r="AP366" s="7"/>
      <c r="AQ366" s="7"/>
      <c r="AR366" s="7"/>
      <c r="AS366" s="7"/>
      <c r="AT366" s="8"/>
      <c r="AV366" s="19">
        <f t="shared" ca="1" si="117"/>
        <v>28823.631352156703</v>
      </c>
      <c r="AW366" s="8"/>
      <c r="AX366" s="6">
        <f ca="1">IF(Table2[[#This Row],[debts]]&gt;$AY$14,1,0)</f>
        <v>1</v>
      </c>
      <c r="AY366" s="7"/>
      <c r="AZ366" s="8"/>
      <c r="BA366" s="26">
        <f ca="1">Table2[[#This Row],[mortage_left]]/Table2[[#This Row],[value_of_house]]</f>
        <v>0.40096620603192767</v>
      </c>
      <c r="BB366" s="7">
        <f t="shared" ca="1" si="138"/>
        <v>0</v>
      </c>
      <c r="BC366" s="7"/>
      <c r="BD366" s="7"/>
      <c r="BE366" s="6">
        <f ca="1">IF(Table2[[#This Row],[area]]="area1",Table2[[#This Row],[income]],0)</f>
        <v>0</v>
      </c>
      <c r="BF366" s="7">
        <f ca="1">IF(Table2[[#This Row],[area]]="area2",Table2[[#This Row],[income]],0)</f>
        <v>0</v>
      </c>
      <c r="BG366" s="7">
        <f ca="1">IF(Table2[[#This Row],[area]]="area3",Table2[[#This Row],[income]],0)</f>
        <v>0</v>
      </c>
      <c r="BH366" s="7">
        <f ca="1">IF(Table2[[#This Row],[area]]="area4",Table2[[#This Row],[income]],0)</f>
        <v>0</v>
      </c>
      <c r="BI366" s="7">
        <f ca="1">IF(Table2[[#This Row],[area]]="area5",Table2[[#This Row],[income]],0)</f>
        <v>0</v>
      </c>
      <c r="BJ366" s="7">
        <f ca="1">IF(Table2[[#This Row],[area]]="area6",Table2[[#This Row],[income]],0)</f>
        <v>0</v>
      </c>
      <c r="BK366" s="7">
        <f ca="1">IF(Table2[[#This Row],[area]]="area7",Table2[[#This Row],[income]],0)</f>
        <v>67997</v>
      </c>
      <c r="BL366" s="7">
        <f ca="1">IF(Table2[[#This Row],[area]]="area8",Table2[[#This Row],[income]],0)</f>
        <v>0</v>
      </c>
      <c r="BM366" s="7">
        <f ca="1">IF(Table2[[#This Row],[area]]="area9",Table2[[#This Row],[income]],0)</f>
        <v>0</v>
      </c>
      <c r="BN366" s="7">
        <f ca="1">IF(Table2[[#This Row],[area]]="area10",Table2[[#This Row],[income]],0)</f>
        <v>0</v>
      </c>
      <c r="BO366" s="6">
        <f ca="1">IF(Table2[[#This Row],[field_of_work]]="health",Table2[[#This Row],[income]],0)</f>
        <v>67997</v>
      </c>
      <c r="BP366" s="7">
        <f ca="1">IF(Table2[[#This Row],[field_of_work]]="construction",Table2[[#This Row],[income]],0)</f>
        <v>0</v>
      </c>
      <c r="BQ366" s="7">
        <f ca="1">IF(Table2[[#This Row],[field_of_work]]="teaching",Table2[[#This Row],[income]],0)</f>
        <v>0</v>
      </c>
      <c r="BR366" s="7">
        <f ca="1">IF(Table2[[#This Row],[field_of_work]]="IT",Table2[[#This Row],[income]],0)</f>
        <v>0</v>
      </c>
      <c r="BS366" s="7">
        <f ca="1">IF(Table2[[#This Row],[field_of_work]]="general work",Table2[[#This Row],[income]],0)</f>
        <v>0</v>
      </c>
      <c r="BT366" s="8">
        <f ca="1">IF(Table2[[#This Row],[field_of_work]]="agriculture",Table2[[#This Row],[income]],0)</f>
        <v>0</v>
      </c>
      <c r="BU366" s="6">
        <f ca="1">IF(Table2[[#This Row],[value_of_debts]]&gt;Table2[[#This Row],[income]],1,0)</f>
        <v>1</v>
      </c>
      <c r="BV366" s="7"/>
      <c r="BW366" s="6">
        <f ca="1">IF(Table2[[#This Row],[net_worth_of_person($)]]&gt;$BX$14,Table2[[#This Row],[age]],0)</f>
        <v>30</v>
      </c>
      <c r="BX366" s="8"/>
    </row>
    <row r="367" spans="2:76" x14ac:dyDescent="0.3">
      <c r="B367">
        <f t="shared" ca="1" si="118"/>
        <v>1</v>
      </c>
      <c r="C367" t="str">
        <f t="shared" ca="1" si="119"/>
        <v>men</v>
      </c>
      <c r="D367">
        <f t="shared" ca="1" si="120"/>
        <v>29</v>
      </c>
      <c r="E367">
        <f t="shared" ca="1" si="121"/>
        <v>6</v>
      </c>
      <c r="F367" t="str">
        <f t="shared" ca="1" si="122"/>
        <v>agriculture</v>
      </c>
      <c r="G367">
        <f t="shared" ca="1" si="123"/>
        <v>5</v>
      </c>
      <c r="H367" t="str">
        <f t="shared" ca="1" si="124"/>
        <v>other</v>
      </c>
      <c r="I367">
        <f t="shared" ca="1" si="125"/>
        <v>4</v>
      </c>
      <c r="J367">
        <f t="shared" ca="1" si="126"/>
        <v>3</v>
      </c>
      <c r="K367">
        <f t="shared" ca="1" si="127"/>
        <v>48601</v>
      </c>
      <c r="L367">
        <f t="shared" ca="1" si="128"/>
        <v>13</v>
      </c>
      <c r="M367" t="str">
        <f t="shared" ca="1" si="116"/>
        <v>area10</v>
      </c>
      <c r="N367">
        <f t="shared" ca="1" si="129"/>
        <v>291606</v>
      </c>
      <c r="O367" s="2">
        <f t="shared" ca="1" si="130"/>
        <v>275631.67003452714</v>
      </c>
      <c r="P367" s="1">
        <f t="shared" ca="1" si="131"/>
        <v>86470.894056470104</v>
      </c>
      <c r="Q367">
        <f t="shared" ca="1" si="132"/>
        <v>960</v>
      </c>
      <c r="R367">
        <f t="shared" ca="1" si="133"/>
        <v>39599.182733587135</v>
      </c>
      <c r="S367">
        <f t="shared" ca="1" si="134"/>
        <v>54161.324051129493</v>
      </c>
      <c r="T367" s="1">
        <f t="shared" ca="1" si="135"/>
        <v>432238.21810759965</v>
      </c>
      <c r="U367" s="2">
        <f t="shared" ca="1" si="136"/>
        <v>316190.8527681143</v>
      </c>
      <c r="V367" s="1">
        <f t="shared" ca="1" si="137"/>
        <v>116047.36533948535</v>
      </c>
      <c r="AD367" s="6">
        <f ca="1">IF(Table2[[#This Row],[gender]]="men",1,0)</f>
        <v>1</v>
      </c>
      <c r="AE367" s="7">
        <f ca="1">IF(Table2[[#This Row],[gender]]="women",1,0)</f>
        <v>0</v>
      </c>
      <c r="AF367" s="7"/>
      <c r="AG367" s="8"/>
      <c r="AI367" s="6">
        <f ca="1">IF(Table2[[#This Row],[field_of_work]]="health",1,0)</f>
        <v>0</v>
      </c>
      <c r="AJ367" s="7">
        <f ca="1">IF(Table2[[#This Row],[field_of_work]]="construction",1,0)</f>
        <v>0</v>
      </c>
      <c r="AK367" s="7">
        <f ca="1">IF(Table2[[#This Row],[field_of_work]]="teaching",1,0)</f>
        <v>0</v>
      </c>
      <c r="AL367" s="7">
        <f ca="1">IF(Table2[[#This Row],[field_of_work]]="IT",1,0)</f>
        <v>0</v>
      </c>
      <c r="AM367" s="7">
        <f ca="1">IF(Table2[[#This Row],[field_of_work]]="general work",1,0)</f>
        <v>0</v>
      </c>
      <c r="AN367" s="7">
        <f ca="1">IF(Table2[[#This Row],[field_of_work]]="agriculture",1,0)</f>
        <v>1</v>
      </c>
      <c r="AO367" s="7"/>
      <c r="AP367" s="7"/>
      <c r="AQ367" s="7"/>
      <c r="AR367" s="7"/>
      <c r="AS367" s="7"/>
      <c r="AT367" s="8"/>
      <c r="AV367" s="19">
        <f t="shared" ca="1" si="117"/>
        <v>18373.418610074739</v>
      </c>
      <c r="AW367" s="8"/>
      <c r="AX367" s="6">
        <f ca="1">IF(Table2[[#This Row],[debts]]&gt;$AY$14,1,0)</f>
        <v>1</v>
      </c>
      <c r="AY367" s="7"/>
      <c r="AZ367" s="8"/>
      <c r="BA367" s="26">
        <f ca="1">Table2[[#This Row],[mortage_left]]/Table2[[#This Row],[value_of_house]]</f>
        <v>0.94521947434047016</v>
      </c>
      <c r="BB367" s="7">
        <f t="shared" ca="1" si="138"/>
        <v>0</v>
      </c>
      <c r="BC367" s="7"/>
      <c r="BD367" s="7"/>
      <c r="BE367" s="6">
        <f ca="1">IF(Table2[[#This Row],[area]]="area1",Table2[[#This Row],[income]],0)</f>
        <v>0</v>
      </c>
      <c r="BF367" s="7">
        <f ca="1">IF(Table2[[#This Row],[area]]="area2",Table2[[#This Row],[income]],0)</f>
        <v>0</v>
      </c>
      <c r="BG367" s="7">
        <f ca="1">IF(Table2[[#This Row],[area]]="area3",Table2[[#This Row],[income]],0)</f>
        <v>0</v>
      </c>
      <c r="BH367" s="7">
        <f ca="1">IF(Table2[[#This Row],[area]]="area4",Table2[[#This Row],[income]],0)</f>
        <v>0</v>
      </c>
      <c r="BI367" s="7">
        <f ca="1">IF(Table2[[#This Row],[area]]="area5",Table2[[#This Row],[income]],0)</f>
        <v>0</v>
      </c>
      <c r="BJ367" s="7">
        <f ca="1">IF(Table2[[#This Row],[area]]="area6",Table2[[#This Row],[income]],0)</f>
        <v>0</v>
      </c>
      <c r="BK367" s="7">
        <f ca="1">IF(Table2[[#This Row],[area]]="area7",Table2[[#This Row],[income]],0)</f>
        <v>0</v>
      </c>
      <c r="BL367" s="7">
        <f ca="1">IF(Table2[[#This Row],[area]]="area8",Table2[[#This Row],[income]],0)</f>
        <v>0</v>
      </c>
      <c r="BM367" s="7">
        <f ca="1">IF(Table2[[#This Row],[area]]="area9",Table2[[#This Row],[income]],0)</f>
        <v>0</v>
      </c>
      <c r="BN367" s="7">
        <f ca="1">IF(Table2[[#This Row],[area]]="area10",Table2[[#This Row],[income]],0)</f>
        <v>48601</v>
      </c>
      <c r="BO367" s="6">
        <f ca="1">IF(Table2[[#This Row],[field_of_work]]="health",Table2[[#This Row],[income]],0)</f>
        <v>0</v>
      </c>
      <c r="BP367" s="7">
        <f ca="1">IF(Table2[[#This Row],[field_of_work]]="construction",Table2[[#This Row],[income]],0)</f>
        <v>0</v>
      </c>
      <c r="BQ367" s="7">
        <f ca="1">IF(Table2[[#This Row],[field_of_work]]="teaching",Table2[[#This Row],[income]],0)</f>
        <v>0</v>
      </c>
      <c r="BR367" s="7">
        <f ca="1">IF(Table2[[#This Row],[field_of_work]]="IT",Table2[[#This Row],[income]],0)</f>
        <v>0</v>
      </c>
      <c r="BS367" s="7">
        <f ca="1">IF(Table2[[#This Row],[field_of_work]]="general work",Table2[[#This Row],[income]],0)</f>
        <v>0</v>
      </c>
      <c r="BT367" s="8">
        <f ca="1">IF(Table2[[#This Row],[field_of_work]]="agriculture",Table2[[#This Row],[income]],0)</f>
        <v>48601</v>
      </c>
      <c r="BU367" s="6">
        <f ca="1">IF(Table2[[#This Row],[value_of_debts]]&gt;Table2[[#This Row],[income]],1,0)</f>
        <v>1</v>
      </c>
      <c r="BV367" s="7"/>
      <c r="BW367" s="6">
        <f ca="1">IF(Table2[[#This Row],[net_worth_of_person($)]]&gt;$BX$14,Table2[[#This Row],[age]],0)</f>
        <v>29</v>
      </c>
      <c r="BX367" s="8"/>
    </row>
    <row r="368" spans="2:76" x14ac:dyDescent="0.3">
      <c r="B368">
        <f t="shared" ca="1" si="118"/>
        <v>2</v>
      </c>
      <c r="C368" t="str">
        <f t="shared" ca="1" si="119"/>
        <v>women</v>
      </c>
      <c r="D368">
        <f t="shared" ca="1" si="120"/>
        <v>36</v>
      </c>
      <c r="E368">
        <f t="shared" ca="1" si="121"/>
        <v>5</v>
      </c>
      <c r="F368" t="str">
        <f t="shared" ca="1" si="122"/>
        <v>general work</v>
      </c>
      <c r="G368">
        <f t="shared" ca="1" si="123"/>
        <v>1</v>
      </c>
      <c r="H368" t="str">
        <f t="shared" ca="1" si="124"/>
        <v>highschool</v>
      </c>
      <c r="I368">
        <f t="shared" ca="1" si="125"/>
        <v>2</v>
      </c>
      <c r="J368">
        <f t="shared" ca="1" si="126"/>
        <v>2</v>
      </c>
      <c r="K368">
        <f t="shared" ca="1" si="127"/>
        <v>49298</v>
      </c>
      <c r="L368">
        <f t="shared" ca="1" si="128"/>
        <v>3</v>
      </c>
      <c r="M368" t="str">
        <f t="shared" ca="1" si="116"/>
        <v>area3</v>
      </c>
      <c r="N368">
        <f t="shared" ca="1" si="129"/>
        <v>197192</v>
      </c>
      <c r="O368" s="2">
        <f t="shared" ca="1" si="130"/>
        <v>67849.229799293767</v>
      </c>
      <c r="P368" s="1">
        <f t="shared" ca="1" si="131"/>
        <v>36746.837220149479</v>
      </c>
      <c r="Q368">
        <f t="shared" ca="1" si="132"/>
        <v>4333</v>
      </c>
      <c r="R368">
        <f t="shared" ca="1" si="133"/>
        <v>33264.464350767921</v>
      </c>
      <c r="S368">
        <f t="shared" ca="1" si="134"/>
        <v>16923.061841387367</v>
      </c>
      <c r="T368" s="1">
        <f t="shared" ca="1" si="135"/>
        <v>250861.89906153682</v>
      </c>
      <c r="U368" s="2">
        <f t="shared" ca="1" si="136"/>
        <v>105446.6941500617</v>
      </c>
      <c r="V368" s="1">
        <f t="shared" ca="1" si="137"/>
        <v>145415.20491147513</v>
      </c>
      <c r="AD368" s="6">
        <f ca="1">IF(Table2[[#This Row],[gender]]="men",1,0)</f>
        <v>0</v>
      </c>
      <c r="AE368" s="7">
        <f ca="1">IF(Table2[[#This Row],[gender]]="women",1,0)</f>
        <v>1</v>
      </c>
      <c r="AF368" s="7"/>
      <c r="AG368" s="8"/>
      <c r="AI368" s="6">
        <f ca="1">IF(Table2[[#This Row],[field_of_work]]="health",1,0)</f>
        <v>0</v>
      </c>
      <c r="AJ368" s="7">
        <f ca="1">IF(Table2[[#This Row],[field_of_work]]="construction",1,0)</f>
        <v>0</v>
      </c>
      <c r="AK368" s="7">
        <f ca="1">IF(Table2[[#This Row],[field_of_work]]="teaching",1,0)</f>
        <v>0</v>
      </c>
      <c r="AL368" s="7">
        <f ca="1">IF(Table2[[#This Row],[field_of_work]]="IT",1,0)</f>
        <v>0</v>
      </c>
      <c r="AM368" s="7">
        <f ca="1">IF(Table2[[#This Row],[field_of_work]]="general work",1,0)</f>
        <v>1</v>
      </c>
      <c r="AN368" s="7">
        <f ca="1">IF(Table2[[#This Row],[field_of_work]]="agriculture",1,0)</f>
        <v>0</v>
      </c>
      <c r="AO368" s="7"/>
      <c r="AP368" s="7"/>
      <c r="AQ368" s="7"/>
      <c r="AR368" s="7"/>
      <c r="AS368" s="7"/>
      <c r="AT368" s="8"/>
      <c r="AV368" s="19">
        <f t="shared" ca="1" si="117"/>
        <v>51296.484756722632</v>
      </c>
      <c r="AW368" s="8"/>
      <c r="AX368" s="6">
        <f ca="1">IF(Table2[[#This Row],[debts]]&gt;$AY$14,1,0)</f>
        <v>1</v>
      </c>
      <c r="AY368" s="7"/>
      <c r="AZ368" s="8"/>
      <c r="BA368" s="26">
        <f ca="1">Table2[[#This Row],[mortage_left]]/Table2[[#This Row],[value_of_house]]</f>
        <v>0.34407698993515845</v>
      </c>
      <c r="BB368" s="7">
        <f t="shared" ca="1" si="138"/>
        <v>0</v>
      </c>
      <c r="BC368" s="7"/>
      <c r="BD368" s="7"/>
      <c r="BE368" s="6">
        <f ca="1">IF(Table2[[#This Row],[area]]="area1",Table2[[#This Row],[income]],0)</f>
        <v>0</v>
      </c>
      <c r="BF368" s="7">
        <f ca="1">IF(Table2[[#This Row],[area]]="area2",Table2[[#This Row],[income]],0)</f>
        <v>0</v>
      </c>
      <c r="BG368" s="7">
        <f ca="1">IF(Table2[[#This Row],[area]]="area3",Table2[[#This Row],[income]],0)</f>
        <v>49298</v>
      </c>
      <c r="BH368" s="7">
        <f ca="1">IF(Table2[[#This Row],[area]]="area4",Table2[[#This Row],[income]],0)</f>
        <v>0</v>
      </c>
      <c r="BI368" s="7">
        <f ca="1">IF(Table2[[#This Row],[area]]="area5",Table2[[#This Row],[income]],0)</f>
        <v>0</v>
      </c>
      <c r="BJ368" s="7">
        <f ca="1">IF(Table2[[#This Row],[area]]="area6",Table2[[#This Row],[income]],0)</f>
        <v>0</v>
      </c>
      <c r="BK368" s="7">
        <f ca="1">IF(Table2[[#This Row],[area]]="area7",Table2[[#This Row],[income]],0)</f>
        <v>0</v>
      </c>
      <c r="BL368" s="7">
        <f ca="1">IF(Table2[[#This Row],[area]]="area8",Table2[[#This Row],[income]],0)</f>
        <v>0</v>
      </c>
      <c r="BM368" s="7">
        <f ca="1">IF(Table2[[#This Row],[area]]="area9",Table2[[#This Row],[income]],0)</f>
        <v>0</v>
      </c>
      <c r="BN368" s="7">
        <f ca="1">IF(Table2[[#This Row],[area]]="area10",Table2[[#This Row],[income]],0)</f>
        <v>0</v>
      </c>
      <c r="BO368" s="6">
        <f ca="1">IF(Table2[[#This Row],[field_of_work]]="health",Table2[[#This Row],[income]],0)</f>
        <v>0</v>
      </c>
      <c r="BP368" s="7">
        <f ca="1">IF(Table2[[#This Row],[field_of_work]]="construction",Table2[[#This Row],[income]],0)</f>
        <v>0</v>
      </c>
      <c r="BQ368" s="7">
        <f ca="1">IF(Table2[[#This Row],[field_of_work]]="teaching",Table2[[#This Row],[income]],0)</f>
        <v>0</v>
      </c>
      <c r="BR368" s="7">
        <f ca="1">IF(Table2[[#This Row],[field_of_work]]="IT",Table2[[#This Row],[income]],0)</f>
        <v>0</v>
      </c>
      <c r="BS368" s="7">
        <f ca="1">IF(Table2[[#This Row],[field_of_work]]="general work",Table2[[#This Row],[income]],0)</f>
        <v>49298</v>
      </c>
      <c r="BT368" s="8">
        <f ca="1">IF(Table2[[#This Row],[field_of_work]]="agriculture",Table2[[#This Row],[income]],0)</f>
        <v>0</v>
      </c>
      <c r="BU368" s="6">
        <f ca="1">IF(Table2[[#This Row],[value_of_debts]]&gt;Table2[[#This Row],[income]],1,0)</f>
        <v>1</v>
      </c>
      <c r="BV368" s="7"/>
      <c r="BW368" s="6">
        <f ca="1">IF(Table2[[#This Row],[net_worth_of_person($)]]&gt;$BX$14,Table2[[#This Row],[age]],0)</f>
        <v>36</v>
      </c>
      <c r="BX368" s="8"/>
    </row>
    <row r="369" spans="2:76" x14ac:dyDescent="0.3">
      <c r="B369">
        <f t="shared" ca="1" si="118"/>
        <v>1</v>
      </c>
      <c r="C369" t="str">
        <f t="shared" ca="1" si="119"/>
        <v>men</v>
      </c>
      <c r="D369">
        <f t="shared" ca="1" si="120"/>
        <v>29</v>
      </c>
      <c r="E369">
        <f t="shared" ca="1" si="121"/>
        <v>5</v>
      </c>
      <c r="F369" t="str">
        <f t="shared" ca="1" si="122"/>
        <v>general work</v>
      </c>
      <c r="G369">
        <f t="shared" ca="1" si="123"/>
        <v>3</v>
      </c>
      <c r="H369" t="str">
        <f t="shared" ca="1" si="124"/>
        <v>university</v>
      </c>
      <c r="I369">
        <f t="shared" ca="1" si="125"/>
        <v>0</v>
      </c>
      <c r="J369">
        <f t="shared" ca="1" si="126"/>
        <v>3</v>
      </c>
      <c r="K369">
        <f t="shared" ca="1" si="127"/>
        <v>86422</v>
      </c>
      <c r="L369">
        <f t="shared" ca="1" si="128"/>
        <v>5</v>
      </c>
      <c r="M369" t="str">
        <f t="shared" ca="1" si="116"/>
        <v>area5</v>
      </c>
      <c r="N369">
        <f t="shared" ca="1" si="129"/>
        <v>432110</v>
      </c>
      <c r="O369" s="2">
        <f t="shared" ca="1" si="130"/>
        <v>229735.72605149244</v>
      </c>
      <c r="P369" s="1">
        <f t="shared" ca="1" si="131"/>
        <v>153889.45427016789</v>
      </c>
      <c r="Q369">
        <f t="shared" ca="1" si="132"/>
        <v>72543</v>
      </c>
      <c r="R369">
        <f t="shared" ca="1" si="133"/>
        <v>3669.6668270812402</v>
      </c>
      <c r="S369">
        <f t="shared" ca="1" si="134"/>
        <v>77940.542141817728</v>
      </c>
      <c r="T369" s="1">
        <f t="shared" ca="1" si="135"/>
        <v>663939.9964119856</v>
      </c>
      <c r="U369" s="2">
        <f t="shared" ca="1" si="136"/>
        <v>305948.39287857368</v>
      </c>
      <c r="V369" s="1">
        <f t="shared" ca="1" si="137"/>
        <v>357991.60353341192</v>
      </c>
      <c r="AD369" s="6">
        <f ca="1">IF(Table2[[#This Row],[gender]]="men",1,0)</f>
        <v>1</v>
      </c>
      <c r="AE369" s="7">
        <f ca="1">IF(Table2[[#This Row],[gender]]="women",1,0)</f>
        <v>0</v>
      </c>
      <c r="AF369" s="7"/>
      <c r="AG369" s="8"/>
      <c r="AI369" s="6">
        <f ca="1">IF(Table2[[#This Row],[field_of_work]]="health",1,0)</f>
        <v>0</v>
      </c>
      <c r="AJ369" s="7">
        <f ca="1">IF(Table2[[#This Row],[field_of_work]]="construction",1,0)</f>
        <v>0</v>
      </c>
      <c r="AK369" s="7">
        <f ca="1">IF(Table2[[#This Row],[field_of_work]]="teaching",1,0)</f>
        <v>0</v>
      </c>
      <c r="AL369" s="7">
        <f ca="1">IF(Table2[[#This Row],[field_of_work]]="IT",1,0)</f>
        <v>0</v>
      </c>
      <c r="AM369" s="7">
        <f ca="1">IF(Table2[[#This Row],[field_of_work]]="general work",1,0)</f>
        <v>1</v>
      </c>
      <c r="AN369" s="7">
        <f ca="1">IF(Table2[[#This Row],[field_of_work]]="agriculture",1,0)</f>
        <v>0</v>
      </c>
      <c r="AO369" s="7"/>
      <c r="AP369" s="7"/>
      <c r="AQ369" s="7"/>
      <c r="AR369" s="7"/>
      <c r="AS369" s="7"/>
      <c r="AT369" s="8"/>
      <c r="AV369" s="19">
        <f t="shared" ca="1" si="117"/>
        <v>17954.915267668272</v>
      </c>
      <c r="AW369" s="8"/>
      <c r="AX369" s="6">
        <f ca="1">IF(Table2[[#This Row],[debts]]&gt;$AY$14,1,0)</f>
        <v>1</v>
      </c>
      <c r="AY369" s="7"/>
      <c r="AZ369" s="8"/>
      <c r="BA369" s="26">
        <f ca="1">Table2[[#This Row],[mortage_left]]/Table2[[#This Row],[value_of_house]]</f>
        <v>0.53166028569459733</v>
      </c>
      <c r="BB369" s="7">
        <f t="shared" ca="1" si="138"/>
        <v>0</v>
      </c>
      <c r="BC369" s="7"/>
      <c r="BD369" s="7"/>
      <c r="BE369" s="6">
        <f ca="1">IF(Table2[[#This Row],[area]]="area1",Table2[[#This Row],[income]],0)</f>
        <v>0</v>
      </c>
      <c r="BF369" s="7">
        <f ca="1">IF(Table2[[#This Row],[area]]="area2",Table2[[#This Row],[income]],0)</f>
        <v>0</v>
      </c>
      <c r="BG369" s="7">
        <f ca="1">IF(Table2[[#This Row],[area]]="area3",Table2[[#This Row],[income]],0)</f>
        <v>0</v>
      </c>
      <c r="BH369" s="7">
        <f ca="1">IF(Table2[[#This Row],[area]]="area4",Table2[[#This Row],[income]],0)</f>
        <v>0</v>
      </c>
      <c r="BI369" s="7">
        <f ca="1">IF(Table2[[#This Row],[area]]="area5",Table2[[#This Row],[income]],0)</f>
        <v>86422</v>
      </c>
      <c r="BJ369" s="7">
        <f ca="1">IF(Table2[[#This Row],[area]]="area6",Table2[[#This Row],[income]],0)</f>
        <v>0</v>
      </c>
      <c r="BK369" s="7">
        <f ca="1">IF(Table2[[#This Row],[area]]="area7",Table2[[#This Row],[income]],0)</f>
        <v>0</v>
      </c>
      <c r="BL369" s="7">
        <f ca="1">IF(Table2[[#This Row],[area]]="area8",Table2[[#This Row],[income]],0)</f>
        <v>0</v>
      </c>
      <c r="BM369" s="7">
        <f ca="1">IF(Table2[[#This Row],[area]]="area9",Table2[[#This Row],[income]],0)</f>
        <v>0</v>
      </c>
      <c r="BN369" s="7">
        <f ca="1">IF(Table2[[#This Row],[area]]="area10",Table2[[#This Row],[income]],0)</f>
        <v>0</v>
      </c>
      <c r="BO369" s="6">
        <f ca="1">IF(Table2[[#This Row],[field_of_work]]="health",Table2[[#This Row],[income]],0)</f>
        <v>0</v>
      </c>
      <c r="BP369" s="7">
        <f ca="1">IF(Table2[[#This Row],[field_of_work]]="construction",Table2[[#This Row],[income]],0)</f>
        <v>0</v>
      </c>
      <c r="BQ369" s="7">
        <f ca="1">IF(Table2[[#This Row],[field_of_work]]="teaching",Table2[[#This Row],[income]],0)</f>
        <v>0</v>
      </c>
      <c r="BR369" s="7">
        <f ca="1">IF(Table2[[#This Row],[field_of_work]]="IT",Table2[[#This Row],[income]],0)</f>
        <v>0</v>
      </c>
      <c r="BS369" s="7">
        <f ca="1">IF(Table2[[#This Row],[field_of_work]]="general work",Table2[[#This Row],[income]],0)</f>
        <v>86422</v>
      </c>
      <c r="BT369" s="8">
        <f ca="1">IF(Table2[[#This Row],[field_of_work]]="agriculture",Table2[[#This Row],[income]],0)</f>
        <v>0</v>
      </c>
      <c r="BU369" s="6">
        <f ca="1">IF(Table2[[#This Row],[value_of_debts]]&gt;Table2[[#This Row],[income]],1,0)</f>
        <v>1</v>
      </c>
      <c r="BV369" s="7"/>
      <c r="BW369" s="6">
        <f ca="1">IF(Table2[[#This Row],[net_worth_of_person($)]]&gt;$BX$14,Table2[[#This Row],[age]],0)</f>
        <v>29</v>
      </c>
      <c r="BX369" s="8"/>
    </row>
    <row r="370" spans="2:76" x14ac:dyDescent="0.3">
      <c r="B370">
        <f t="shared" ca="1" si="118"/>
        <v>2</v>
      </c>
      <c r="C370" t="str">
        <f t="shared" ca="1" si="119"/>
        <v>women</v>
      </c>
      <c r="D370">
        <f t="shared" ca="1" si="120"/>
        <v>45</v>
      </c>
      <c r="E370">
        <f t="shared" ca="1" si="121"/>
        <v>1</v>
      </c>
      <c r="F370" t="str">
        <f t="shared" ca="1" si="122"/>
        <v>health</v>
      </c>
      <c r="G370">
        <f t="shared" ca="1" si="123"/>
        <v>1</v>
      </c>
      <c r="H370" t="str">
        <f t="shared" ca="1" si="124"/>
        <v>highschool</v>
      </c>
      <c r="I370">
        <f t="shared" ca="1" si="125"/>
        <v>1</v>
      </c>
      <c r="J370">
        <f t="shared" ca="1" si="126"/>
        <v>3</v>
      </c>
      <c r="K370">
        <f t="shared" ca="1" si="127"/>
        <v>56189</v>
      </c>
      <c r="L370">
        <f t="shared" ca="1" si="128"/>
        <v>9</v>
      </c>
      <c r="M370" t="str">
        <f t="shared" ca="1" si="116"/>
        <v>area9</v>
      </c>
      <c r="N370">
        <f t="shared" ca="1" si="129"/>
        <v>337134</v>
      </c>
      <c r="O370" s="2">
        <f t="shared" ca="1" si="130"/>
        <v>328580.51936838834</v>
      </c>
      <c r="P370" s="1">
        <f t="shared" ca="1" si="131"/>
        <v>53864.745803004815</v>
      </c>
      <c r="Q370">
        <f t="shared" ca="1" si="132"/>
        <v>44361</v>
      </c>
      <c r="R370">
        <f t="shared" ca="1" si="133"/>
        <v>109221.10457539445</v>
      </c>
      <c r="S370">
        <f t="shared" ca="1" si="134"/>
        <v>74253.680955801407</v>
      </c>
      <c r="T370" s="1">
        <f t="shared" ca="1" si="135"/>
        <v>465252.42675880622</v>
      </c>
      <c r="U370" s="2">
        <f t="shared" ca="1" si="136"/>
        <v>482162.62394378276</v>
      </c>
      <c r="V370" s="1">
        <f t="shared" ca="1" si="137"/>
        <v>-16910.19718497654</v>
      </c>
      <c r="AD370" s="6">
        <f ca="1">IF(Table2[[#This Row],[gender]]="men",1,0)</f>
        <v>0</v>
      </c>
      <c r="AE370" s="7">
        <f ca="1">IF(Table2[[#This Row],[gender]]="women",1,0)</f>
        <v>1</v>
      </c>
      <c r="AF370" s="7"/>
      <c r="AG370" s="8"/>
      <c r="AI370" s="6">
        <f ca="1">IF(Table2[[#This Row],[field_of_work]]="health",1,0)</f>
        <v>1</v>
      </c>
      <c r="AJ370" s="7">
        <f ca="1">IF(Table2[[#This Row],[field_of_work]]="construction",1,0)</f>
        <v>0</v>
      </c>
      <c r="AK370" s="7">
        <f ca="1">IF(Table2[[#This Row],[field_of_work]]="teaching",1,0)</f>
        <v>0</v>
      </c>
      <c r="AL370" s="7">
        <f ca="1">IF(Table2[[#This Row],[field_of_work]]="IT",1,0)</f>
        <v>0</v>
      </c>
      <c r="AM370" s="7">
        <f ca="1">IF(Table2[[#This Row],[field_of_work]]="general work",1,0)</f>
        <v>0</v>
      </c>
      <c r="AN370" s="7">
        <f ca="1">IF(Table2[[#This Row],[field_of_work]]="agriculture",1,0)</f>
        <v>0</v>
      </c>
      <c r="AO370" s="7"/>
      <c r="AP370" s="7"/>
      <c r="AQ370" s="7"/>
      <c r="AR370" s="7"/>
      <c r="AS370" s="7"/>
      <c r="AT370" s="8"/>
      <c r="AV370" s="19">
        <f t="shared" ca="1" si="117"/>
        <v>27762.092782549807</v>
      </c>
      <c r="AW370" s="8"/>
      <c r="AX370" s="6">
        <f ca="1">IF(Table2[[#This Row],[debts]]&gt;$AY$14,1,0)</f>
        <v>1</v>
      </c>
      <c r="AY370" s="7"/>
      <c r="AZ370" s="8"/>
      <c r="BA370" s="26">
        <f ca="1">Table2[[#This Row],[mortage_left]]/Table2[[#This Row],[value_of_house]]</f>
        <v>0.97462884007067918</v>
      </c>
      <c r="BB370" s="7">
        <f t="shared" ca="1" si="138"/>
        <v>0</v>
      </c>
      <c r="BC370" s="7"/>
      <c r="BD370" s="7"/>
      <c r="BE370" s="6">
        <f ca="1">IF(Table2[[#This Row],[area]]="area1",Table2[[#This Row],[income]],0)</f>
        <v>0</v>
      </c>
      <c r="BF370" s="7">
        <f ca="1">IF(Table2[[#This Row],[area]]="area2",Table2[[#This Row],[income]],0)</f>
        <v>0</v>
      </c>
      <c r="BG370" s="7">
        <f ca="1">IF(Table2[[#This Row],[area]]="area3",Table2[[#This Row],[income]],0)</f>
        <v>0</v>
      </c>
      <c r="BH370" s="7">
        <f ca="1">IF(Table2[[#This Row],[area]]="area4",Table2[[#This Row],[income]],0)</f>
        <v>0</v>
      </c>
      <c r="BI370" s="7">
        <f ca="1">IF(Table2[[#This Row],[area]]="area5",Table2[[#This Row],[income]],0)</f>
        <v>0</v>
      </c>
      <c r="BJ370" s="7">
        <f ca="1">IF(Table2[[#This Row],[area]]="area6",Table2[[#This Row],[income]],0)</f>
        <v>0</v>
      </c>
      <c r="BK370" s="7">
        <f ca="1">IF(Table2[[#This Row],[area]]="area7",Table2[[#This Row],[income]],0)</f>
        <v>0</v>
      </c>
      <c r="BL370" s="7">
        <f ca="1">IF(Table2[[#This Row],[area]]="area8",Table2[[#This Row],[income]],0)</f>
        <v>0</v>
      </c>
      <c r="BM370" s="7">
        <f ca="1">IF(Table2[[#This Row],[area]]="area9",Table2[[#This Row],[income]],0)</f>
        <v>56189</v>
      </c>
      <c r="BN370" s="7">
        <f ca="1">IF(Table2[[#This Row],[area]]="area10",Table2[[#This Row],[income]],0)</f>
        <v>0</v>
      </c>
      <c r="BO370" s="6">
        <f ca="1">IF(Table2[[#This Row],[field_of_work]]="health",Table2[[#This Row],[income]],0)</f>
        <v>56189</v>
      </c>
      <c r="BP370" s="7">
        <f ca="1">IF(Table2[[#This Row],[field_of_work]]="construction",Table2[[#This Row],[income]],0)</f>
        <v>0</v>
      </c>
      <c r="BQ370" s="7">
        <f ca="1">IF(Table2[[#This Row],[field_of_work]]="teaching",Table2[[#This Row],[income]],0)</f>
        <v>0</v>
      </c>
      <c r="BR370" s="7">
        <f ca="1">IF(Table2[[#This Row],[field_of_work]]="IT",Table2[[#This Row],[income]],0)</f>
        <v>0</v>
      </c>
      <c r="BS370" s="7">
        <f ca="1">IF(Table2[[#This Row],[field_of_work]]="general work",Table2[[#This Row],[income]],0)</f>
        <v>0</v>
      </c>
      <c r="BT370" s="8">
        <f ca="1">IF(Table2[[#This Row],[field_of_work]]="agriculture",Table2[[#This Row],[income]],0)</f>
        <v>0</v>
      </c>
      <c r="BU370" s="6">
        <f ca="1">IF(Table2[[#This Row],[value_of_debts]]&gt;Table2[[#This Row],[income]],1,0)</f>
        <v>1</v>
      </c>
      <c r="BV370" s="7"/>
      <c r="BW370" s="6">
        <f ca="1">IF(Table2[[#This Row],[net_worth_of_person($)]]&gt;$BX$14,Table2[[#This Row],[age]],0)</f>
        <v>0</v>
      </c>
      <c r="BX370" s="8"/>
    </row>
    <row r="371" spans="2:76" x14ac:dyDescent="0.3">
      <c r="B371">
        <f t="shared" ca="1" si="118"/>
        <v>1</v>
      </c>
      <c r="C371" t="str">
        <f t="shared" ca="1" si="119"/>
        <v>men</v>
      </c>
      <c r="D371">
        <f t="shared" ca="1" si="120"/>
        <v>41</v>
      </c>
      <c r="E371">
        <f t="shared" ca="1" si="121"/>
        <v>5</v>
      </c>
      <c r="F371" t="str">
        <f t="shared" ca="1" si="122"/>
        <v>general work</v>
      </c>
      <c r="G371">
        <f t="shared" ca="1" si="123"/>
        <v>5</v>
      </c>
      <c r="H371" t="str">
        <f t="shared" ca="1" si="124"/>
        <v>other</v>
      </c>
      <c r="I371">
        <f t="shared" ca="1" si="125"/>
        <v>2</v>
      </c>
      <c r="J371">
        <f t="shared" ca="1" si="126"/>
        <v>2</v>
      </c>
      <c r="K371">
        <f t="shared" ca="1" si="127"/>
        <v>72855</v>
      </c>
      <c r="L371">
        <f t="shared" ca="1" si="128"/>
        <v>6</v>
      </c>
      <c r="M371" t="str">
        <f t="shared" ca="1" si="116"/>
        <v>area6</v>
      </c>
      <c r="N371">
        <f t="shared" ca="1" si="129"/>
        <v>218565</v>
      </c>
      <c r="O371" s="2">
        <f t="shared" ca="1" si="130"/>
        <v>12005.533454707569</v>
      </c>
      <c r="P371" s="1">
        <f t="shared" ca="1" si="131"/>
        <v>55524.185565099615</v>
      </c>
      <c r="Q371">
        <f t="shared" ca="1" si="132"/>
        <v>37994</v>
      </c>
      <c r="R371">
        <f t="shared" ca="1" si="133"/>
        <v>32785.196751348092</v>
      </c>
      <c r="S371">
        <f t="shared" ca="1" si="134"/>
        <v>64875.669719197045</v>
      </c>
      <c r="T371" s="1">
        <f t="shared" ca="1" si="135"/>
        <v>338964.85528429662</v>
      </c>
      <c r="U371" s="2">
        <f t="shared" ca="1" si="136"/>
        <v>82784.730206055654</v>
      </c>
      <c r="V371" s="1">
        <f t="shared" ca="1" si="137"/>
        <v>256180.12507824096</v>
      </c>
      <c r="AD371" s="6">
        <f ca="1">IF(Table2[[#This Row],[gender]]="men",1,0)</f>
        <v>1</v>
      </c>
      <c r="AE371" s="7">
        <f ca="1">IF(Table2[[#This Row],[gender]]="women",1,0)</f>
        <v>0</v>
      </c>
      <c r="AF371" s="7"/>
      <c r="AG371" s="8"/>
      <c r="AI371" s="6">
        <f ca="1">IF(Table2[[#This Row],[field_of_work]]="health",1,0)</f>
        <v>0</v>
      </c>
      <c r="AJ371" s="7">
        <f ca="1">IF(Table2[[#This Row],[field_of_work]]="construction",1,0)</f>
        <v>0</v>
      </c>
      <c r="AK371" s="7">
        <f ca="1">IF(Table2[[#This Row],[field_of_work]]="teaching",1,0)</f>
        <v>0</v>
      </c>
      <c r="AL371" s="7">
        <f ca="1">IF(Table2[[#This Row],[field_of_work]]="IT",1,0)</f>
        <v>0</v>
      </c>
      <c r="AM371" s="7">
        <f ca="1">IF(Table2[[#This Row],[field_of_work]]="general work",1,0)</f>
        <v>1</v>
      </c>
      <c r="AN371" s="7">
        <f ca="1">IF(Table2[[#This Row],[field_of_work]]="agriculture",1,0)</f>
        <v>0</v>
      </c>
      <c r="AO371" s="7"/>
      <c r="AP371" s="7"/>
      <c r="AQ371" s="7"/>
      <c r="AR371" s="7"/>
      <c r="AS371" s="7"/>
      <c r="AT371" s="8"/>
      <c r="AV371" s="19">
        <f t="shared" ca="1" si="117"/>
        <v>24403.504884345606</v>
      </c>
      <c r="AW371" s="8"/>
      <c r="AX371" s="6">
        <f ca="1">IF(Table2[[#This Row],[debts]]&gt;$AY$14,1,0)</f>
        <v>1</v>
      </c>
      <c r="AY371" s="7"/>
      <c r="AZ371" s="8"/>
      <c r="BA371" s="26">
        <f ca="1">Table2[[#This Row],[mortage_left]]/Table2[[#This Row],[value_of_house]]</f>
        <v>5.4928892799430688E-2</v>
      </c>
      <c r="BB371" s="7">
        <f t="shared" ca="1" si="138"/>
        <v>1</v>
      </c>
      <c r="BC371" s="7"/>
      <c r="BD371" s="7"/>
      <c r="BE371" s="6">
        <f ca="1">IF(Table2[[#This Row],[area]]="area1",Table2[[#This Row],[income]],0)</f>
        <v>0</v>
      </c>
      <c r="BF371" s="7">
        <f ca="1">IF(Table2[[#This Row],[area]]="area2",Table2[[#This Row],[income]],0)</f>
        <v>0</v>
      </c>
      <c r="BG371" s="7">
        <f ca="1">IF(Table2[[#This Row],[area]]="area3",Table2[[#This Row],[income]],0)</f>
        <v>0</v>
      </c>
      <c r="BH371" s="7">
        <f ca="1">IF(Table2[[#This Row],[area]]="area4",Table2[[#This Row],[income]],0)</f>
        <v>0</v>
      </c>
      <c r="BI371" s="7">
        <f ca="1">IF(Table2[[#This Row],[area]]="area5",Table2[[#This Row],[income]],0)</f>
        <v>0</v>
      </c>
      <c r="BJ371" s="7">
        <f ca="1">IF(Table2[[#This Row],[area]]="area6",Table2[[#This Row],[income]],0)</f>
        <v>72855</v>
      </c>
      <c r="BK371" s="7">
        <f ca="1">IF(Table2[[#This Row],[area]]="area7",Table2[[#This Row],[income]],0)</f>
        <v>0</v>
      </c>
      <c r="BL371" s="7">
        <f ca="1">IF(Table2[[#This Row],[area]]="area8",Table2[[#This Row],[income]],0)</f>
        <v>0</v>
      </c>
      <c r="BM371" s="7">
        <f ca="1">IF(Table2[[#This Row],[area]]="area9",Table2[[#This Row],[income]],0)</f>
        <v>0</v>
      </c>
      <c r="BN371" s="7">
        <f ca="1">IF(Table2[[#This Row],[area]]="area10",Table2[[#This Row],[income]],0)</f>
        <v>0</v>
      </c>
      <c r="BO371" s="6">
        <f ca="1">IF(Table2[[#This Row],[field_of_work]]="health",Table2[[#This Row],[income]],0)</f>
        <v>0</v>
      </c>
      <c r="BP371" s="7">
        <f ca="1">IF(Table2[[#This Row],[field_of_work]]="construction",Table2[[#This Row],[income]],0)</f>
        <v>0</v>
      </c>
      <c r="BQ371" s="7">
        <f ca="1">IF(Table2[[#This Row],[field_of_work]]="teaching",Table2[[#This Row],[income]],0)</f>
        <v>0</v>
      </c>
      <c r="BR371" s="7">
        <f ca="1">IF(Table2[[#This Row],[field_of_work]]="IT",Table2[[#This Row],[income]],0)</f>
        <v>0</v>
      </c>
      <c r="BS371" s="7">
        <f ca="1">IF(Table2[[#This Row],[field_of_work]]="general work",Table2[[#This Row],[income]],0)</f>
        <v>72855</v>
      </c>
      <c r="BT371" s="8">
        <f ca="1">IF(Table2[[#This Row],[field_of_work]]="agriculture",Table2[[#This Row],[income]],0)</f>
        <v>0</v>
      </c>
      <c r="BU371" s="6">
        <f ca="1">IF(Table2[[#This Row],[value_of_debts]]&gt;Table2[[#This Row],[income]],1,0)</f>
        <v>1</v>
      </c>
      <c r="BV371" s="7"/>
      <c r="BW371" s="6">
        <f ca="1">IF(Table2[[#This Row],[net_worth_of_person($)]]&gt;$BX$14,Table2[[#This Row],[age]],0)</f>
        <v>41</v>
      </c>
      <c r="BX371" s="8"/>
    </row>
    <row r="372" spans="2:76" x14ac:dyDescent="0.3">
      <c r="B372">
        <f t="shared" ca="1" si="118"/>
        <v>2</v>
      </c>
      <c r="C372" t="str">
        <f t="shared" ca="1" si="119"/>
        <v>women</v>
      </c>
      <c r="D372">
        <f t="shared" ca="1" si="120"/>
        <v>34</v>
      </c>
      <c r="E372">
        <f t="shared" ca="1" si="121"/>
        <v>6</v>
      </c>
      <c r="F372" t="str">
        <f t="shared" ca="1" si="122"/>
        <v>agriculture</v>
      </c>
      <c r="G372">
        <f t="shared" ca="1" si="123"/>
        <v>1</v>
      </c>
      <c r="H372" t="str">
        <f t="shared" ca="1" si="124"/>
        <v>highschool</v>
      </c>
      <c r="I372">
        <f t="shared" ca="1" si="125"/>
        <v>3</v>
      </c>
      <c r="J372">
        <f t="shared" ca="1" si="126"/>
        <v>2</v>
      </c>
      <c r="K372">
        <f t="shared" ca="1" si="127"/>
        <v>61946</v>
      </c>
      <c r="L372">
        <f t="shared" ca="1" si="128"/>
        <v>4</v>
      </c>
      <c r="M372" t="str">
        <f t="shared" ca="1" si="116"/>
        <v>area4</v>
      </c>
      <c r="N372">
        <f t="shared" ca="1" si="129"/>
        <v>371676</v>
      </c>
      <c r="O372" s="2">
        <f t="shared" ca="1" si="130"/>
        <v>312480.78596459032</v>
      </c>
      <c r="P372" s="1">
        <f t="shared" ca="1" si="131"/>
        <v>48807.009768691212</v>
      </c>
      <c r="Q372">
        <f t="shared" ca="1" si="132"/>
        <v>31779</v>
      </c>
      <c r="R372">
        <f t="shared" ca="1" si="133"/>
        <v>36432.462505623553</v>
      </c>
      <c r="S372">
        <f t="shared" ca="1" si="134"/>
        <v>69017.888234898302</v>
      </c>
      <c r="T372" s="1">
        <f t="shared" ca="1" si="135"/>
        <v>489500.89800358948</v>
      </c>
      <c r="U372" s="2">
        <f t="shared" ca="1" si="136"/>
        <v>380692.24847021385</v>
      </c>
      <c r="V372" s="1">
        <f t="shared" ca="1" si="137"/>
        <v>108808.64953337563</v>
      </c>
      <c r="AD372" s="6">
        <f ca="1">IF(Table2[[#This Row],[gender]]="men",1,0)</f>
        <v>0</v>
      </c>
      <c r="AE372" s="7">
        <f ca="1">IF(Table2[[#This Row],[gender]]="women",1,0)</f>
        <v>1</v>
      </c>
      <c r="AF372" s="7"/>
      <c r="AG372" s="8"/>
      <c r="AI372" s="6">
        <f ca="1">IF(Table2[[#This Row],[field_of_work]]="health",1,0)</f>
        <v>0</v>
      </c>
      <c r="AJ372" s="7">
        <f ca="1">IF(Table2[[#This Row],[field_of_work]]="construction",1,0)</f>
        <v>0</v>
      </c>
      <c r="AK372" s="7">
        <f ca="1">IF(Table2[[#This Row],[field_of_work]]="teaching",1,0)</f>
        <v>0</v>
      </c>
      <c r="AL372" s="7">
        <f ca="1">IF(Table2[[#This Row],[field_of_work]]="IT",1,0)</f>
        <v>0</v>
      </c>
      <c r="AM372" s="7">
        <f ca="1">IF(Table2[[#This Row],[field_of_work]]="general work",1,0)</f>
        <v>0</v>
      </c>
      <c r="AN372" s="7">
        <f ca="1">IF(Table2[[#This Row],[field_of_work]]="agriculture",1,0)</f>
        <v>1</v>
      </c>
      <c r="AO372" s="7"/>
      <c r="AP372" s="7"/>
      <c r="AQ372" s="7"/>
      <c r="AR372" s="7"/>
      <c r="AS372" s="7"/>
      <c r="AT372" s="8"/>
      <c r="AV372" s="19">
        <f t="shared" ca="1" si="117"/>
        <v>2748.1423625074181</v>
      </c>
      <c r="AW372" s="8"/>
      <c r="AX372" s="6">
        <f ca="1">IF(Table2[[#This Row],[debts]]&gt;$AY$14,1,0)</f>
        <v>1</v>
      </c>
      <c r="AY372" s="7"/>
      <c r="AZ372" s="8"/>
      <c r="BA372" s="26">
        <f ca="1">Table2[[#This Row],[mortage_left]]/Table2[[#This Row],[value_of_house]]</f>
        <v>0.84073436531976864</v>
      </c>
      <c r="BB372" s="7">
        <f t="shared" ca="1" si="138"/>
        <v>0</v>
      </c>
      <c r="BC372" s="7"/>
      <c r="BD372" s="7"/>
      <c r="BE372" s="6">
        <f ca="1">IF(Table2[[#This Row],[area]]="area1",Table2[[#This Row],[income]],0)</f>
        <v>0</v>
      </c>
      <c r="BF372" s="7">
        <f ca="1">IF(Table2[[#This Row],[area]]="area2",Table2[[#This Row],[income]],0)</f>
        <v>0</v>
      </c>
      <c r="BG372" s="7">
        <f ca="1">IF(Table2[[#This Row],[area]]="area3",Table2[[#This Row],[income]],0)</f>
        <v>0</v>
      </c>
      <c r="BH372" s="7">
        <f ca="1">IF(Table2[[#This Row],[area]]="area4",Table2[[#This Row],[income]],0)</f>
        <v>61946</v>
      </c>
      <c r="BI372" s="7">
        <f ca="1">IF(Table2[[#This Row],[area]]="area5",Table2[[#This Row],[income]],0)</f>
        <v>0</v>
      </c>
      <c r="BJ372" s="7">
        <f ca="1">IF(Table2[[#This Row],[area]]="area6",Table2[[#This Row],[income]],0)</f>
        <v>0</v>
      </c>
      <c r="BK372" s="7">
        <f ca="1">IF(Table2[[#This Row],[area]]="area7",Table2[[#This Row],[income]],0)</f>
        <v>0</v>
      </c>
      <c r="BL372" s="7">
        <f ca="1">IF(Table2[[#This Row],[area]]="area8",Table2[[#This Row],[income]],0)</f>
        <v>0</v>
      </c>
      <c r="BM372" s="7">
        <f ca="1">IF(Table2[[#This Row],[area]]="area9",Table2[[#This Row],[income]],0)</f>
        <v>0</v>
      </c>
      <c r="BN372" s="7">
        <f ca="1">IF(Table2[[#This Row],[area]]="area10",Table2[[#This Row],[income]],0)</f>
        <v>0</v>
      </c>
      <c r="BO372" s="6">
        <f ca="1">IF(Table2[[#This Row],[field_of_work]]="health",Table2[[#This Row],[income]],0)</f>
        <v>0</v>
      </c>
      <c r="BP372" s="7">
        <f ca="1">IF(Table2[[#This Row],[field_of_work]]="construction",Table2[[#This Row],[income]],0)</f>
        <v>0</v>
      </c>
      <c r="BQ372" s="7">
        <f ca="1">IF(Table2[[#This Row],[field_of_work]]="teaching",Table2[[#This Row],[income]],0)</f>
        <v>0</v>
      </c>
      <c r="BR372" s="7">
        <f ca="1">IF(Table2[[#This Row],[field_of_work]]="IT",Table2[[#This Row],[income]],0)</f>
        <v>0</v>
      </c>
      <c r="BS372" s="7">
        <f ca="1">IF(Table2[[#This Row],[field_of_work]]="general work",Table2[[#This Row],[income]],0)</f>
        <v>0</v>
      </c>
      <c r="BT372" s="8">
        <f ca="1">IF(Table2[[#This Row],[field_of_work]]="agriculture",Table2[[#This Row],[income]],0)</f>
        <v>61946</v>
      </c>
      <c r="BU372" s="6">
        <f ca="1">IF(Table2[[#This Row],[value_of_debts]]&gt;Table2[[#This Row],[income]],1,0)</f>
        <v>1</v>
      </c>
      <c r="BV372" s="7"/>
      <c r="BW372" s="6">
        <f ca="1">IF(Table2[[#This Row],[net_worth_of_person($)]]&gt;$BX$14,Table2[[#This Row],[age]],0)</f>
        <v>34</v>
      </c>
      <c r="BX372" s="8"/>
    </row>
    <row r="373" spans="2:76" x14ac:dyDescent="0.3">
      <c r="B373">
        <f t="shared" ca="1" si="118"/>
        <v>1</v>
      </c>
      <c r="C373" t="str">
        <f t="shared" ca="1" si="119"/>
        <v>men</v>
      </c>
      <c r="D373">
        <f t="shared" ca="1" si="120"/>
        <v>33</v>
      </c>
      <c r="E373">
        <f t="shared" ca="1" si="121"/>
        <v>3</v>
      </c>
      <c r="F373" t="str">
        <f t="shared" ca="1" si="122"/>
        <v>teaching</v>
      </c>
      <c r="G373">
        <f t="shared" ca="1" si="123"/>
        <v>5</v>
      </c>
      <c r="H373" t="str">
        <f t="shared" ca="1" si="124"/>
        <v>other</v>
      </c>
      <c r="I373">
        <f t="shared" ca="1" si="125"/>
        <v>3</v>
      </c>
      <c r="J373">
        <f t="shared" ca="1" si="126"/>
        <v>2</v>
      </c>
      <c r="K373">
        <f t="shared" ca="1" si="127"/>
        <v>54869</v>
      </c>
      <c r="L373">
        <f t="shared" ca="1" si="128"/>
        <v>6</v>
      </c>
      <c r="M373" t="str">
        <f t="shared" ca="1" si="116"/>
        <v>area6</v>
      </c>
      <c r="N373">
        <f t="shared" ca="1" si="129"/>
        <v>219476</v>
      </c>
      <c r="O373" s="2">
        <f t="shared" ca="1" si="130"/>
        <v>41570.732816349133</v>
      </c>
      <c r="P373" s="1">
        <f t="shared" ca="1" si="131"/>
        <v>5496.2847250148361</v>
      </c>
      <c r="Q373">
        <f t="shared" ca="1" si="132"/>
        <v>5317</v>
      </c>
      <c r="R373">
        <f t="shared" ca="1" si="133"/>
        <v>15163.315619870171</v>
      </c>
      <c r="S373">
        <f t="shared" ca="1" si="134"/>
        <v>59922.476323159979</v>
      </c>
      <c r="T373" s="1">
        <f t="shared" ca="1" si="135"/>
        <v>284894.76104817481</v>
      </c>
      <c r="U373" s="2">
        <f t="shared" ca="1" si="136"/>
        <v>62051.048436219302</v>
      </c>
      <c r="V373" s="1">
        <f t="shared" ca="1" si="137"/>
        <v>222843.7126119555</v>
      </c>
      <c r="AD373" s="6">
        <f ca="1">IF(Table2[[#This Row],[gender]]="men",1,0)</f>
        <v>1</v>
      </c>
      <c r="AE373" s="7">
        <f ca="1">IF(Table2[[#This Row],[gender]]="women",1,0)</f>
        <v>0</v>
      </c>
      <c r="AF373" s="7"/>
      <c r="AG373" s="8"/>
      <c r="AI373" s="6">
        <f ca="1">IF(Table2[[#This Row],[field_of_work]]="health",1,0)</f>
        <v>0</v>
      </c>
      <c r="AJ373" s="7">
        <f ca="1">IF(Table2[[#This Row],[field_of_work]]="construction",1,0)</f>
        <v>0</v>
      </c>
      <c r="AK373" s="7">
        <f ca="1">IF(Table2[[#This Row],[field_of_work]]="teaching",1,0)</f>
        <v>1</v>
      </c>
      <c r="AL373" s="7">
        <f ca="1">IF(Table2[[#This Row],[field_of_work]]="IT",1,0)</f>
        <v>0</v>
      </c>
      <c r="AM373" s="7">
        <f ca="1">IF(Table2[[#This Row],[field_of_work]]="general work",1,0)</f>
        <v>0</v>
      </c>
      <c r="AN373" s="7">
        <f ca="1">IF(Table2[[#This Row],[field_of_work]]="agriculture",1,0)</f>
        <v>0</v>
      </c>
      <c r="AO373" s="7"/>
      <c r="AP373" s="7"/>
      <c r="AQ373" s="7"/>
      <c r="AR373" s="7"/>
      <c r="AS373" s="7"/>
      <c r="AT373" s="8"/>
      <c r="AV373" s="19">
        <f t="shared" ca="1" si="117"/>
        <v>35561.741177384101</v>
      </c>
      <c r="AW373" s="8"/>
      <c r="AX373" s="6">
        <f ca="1">IF(Table2[[#This Row],[debts]]&gt;$AY$14,1,0)</f>
        <v>1</v>
      </c>
      <c r="AY373" s="7"/>
      <c r="AZ373" s="8"/>
      <c r="BA373" s="26">
        <f ca="1">Table2[[#This Row],[mortage_left]]/Table2[[#This Row],[value_of_house]]</f>
        <v>0.18940901427194379</v>
      </c>
      <c r="BB373" s="7">
        <f t="shared" ca="1" si="138"/>
        <v>1</v>
      </c>
      <c r="BC373" s="7"/>
      <c r="BD373" s="7"/>
      <c r="BE373" s="6">
        <f ca="1">IF(Table2[[#This Row],[area]]="area1",Table2[[#This Row],[income]],0)</f>
        <v>0</v>
      </c>
      <c r="BF373" s="7">
        <f ca="1">IF(Table2[[#This Row],[area]]="area2",Table2[[#This Row],[income]],0)</f>
        <v>0</v>
      </c>
      <c r="BG373" s="7">
        <f ca="1">IF(Table2[[#This Row],[area]]="area3",Table2[[#This Row],[income]],0)</f>
        <v>0</v>
      </c>
      <c r="BH373" s="7">
        <f ca="1">IF(Table2[[#This Row],[area]]="area4",Table2[[#This Row],[income]],0)</f>
        <v>0</v>
      </c>
      <c r="BI373" s="7">
        <f ca="1">IF(Table2[[#This Row],[area]]="area5",Table2[[#This Row],[income]],0)</f>
        <v>0</v>
      </c>
      <c r="BJ373" s="7">
        <f ca="1">IF(Table2[[#This Row],[area]]="area6",Table2[[#This Row],[income]],0)</f>
        <v>54869</v>
      </c>
      <c r="BK373" s="7">
        <f ca="1">IF(Table2[[#This Row],[area]]="area7",Table2[[#This Row],[income]],0)</f>
        <v>0</v>
      </c>
      <c r="BL373" s="7">
        <f ca="1">IF(Table2[[#This Row],[area]]="area8",Table2[[#This Row],[income]],0)</f>
        <v>0</v>
      </c>
      <c r="BM373" s="7">
        <f ca="1">IF(Table2[[#This Row],[area]]="area9",Table2[[#This Row],[income]],0)</f>
        <v>0</v>
      </c>
      <c r="BN373" s="7">
        <f ca="1">IF(Table2[[#This Row],[area]]="area10",Table2[[#This Row],[income]],0)</f>
        <v>0</v>
      </c>
      <c r="BO373" s="6">
        <f ca="1">IF(Table2[[#This Row],[field_of_work]]="health",Table2[[#This Row],[income]],0)</f>
        <v>0</v>
      </c>
      <c r="BP373" s="7">
        <f ca="1">IF(Table2[[#This Row],[field_of_work]]="construction",Table2[[#This Row],[income]],0)</f>
        <v>0</v>
      </c>
      <c r="BQ373" s="7">
        <f ca="1">IF(Table2[[#This Row],[field_of_work]]="teaching",Table2[[#This Row],[income]],0)</f>
        <v>54869</v>
      </c>
      <c r="BR373" s="7">
        <f ca="1">IF(Table2[[#This Row],[field_of_work]]="IT",Table2[[#This Row],[income]],0)</f>
        <v>0</v>
      </c>
      <c r="BS373" s="7">
        <f ca="1">IF(Table2[[#This Row],[field_of_work]]="general work",Table2[[#This Row],[income]],0)</f>
        <v>0</v>
      </c>
      <c r="BT373" s="8">
        <f ca="1">IF(Table2[[#This Row],[field_of_work]]="agriculture",Table2[[#This Row],[income]],0)</f>
        <v>0</v>
      </c>
      <c r="BU373" s="6">
        <f ca="1">IF(Table2[[#This Row],[value_of_debts]]&gt;Table2[[#This Row],[income]],1,0)</f>
        <v>1</v>
      </c>
      <c r="BV373" s="7"/>
      <c r="BW373" s="6">
        <f ca="1">IF(Table2[[#This Row],[net_worth_of_person($)]]&gt;$BX$14,Table2[[#This Row],[age]],0)</f>
        <v>33</v>
      </c>
      <c r="BX373" s="8"/>
    </row>
    <row r="374" spans="2:76" x14ac:dyDescent="0.3">
      <c r="B374">
        <f t="shared" ca="1" si="118"/>
        <v>2</v>
      </c>
      <c r="C374" t="str">
        <f t="shared" ca="1" si="119"/>
        <v>women</v>
      </c>
      <c r="D374">
        <f t="shared" ca="1" si="120"/>
        <v>45</v>
      </c>
      <c r="E374">
        <f t="shared" ca="1" si="121"/>
        <v>2</v>
      </c>
      <c r="F374" t="str">
        <f t="shared" ca="1" si="122"/>
        <v>construction</v>
      </c>
      <c r="G374">
        <f t="shared" ca="1" si="123"/>
        <v>4</v>
      </c>
      <c r="H374" t="str">
        <f t="shared" ca="1" si="124"/>
        <v>technical</v>
      </c>
      <c r="I374">
        <f t="shared" ca="1" si="125"/>
        <v>1</v>
      </c>
      <c r="J374">
        <f t="shared" ca="1" si="126"/>
        <v>2</v>
      </c>
      <c r="K374">
        <f t="shared" ca="1" si="127"/>
        <v>43547</v>
      </c>
      <c r="L374">
        <f t="shared" ca="1" si="128"/>
        <v>1</v>
      </c>
      <c r="M374" t="str">
        <f t="shared" ca="1" si="116"/>
        <v>area1</v>
      </c>
      <c r="N374">
        <f t="shared" ca="1" si="129"/>
        <v>174188</v>
      </c>
      <c r="O374" s="2">
        <f t="shared" ca="1" si="130"/>
        <v>152890.80714393154</v>
      </c>
      <c r="P374" s="1">
        <f t="shared" ca="1" si="131"/>
        <v>71123.482354768203</v>
      </c>
      <c r="Q374">
        <f t="shared" ca="1" si="132"/>
        <v>6538</v>
      </c>
      <c r="R374">
        <f t="shared" ca="1" si="133"/>
        <v>19912.576410582747</v>
      </c>
      <c r="S374">
        <f t="shared" ca="1" si="134"/>
        <v>64540.261938970725</v>
      </c>
      <c r="T374" s="1">
        <f t="shared" ca="1" si="135"/>
        <v>309851.74429373891</v>
      </c>
      <c r="U374" s="2">
        <f t="shared" ca="1" si="136"/>
        <v>179341.38355451429</v>
      </c>
      <c r="V374" s="1">
        <f t="shared" ca="1" si="137"/>
        <v>130510.36073922462</v>
      </c>
      <c r="AD374" s="6">
        <f ca="1">IF(Table2[[#This Row],[gender]]="men",1,0)</f>
        <v>0</v>
      </c>
      <c r="AE374" s="7">
        <f ca="1">IF(Table2[[#This Row],[gender]]="women",1,0)</f>
        <v>1</v>
      </c>
      <c r="AF374" s="7"/>
      <c r="AG374" s="8"/>
      <c r="AI374" s="6">
        <f ca="1">IF(Table2[[#This Row],[field_of_work]]="health",1,0)</f>
        <v>0</v>
      </c>
      <c r="AJ374" s="7">
        <f ca="1">IF(Table2[[#This Row],[field_of_work]]="construction",1,0)</f>
        <v>1</v>
      </c>
      <c r="AK374" s="7">
        <f ca="1">IF(Table2[[#This Row],[field_of_work]]="teaching",1,0)</f>
        <v>0</v>
      </c>
      <c r="AL374" s="7">
        <f ca="1">IF(Table2[[#This Row],[field_of_work]]="IT",1,0)</f>
        <v>0</v>
      </c>
      <c r="AM374" s="7">
        <f ca="1">IF(Table2[[#This Row],[field_of_work]]="general work",1,0)</f>
        <v>0</v>
      </c>
      <c r="AN374" s="7">
        <f ca="1">IF(Table2[[#This Row],[field_of_work]]="agriculture",1,0)</f>
        <v>0</v>
      </c>
      <c r="AO374" s="7"/>
      <c r="AP374" s="7"/>
      <c r="AQ374" s="7"/>
      <c r="AR374" s="7"/>
      <c r="AS374" s="7"/>
      <c r="AT374" s="8"/>
      <c r="AV374" s="19">
        <f t="shared" ca="1" si="117"/>
        <v>24473.051786119457</v>
      </c>
      <c r="AW374" s="8"/>
      <c r="AX374" s="6">
        <f ca="1">IF(Table2[[#This Row],[debts]]&gt;$AY$14,1,0)</f>
        <v>1</v>
      </c>
      <c r="AY374" s="7"/>
      <c r="AZ374" s="8"/>
      <c r="BA374" s="26">
        <f ca="1">Table2[[#This Row],[mortage_left]]/Table2[[#This Row],[value_of_house]]</f>
        <v>0.87773444292334457</v>
      </c>
      <c r="BB374" s="7">
        <f t="shared" ca="1" si="138"/>
        <v>0</v>
      </c>
      <c r="BC374" s="7"/>
      <c r="BD374" s="7"/>
      <c r="BE374" s="6">
        <f ca="1">IF(Table2[[#This Row],[area]]="area1",Table2[[#This Row],[income]],0)</f>
        <v>43547</v>
      </c>
      <c r="BF374" s="7">
        <f ca="1">IF(Table2[[#This Row],[area]]="area2",Table2[[#This Row],[income]],0)</f>
        <v>0</v>
      </c>
      <c r="BG374" s="7">
        <f ca="1">IF(Table2[[#This Row],[area]]="area3",Table2[[#This Row],[income]],0)</f>
        <v>0</v>
      </c>
      <c r="BH374" s="7">
        <f ca="1">IF(Table2[[#This Row],[area]]="area4",Table2[[#This Row],[income]],0)</f>
        <v>0</v>
      </c>
      <c r="BI374" s="7">
        <f ca="1">IF(Table2[[#This Row],[area]]="area5",Table2[[#This Row],[income]],0)</f>
        <v>0</v>
      </c>
      <c r="BJ374" s="7">
        <f ca="1">IF(Table2[[#This Row],[area]]="area6",Table2[[#This Row],[income]],0)</f>
        <v>0</v>
      </c>
      <c r="BK374" s="7">
        <f ca="1">IF(Table2[[#This Row],[area]]="area7",Table2[[#This Row],[income]],0)</f>
        <v>0</v>
      </c>
      <c r="BL374" s="7">
        <f ca="1">IF(Table2[[#This Row],[area]]="area8",Table2[[#This Row],[income]],0)</f>
        <v>0</v>
      </c>
      <c r="BM374" s="7">
        <f ca="1">IF(Table2[[#This Row],[area]]="area9",Table2[[#This Row],[income]],0)</f>
        <v>0</v>
      </c>
      <c r="BN374" s="7">
        <f ca="1">IF(Table2[[#This Row],[area]]="area10",Table2[[#This Row],[income]],0)</f>
        <v>0</v>
      </c>
      <c r="BO374" s="6">
        <f ca="1">IF(Table2[[#This Row],[field_of_work]]="health",Table2[[#This Row],[income]],0)</f>
        <v>0</v>
      </c>
      <c r="BP374" s="7">
        <f ca="1">IF(Table2[[#This Row],[field_of_work]]="construction",Table2[[#This Row],[income]],0)</f>
        <v>43547</v>
      </c>
      <c r="BQ374" s="7">
        <f ca="1">IF(Table2[[#This Row],[field_of_work]]="teaching",Table2[[#This Row],[income]],0)</f>
        <v>0</v>
      </c>
      <c r="BR374" s="7">
        <f ca="1">IF(Table2[[#This Row],[field_of_work]]="IT",Table2[[#This Row],[income]],0)</f>
        <v>0</v>
      </c>
      <c r="BS374" s="7">
        <f ca="1">IF(Table2[[#This Row],[field_of_work]]="general work",Table2[[#This Row],[income]],0)</f>
        <v>0</v>
      </c>
      <c r="BT374" s="8">
        <f ca="1">IF(Table2[[#This Row],[field_of_work]]="agriculture",Table2[[#This Row],[income]],0)</f>
        <v>0</v>
      </c>
      <c r="BU374" s="6">
        <f ca="1">IF(Table2[[#This Row],[value_of_debts]]&gt;Table2[[#This Row],[income]],1,0)</f>
        <v>1</v>
      </c>
      <c r="BV374" s="7"/>
      <c r="BW374" s="6">
        <f ca="1">IF(Table2[[#This Row],[net_worth_of_person($)]]&gt;$BX$14,Table2[[#This Row],[age]],0)</f>
        <v>45</v>
      </c>
      <c r="BX374" s="8"/>
    </row>
    <row r="375" spans="2:76" x14ac:dyDescent="0.3">
      <c r="B375">
        <f t="shared" ca="1" si="118"/>
        <v>1</v>
      </c>
      <c r="C375" t="str">
        <f t="shared" ca="1" si="119"/>
        <v>men</v>
      </c>
      <c r="D375">
        <f t="shared" ca="1" si="120"/>
        <v>26</v>
      </c>
      <c r="E375">
        <f t="shared" ca="1" si="121"/>
        <v>4</v>
      </c>
      <c r="F375" t="str">
        <f t="shared" ca="1" si="122"/>
        <v>IT</v>
      </c>
      <c r="G375">
        <f t="shared" ca="1" si="123"/>
        <v>1</v>
      </c>
      <c r="H375" t="str">
        <f t="shared" ca="1" si="124"/>
        <v>highschool</v>
      </c>
      <c r="I375">
        <f t="shared" ca="1" si="125"/>
        <v>2</v>
      </c>
      <c r="J375">
        <f t="shared" ca="1" si="126"/>
        <v>2</v>
      </c>
      <c r="K375">
        <f t="shared" ca="1" si="127"/>
        <v>66656</v>
      </c>
      <c r="L375">
        <f t="shared" ca="1" si="128"/>
        <v>4</v>
      </c>
      <c r="M375" t="str">
        <f t="shared" ca="1" si="116"/>
        <v>area4</v>
      </c>
      <c r="N375">
        <f t="shared" ca="1" si="129"/>
        <v>333280</v>
      </c>
      <c r="O375" s="2">
        <f t="shared" ca="1" si="130"/>
        <v>40811.778815987796</v>
      </c>
      <c r="P375" s="1">
        <f t="shared" ca="1" si="131"/>
        <v>48946.103572238913</v>
      </c>
      <c r="Q375">
        <f t="shared" ca="1" si="132"/>
        <v>20554</v>
      </c>
      <c r="R375">
        <f t="shared" ca="1" si="133"/>
        <v>118283.81073809338</v>
      </c>
      <c r="S375">
        <f t="shared" ca="1" si="134"/>
        <v>44704.329392600805</v>
      </c>
      <c r="T375" s="1">
        <f t="shared" ca="1" si="135"/>
        <v>426930.43296483974</v>
      </c>
      <c r="U375" s="2">
        <f t="shared" ca="1" si="136"/>
        <v>179649.58955408118</v>
      </c>
      <c r="V375" s="1">
        <f t="shared" ca="1" si="137"/>
        <v>247280.84341075856</v>
      </c>
      <c r="AD375" s="6">
        <f ca="1">IF(Table2[[#This Row],[gender]]="men",1,0)</f>
        <v>1</v>
      </c>
      <c r="AE375" s="7">
        <f ca="1">IF(Table2[[#This Row],[gender]]="women",1,0)</f>
        <v>0</v>
      </c>
      <c r="AF375" s="7"/>
      <c r="AG375" s="8"/>
      <c r="AI375" s="6">
        <f ca="1">IF(Table2[[#This Row],[field_of_work]]="health",1,0)</f>
        <v>0</v>
      </c>
      <c r="AJ375" s="7">
        <f ca="1">IF(Table2[[#This Row],[field_of_work]]="construction",1,0)</f>
        <v>0</v>
      </c>
      <c r="AK375" s="7">
        <f ca="1">IF(Table2[[#This Row],[field_of_work]]="teaching",1,0)</f>
        <v>0</v>
      </c>
      <c r="AL375" s="7">
        <f ca="1">IF(Table2[[#This Row],[field_of_work]]="IT",1,0)</f>
        <v>1</v>
      </c>
      <c r="AM375" s="7">
        <f ca="1">IF(Table2[[#This Row],[field_of_work]]="general work",1,0)</f>
        <v>0</v>
      </c>
      <c r="AN375" s="7">
        <f ca="1">IF(Table2[[#This Row],[field_of_work]]="agriculture",1,0)</f>
        <v>0</v>
      </c>
      <c r="AO375" s="7"/>
      <c r="AP375" s="7"/>
      <c r="AQ375" s="7"/>
      <c r="AR375" s="7"/>
      <c r="AS375" s="7"/>
      <c r="AT375" s="8"/>
      <c r="AV375" s="19">
        <f t="shared" ca="1" si="117"/>
        <v>29105.855066636104</v>
      </c>
      <c r="AW375" s="8"/>
      <c r="AX375" s="6">
        <f ca="1">IF(Table2[[#This Row],[debts]]&gt;$AY$14,1,0)</f>
        <v>1</v>
      </c>
      <c r="AY375" s="7"/>
      <c r="AZ375" s="8"/>
      <c r="BA375" s="26">
        <f ca="1">Table2[[#This Row],[mortage_left]]/Table2[[#This Row],[value_of_house]]</f>
        <v>0.12245492923664125</v>
      </c>
      <c r="BB375" s="7">
        <f t="shared" ca="1" si="138"/>
        <v>1</v>
      </c>
      <c r="BC375" s="7"/>
      <c r="BD375" s="7"/>
      <c r="BE375" s="6">
        <f ca="1">IF(Table2[[#This Row],[area]]="area1",Table2[[#This Row],[income]],0)</f>
        <v>0</v>
      </c>
      <c r="BF375" s="7">
        <f ca="1">IF(Table2[[#This Row],[area]]="area2",Table2[[#This Row],[income]],0)</f>
        <v>0</v>
      </c>
      <c r="BG375" s="7">
        <f ca="1">IF(Table2[[#This Row],[area]]="area3",Table2[[#This Row],[income]],0)</f>
        <v>0</v>
      </c>
      <c r="BH375" s="7">
        <f ca="1">IF(Table2[[#This Row],[area]]="area4",Table2[[#This Row],[income]],0)</f>
        <v>66656</v>
      </c>
      <c r="BI375" s="7">
        <f ca="1">IF(Table2[[#This Row],[area]]="area5",Table2[[#This Row],[income]],0)</f>
        <v>0</v>
      </c>
      <c r="BJ375" s="7">
        <f ca="1">IF(Table2[[#This Row],[area]]="area6",Table2[[#This Row],[income]],0)</f>
        <v>0</v>
      </c>
      <c r="BK375" s="7">
        <f ca="1">IF(Table2[[#This Row],[area]]="area7",Table2[[#This Row],[income]],0)</f>
        <v>0</v>
      </c>
      <c r="BL375" s="7">
        <f ca="1">IF(Table2[[#This Row],[area]]="area8",Table2[[#This Row],[income]],0)</f>
        <v>0</v>
      </c>
      <c r="BM375" s="7">
        <f ca="1">IF(Table2[[#This Row],[area]]="area9",Table2[[#This Row],[income]],0)</f>
        <v>0</v>
      </c>
      <c r="BN375" s="7">
        <f ca="1">IF(Table2[[#This Row],[area]]="area10",Table2[[#This Row],[income]],0)</f>
        <v>0</v>
      </c>
      <c r="BO375" s="6">
        <f ca="1">IF(Table2[[#This Row],[field_of_work]]="health",Table2[[#This Row],[income]],0)</f>
        <v>0</v>
      </c>
      <c r="BP375" s="7">
        <f ca="1">IF(Table2[[#This Row],[field_of_work]]="construction",Table2[[#This Row],[income]],0)</f>
        <v>0</v>
      </c>
      <c r="BQ375" s="7">
        <f ca="1">IF(Table2[[#This Row],[field_of_work]]="teaching",Table2[[#This Row],[income]],0)</f>
        <v>0</v>
      </c>
      <c r="BR375" s="7">
        <f ca="1">IF(Table2[[#This Row],[field_of_work]]="IT",Table2[[#This Row],[income]],0)</f>
        <v>66656</v>
      </c>
      <c r="BS375" s="7">
        <f ca="1">IF(Table2[[#This Row],[field_of_work]]="general work",Table2[[#This Row],[income]],0)</f>
        <v>0</v>
      </c>
      <c r="BT375" s="8">
        <f ca="1">IF(Table2[[#This Row],[field_of_work]]="agriculture",Table2[[#This Row],[income]],0)</f>
        <v>0</v>
      </c>
      <c r="BU375" s="6">
        <f ca="1">IF(Table2[[#This Row],[value_of_debts]]&gt;Table2[[#This Row],[income]],1,0)</f>
        <v>1</v>
      </c>
      <c r="BV375" s="7"/>
      <c r="BW375" s="6">
        <f ca="1">IF(Table2[[#This Row],[net_worth_of_person($)]]&gt;$BX$14,Table2[[#This Row],[age]],0)</f>
        <v>26</v>
      </c>
      <c r="BX375" s="8"/>
    </row>
    <row r="376" spans="2:76" x14ac:dyDescent="0.3">
      <c r="B376">
        <f t="shared" ca="1" si="118"/>
        <v>2</v>
      </c>
      <c r="C376" t="str">
        <f t="shared" ca="1" si="119"/>
        <v>women</v>
      </c>
      <c r="D376">
        <f t="shared" ca="1" si="120"/>
        <v>29</v>
      </c>
      <c r="E376">
        <f t="shared" ca="1" si="121"/>
        <v>6</v>
      </c>
      <c r="F376" t="str">
        <f t="shared" ca="1" si="122"/>
        <v>agriculture</v>
      </c>
      <c r="G376">
        <f t="shared" ca="1" si="123"/>
        <v>4</v>
      </c>
      <c r="H376" t="str">
        <f t="shared" ca="1" si="124"/>
        <v>technical</v>
      </c>
      <c r="I376">
        <f t="shared" ca="1" si="125"/>
        <v>1</v>
      </c>
      <c r="J376">
        <f t="shared" ca="1" si="126"/>
        <v>1</v>
      </c>
      <c r="K376">
        <f t="shared" ca="1" si="127"/>
        <v>38826</v>
      </c>
      <c r="L376">
        <f t="shared" ca="1" si="128"/>
        <v>7</v>
      </c>
      <c r="M376" t="str">
        <f t="shared" ca="1" si="116"/>
        <v>area7</v>
      </c>
      <c r="N376">
        <f t="shared" ca="1" si="129"/>
        <v>194130</v>
      </c>
      <c r="O376" s="2">
        <f t="shared" ca="1" si="130"/>
        <v>95500.933838496872</v>
      </c>
      <c r="P376" s="1">
        <f t="shared" ca="1" si="131"/>
        <v>29105.855066636104</v>
      </c>
      <c r="Q376">
        <f t="shared" ca="1" si="132"/>
        <v>13702</v>
      </c>
      <c r="R376">
        <f t="shared" ca="1" si="133"/>
        <v>52635.360167256127</v>
      </c>
      <c r="S376">
        <f t="shared" ca="1" si="134"/>
        <v>36045.512329798366</v>
      </c>
      <c r="T376" s="1">
        <f t="shared" ca="1" si="135"/>
        <v>259281.36739643448</v>
      </c>
      <c r="U376" s="2">
        <f t="shared" ca="1" si="136"/>
        <v>161838.29400575301</v>
      </c>
      <c r="V376" s="1">
        <f t="shared" ca="1" si="137"/>
        <v>97443.073390681471</v>
      </c>
      <c r="AD376" s="6">
        <f ca="1">IF(Table2[[#This Row],[gender]]="men",1,0)</f>
        <v>0</v>
      </c>
      <c r="AE376" s="7">
        <f ca="1">IF(Table2[[#This Row],[gender]]="women",1,0)</f>
        <v>1</v>
      </c>
      <c r="AF376" s="7"/>
      <c r="AG376" s="8"/>
      <c r="AI376" s="6">
        <f ca="1">IF(Table2[[#This Row],[field_of_work]]="health",1,0)</f>
        <v>0</v>
      </c>
      <c r="AJ376" s="7">
        <f ca="1">IF(Table2[[#This Row],[field_of_work]]="construction",1,0)</f>
        <v>0</v>
      </c>
      <c r="AK376" s="7">
        <f ca="1">IF(Table2[[#This Row],[field_of_work]]="teaching",1,0)</f>
        <v>0</v>
      </c>
      <c r="AL376" s="7">
        <f ca="1">IF(Table2[[#This Row],[field_of_work]]="IT",1,0)</f>
        <v>0</v>
      </c>
      <c r="AM376" s="7">
        <f ca="1">IF(Table2[[#This Row],[field_of_work]]="general work",1,0)</f>
        <v>0</v>
      </c>
      <c r="AN376" s="7">
        <f ca="1">IF(Table2[[#This Row],[field_of_work]]="agriculture",1,0)</f>
        <v>1</v>
      </c>
      <c r="AO376" s="7"/>
      <c r="AP376" s="7"/>
      <c r="AQ376" s="7"/>
      <c r="AR376" s="7"/>
      <c r="AS376" s="7"/>
      <c r="AT376" s="8"/>
      <c r="AV376" s="19">
        <f t="shared" ca="1" si="117"/>
        <v>82144.665818633555</v>
      </c>
      <c r="AW376" s="8"/>
      <c r="AX376" s="6">
        <f ca="1">IF(Table2[[#This Row],[debts]]&gt;$AY$14,1,0)</f>
        <v>1</v>
      </c>
      <c r="AY376" s="7"/>
      <c r="AZ376" s="8"/>
      <c r="BA376" s="26">
        <f ca="1">Table2[[#This Row],[mortage_left]]/Table2[[#This Row],[value_of_house]]</f>
        <v>0.49194320217636056</v>
      </c>
      <c r="BB376" s="7">
        <f t="shared" ca="1" si="138"/>
        <v>0</v>
      </c>
      <c r="BC376" s="7"/>
      <c r="BD376" s="7"/>
      <c r="BE376" s="6">
        <f ca="1">IF(Table2[[#This Row],[area]]="area1",Table2[[#This Row],[income]],0)</f>
        <v>0</v>
      </c>
      <c r="BF376" s="7">
        <f ca="1">IF(Table2[[#This Row],[area]]="area2",Table2[[#This Row],[income]],0)</f>
        <v>0</v>
      </c>
      <c r="BG376" s="7">
        <f ca="1">IF(Table2[[#This Row],[area]]="area3",Table2[[#This Row],[income]],0)</f>
        <v>0</v>
      </c>
      <c r="BH376" s="7">
        <f ca="1">IF(Table2[[#This Row],[area]]="area4",Table2[[#This Row],[income]],0)</f>
        <v>0</v>
      </c>
      <c r="BI376" s="7">
        <f ca="1">IF(Table2[[#This Row],[area]]="area5",Table2[[#This Row],[income]],0)</f>
        <v>0</v>
      </c>
      <c r="BJ376" s="7">
        <f ca="1">IF(Table2[[#This Row],[area]]="area6",Table2[[#This Row],[income]],0)</f>
        <v>0</v>
      </c>
      <c r="BK376" s="7">
        <f ca="1">IF(Table2[[#This Row],[area]]="area7",Table2[[#This Row],[income]],0)</f>
        <v>38826</v>
      </c>
      <c r="BL376" s="7">
        <f ca="1">IF(Table2[[#This Row],[area]]="area8",Table2[[#This Row],[income]],0)</f>
        <v>0</v>
      </c>
      <c r="BM376" s="7">
        <f ca="1">IF(Table2[[#This Row],[area]]="area9",Table2[[#This Row],[income]],0)</f>
        <v>0</v>
      </c>
      <c r="BN376" s="7">
        <f ca="1">IF(Table2[[#This Row],[area]]="area10",Table2[[#This Row],[income]],0)</f>
        <v>0</v>
      </c>
      <c r="BO376" s="6">
        <f ca="1">IF(Table2[[#This Row],[field_of_work]]="health",Table2[[#This Row],[income]],0)</f>
        <v>0</v>
      </c>
      <c r="BP376" s="7">
        <f ca="1">IF(Table2[[#This Row],[field_of_work]]="construction",Table2[[#This Row],[income]],0)</f>
        <v>0</v>
      </c>
      <c r="BQ376" s="7">
        <f ca="1">IF(Table2[[#This Row],[field_of_work]]="teaching",Table2[[#This Row],[income]],0)</f>
        <v>0</v>
      </c>
      <c r="BR376" s="7">
        <f ca="1">IF(Table2[[#This Row],[field_of_work]]="IT",Table2[[#This Row],[income]],0)</f>
        <v>0</v>
      </c>
      <c r="BS376" s="7">
        <f ca="1">IF(Table2[[#This Row],[field_of_work]]="general work",Table2[[#This Row],[income]],0)</f>
        <v>0</v>
      </c>
      <c r="BT376" s="8">
        <f ca="1">IF(Table2[[#This Row],[field_of_work]]="agriculture",Table2[[#This Row],[income]],0)</f>
        <v>38826</v>
      </c>
      <c r="BU376" s="6">
        <f ca="1">IF(Table2[[#This Row],[value_of_debts]]&gt;Table2[[#This Row],[income]],1,0)</f>
        <v>1</v>
      </c>
      <c r="BV376" s="7"/>
      <c r="BW376" s="6">
        <f ca="1">IF(Table2[[#This Row],[net_worth_of_person($)]]&gt;$BX$14,Table2[[#This Row],[age]],0)</f>
        <v>29</v>
      </c>
      <c r="BX376" s="8"/>
    </row>
    <row r="377" spans="2:76" x14ac:dyDescent="0.3">
      <c r="B377">
        <f t="shared" ca="1" si="118"/>
        <v>2</v>
      </c>
      <c r="C377" t="str">
        <f t="shared" ca="1" si="119"/>
        <v>women</v>
      </c>
      <c r="D377">
        <f t="shared" ca="1" si="120"/>
        <v>27</v>
      </c>
      <c r="E377">
        <f t="shared" ca="1" si="121"/>
        <v>1</v>
      </c>
      <c r="F377" t="str">
        <f t="shared" ca="1" si="122"/>
        <v>health</v>
      </c>
      <c r="G377">
        <f t="shared" ca="1" si="123"/>
        <v>4</v>
      </c>
      <c r="H377" t="str">
        <f t="shared" ca="1" si="124"/>
        <v>technical</v>
      </c>
      <c r="I377">
        <f t="shared" ca="1" si="125"/>
        <v>0</v>
      </c>
      <c r="J377">
        <f t="shared" ca="1" si="126"/>
        <v>1</v>
      </c>
      <c r="K377">
        <f t="shared" ca="1" si="127"/>
        <v>83898</v>
      </c>
      <c r="L377">
        <f t="shared" ca="1" si="128"/>
        <v>9</v>
      </c>
      <c r="M377" t="str">
        <f t="shared" ca="1" si="116"/>
        <v>area9</v>
      </c>
      <c r="N377">
        <f t="shared" ca="1" si="129"/>
        <v>503388</v>
      </c>
      <c r="O377" s="2">
        <f t="shared" ca="1" si="130"/>
        <v>346911.00664707087</v>
      </c>
      <c r="P377" s="1">
        <f t="shared" ca="1" si="131"/>
        <v>82144.665818633555</v>
      </c>
      <c r="Q377">
        <f t="shared" ca="1" si="132"/>
        <v>8137</v>
      </c>
      <c r="R377">
        <f t="shared" ca="1" si="133"/>
        <v>82215.562794630605</v>
      </c>
      <c r="S377">
        <f t="shared" ca="1" si="134"/>
        <v>47455.281220429686</v>
      </c>
      <c r="T377" s="1">
        <f t="shared" ca="1" si="135"/>
        <v>632987.94703906321</v>
      </c>
      <c r="U377" s="2">
        <f t="shared" ca="1" si="136"/>
        <v>437263.56944170146</v>
      </c>
      <c r="V377" s="1">
        <f t="shared" ca="1" si="137"/>
        <v>195724.37759736174</v>
      </c>
      <c r="AD377" s="6">
        <f ca="1">IF(Table2[[#This Row],[gender]]="men",1,0)</f>
        <v>0</v>
      </c>
      <c r="AE377" s="7">
        <f ca="1">IF(Table2[[#This Row],[gender]]="women",1,0)</f>
        <v>1</v>
      </c>
      <c r="AF377" s="7"/>
      <c r="AG377" s="8"/>
      <c r="AI377" s="6">
        <f ca="1">IF(Table2[[#This Row],[field_of_work]]="health",1,0)</f>
        <v>1</v>
      </c>
      <c r="AJ377" s="7">
        <f ca="1">IF(Table2[[#This Row],[field_of_work]]="construction",1,0)</f>
        <v>0</v>
      </c>
      <c r="AK377" s="7">
        <f ca="1">IF(Table2[[#This Row],[field_of_work]]="teaching",1,0)</f>
        <v>0</v>
      </c>
      <c r="AL377" s="7">
        <f ca="1">IF(Table2[[#This Row],[field_of_work]]="IT",1,0)</f>
        <v>0</v>
      </c>
      <c r="AM377" s="7">
        <f ca="1">IF(Table2[[#This Row],[field_of_work]]="general work",1,0)</f>
        <v>0</v>
      </c>
      <c r="AN377" s="7">
        <f ca="1">IF(Table2[[#This Row],[field_of_work]]="agriculture",1,0)</f>
        <v>0</v>
      </c>
      <c r="AO377" s="7"/>
      <c r="AP377" s="7"/>
      <c r="AQ377" s="7"/>
      <c r="AR377" s="7"/>
      <c r="AS377" s="7"/>
      <c r="AT377" s="8"/>
      <c r="AV377" s="19">
        <f t="shared" ca="1" si="117"/>
        <v>27712.292237895344</v>
      </c>
      <c r="AW377" s="8"/>
      <c r="AX377" s="6">
        <f ca="1">IF(Table2[[#This Row],[debts]]&gt;$AY$14,1,0)</f>
        <v>1</v>
      </c>
      <c r="AY377" s="7"/>
      <c r="AZ377" s="8"/>
      <c r="BA377" s="26">
        <f ca="1">Table2[[#This Row],[mortage_left]]/Table2[[#This Row],[value_of_house]]</f>
        <v>0.68915231719284309</v>
      </c>
      <c r="BB377" s="7">
        <f t="shared" ca="1" si="138"/>
        <v>0</v>
      </c>
      <c r="BC377" s="7"/>
      <c r="BD377" s="7"/>
      <c r="BE377" s="6">
        <f ca="1">IF(Table2[[#This Row],[area]]="area1",Table2[[#This Row],[income]],0)</f>
        <v>0</v>
      </c>
      <c r="BF377" s="7">
        <f ca="1">IF(Table2[[#This Row],[area]]="area2",Table2[[#This Row],[income]],0)</f>
        <v>0</v>
      </c>
      <c r="BG377" s="7">
        <f ca="1">IF(Table2[[#This Row],[area]]="area3",Table2[[#This Row],[income]],0)</f>
        <v>0</v>
      </c>
      <c r="BH377" s="7">
        <f ca="1">IF(Table2[[#This Row],[area]]="area4",Table2[[#This Row],[income]],0)</f>
        <v>0</v>
      </c>
      <c r="BI377" s="7">
        <f ca="1">IF(Table2[[#This Row],[area]]="area5",Table2[[#This Row],[income]],0)</f>
        <v>0</v>
      </c>
      <c r="BJ377" s="7">
        <f ca="1">IF(Table2[[#This Row],[area]]="area6",Table2[[#This Row],[income]],0)</f>
        <v>0</v>
      </c>
      <c r="BK377" s="7">
        <f ca="1">IF(Table2[[#This Row],[area]]="area7",Table2[[#This Row],[income]],0)</f>
        <v>0</v>
      </c>
      <c r="BL377" s="7">
        <f ca="1">IF(Table2[[#This Row],[area]]="area8",Table2[[#This Row],[income]],0)</f>
        <v>0</v>
      </c>
      <c r="BM377" s="7">
        <f ca="1">IF(Table2[[#This Row],[area]]="area9",Table2[[#This Row],[income]],0)</f>
        <v>83898</v>
      </c>
      <c r="BN377" s="7">
        <f ca="1">IF(Table2[[#This Row],[area]]="area10",Table2[[#This Row],[income]],0)</f>
        <v>0</v>
      </c>
      <c r="BO377" s="6">
        <f ca="1">IF(Table2[[#This Row],[field_of_work]]="health",Table2[[#This Row],[income]],0)</f>
        <v>83898</v>
      </c>
      <c r="BP377" s="7">
        <f ca="1">IF(Table2[[#This Row],[field_of_work]]="construction",Table2[[#This Row],[income]],0)</f>
        <v>0</v>
      </c>
      <c r="BQ377" s="7">
        <f ca="1">IF(Table2[[#This Row],[field_of_work]]="teaching",Table2[[#This Row],[income]],0)</f>
        <v>0</v>
      </c>
      <c r="BR377" s="7">
        <f ca="1">IF(Table2[[#This Row],[field_of_work]]="IT",Table2[[#This Row],[income]],0)</f>
        <v>0</v>
      </c>
      <c r="BS377" s="7">
        <f ca="1">IF(Table2[[#This Row],[field_of_work]]="general work",Table2[[#This Row],[income]],0)</f>
        <v>0</v>
      </c>
      <c r="BT377" s="8">
        <f ca="1">IF(Table2[[#This Row],[field_of_work]]="agriculture",Table2[[#This Row],[income]],0)</f>
        <v>0</v>
      </c>
      <c r="BU377" s="6">
        <f ca="1">IF(Table2[[#This Row],[value_of_debts]]&gt;Table2[[#This Row],[income]],1,0)</f>
        <v>1</v>
      </c>
      <c r="BV377" s="7"/>
      <c r="BW377" s="6">
        <f ca="1">IF(Table2[[#This Row],[net_worth_of_person($)]]&gt;$BX$14,Table2[[#This Row],[age]],0)</f>
        <v>27</v>
      </c>
      <c r="BX377" s="8"/>
    </row>
    <row r="378" spans="2:76" x14ac:dyDescent="0.3">
      <c r="B378">
        <f t="shared" ca="1" si="118"/>
        <v>2</v>
      </c>
      <c r="C378" t="str">
        <f t="shared" ca="1" si="119"/>
        <v>women</v>
      </c>
      <c r="D378">
        <f t="shared" ca="1" si="120"/>
        <v>42</v>
      </c>
      <c r="E378">
        <f t="shared" ca="1" si="121"/>
        <v>1</v>
      </c>
      <c r="F378" t="str">
        <f t="shared" ca="1" si="122"/>
        <v>health</v>
      </c>
      <c r="G378">
        <f t="shared" ca="1" si="123"/>
        <v>3</v>
      </c>
      <c r="H378" t="str">
        <f t="shared" ca="1" si="124"/>
        <v>university</v>
      </c>
      <c r="I378">
        <f t="shared" ca="1" si="125"/>
        <v>2</v>
      </c>
      <c r="J378">
        <f t="shared" ca="1" si="126"/>
        <v>2</v>
      </c>
      <c r="K378">
        <f t="shared" ca="1" si="127"/>
        <v>30039</v>
      </c>
      <c r="L378">
        <f t="shared" ca="1" si="128"/>
        <v>7</v>
      </c>
      <c r="M378" t="str">
        <f t="shared" ca="1" si="116"/>
        <v>area7</v>
      </c>
      <c r="N378">
        <f t="shared" ca="1" si="129"/>
        <v>150195</v>
      </c>
      <c r="O378" s="2">
        <f t="shared" ca="1" si="130"/>
        <v>102784.13953851814</v>
      </c>
      <c r="P378" s="1">
        <f t="shared" ca="1" si="131"/>
        <v>55424.584475790689</v>
      </c>
      <c r="Q378">
        <f t="shared" ca="1" si="132"/>
        <v>16720</v>
      </c>
      <c r="R378">
        <f t="shared" ca="1" si="133"/>
        <v>2925.0291153295225</v>
      </c>
      <c r="S378">
        <f t="shared" ca="1" si="134"/>
        <v>18147.209553185974</v>
      </c>
      <c r="T378" s="1">
        <f t="shared" ca="1" si="135"/>
        <v>223766.79402897664</v>
      </c>
      <c r="U378" s="2">
        <f t="shared" ca="1" si="136"/>
        <v>122429.16865384766</v>
      </c>
      <c r="V378" s="1">
        <f t="shared" ca="1" si="137"/>
        <v>101337.62537512898</v>
      </c>
      <c r="AD378" s="6">
        <f ca="1">IF(Table2[[#This Row],[gender]]="men",1,0)</f>
        <v>0</v>
      </c>
      <c r="AE378" s="7">
        <f ca="1">IF(Table2[[#This Row],[gender]]="women",1,0)</f>
        <v>1</v>
      </c>
      <c r="AF378" s="7"/>
      <c r="AG378" s="8"/>
      <c r="AI378" s="6">
        <f ca="1">IF(Table2[[#This Row],[field_of_work]]="health",1,0)</f>
        <v>1</v>
      </c>
      <c r="AJ378" s="7">
        <f ca="1">IF(Table2[[#This Row],[field_of_work]]="construction",1,0)</f>
        <v>0</v>
      </c>
      <c r="AK378" s="7">
        <f ca="1">IF(Table2[[#This Row],[field_of_work]]="teaching",1,0)</f>
        <v>0</v>
      </c>
      <c r="AL378" s="7">
        <f ca="1">IF(Table2[[#This Row],[field_of_work]]="IT",1,0)</f>
        <v>0</v>
      </c>
      <c r="AM378" s="7">
        <f ca="1">IF(Table2[[#This Row],[field_of_work]]="general work",1,0)</f>
        <v>0</v>
      </c>
      <c r="AN378" s="7">
        <f ca="1">IF(Table2[[#This Row],[field_of_work]]="agriculture",1,0)</f>
        <v>0</v>
      </c>
      <c r="AO378" s="7"/>
      <c r="AP378" s="7"/>
      <c r="AQ378" s="7"/>
      <c r="AR378" s="7"/>
      <c r="AS378" s="7"/>
      <c r="AT378" s="8"/>
      <c r="AV378" s="19">
        <f t="shared" ca="1" si="117"/>
        <v>75211.367662304809</v>
      </c>
      <c r="AW378" s="8"/>
      <c r="AX378" s="6">
        <f ca="1">IF(Table2[[#This Row],[debts]]&gt;$AY$14,1,0)</f>
        <v>1</v>
      </c>
      <c r="AY378" s="7"/>
      <c r="AZ378" s="8"/>
      <c r="BA378" s="26">
        <f ca="1">Table2[[#This Row],[mortage_left]]/Table2[[#This Row],[value_of_house]]</f>
        <v>0.68433795757860205</v>
      </c>
      <c r="BB378" s="7">
        <f t="shared" ca="1" si="138"/>
        <v>0</v>
      </c>
      <c r="BC378" s="7"/>
      <c r="BD378" s="7"/>
      <c r="BE378" s="6">
        <f ca="1">IF(Table2[[#This Row],[area]]="area1",Table2[[#This Row],[income]],0)</f>
        <v>0</v>
      </c>
      <c r="BF378" s="7">
        <f ca="1">IF(Table2[[#This Row],[area]]="area2",Table2[[#This Row],[income]],0)</f>
        <v>0</v>
      </c>
      <c r="BG378" s="7">
        <f ca="1">IF(Table2[[#This Row],[area]]="area3",Table2[[#This Row],[income]],0)</f>
        <v>0</v>
      </c>
      <c r="BH378" s="7">
        <f ca="1">IF(Table2[[#This Row],[area]]="area4",Table2[[#This Row],[income]],0)</f>
        <v>0</v>
      </c>
      <c r="BI378" s="7">
        <f ca="1">IF(Table2[[#This Row],[area]]="area5",Table2[[#This Row],[income]],0)</f>
        <v>0</v>
      </c>
      <c r="BJ378" s="7">
        <f ca="1">IF(Table2[[#This Row],[area]]="area6",Table2[[#This Row],[income]],0)</f>
        <v>0</v>
      </c>
      <c r="BK378" s="7">
        <f ca="1">IF(Table2[[#This Row],[area]]="area7",Table2[[#This Row],[income]],0)</f>
        <v>30039</v>
      </c>
      <c r="BL378" s="7">
        <f ca="1">IF(Table2[[#This Row],[area]]="area8",Table2[[#This Row],[income]],0)</f>
        <v>0</v>
      </c>
      <c r="BM378" s="7">
        <f ca="1">IF(Table2[[#This Row],[area]]="area9",Table2[[#This Row],[income]],0)</f>
        <v>0</v>
      </c>
      <c r="BN378" s="7">
        <f ca="1">IF(Table2[[#This Row],[area]]="area10",Table2[[#This Row],[income]],0)</f>
        <v>0</v>
      </c>
      <c r="BO378" s="6">
        <f ca="1">IF(Table2[[#This Row],[field_of_work]]="health",Table2[[#This Row],[income]],0)</f>
        <v>30039</v>
      </c>
      <c r="BP378" s="7">
        <f ca="1">IF(Table2[[#This Row],[field_of_work]]="construction",Table2[[#This Row],[income]],0)</f>
        <v>0</v>
      </c>
      <c r="BQ378" s="7">
        <f ca="1">IF(Table2[[#This Row],[field_of_work]]="teaching",Table2[[#This Row],[income]],0)</f>
        <v>0</v>
      </c>
      <c r="BR378" s="7">
        <f ca="1">IF(Table2[[#This Row],[field_of_work]]="IT",Table2[[#This Row],[income]],0)</f>
        <v>0</v>
      </c>
      <c r="BS378" s="7">
        <f ca="1">IF(Table2[[#This Row],[field_of_work]]="general work",Table2[[#This Row],[income]],0)</f>
        <v>0</v>
      </c>
      <c r="BT378" s="8">
        <f ca="1">IF(Table2[[#This Row],[field_of_work]]="agriculture",Table2[[#This Row],[income]],0)</f>
        <v>0</v>
      </c>
      <c r="BU378" s="6">
        <f ca="1">IF(Table2[[#This Row],[value_of_debts]]&gt;Table2[[#This Row],[income]],1,0)</f>
        <v>1</v>
      </c>
      <c r="BV378" s="7"/>
      <c r="BW378" s="6">
        <f ca="1">IF(Table2[[#This Row],[net_worth_of_person($)]]&gt;$BX$14,Table2[[#This Row],[age]],0)</f>
        <v>42</v>
      </c>
      <c r="BX378" s="8"/>
    </row>
    <row r="379" spans="2:76" x14ac:dyDescent="0.3">
      <c r="B379">
        <f t="shared" ca="1" si="118"/>
        <v>1</v>
      </c>
      <c r="C379" t="str">
        <f t="shared" ca="1" si="119"/>
        <v>men</v>
      </c>
      <c r="D379">
        <f t="shared" ca="1" si="120"/>
        <v>27</v>
      </c>
      <c r="E379">
        <f t="shared" ca="1" si="121"/>
        <v>6</v>
      </c>
      <c r="F379" t="str">
        <f t="shared" ca="1" si="122"/>
        <v>agriculture</v>
      </c>
      <c r="G379">
        <f t="shared" ca="1" si="123"/>
        <v>4</v>
      </c>
      <c r="H379" t="str">
        <f t="shared" ca="1" si="124"/>
        <v>technical</v>
      </c>
      <c r="I379">
        <f t="shared" ca="1" si="125"/>
        <v>0</v>
      </c>
      <c r="J379">
        <f t="shared" ca="1" si="126"/>
        <v>3</v>
      </c>
      <c r="K379">
        <f t="shared" ca="1" si="127"/>
        <v>89620</v>
      </c>
      <c r="L379">
        <f t="shared" ca="1" si="128"/>
        <v>12</v>
      </c>
      <c r="M379" t="str">
        <f t="shared" ca="1" si="116"/>
        <v>area10</v>
      </c>
      <c r="N379">
        <f t="shared" ca="1" si="129"/>
        <v>358480</v>
      </c>
      <c r="O379" s="2">
        <f t="shared" ca="1" si="130"/>
        <v>194481.81286204726</v>
      </c>
      <c r="P379" s="1">
        <f t="shared" ca="1" si="131"/>
        <v>225634.10298691443</v>
      </c>
      <c r="Q379">
        <f t="shared" ca="1" si="132"/>
        <v>146198</v>
      </c>
      <c r="R379">
        <f t="shared" ca="1" si="133"/>
        <v>159049.13206547013</v>
      </c>
      <c r="S379">
        <f t="shared" ca="1" si="134"/>
        <v>88662.540943924425</v>
      </c>
      <c r="T379" s="1">
        <f t="shared" ca="1" si="135"/>
        <v>672776.64393083891</v>
      </c>
      <c r="U379" s="2">
        <f t="shared" ca="1" si="136"/>
        <v>499728.94492751732</v>
      </c>
      <c r="V379" s="1">
        <f t="shared" ca="1" si="137"/>
        <v>173047.69900332158</v>
      </c>
      <c r="AD379" s="6">
        <f ca="1">IF(Table2[[#This Row],[gender]]="men",1,0)</f>
        <v>1</v>
      </c>
      <c r="AE379" s="7">
        <f ca="1">IF(Table2[[#This Row],[gender]]="women",1,0)</f>
        <v>0</v>
      </c>
      <c r="AF379" s="7"/>
      <c r="AG379" s="8"/>
      <c r="AI379" s="6">
        <f ca="1">IF(Table2[[#This Row],[field_of_work]]="health",1,0)</f>
        <v>0</v>
      </c>
      <c r="AJ379" s="7">
        <f ca="1">IF(Table2[[#This Row],[field_of_work]]="construction",1,0)</f>
        <v>0</v>
      </c>
      <c r="AK379" s="7">
        <f ca="1">IF(Table2[[#This Row],[field_of_work]]="teaching",1,0)</f>
        <v>0</v>
      </c>
      <c r="AL379" s="7">
        <f ca="1">IF(Table2[[#This Row],[field_of_work]]="IT",1,0)</f>
        <v>0</v>
      </c>
      <c r="AM379" s="7">
        <f ca="1">IF(Table2[[#This Row],[field_of_work]]="general work",1,0)</f>
        <v>0</v>
      </c>
      <c r="AN379" s="7">
        <f ca="1">IF(Table2[[#This Row],[field_of_work]]="agriculture",1,0)</f>
        <v>1</v>
      </c>
      <c r="AO379" s="7"/>
      <c r="AP379" s="7"/>
      <c r="AQ379" s="7"/>
      <c r="AR379" s="7"/>
      <c r="AS379" s="7"/>
      <c r="AT379" s="8"/>
      <c r="AV379" s="19">
        <f t="shared" ca="1" si="117"/>
        <v>62883.471551600844</v>
      </c>
      <c r="AW379" s="8"/>
      <c r="AX379" s="6">
        <f ca="1">IF(Table2[[#This Row],[debts]]&gt;$AY$14,1,0)</f>
        <v>1</v>
      </c>
      <c r="AY379" s="7"/>
      <c r="AZ379" s="8"/>
      <c r="BA379" s="26">
        <f ca="1">Table2[[#This Row],[mortage_left]]/Table2[[#This Row],[value_of_house]]</f>
        <v>0.54251788903717713</v>
      </c>
      <c r="BB379" s="7">
        <f t="shared" ca="1" si="138"/>
        <v>0</v>
      </c>
      <c r="BC379" s="7"/>
      <c r="BD379" s="7"/>
      <c r="BE379" s="6">
        <f ca="1">IF(Table2[[#This Row],[area]]="area1",Table2[[#This Row],[income]],0)</f>
        <v>0</v>
      </c>
      <c r="BF379" s="7">
        <f ca="1">IF(Table2[[#This Row],[area]]="area2",Table2[[#This Row],[income]],0)</f>
        <v>0</v>
      </c>
      <c r="BG379" s="7">
        <f ca="1">IF(Table2[[#This Row],[area]]="area3",Table2[[#This Row],[income]],0)</f>
        <v>0</v>
      </c>
      <c r="BH379" s="7">
        <f ca="1">IF(Table2[[#This Row],[area]]="area4",Table2[[#This Row],[income]],0)</f>
        <v>0</v>
      </c>
      <c r="BI379" s="7">
        <f ca="1">IF(Table2[[#This Row],[area]]="area5",Table2[[#This Row],[income]],0)</f>
        <v>0</v>
      </c>
      <c r="BJ379" s="7">
        <f ca="1">IF(Table2[[#This Row],[area]]="area6",Table2[[#This Row],[income]],0)</f>
        <v>0</v>
      </c>
      <c r="BK379" s="7">
        <f ca="1">IF(Table2[[#This Row],[area]]="area7",Table2[[#This Row],[income]],0)</f>
        <v>0</v>
      </c>
      <c r="BL379" s="7">
        <f ca="1">IF(Table2[[#This Row],[area]]="area8",Table2[[#This Row],[income]],0)</f>
        <v>0</v>
      </c>
      <c r="BM379" s="7">
        <f ca="1">IF(Table2[[#This Row],[area]]="area9",Table2[[#This Row],[income]],0)</f>
        <v>0</v>
      </c>
      <c r="BN379" s="7">
        <f ca="1">IF(Table2[[#This Row],[area]]="area10",Table2[[#This Row],[income]],0)</f>
        <v>89620</v>
      </c>
      <c r="BO379" s="6">
        <f ca="1">IF(Table2[[#This Row],[field_of_work]]="health",Table2[[#This Row],[income]],0)</f>
        <v>0</v>
      </c>
      <c r="BP379" s="7">
        <f ca="1">IF(Table2[[#This Row],[field_of_work]]="construction",Table2[[#This Row],[income]],0)</f>
        <v>0</v>
      </c>
      <c r="BQ379" s="7">
        <f ca="1">IF(Table2[[#This Row],[field_of_work]]="teaching",Table2[[#This Row],[income]],0)</f>
        <v>0</v>
      </c>
      <c r="BR379" s="7">
        <f ca="1">IF(Table2[[#This Row],[field_of_work]]="IT",Table2[[#This Row],[income]],0)</f>
        <v>0</v>
      </c>
      <c r="BS379" s="7">
        <f ca="1">IF(Table2[[#This Row],[field_of_work]]="general work",Table2[[#This Row],[income]],0)</f>
        <v>0</v>
      </c>
      <c r="BT379" s="8">
        <f ca="1">IF(Table2[[#This Row],[field_of_work]]="agriculture",Table2[[#This Row],[income]],0)</f>
        <v>89620</v>
      </c>
      <c r="BU379" s="6">
        <f ca="1">IF(Table2[[#This Row],[value_of_debts]]&gt;Table2[[#This Row],[income]],1,0)</f>
        <v>1</v>
      </c>
      <c r="BV379" s="7"/>
      <c r="BW379" s="6">
        <f ca="1">IF(Table2[[#This Row],[net_worth_of_person($)]]&gt;$BX$14,Table2[[#This Row],[age]],0)</f>
        <v>27</v>
      </c>
      <c r="BX379" s="8"/>
    </row>
    <row r="380" spans="2:76" x14ac:dyDescent="0.3">
      <c r="B380">
        <f t="shared" ca="1" si="118"/>
        <v>1</v>
      </c>
      <c r="C380" t="str">
        <f t="shared" ca="1" si="119"/>
        <v>men</v>
      </c>
      <c r="D380">
        <f t="shared" ca="1" si="120"/>
        <v>28</v>
      </c>
      <c r="E380">
        <f t="shared" ca="1" si="121"/>
        <v>5</v>
      </c>
      <c r="F380" t="str">
        <f t="shared" ca="1" si="122"/>
        <v>general work</v>
      </c>
      <c r="G380">
        <f t="shared" ca="1" si="123"/>
        <v>1</v>
      </c>
      <c r="H380" t="str">
        <f t="shared" ca="1" si="124"/>
        <v>highschool</v>
      </c>
      <c r="I380">
        <f t="shared" ca="1" si="125"/>
        <v>2</v>
      </c>
      <c r="J380">
        <f t="shared" ca="1" si="126"/>
        <v>3</v>
      </c>
      <c r="K380">
        <f t="shared" ca="1" si="127"/>
        <v>69386</v>
      </c>
      <c r="L380">
        <f t="shared" ca="1" si="128"/>
        <v>2</v>
      </c>
      <c r="M380" t="str">
        <f t="shared" ca="1" si="116"/>
        <v>area2</v>
      </c>
      <c r="N380">
        <f t="shared" ca="1" si="129"/>
        <v>208158</v>
      </c>
      <c r="O380" s="2">
        <f t="shared" ca="1" si="130"/>
        <v>98343.049737328678</v>
      </c>
      <c r="P380" s="1">
        <f t="shared" ca="1" si="131"/>
        <v>188650.41465480253</v>
      </c>
      <c r="Q380">
        <f t="shared" ca="1" si="132"/>
        <v>128226</v>
      </c>
      <c r="R380">
        <f t="shared" ca="1" si="133"/>
        <v>69775.338392493315</v>
      </c>
      <c r="S380">
        <f t="shared" ca="1" si="134"/>
        <v>41901.229710870983</v>
      </c>
      <c r="T380" s="1">
        <f t="shared" ca="1" si="135"/>
        <v>438709.64436567354</v>
      </c>
      <c r="U380" s="2">
        <f t="shared" ca="1" si="136"/>
        <v>296344.38812982198</v>
      </c>
      <c r="V380" s="1">
        <f t="shared" ca="1" si="137"/>
        <v>142365.25623585156</v>
      </c>
      <c r="AD380" s="6">
        <f ca="1">IF(Table2[[#This Row],[gender]]="men",1,0)</f>
        <v>1</v>
      </c>
      <c r="AE380" s="7">
        <f ca="1">IF(Table2[[#This Row],[gender]]="women",1,0)</f>
        <v>0</v>
      </c>
      <c r="AF380" s="7"/>
      <c r="AG380" s="8"/>
      <c r="AI380" s="6">
        <f ca="1">IF(Table2[[#This Row],[field_of_work]]="health",1,0)</f>
        <v>0</v>
      </c>
      <c r="AJ380" s="7">
        <f ca="1">IF(Table2[[#This Row],[field_of_work]]="construction",1,0)</f>
        <v>0</v>
      </c>
      <c r="AK380" s="7">
        <f ca="1">IF(Table2[[#This Row],[field_of_work]]="teaching",1,0)</f>
        <v>0</v>
      </c>
      <c r="AL380" s="7">
        <f ca="1">IF(Table2[[#This Row],[field_of_work]]="IT",1,0)</f>
        <v>0</v>
      </c>
      <c r="AM380" s="7">
        <f ca="1">IF(Table2[[#This Row],[field_of_work]]="general work",1,0)</f>
        <v>1</v>
      </c>
      <c r="AN380" s="7">
        <f ca="1">IF(Table2[[#This Row],[field_of_work]]="agriculture",1,0)</f>
        <v>0</v>
      </c>
      <c r="AO380" s="7"/>
      <c r="AP380" s="7"/>
      <c r="AQ380" s="7"/>
      <c r="AR380" s="7"/>
      <c r="AS380" s="7"/>
      <c r="AT380" s="8"/>
      <c r="AV380" s="19">
        <f t="shared" ca="1" si="117"/>
        <v>17860.305131434772</v>
      </c>
      <c r="AW380" s="8"/>
      <c r="AX380" s="6">
        <f ca="1">IF(Table2[[#This Row],[debts]]&gt;$AY$14,1,0)</f>
        <v>1</v>
      </c>
      <c r="AY380" s="7"/>
      <c r="AZ380" s="8"/>
      <c r="BA380" s="26">
        <f ca="1">Table2[[#This Row],[mortage_left]]/Table2[[#This Row],[value_of_house]]</f>
        <v>0.47244424781814143</v>
      </c>
      <c r="BB380" s="7">
        <f t="shared" ca="1" si="138"/>
        <v>0</v>
      </c>
      <c r="BC380" s="7"/>
      <c r="BD380" s="7"/>
      <c r="BE380" s="6">
        <f ca="1">IF(Table2[[#This Row],[area]]="area1",Table2[[#This Row],[income]],0)</f>
        <v>0</v>
      </c>
      <c r="BF380" s="7">
        <f ca="1">IF(Table2[[#This Row],[area]]="area2",Table2[[#This Row],[income]],0)</f>
        <v>69386</v>
      </c>
      <c r="BG380" s="7">
        <f ca="1">IF(Table2[[#This Row],[area]]="area3",Table2[[#This Row],[income]],0)</f>
        <v>0</v>
      </c>
      <c r="BH380" s="7">
        <f ca="1">IF(Table2[[#This Row],[area]]="area4",Table2[[#This Row],[income]],0)</f>
        <v>0</v>
      </c>
      <c r="BI380" s="7">
        <f ca="1">IF(Table2[[#This Row],[area]]="area5",Table2[[#This Row],[income]],0)</f>
        <v>0</v>
      </c>
      <c r="BJ380" s="7">
        <f ca="1">IF(Table2[[#This Row],[area]]="area6",Table2[[#This Row],[income]],0)</f>
        <v>0</v>
      </c>
      <c r="BK380" s="7">
        <f ca="1">IF(Table2[[#This Row],[area]]="area7",Table2[[#This Row],[income]],0)</f>
        <v>0</v>
      </c>
      <c r="BL380" s="7">
        <f ca="1">IF(Table2[[#This Row],[area]]="area8",Table2[[#This Row],[income]],0)</f>
        <v>0</v>
      </c>
      <c r="BM380" s="7">
        <f ca="1">IF(Table2[[#This Row],[area]]="area9",Table2[[#This Row],[income]],0)</f>
        <v>0</v>
      </c>
      <c r="BN380" s="7">
        <f ca="1">IF(Table2[[#This Row],[area]]="area10",Table2[[#This Row],[income]],0)</f>
        <v>0</v>
      </c>
      <c r="BO380" s="6">
        <f ca="1">IF(Table2[[#This Row],[field_of_work]]="health",Table2[[#This Row],[income]],0)</f>
        <v>0</v>
      </c>
      <c r="BP380" s="7">
        <f ca="1">IF(Table2[[#This Row],[field_of_work]]="construction",Table2[[#This Row],[income]],0)</f>
        <v>0</v>
      </c>
      <c r="BQ380" s="7">
        <f ca="1">IF(Table2[[#This Row],[field_of_work]]="teaching",Table2[[#This Row],[income]],0)</f>
        <v>0</v>
      </c>
      <c r="BR380" s="7">
        <f ca="1">IF(Table2[[#This Row],[field_of_work]]="IT",Table2[[#This Row],[income]],0)</f>
        <v>0</v>
      </c>
      <c r="BS380" s="7">
        <f ca="1">IF(Table2[[#This Row],[field_of_work]]="general work",Table2[[#This Row],[income]],0)</f>
        <v>69386</v>
      </c>
      <c r="BT380" s="8">
        <f ca="1">IF(Table2[[#This Row],[field_of_work]]="agriculture",Table2[[#This Row],[income]],0)</f>
        <v>0</v>
      </c>
      <c r="BU380" s="6">
        <f ca="1">IF(Table2[[#This Row],[value_of_debts]]&gt;Table2[[#This Row],[income]],1,0)</f>
        <v>1</v>
      </c>
      <c r="BV380" s="7"/>
      <c r="BW380" s="6">
        <f ca="1">IF(Table2[[#This Row],[net_worth_of_person($)]]&gt;$BX$14,Table2[[#This Row],[age]],0)</f>
        <v>28</v>
      </c>
      <c r="BX380" s="8"/>
    </row>
    <row r="381" spans="2:76" x14ac:dyDescent="0.3">
      <c r="B381">
        <f t="shared" ca="1" si="118"/>
        <v>2</v>
      </c>
      <c r="C381" t="str">
        <f t="shared" ca="1" si="119"/>
        <v>women</v>
      </c>
      <c r="D381">
        <f t="shared" ca="1" si="120"/>
        <v>32</v>
      </c>
      <c r="E381">
        <f t="shared" ca="1" si="121"/>
        <v>1</v>
      </c>
      <c r="F381" t="str">
        <f t="shared" ca="1" si="122"/>
        <v>health</v>
      </c>
      <c r="G381">
        <f t="shared" ca="1" si="123"/>
        <v>4</v>
      </c>
      <c r="H381" t="str">
        <f t="shared" ca="1" si="124"/>
        <v>technical</v>
      </c>
      <c r="I381">
        <f t="shared" ca="1" si="125"/>
        <v>3</v>
      </c>
      <c r="J381">
        <f t="shared" ca="1" si="126"/>
        <v>3</v>
      </c>
      <c r="K381">
        <f t="shared" ca="1" si="127"/>
        <v>27200</v>
      </c>
      <c r="L381">
        <f t="shared" ca="1" si="128"/>
        <v>6</v>
      </c>
      <c r="M381" t="str">
        <f t="shared" ca="1" si="116"/>
        <v>area6</v>
      </c>
      <c r="N381">
        <f t="shared" ca="1" si="129"/>
        <v>163200</v>
      </c>
      <c r="O381" s="2">
        <f t="shared" ca="1" si="130"/>
        <v>141950.49286096604</v>
      </c>
      <c r="P381" s="1">
        <f t="shared" ca="1" si="131"/>
        <v>53580.91539430432</v>
      </c>
      <c r="Q381">
        <f t="shared" ca="1" si="132"/>
        <v>3347</v>
      </c>
      <c r="R381">
        <f t="shared" ca="1" si="133"/>
        <v>40040.335439796763</v>
      </c>
      <c r="S381">
        <f t="shared" ca="1" si="134"/>
        <v>34643.477031926814</v>
      </c>
      <c r="T381" s="1">
        <f t="shared" ca="1" si="135"/>
        <v>251424.39242623112</v>
      </c>
      <c r="U381" s="2">
        <f t="shared" ca="1" si="136"/>
        <v>185337.82830076281</v>
      </c>
      <c r="V381" s="1">
        <f t="shared" ca="1" si="137"/>
        <v>66086.564125468314</v>
      </c>
      <c r="AD381" s="6">
        <f ca="1">IF(Table2[[#This Row],[gender]]="men",1,0)</f>
        <v>0</v>
      </c>
      <c r="AE381" s="7">
        <f ca="1">IF(Table2[[#This Row],[gender]]="women",1,0)</f>
        <v>1</v>
      </c>
      <c r="AF381" s="7"/>
      <c r="AG381" s="8"/>
      <c r="AI381" s="6">
        <f ca="1">IF(Table2[[#This Row],[field_of_work]]="health",1,0)</f>
        <v>1</v>
      </c>
      <c r="AJ381" s="7">
        <f ca="1">IF(Table2[[#This Row],[field_of_work]]="construction",1,0)</f>
        <v>0</v>
      </c>
      <c r="AK381" s="7">
        <f ca="1">IF(Table2[[#This Row],[field_of_work]]="teaching",1,0)</f>
        <v>0</v>
      </c>
      <c r="AL381" s="7">
        <f ca="1">IF(Table2[[#This Row],[field_of_work]]="IT",1,0)</f>
        <v>0</v>
      </c>
      <c r="AM381" s="7">
        <f ca="1">IF(Table2[[#This Row],[field_of_work]]="general work",1,0)</f>
        <v>0</v>
      </c>
      <c r="AN381" s="7">
        <f ca="1">IF(Table2[[#This Row],[field_of_work]]="agriculture",1,0)</f>
        <v>0</v>
      </c>
      <c r="AO381" s="7"/>
      <c r="AP381" s="7"/>
      <c r="AQ381" s="7"/>
      <c r="AR381" s="7"/>
      <c r="AS381" s="7"/>
      <c r="AT381" s="8"/>
      <c r="AV381" s="19">
        <f t="shared" ca="1" si="117"/>
        <v>29884.970719496425</v>
      </c>
      <c r="AW381" s="8"/>
      <c r="AX381" s="6">
        <f ca="1">IF(Table2[[#This Row],[debts]]&gt;$AY$14,1,0)</f>
        <v>1</v>
      </c>
      <c r="AY381" s="7"/>
      <c r="AZ381" s="8"/>
      <c r="BA381" s="26">
        <f ca="1">Table2[[#This Row],[mortage_left]]/Table2[[#This Row],[value_of_house]]</f>
        <v>0.86979468664807624</v>
      </c>
      <c r="BB381" s="7">
        <f t="shared" ca="1" si="138"/>
        <v>0</v>
      </c>
      <c r="BC381" s="7"/>
      <c r="BD381" s="7"/>
      <c r="BE381" s="6">
        <f ca="1">IF(Table2[[#This Row],[area]]="area1",Table2[[#This Row],[income]],0)</f>
        <v>0</v>
      </c>
      <c r="BF381" s="7">
        <f ca="1">IF(Table2[[#This Row],[area]]="area2",Table2[[#This Row],[income]],0)</f>
        <v>0</v>
      </c>
      <c r="BG381" s="7">
        <f ca="1">IF(Table2[[#This Row],[area]]="area3",Table2[[#This Row],[income]],0)</f>
        <v>0</v>
      </c>
      <c r="BH381" s="7">
        <f ca="1">IF(Table2[[#This Row],[area]]="area4",Table2[[#This Row],[income]],0)</f>
        <v>0</v>
      </c>
      <c r="BI381" s="7">
        <f ca="1">IF(Table2[[#This Row],[area]]="area5",Table2[[#This Row],[income]],0)</f>
        <v>0</v>
      </c>
      <c r="BJ381" s="7">
        <f ca="1">IF(Table2[[#This Row],[area]]="area6",Table2[[#This Row],[income]],0)</f>
        <v>27200</v>
      </c>
      <c r="BK381" s="7">
        <f ca="1">IF(Table2[[#This Row],[area]]="area7",Table2[[#This Row],[income]],0)</f>
        <v>0</v>
      </c>
      <c r="BL381" s="7">
        <f ca="1">IF(Table2[[#This Row],[area]]="area8",Table2[[#This Row],[income]],0)</f>
        <v>0</v>
      </c>
      <c r="BM381" s="7">
        <f ca="1">IF(Table2[[#This Row],[area]]="area9",Table2[[#This Row],[income]],0)</f>
        <v>0</v>
      </c>
      <c r="BN381" s="7">
        <f ca="1">IF(Table2[[#This Row],[area]]="area10",Table2[[#This Row],[income]],0)</f>
        <v>0</v>
      </c>
      <c r="BO381" s="6">
        <f ca="1">IF(Table2[[#This Row],[field_of_work]]="health",Table2[[#This Row],[income]],0)</f>
        <v>27200</v>
      </c>
      <c r="BP381" s="7">
        <f ca="1">IF(Table2[[#This Row],[field_of_work]]="construction",Table2[[#This Row],[income]],0)</f>
        <v>0</v>
      </c>
      <c r="BQ381" s="7">
        <f ca="1">IF(Table2[[#This Row],[field_of_work]]="teaching",Table2[[#This Row],[income]],0)</f>
        <v>0</v>
      </c>
      <c r="BR381" s="7">
        <f ca="1">IF(Table2[[#This Row],[field_of_work]]="IT",Table2[[#This Row],[income]],0)</f>
        <v>0</v>
      </c>
      <c r="BS381" s="7">
        <f ca="1">IF(Table2[[#This Row],[field_of_work]]="general work",Table2[[#This Row],[income]],0)</f>
        <v>0</v>
      </c>
      <c r="BT381" s="8">
        <f ca="1">IF(Table2[[#This Row],[field_of_work]]="agriculture",Table2[[#This Row],[income]],0)</f>
        <v>0</v>
      </c>
      <c r="BU381" s="6">
        <f ca="1">IF(Table2[[#This Row],[value_of_debts]]&gt;Table2[[#This Row],[income]],1,0)</f>
        <v>1</v>
      </c>
      <c r="BV381" s="7"/>
      <c r="BW381" s="6">
        <f ca="1">IF(Table2[[#This Row],[net_worth_of_person($)]]&gt;$BX$14,Table2[[#This Row],[age]],0)</f>
        <v>32</v>
      </c>
      <c r="BX381" s="8"/>
    </row>
    <row r="382" spans="2:76" x14ac:dyDescent="0.3">
      <c r="B382">
        <f t="shared" ca="1" si="118"/>
        <v>2</v>
      </c>
      <c r="C382" t="str">
        <f t="shared" ca="1" si="119"/>
        <v>women</v>
      </c>
      <c r="D382">
        <f t="shared" ca="1" si="120"/>
        <v>32</v>
      </c>
      <c r="E382">
        <f t="shared" ca="1" si="121"/>
        <v>2</v>
      </c>
      <c r="F382" t="str">
        <f t="shared" ca="1" si="122"/>
        <v>construction</v>
      </c>
      <c r="G382">
        <f t="shared" ca="1" si="123"/>
        <v>5</v>
      </c>
      <c r="H382" t="str">
        <f t="shared" ca="1" si="124"/>
        <v>other</v>
      </c>
      <c r="I382">
        <f t="shared" ca="1" si="125"/>
        <v>2</v>
      </c>
      <c r="J382">
        <f t="shared" ca="1" si="126"/>
        <v>3</v>
      </c>
      <c r="K382">
        <f t="shared" ca="1" si="127"/>
        <v>75982</v>
      </c>
      <c r="L382">
        <f t="shared" ca="1" si="128"/>
        <v>5</v>
      </c>
      <c r="M382" t="str">
        <f t="shared" ca="1" si="116"/>
        <v>area5</v>
      </c>
      <c r="N382">
        <f t="shared" ca="1" si="129"/>
        <v>303928</v>
      </c>
      <c r="O382" s="2">
        <f t="shared" ca="1" si="130"/>
        <v>23549.386204497747</v>
      </c>
      <c r="P382" s="1">
        <f t="shared" ca="1" si="131"/>
        <v>89654.912158489271</v>
      </c>
      <c r="Q382">
        <f t="shared" ca="1" si="132"/>
        <v>71083</v>
      </c>
      <c r="R382">
        <f t="shared" ca="1" si="133"/>
        <v>33858.284587686292</v>
      </c>
      <c r="S382">
        <f t="shared" ca="1" si="134"/>
        <v>63437.643870489148</v>
      </c>
      <c r="T382" s="1">
        <f t="shared" ca="1" si="135"/>
        <v>457020.55602897843</v>
      </c>
      <c r="U382" s="2">
        <f t="shared" ca="1" si="136"/>
        <v>128490.67079218404</v>
      </c>
      <c r="V382" s="1">
        <f t="shared" ca="1" si="137"/>
        <v>328529.88523679436</v>
      </c>
      <c r="AD382" s="6">
        <f ca="1">IF(Table2[[#This Row],[gender]]="men",1,0)</f>
        <v>0</v>
      </c>
      <c r="AE382" s="7">
        <f ca="1">IF(Table2[[#This Row],[gender]]="women",1,0)</f>
        <v>1</v>
      </c>
      <c r="AF382" s="7"/>
      <c r="AG382" s="8"/>
      <c r="AI382" s="6">
        <f ca="1">IF(Table2[[#This Row],[field_of_work]]="health",1,0)</f>
        <v>0</v>
      </c>
      <c r="AJ382" s="7">
        <f ca="1">IF(Table2[[#This Row],[field_of_work]]="construction",1,0)</f>
        <v>1</v>
      </c>
      <c r="AK382" s="7">
        <f ca="1">IF(Table2[[#This Row],[field_of_work]]="teaching",1,0)</f>
        <v>0</v>
      </c>
      <c r="AL382" s="7">
        <f ca="1">IF(Table2[[#This Row],[field_of_work]]="IT",1,0)</f>
        <v>0</v>
      </c>
      <c r="AM382" s="7">
        <f ca="1">IF(Table2[[#This Row],[field_of_work]]="general work",1,0)</f>
        <v>0</v>
      </c>
      <c r="AN382" s="7">
        <f ca="1">IF(Table2[[#This Row],[field_of_work]]="agriculture",1,0)</f>
        <v>0</v>
      </c>
      <c r="AO382" s="7"/>
      <c r="AP382" s="7"/>
      <c r="AQ382" s="7"/>
      <c r="AR382" s="7"/>
      <c r="AS382" s="7"/>
      <c r="AT382" s="8"/>
      <c r="AV382" s="19">
        <f t="shared" ca="1" si="117"/>
        <v>69297.634760991554</v>
      </c>
      <c r="AW382" s="8"/>
      <c r="AX382" s="6">
        <f ca="1">IF(Table2[[#This Row],[debts]]&gt;$AY$14,1,0)</f>
        <v>1</v>
      </c>
      <c r="AY382" s="7"/>
      <c r="AZ382" s="8"/>
      <c r="BA382" s="26">
        <f ca="1">Table2[[#This Row],[mortage_left]]/Table2[[#This Row],[value_of_house]]</f>
        <v>7.7483437539475619E-2</v>
      </c>
      <c r="BB382" s="7">
        <f t="shared" ca="1" si="138"/>
        <v>1</v>
      </c>
      <c r="BC382" s="7"/>
      <c r="BD382" s="7"/>
      <c r="BE382" s="6">
        <f ca="1">IF(Table2[[#This Row],[area]]="area1",Table2[[#This Row],[income]],0)</f>
        <v>0</v>
      </c>
      <c r="BF382" s="7">
        <f ca="1">IF(Table2[[#This Row],[area]]="area2",Table2[[#This Row],[income]],0)</f>
        <v>0</v>
      </c>
      <c r="BG382" s="7">
        <f ca="1">IF(Table2[[#This Row],[area]]="area3",Table2[[#This Row],[income]],0)</f>
        <v>0</v>
      </c>
      <c r="BH382" s="7">
        <f ca="1">IF(Table2[[#This Row],[area]]="area4",Table2[[#This Row],[income]],0)</f>
        <v>0</v>
      </c>
      <c r="BI382" s="7">
        <f ca="1">IF(Table2[[#This Row],[area]]="area5",Table2[[#This Row],[income]],0)</f>
        <v>75982</v>
      </c>
      <c r="BJ382" s="7">
        <f ca="1">IF(Table2[[#This Row],[area]]="area6",Table2[[#This Row],[income]],0)</f>
        <v>0</v>
      </c>
      <c r="BK382" s="7">
        <f ca="1">IF(Table2[[#This Row],[area]]="area7",Table2[[#This Row],[income]],0)</f>
        <v>0</v>
      </c>
      <c r="BL382" s="7">
        <f ca="1">IF(Table2[[#This Row],[area]]="area8",Table2[[#This Row],[income]],0)</f>
        <v>0</v>
      </c>
      <c r="BM382" s="7">
        <f ca="1">IF(Table2[[#This Row],[area]]="area9",Table2[[#This Row],[income]],0)</f>
        <v>0</v>
      </c>
      <c r="BN382" s="7">
        <f ca="1">IF(Table2[[#This Row],[area]]="area10",Table2[[#This Row],[income]],0)</f>
        <v>0</v>
      </c>
      <c r="BO382" s="6">
        <f ca="1">IF(Table2[[#This Row],[field_of_work]]="health",Table2[[#This Row],[income]],0)</f>
        <v>0</v>
      </c>
      <c r="BP382" s="7">
        <f ca="1">IF(Table2[[#This Row],[field_of_work]]="construction",Table2[[#This Row],[income]],0)</f>
        <v>75982</v>
      </c>
      <c r="BQ382" s="7">
        <f ca="1">IF(Table2[[#This Row],[field_of_work]]="teaching",Table2[[#This Row],[income]],0)</f>
        <v>0</v>
      </c>
      <c r="BR382" s="7">
        <f ca="1">IF(Table2[[#This Row],[field_of_work]]="IT",Table2[[#This Row],[income]],0)</f>
        <v>0</v>
      </c>
      <c r="BS382" s="7">
        <f ca="1">IF(Table2[[#This Row],[field_of_work]]="general work",Table2[[#This Row],[income]],0)</f>
        <v>0</v>
      </c>
      <c r="BT382" s="8">
        <f ca="1">IF(Table2[[#This Row],[field_of_work]]="agriculture",Table2[[#This Row],[income]],0)</f>
        <v>0</v>
      </c>
      <c r="BU382" s="6">
        <f ca="1">IF(Table2[[#This Row],[value_of_debts]]&gt;Table2[[#This Row],[income]],1,0)</f>
        <v>1</v>
      </c>
      <c r="BV382" s="7"/>
      <c r="BW382" s="6">
        <f ca="1">IF(Table2[[#This Row],[net_worth_of_person($)]]&gt;$BX$14,Table2[[#This Row],[age]],0)</f>
        <v>32</v>
      </c>
      <c r="BX382" s="8"/>
    </row>
    <row r="383" spans="2:76" x14ac:dyDescent="0.3">
      <c r="B383">
        <f t="shared" ca="1" si="118"/>
        <v>2</v>
      </c>
      <c r="C383" t="str">
        <f t="shared" ca="1" si="119"/>
        <v>women</v>
      </c>
      <c r="D383">
        <f t="shared" ca="1" si="120"/>
        <v>37</v>
      </c>
      <c r="E383">
        <f t="shared" ca="1" si="121"/>
        <v>6</v>
      </c>
      <c r="F383" t="str">
        <f t="shared" ca="1" si="122"/>
        <v>agriculture</v>
      </c>
      <c r="G383">
        <f t="shared" ca="1" si="123"/>
        <v>5</v>
      </c>
      <c r="H383" t="str">
        <f t="shared" ca="1" si="124"/>
        <v>other</v>
      </c>
      <c r="I383">
        <f t="shared" ca="1" si="125"/>
        <v>2</v>
      </c>
      <c r="J383">
        <f t="shared" ca="1" si="126"/>
        <v>1</v>
      </c>
      <c r="K383">
        <f t="shared" ca="1" si="127"/>
        <v>71133</v>
      </c>
      <c r="L383">
        <f t="shared" ca="1" si="128"/>
        <v>13</v>
      </c>
      <c r="M383" t="str">
        <f t="shared" ca="1" si="116"/>
        <v>area10</v>
      </c>
      <c r="N383">
        <f t="shared" ca="1" si="129"/>
        <v>213399</v>
      </c>
      <c r="O383" s="2">
        <f t="shared" ca="1" si="130"/>
        <v>95700.218858186199</v>
      </c>
      <c r="P383" s="1">
        <f t="shared" ca="1" si="131"/>
        <v>69297.634760991554</v>
      </c>
      <c r="Q383">
        <f t="shared" ca="1" si="132"/>
        <v>35324</v>
      </c>
      <c r="R383">
        <f t="shared" ca="1" si="133"/>
        <v>8873.267611471334</v>
      </c>
      <c r="S383">
        <f t="shared" ca="1" si="134"/>
        <v>77364.100636267161</v>
      </c>
      <c r="T383" s="1">
        <f t="shared" ca="1" si="135"/>
        <v>360060.73539725872</v>
      </c>
      <c r="U383" s="2">
        <f t="shared" ca="1" si="136"/>
        <v>139897.48646965754</v>
      </c>
      <c r="V383" s="1">
        <f t="shared" ca="1" si="137"/>
        <v>220163.24892760118</v>
      </c>
      <c r="AD383" s="6">
        <f ca="1">IF(Table2[[#This Row],[gender]]="men",1,0)</f>
        <v>0</v>
      </c>
      <c r="AE383" s="7">
        <f ca="1">IF(Table2[[#This Row],[gender]]="women",1,0)</f>
        <v>1</v>
      </c>
      <c r="AF383" s="7"/>
      <c r="AG383" s="8"/>
      <c r="AI383" s="6">
        <f ca="1">IF(Table2[[#This Row],[field_of_work]]="health",1,0)</f>
        <v>0</v>
      </c>
      <c r="AJ383" s="7">
        <f ca="1">IF(Table2[[#This Row],[field_of_work]]="construction",1,0)</f>
        <v>0</v>
      </c>
      <c r="AK383" s="7">
        <f ca="1">IF(Table2[[#This Row],[field_of_work]]="teaching",1,0)</f>
        <v>0</v>
      </c>
      <c r="AL383" s="7">
        <f ca="1">IF(Table2[[#This Row],[field_of_work]]="IT",1,0)</f>
        <v>0</v>
      </c>
      <c r="AM383" s="7">
        <f ca="1">IF(Table2[[#This Row],[field_of_work]]="general work",1,0)</f>
        <v>0</v>
      </c>
      <c r="AN383" s="7">
        <f ca="1">IF(Table2[[#This Row],[field_of_work]]="agriculture",1,0)</f>
        <v>1</v>
      </c>
      <c r="AO383" s="7"/>
      <c r="AP383" s="7"/>
      <c r="AQ383" s="7"/>
      <c r="AR383" s="7"/>
      <c r="AS383" s="7"/>
      <c r="AT383" s="8"/>
      <c r="AV383" s="19">
        <f t="shared" ca="1" si="117"/>
        <v>26301.187120852133</v>
      </c>
      <c r="AW383" s="8"/>
      <c r="AX383" s="6">
        <f ca="1">IF(Table2[[#This Row],[debts]]&gt;$AY$14,1,0)</f>
        <v>1</v>
      </c>
      <c r="AY383" s="7"/>
      <c r="AZ383" s="8"/>
      <c r="BA383" s="26">
        <f ca="1">Table2[[#This Row],[mortage_left]]/Table2[[#This Row],[value_of_house]]</f>
        <v>0.44845673530891056</v>
      </c>
      <c r="BB383" s="7">
        <f t="shared" ca="1" si="138"/>
        <v>0</v>
      </c>
      <c r="BC383" s="7"/>
      <c r="BD383" s="7"/>
      <c r="BE383" s="6">
        <f ca="1">IF(Table2[[#This Row],[area]]="area1",Table2[[#This Row],[income]],0)</f>
        <v>0</v>
      </c>
      <c r="BF383" s="7">
        <f ca="1">IF(Table2[[#This Row],[area]]="area2",Table2[[#This Row],[income]],0)</f>
        <v>0</v>
      </c>
      <c r="BG383" s="7">
        <f ca="1">IF(Table2[[#This Row],[area]]="area3",Table2[[#This Row],[income]],0)</f>
        <v>0</v>
      </c>
      <c r="BH383" s="7">
        <f ca="1">IF(Table2[[#This Row],[area]]="area4",Table2[[#This Row],[income]],0)</f>
        <v>0</v>
      </c>
      <c r="BI383" s="7">
        <f ca="1">IF(Table2[[#This Row],[area]]="area5",Table2[[#This Row],[income]],0)</f>
        <v>0</v>
      </c>
      <c r="BJ383" s="7">
        <f ca="1">IF(Table2[[#This Row],[area]]="area6",Table2[[#This Row],[income]],0)</f>
        <v>0</v>
      </c>
      <c r="BK383" s="7">
        <f ca="1">IF(Table2[[#This Row],[area]]="area7",Table2[[#This Row],[income]],0)</f>
        <v>0</v>
      </c>
      <c r="BL383" s="7">
        <f ca="1">IF(Table2[[#This Row],[area]]="area8",Table2[[#This Row],[income]],0)</f>
        <v>0</v>
      </c>
      <c r="BM383" s="7">
        <f ca="1">IF(Table2[[#This Row],[area]]="area9",Table2[[#This Row],[income]],0)</f>
        <v>0</v>
      </c>
      <c r="BN383" s="7">
        <f ca="1">IF(Table2[[#This Row],[area]]="area10",Table2[[#This Row],[income]],0)</f>
        <v>71133</v>
      </c>
      <c r="BO383" s="6">
        <f ca="1">IF(Table2[[#This Row],[field_of_work]]="health",Table2[[#This Row],[income]],0)</f>
        <v>0</v>
      </c>
      <c r="BP383" s="7">
        <f ca="1">IF(Table2[[#This Row],[field_of_work]]="construction",Table2[[#This Row],[income]],0)</f>
        <v>0</v>
      </c>
      <c r="BQ383" s="7">
        <f ca="1">IF(Table2[[#This Row],[field_of_work]]="teaching",Table2[[#This Row],[income]],0)</f>
        <v>0</v>
      </c>
      <c r="BR383" s="7">
        <f ca="1">IF(Table2[[#This Row],[field_of_work]]="IT",Table2[[#This Row],[income]],0)</f>
        <v>0</v>
      </c>
      <c r="BS383" s="7">
        <f ca="1">IF(Table2[[#This Row],[field_of_work]]="general work",Table2[[#This Row],[income]],0)</f>
        <v>0</v>
      </c>
      <c r="BT383" s="8">
        <f ca="1">IF(Table2[[#This Row],[field_of_work]]="agriculture",Table2[[#This Row],[income]],0)</f>
        <v>71133</v>
      </c>
      <c r="BU383" s="6">
        <f ca="1">IF(Table2[[#This Row],[value_of_debts]]&gt;Table2[[#This Row],[income]],1,0)</f>
        <v>1</v>
      </c>
      <c r="BV383" s="7"/>
      <c r="BW383" s="6">
        <f ca="1">IF(Table2[[#This Row],[net_worth_of_person($)]]&gt;$BX$14,Table2[[#This Row],[age]],0)</f>
        <v>37</v>
      </c>
      <c r="BX383" s="8"/>
    </row>
    <row r="384" spans="2:76" x14ac:dyDescent="0.3">
      <c r="B384">
        <f t="shared" ca="1" si="118"/>
        <v>2</v>
      </c>
      <c r="C384" t="str">
        <f t="shared" ca="1" si="119"/>
        <v>women</v>
      </c>
      <c r="D384">
        <f t="shared" ca="1" si="120"/>
        <v>39</v>
      </c>
      <c r="E384">
        <f t="shared" ca="1" si="121"/>
        <v>2</v>
      </c>
      <c r="F384" t="str">
        <f t="shared" ca="1" si="122"/>
        <v>construction</v>
      </c>
      <c r="G384">
        <f t="shared" ca="1" si="123"/>
        <v>4</v>
      </c>
      <c r="H384" t="str">
        <f t="shared" ca="1" si="124"/>
        <v>technical</v>
      </c>
      <c r="I384">
        <f t="shared" ca="1" si="125"/>
        <v>2</v>
      </c>
      <c r="J384">
        <f t="shared" ca="1" si="126"/>
        <v>1</v>
      </c>
      <c r="K384">
        <f t="shared" ca="1" si="127"/>
        <v>33751</v>
      </c>
      <c r="L384">
        <f t="shared" ca="1" si="128"/>
        <v>5</v>
      </c>
      <c r="M384" t="str">
        <f t="shared" ca="1" si="116"/>
        <v>area5</v>
      </c>
      <c r="N384">
        <f t="shared" ca="1" si="129"/>
        <v>101253</v>
      </c>
      <c r="O384" s="2">
        <f t="shared" ca="1" si="130"/>
        <v>23148.25003326494</v>
      </c>
      <c r="P384" s="1">
        <f t="shared" ca="1" si="131"/>
        <v>26301.187120852133</v>
      </c>
      <c r="Q384">
        <f t="shared" ca="1" si="132"/>
        <v>26298</v>
      </c>
      <c r="R384">
        <f t="shared" ca="1" si="133"/>
        <v>2177.0068430998595</v>
      </c>
      <c r="S384">
        <f t="shared" ca="1" si="134"/>
        <v>2224.4130589974957</v>
      </c>
      <c r="T384" s="1">
        <f t="shared" ca="1" si="135"/>
        <v>129778.60017984963</v>
      </c>
      <c r="U384" s="2">
        <f t="shared" ca="1" si="136"/>
        <v>51623.256876364794</v>
      </c>
      <c r="V384" s="1">
        <f t="shared" ca="1" si="137"/>
        <v>78155.343303484842</v>
      </c>
      <c r="AD384" s="6">
        <f ca="1">IF(Table2[[#This Row],[gender]]="men",1,0)</f>
        <v>0</v>
      </c>
      <c r="AE384" s="7">
        <f ca="1">IF(Table2[[#This Row],[gender]]="women",1,0)</f>
        <v>1</v>
      </c>
      <c r="AF384" s="7"/>
      <c r="AG384" s="8"/>
      <c r="AI384" s="6">
        <f ca="1">IF(Table2[[#This Row],[field_of_work]]="health",1,0)</f>
        <v>0</v>
      </c>
      <c r="AJ384" s="7">
        <f ca="1">IF(Table2[[#This Row],[field_of_work]]="construction",1,0)</f>
        <v>1</v>
      </c>
      <c r="AK384" s="7">
        <f ca="1">IF(Table2[[#This Row],[field_of_work]]="teaching",1,0)</f>
        <v>0</v>
      </c>
      <c r="AL384" s="7">
        <f ca="1">IF(Table2[[#This Row],[field_of_work]]="IT",1,0)</f>
        <v>0</v>
      </c>
      <c r="AM384" s="7">
        <f ca="1">IF(Table2[[#This Row],[field_of_work]]="general work",1,0)</f>
        <v>0</v>
      </c>
      <c r="AN384" s="7">
        <f ca="1">IF(Table2[[#This Row],[field_of_work]]="agriculture",1,0)</f>
        <v>0</v>
      </c>
      <c r="AO384" s="7"/>
      <c r="AP384" s="7"/>
      <c r="AQ384" s="7"/>
      <c r="AR384" s="7"/>
      <c r="AS384" s="7"/>
      <c r="AT384" s="8"/>
      <c r="AV384" s="19">
        <f t="shared" ca="1" si="117"/>
        <v>43513.531024987824</v>
      </c>
      <c r="AW384" s="8"/>
      <c r="AX384" s="6">
        <f ca="1">IF(Table2[[#This Row],[debts]]&gt;$AY$14,1,0)</f>
        <v>1</v>
      </c>
      <c r="AY384" s="7"/>
      <c r="AZ384" s="8"/>
      <c r="BA384" s="26">
        <f ca="1">Table2[[#This Row],[mortage_left]]/Table2[[#This Row],[value_of_house]]</f>
        <v>0.22861791782233554</v>
      </c>
      <c r="BB384" s="7">
        <f t="shared" ca="1" si="138"/>
        <v>1</v>
      </c>
      <c r="BC384" s="7"/>
      <c r="BD384" s="7"/>
      <c r="BE384" s="6">
        <f ca="1">IF(Table2[[#This Row],[area]]="area1",Table2[[#This Row],[income]],0)</f>
        <v>0</v>
      </c>
      <c r="BF384" s="7">
        <f ca="1">IF(Table2[[#This Row],[area]]="area2",Table2[[#This Row],[income]],0)</f>
        <v>0</v>
      </c>
      <c r="BG384" s="7">
        <f ca="1">IF(Table2[[#This Row],[area]]="area3",Table2[[#This Row],[income]],0)</f>
        <v>0</v>
      </c>
      <c r="BH384" s="7">
        <f ca="1">IF(Table2[[#This Row],[area]]="area4",Table2[[#This Row],[income]],0)</f>
        <v>0</v>
      </c>
      <c r="BI384" s="7">
        <f ca="1">IF(Table2[[#This Row],[area]]="area5",Table2[[#This Row],[income]],0)</f>
        <v>33751</v>
      </c>
      <c r="BJ384" s="7">
        <f ca="1">IF(Table2[[#This Row],[area]]="area6",Table2[[#This Row],[income]],0)</f>
        <v>0</v>
      </c>
      <c r="BK384" s="7">
        <f ca="1">IF(Table2[[#This Row],[area]]="area7",Table2[[#This Row],[income]],0)</f>
        <v>0</v>
      </c>
      <c r="BL384" s="7">
        <f ca="1">IF(Table2[[#This Row],[area]]="area8",Table2[[#This Row],[income]],0)</f>
        <v>0</v>
      </c>
      <c r="BM384" s="7">
        <f ca="1">IF(Table2[[#This Row],[area]]="area9",Table2[[#This Row],[income]],0)</f>
        <v>0</v>
      </c>
      <c r="BN384" s="7">
        <f ca="1">IF(Table2[[#This Row],[area]]="area10",Table2[[#This Row],[income]],0)</f>
        <v>0</v>
      </c>
      <c r="BO384" s="6">
        <f ca="1">IF(Table2[[#This Row],[field_of_work]]="health",Table2[[#This Row],[income]],0)</f>
        <v>0</v>
      </c>
      <c r="BP384" s="7">
        <f ca="1">IF(Table2[[#This Row],[field_of_work]]="construction",Table2[[#This Row],[income]],0)</f>
        <v>33751</v>
      </c>
      <c r="BQ384" s="7">
        <f ca="1">IF(Table2[[#This Row],[field_of_work]]="teaching",Table2[[#This Row],[income]],0)</f>
        <v>0</v>
      </c>
      <c r="BR384" s="7">
        <f ca="1">IF(Table2[[#This Row],[field_of_work]]="IT",Table2[[#This Row],[income]],0)</f>
        <v>0</v>
      </c>
      <c r="BS384" s="7">
        <f ca="1">IF(Table2[[#This Row],[field_of_work]]="general work",Table2[[#This Row],[income]],0)</f>
        <v>0</v>
      </c>
      <c r="BT384" s="8">
        <f ca="1">IF(Table2[[#This Row],[field_of_work]]="agriculture",Table2[[#This Row],[income]],0)</f>
        <v>0</v>
      </c>
      <c r="BU384" s="6">
        <f ca="1">IF(Table2[[#This Row],[value_of_debts]]&gt;Table2[[#This Row],[income]],1,0)</f>
        <v>1</v>
      </c>
      <c r="BV384" s="7"/>
      <c r="BW384" s="6">
        <f ca="1">IF(Table2[[#This Row],[net_worth_of_person($)]]&gt;$BX$14,Table2[[#This Row],[age]],0)</f>
        <v>39</v>
      </c>
      <c r="BX384" s="8"/>
    </row>
    <row r="385" spans="2:76" x14ac:dyDescent="0.3">
      <c r="B385">
        <f t="shared" ca="1" si="118"/>
        <v>1</v>
      </c>
      <c r="C385" t="str">
        <f t="shared" ca="1" si="119"/>
        <v>men</v>
      </c>
      <c r="D385">
        <f t="shared" ca="1" si="120"/>
        <v>37</v>
      </c>
      <c r="E385">
        <f t="shared" ca="1" si="121"/>
        <v>6</v>
      </c>
      <c r="F385" t="str">
        <f t="shared" ca="1" si="122"/>
        <v>agriculture</v>
      </c>
      <c r="G385">
        <f t="shared" ca="1" si="123"/>
        <v>1</v>
      </c>
      <c r="H385" t="str">
        <f t="shared" ca="1" si="124"/>
        <v>highschool</v>
      </c>
      <c r="I385">
        <f t="shared" ca="1" si="125"/>
        <v>0</v>
      </c>
      <c r="J385">
        <f t="shared" ca="1" si="126"/>
        <v>1</v>
      </c>
      <c r="K385">
        <f t="shared" ca="1" si="127"/>
        <v>60709</v>
      </c>
      <c r="L385">
        <f t="shared" ca="1" si="128"/>
        <v>2</v>
      </c>
      <c r="M385" t="str">
        <f t="shared" ca="1" si="116"/>
        <v>area2</v>
      </c>
      <c r="N385">
        <f t="shared" ca="1" si="129"/>
        <v>242836</v>
      </c>
      <c r="O385" s="2">
        <f t="shared" ca="1" si="130"/>
        <v>57089.65215297851</v>
      </c>
      <c r="P385" s="1">
        <f t="shared" ca="1" si="131"/>
        <v>43513.531024987824</v>
      </c>
      <c r="Q385">
        <f t="shared" ca="1" si="132"/>
        <v>30743</v>
      </c>
      <c r="R385">
        <f t="shared" ca="1" si="133"/>
        <v>4015.0921827554794</v>
      </c>
      <c r="S385">
        <f t="shared" ca="1" si="134"/>
        <v>9742.8546271959021</v>
      </c>
      <c r="T385" s="1">
        <f t="shared" ca="1" si="135"/>
        <v>296092.38565218373</v>
      </c>
      <c r="U385" s="2">
        <f t="shared" ca="1" si="136"/>
        <v>91847.744335733994</v>
      </c>
      <c r="V385" s="1">
        <f t="shared" ca="1" si="137"/>
        <v>204244.64131644974</v>
      </c>
      <c r="AD385" s="6">
        <f ca="1">IF(Table2[[#This Row],[gender]]="men",1,0)</f>
        <v>1</v>
      </c>
      <c r="AE385" s="7">
        <f ca="1">IF(Table2[[#This Row],[gender]]="women",1,0)</f>
        <v>0</v>
      </c>
      <c r="AF385" s="7"/>
      <c r="AG385" s="8"/>
      <c r="AI385" s="6">
        <f ca="1">IF(Table2[[#This Row],[field_of_work]]="health",1,0)</f>
        <v>0</v>
      </c>
      <c r="AJ385" s="7">
        <f ca="1">IF(Table2[[#This Row],[field_of_work]]="construction",1,0)</f>
        <v>0</v>
      </c>
      <c r="AK385" s="7">
        <f ca="1">IF(Table2[[#This Row],[field_of_work]]="teaching",1,0)</f>
        <v>0</v>
      </c>
      <c r="AL385" s="7">
        <f ca="1">IF(Table2[[#This Row],[field_of_work]]="IT",1,0)</f>
        <v>0</v>
      </c>
      <c r="AM385" s="7">
        <f ca="1">IF(Table2[[#This Row],[field_of_work]]="general work",1,0)</f>
        <v>0</v>
      </c>
      <c r="AN385" s="7">
        <f ca="1">IF(Table2[[#This Row],[field_of_work]]="agriculture",1,0)</f>
        <v>1</v>
      </c>
      <c r="AO385" s="7"/>
      <c r="AP385" s="7"/>
      <c r="AQ385" s="7"/>
      <c r="AR385" s="7"/>
      <c r="AS385" s="7"/>
      <c r="AT385" s="8"/>
      <c r="AV385" s="19">
        <f t="shared" ca="1" si="117"/>
        <v>1266.8290971911701</v>
      </c>
      <c r="AW385" s="8"/>
      <c r="AX385" s="6">
        <f ca="1">IF(Table2[[#This Row],[debts]]&gt;$AY$14,1,0)</f>
        <v>1</v>
      </c>
      <c r="AY385" s="7"/>
      <c r="AZ385" s="8"/>
      <c r="BA385" s="26">
        <f ca="1">Table2[[#This Row],[mortage_left]]/Table2[[#This Row],[value_of_house]]</f>
        <v>0.23509550541508883</v>
      </c>
      <c r="BB385" s="7">
        <f t="shared" ca="1" si="138"/>
        <v>1</v>
      </c>
      <c r="BC385" s="7"/>
      <c r="BD385" s="7"/>
      <c r="BE385" s="6">
        <f ca="1">IF(Table2[[#This Row],[area]]="area1",Table2[[#This Row],[income]],0)</f>
        <v>0</v>
      </c>
      <c r="BF385" s="7">
        <f ca="1">IF(Table2[[#This Row],[area]]="area2",Table2[[#This Row],[income]],0)</f>
        <v>60709</v>
      </c>
      <c r="BG385" s="7">
        <f ca="1">IF(Table2[[#This Row],[area]]="area3",Table2[[#This Row],[income]],0)</f>
        <v>0</v>
      </c>
      <c r="BH385" s="7">
        <f ca="1">IF(Table2[[#This Row],[area]]="area4",Table2[[#This Row],[income]],0)</f>
        <v>0</v>
      </c>
      <c r="BI385" s="7">
        <f ca="1">IF(Table2[[#This Row],[area]]="area5",Table2[[#This Row],[income]],0)</f>
        <v>0</v>
      </c>
      <c r="BJ385" s="7">
        <f ca="1">IF(Table2[[#This Row],[area]]="area6",Table2[[#This Row],[income]],0)</f>
        <v>0</v>
      </c>
      <c r="BK385" s="7">
        <f ca="1">IF(Table2[[#This Row],[area]]="area7",Table2[[#This Row],[income]],0)</f>
        <v>0</v>
      </c>
      <c r="BL385" s="7">
        <f ca="1">IF(Table2[[#This Row],[area]]="area8",Table2[[#This Row],[income]],0)</f>
        <v>0</v>
      </c>
      <c r="BM385" s="7">
        <f ca="1">IF(Table2[[#This Row],[area]]="area9",Table2[[#This Row],[income]],0)</f>
        <v>0</v>
      </c>
      <c r="BN385" s="7">
        <f ca="1">IF(Table2[[#This Row],[area]]="area10",Table2[[#This Row],[income]],0)</f>
        <v>0</v>
      </c>
      <c r="BO385" s="6">
        <f ca="1">IF(Table2[[#This Row],[field_of_work]]="health",Table2[[#This Row],[income]],0)</f>
        <v>0</v>
      </c>
      <c r="BP385" s="7">
        <f ca="1">IF(Table2[[#This Row],[field_of_work]]="construction",Table2[[#This Row],[income]],0)</f>
        <v>0</v>
      </c>
      <c r="BQ385" s="7">
        <f ca="1">IF(Table2[[#This Row],[field_of_work]]="teaching",Table2[[#This Row],[income]],0)</f>
        <v>0</v>
      </c>
      <c r="BR385" s="7">
        <f ca="1">IF(Table2[[#This Row],[field_of_work]]="IT",Table2[[#This Row],[income]],0)</f>
        <v>0</v>
      </c>
      <c r="BS385" s="7">
        <f ca="1">IF(Table2[[#This Row],[field_of_work]]="general work",Table2[[#This Row],[income]],0)</f>
        <v>0</v>
      </c>
      <c r="BT385" s="8">
        <f ca="1">IF(Table2[[#This Row],[field_of_work]]="agriculture",Table2[[#This Row],[income]],0)</f>
        <v>60709</v>
      </c>
      <c r="BU385" s="6">
        <f ca="1">IF(Table2[[#This Row],[value_of_debts]]&gt;Table2[[#This Row],[income]],1,0)</f>
        <v>1</v>
      </c>
      <c r="BV385" s="7"/>
      <c r="BW385" s="6">
        <f ca="1">IF(Table2[[#This Row],[net_worth_of_person($)]]&gt;$BX$14,Table2[[#This Row],[age]],0)</f>
        <v>37</v>
      </c>
      <c r="BX385" s="8"/>
    </row>
    <row r="386" spans="2:76" x14ac:dyDescent="0.3">
      <c r="B386">
        <f t="shared" ca="1" si="118"/>
        <v>1</v>
      </c>
      <c r="C386" t="str">
        <f t="shared" ca="1" si="119"/>
        <v>men</v>
      </c>
      <c r="D386">
        <f t="shared" ca="1" si="120"/>
        <v>27</v>
      </c>
      <c r="E386">
        <f t="shared" ca="1" si="121"/>
        <v>1</v>
      </c>
      <c r="F386" t="str">
        <f t="shared" ca="1" si="122"/>
        <v>health</v>
      </c>
      <c r="G386">
        <f t="shared" ca="1" si="123"/>
        <v>5</v>
      </c>
      <c r="H386" t="str">
        <f t="shared" ca="1" si="124"/>
        <v>other</v>
      </c>
      <c r="I386">
        <f t="shared" ca="1" si="125"/>
        <v>4</v>
      </c>
      <c r="J386">
        <f t="shared" ca="1" si="126"/>
        <v>2</v>
      </c>
      <c r="K386">
        <f t="shared" ca="1" si="127"/>
        <v>30930</v>
      </c>
      <c r="L386">
        <f t="shared" ca="1" si="128"/>
        <v>11</v>
      </c>
      <c r="M386" t="str">
        <f t="shared" ca="1" si="116"/>
        <v>area10</v>
      </c>
      <c r="N386">
        <f t="shared" ca="1" si="129"/>
        <v>185580</v>
      </c>
      <c r="O386" s="2">
        <f t="shared" ca="1" si="130"/>
        <v>159718.19315296633</v>
      </c>
      <c r="P386" s="1">
        <f t="shared" ca="1" si="131"/>
        <v>2533.6581943823403</v>
      </c>
      <c r="Q386">
        <f t="shared" ca="1" si="132"/>
        <v>1086</v>
      </c>
      <c r="R386">
        <f t="shared" ca="1" si="133"/>
        <v>42091.544961010011</v>
      </c>
      <c r="S386">
        <f t="shared" ca="1" si="134"/>
        <v>25862.83537013278</v>
      </c>
      <c r="T386" s="1">
        <f t="shared" ca="1" si="135"/>
        <v>213976.49356451511</v>
      </c>
      <c r="U386" s="2">
        <f t="shared" ca="1" si="136"/>
        <v>202895.73811397635</v>
      </c>
      <c r="V386" s="1">
        <f t="shared" ca="1" si="137"/>
        <v>11080.755450538767</v>
      </c>
      <c r="AD386" s="6">
        <f ca="1">IF(Table2[[#This Row],[gender]]="men",1,0)</f>
        <v>1</v>
      </c>
      <c r="AE386" s="7">
        <f ca="1">IF(Table2[[#This Row],[gender]]="women",1,0)</f>
        <v>0</v>
      </c>
      <c r="AF386" s="7"/>
      <c r="AG386" s="8"/>
      <c r="AI386" s="6">
        <f ca="1">IF(Table2[[#This Row],[field_of_work]]="health",1,0)</f>
        <v>1</v>
      </c>
      <c r="AJ386" s="7">
        <f ca="1">IF(Table2[[#This Row],[field_of_work]]="construction",1,0)</f>
        <v>0</v>
      </c>
      <c r="AK386" s="7">
        <f ca="1">IF(Table2[[#This Row],[field_of_work]]="teaching",1,0)</f>
        <v>0</v>
      </c>
      <c r="AL386" s="7">
        <f ca="1">IF(Table2[[#This Row],[field_of_work]]="IT",1,0)</f>
        <v>0</v>
      </c>
      <c r="AM386" s="7">
        <f ca="1">IF(Table2[[#This Row],[field_of_work]]="general work",1,0)</f>
        <v>0</v>
      </c>
      <c r="AN386" s="7">
        <f ca="1">IF(Table2[[#This Row],[field_of_work]]="agriculture",1,0)</f>
        <v>0</v>
      </c>
      <c r="AO386" s="7"/>
      <c r="AP386" s="7"/>
      <c r="AQ386" s="7"/>
      <c r="AR386" s="7"/>
      <c r="AS386" s="7"/>
      <c r="AT386" s="8"/>
      <c r="AV386" s="19">
        <f t="shared" ca="1" si="117"/>
        <v>41214.213641865448</v>
      </c>
      <c r="AW386" s="8"/>
      <c r="AX386" s="6">
        <f ca="1">IF(Table2[[#This Row],[debts]]&gt;$AY$14,1,0)</f>
        <v>1</v>
      </c>
      <c r="AY386" s="7"/>
      <c r="AZ386" s="8"/>
      <c r="BA386" s="26">
        <f ca="1">Table2[[#This Row],[mortage_left]]/Table2[[#This Row],[value_of_house]]</f>
        <v>0.86064335140083159</v>
      </c>
      <c r="BB386" s="7">
        <f t="shared" ca="1" si="138"/>
        <v>0</v>
      </c>
      <c r="BC386" s="7"/>
      <c r="BD386" s="7"/>
      <c r="BE386" s="6">
        <f ca="1">IF(Table2[[#This Row],[area]]="area1",Table2[[#This Row],[income]],0)</f>
        <v>0</v>
      </c>
      <c r="BF386" s="7">
        <f ca="1">IF(Table2[[#This Row],[area]]="area2",Table2[[#This Row],[income]],0)</f>
        <v>0</v>
      </c>
      <c r="BG386" s="7">
        <f ca="1">IF(Table2[[#This Row],[area]]="area3",Table2[[#This Row],[income]],0)</f>
        <v>0</v>
      </c>
      <c r="BH386" s="7">
        <f ca="1">IF(Table2[[#This Row],[area]]="area4",Table2[[#This Row],[income]],0)</f>
        <v>0</v>
      </c>
      <c r="BI386" s="7">
        <f ca="1">IF(Table2[[#This Row],[area]]="area5",Table2[[#This Row],[income]],0)</f>
        <v>0</v>
      </c>
      <c r="BJ386" s="7">
        <f ca="1">IF(Table2[[#This Row],[area]]="area6",Table2[[#This Row],[income]],0)</f>
        <v>0</v>
      </c>
      <c r="BK386" s="7">
        <f ca="1">IF(Table2[[#This Row],[area]]="area7",Table2[[#This Row],[income]],0)</f>
        <v>0</v>
      </c>
      <c r="BL386" s="7">
        <f ca="1">IF(Table2[[#This Row],[area]]="area8",Table2[[#This Row],[income]],0)</f>
        <v>0</v>
      </c>
      <c r="BM386" s="7">
        <f ca="1">IF(Table2[[#This Row],[area]]="area9",Table2[[#This Row],[income]],0)</f>
        <v>0</v>
      </c>
      <c r="BN386" s="7">
        <f ca="1">IF(Table2[[#This Row],[area]]="area10",Table2[[#This Row],[income]],0)</f>
        <v>30930</v>
      </c>
      <c r="BO386" s="6">
        <f ca="1">IF(Table2[[#This Row],[field_of_work]]="health",Table2[[#This Row],[income]],0)</f>
        <v>30930</v>
      </c>
      <c r="BP386" s="7">
        <f ca="1">IF(Table2[[#This Row],[field_of_work]]="construction",Table2[[#This Row],[income]],0)</f>
        <v>0</v>
      </c>
      <c r="BQ386" s="7">
        <f ca="1">IF(Table2[[#This Row],[field_of_work]]="teaching",Table2[[#This Row],[income]],0)</f>
        <v>0</v>
      </c>
      <c r="BR386" s="7">
        <f ca="1">IF(Table2[[#This Row],[field_of_work]]="IT",Table2[[#This Row],[income]],0)</f>
        <v>0</v>
      </c>
      <c r="BS386" s="7">
        <f ca="1">IF(Table2[[#This Row],[field_of_work]]="general work",Table2[[#This Row],[income]],0)</f>
        <v>0</v>
      </c>
      <c r="BT386" s="8">
        <f ca="1">IF(Table2[[#This Row],[field_of_work]]="agriculture",Table2[[#This Row],[income]],0)</f>
        <v>0</v>
      </c>
      <c r="BU386" s="6">
        <f ca="1">IF(Table2[[#This Row],[value_of_debts]]&gt;Table2[[#This Row],[income]],1,0)</f>
        <v>1</v>
      </c>
      <c r="BV386" s="7"/>
      <c r="BW386" s="6">
        <f ca="1">IF(Table2[[#This Row],[net_worth_of_person($)]]&gt;$BX$14,Table2[[#This Row],[age]],0)</f>
        <v>27</v>
      </c>
      <c r="BX386" s="8"/>
    </row>
    <row r="387" spans="2:76" x14ac:dyDescent="0.3">
      <c r="B387">
        <f t="shared" ca="1" si="118"/>
        <v>1</v>
      </c>
      <c r="C387" t="str">
        <f t="shared" ca="1" si="119"/>
        <v>men</v>
      </c>
      <c r="D387">
        <f t="shared" ca="1" si="120"/>
        <v>26</v>
      </c>
      <c r="E387">
        <f t="shared" ca="1" si="121"/>
        <v>4</v>
      </c>
      <c r="F387" t="str">
        <f t="shared" ca="1" si="122"/>
        <v>IT</v>
      </c>
      <c r="G387">
        <f t="shared" ca="1" si="123"/>
        <v>4</v>
      </c>
      <c r="H387" t="str">
        <f t="shared" ca="1" si="124"/>
        <v>technical</v>
      </c>
      <c r="I387">
        <f t="shared" ca="1" si="125"/>
        <v>3</v>
      </c>
      <c r="J387">
        <f t="shared" ca="1" si="126"/>
        <v>1</v>
      </c>
      <c r="K387">
        <f t="shared" ca="1" si="127"/>
        <v>46840</v>
      </c>
      <c r="L387">
        <f t="shared" ca="1" si="128"/>
        <v>5</v>
      </c>
      <c r="M387" t="str">
        <f t="shared" ca="1" si="116"/>
        <v>area5</v>
      </c>
      <c r="N387">
        <f t="shared" ca="1" si="129"/>
        <v>140520</v>
      </c>
      <c r="O387" s="2">
        <f t="shared" ca="1" si="130"/>
        <v>96314.641135798258</v>
      </c>
      <c r="P387" s="1">
        <f t="shared" ca="1" si="131"/>
        <v>41214.213641865448</v>
      </c>
      <c r="Q387">
        <f t="shared" ca="1" si="132"/>
        <v>33659</v>
      </c>
      <c r="R387">
        <f t="shared" ca="1" si="133"/>
        <v>57713.895541633174</v>
      </c>
      <c r="S387">
        <f t="shared" ca="1" si="134"/>
        <v>2891.762097493468</v>
      </c>
      <c r="T387" s="1">
        <f t="shared" ca="1" si="135"/>
        <v>184625.9757393589</v>
      </c>
      <c r="U387" s="2">
        <f t="shared" ca="1" si="136"/>
        <v>187687.53667743143</v>
      </c>
      <c r="V387" s="1">
        <f t="shared" ca="1" si="137"/>
        <v>-3061.5609380725364</v>
      </c>
      <c r="AD387" s="6">
        <f ca="1">IF(Table2[[#This Row],[gender]]="men",1,0)</f>
        <v>1</v>
      </c>
      <c r="AE387" s="7">
        <f ca="1">IF(Table2[[#This Row],[gender]]="women",1,0)</f>
        <v>0</v>
      </c>
      <c r="AF387" s="7"/>
      <c r="AG387" s="8"/>
      <c r="AI387" s="6">
        <f ca="1">IF(Table2[[#This Row],[field_of_work]]="health",1,0)</f>
        <v>0</v>
      </c>
      <c r="AJ387" s="7">
        <f ca="1">IF(Table2[[#This Row],[field_of_work]]="construction",1,0)</f>
        <v>0</v>
      </c>
      <c r="AK387" s="7">
        <f ca="1">IF(Table2[[#This Row],[field_of_work]]="teaching",1,0)</f>
        <v>0</v>
      </c>
      <c r="AL387" s="7">
        <f ca="1">IF(Table2[[#This Row],[field_of_work]]="IT",1,0)</f>
        <v>1</v>
      </c>
      <c r="AM387" s="7">
        <f ca="1">IF(Table2[[#This Row],[field_of_work]]="general work",1,0)</f>
        <v>0</v>
      </c>
      <c r="AN387" s="7">
        <f ca="1">IF(Table2[[#This Row],[field_of_work]]="agriculture",1,0)</f>
        <v>0</v>
      </c>
      <c r="AO387" s="7"/>
      <c r="AP387" s="7"/>
      <c r="AQ387" s="7"/>
      <c r="AR387" s="7"/>
      <c r="AS387" s="7"/>
      <c r="AT387" s="8"/>
      <c r="AV387" s="19">
        <f t="shared" ca="1" si="117"/>
        <v>2341.5944878729892</v>
      </c>
      <c r="AW387" s="8"/>
      <c r="AX387" s="6">
        <f ca="1">IF(Table2[[#This Row],[debts]]&gt;$AY$14,1,0)</f>
        <v>1</v>
      </c>
      <c r="AY387" s="7"/>
      <c r="AZ387" s="8"/>
      <c r="BA387" s="26">
        <f ca="1">Table2[[#This Row],[mortage_left]]/Table2[[#This Row],[value_of_house]]</f>
        <v>0.68541589194277153</v>
      </c>
      <c r="BB387" s="7">
        <f t="shared" ca="1" si="138"/>
        <v>0</v>
      </c>
      <c r="BC387" s="7"/>
      <c r="BD387" s="7"/>
      <c r="BE387" s="6">
        <f ca="1">IF(Table2[[#This Row],[area]]="area1",Table2[[#This Row],[income]],0)</f>
        <v>0</v>
      </c>
      <c r="BF387" s="7">
        <f ca="1">IF(Table2[[#This Row],[area]]="area2",Table2[[#This Row],[income]],0)</f>
        <v>0</v>
      </c>
      <c r="BG387" s="7">
        <f ca="1">IF(Table2[[#This Row],[area]]="area3",Table2[[#This Row],[income]],0)</f>
        <v>0</v>
      </c>
      <c r="BH387" s="7">
        <f ca="1">IF(Table2[[#This Row],[area]]="area4",Table2[[#This Row],[income]],0)</f>
        <v>0</v>
      </c>
      <c r="BI387" s="7">
        <f ca="1">IF(Table2[[#This Row],[area]]="area5",Table2[[#This Row],[income]],0)</f>
        <v>46840</v>
      </c>
      <c r="BJ387" s="7">
        <f ca="1">IF(Table2[[#This Row],[area]]="area6",Table2[[#This Row],[income]],0)</f>
        <v>0</v>
      </c>
      <c r="BK387" s="7">
        <f ca="1">IF(Table2[[#This Row],[area]]="area7",Table2[[#This Row],[income]],0)</f>
        <v>0</v>
      </c>
      <c r="BL387" s="7">
        <f ca="1">IF(Table2[[#This Row],[area]]="area8",Table2[[#This Row],[income]],0)</f>
        <v>0</v>
      </c>
      <c r="BM387" s="7">
        <f ca="1">IF(Table2[[#This Row],[area]]="area9",Table2[[#This Row],[income]],0)</f>
        <v>0</v>
      </c>
      <c r="BN387" s="7">
        <f ca="1">IF(Table2[[#This Row],[area]]="area10",Table2[[#This Row],[income]],0)</f>
        <v>0</v>
      </c>
      <c r="BO387" s="6">
        <f ca="1">IF(Table2[[#This Row],[field_of_work]]="health",Table2[[#This Row],[income]],0)</f>
        <v>0</v>
      </c>
      <c r="BP387" s="7">
        <f ca="1">IF(Table2[[#This Row],[field_of_work]]="construction",Table2[[#This Row],[income]],0)</f>
        <v>0</v>
      </c>
      <c r="BQ387" s="7">
        <f ca="1">IF(Table2[[#This Row],[field_of_work]]="teaching",Table2[[#This Row],[income]],0)</f>
        <v>0</v>
      </c>
      <c r="BR387" s="7">
        <f ca="1">IF(Table2[[#This Row],[field_of_work]]="IT",Table2[[#This Row],[income]],0)</f>
        <v>46840</v>
      </c>
      <c r="BS387" s="7">
        <f ca="1">IF(Table2[[#This Row],[field_of_work]]="general work",Table2[[#This Row],[income]],0)</f>
        <v>0</v>
      </c>
      <c r="BT387" s="8">
        <f ca="1">IF(Table2[[#This Row],[field_of_work]]="agriculture",Table2[[#This Row],[income]],0)</f>
        <v>0</v>
      </c>
      <c r="BU387" s="6">
        <f ca="1">IF(Table2[[#This Row],[value_of_debts]]&gt;Table2[[#This Row],[income]],1,0)</f>
        <v>1</v>
      </c>
      <c r="BV387" s="7"/>
      <c r="BW387" s="6">
        <f ca="1">IF(Table2[[#This Row],[net_worth_of_person($)]]&gt;$BX$14,Table2[[#This Row],[age]],0)</f>
        <v>0</v>
      </c>
      <c r="BX387" s="8"/>
    </row>
    <row r="388" spans="2:76" x14ac:dyDescent="0.3">
      <c r="B388">
        <f t="shared" ca="1" si="118"/>
        <v>2</v>
      </c>
      <c r="C388" t="str">
        <f t="shared" ca="1" si="119"/>
        <v>women</v>
      </c>
      <c r="D388">
        <f t="shared" ca="1" si="120"/>
        <v>37</v>
      </c>
      <c r="E388">
        <f t="shared" ca="1" si="121"/>
        <v>3</v>
      </c>
      <c r="F388" t="str">
        <f t="shared" ca="1" si="122"/>
        <v>teaching</v>
      </c>
      <c r="G388">
        <f t="shared" ca="1" si="123"/>
        <v>2</v>
      </c>
      <c r="H388" t="str">
        <f t="shared" ca="1" si="124"/>
        <v>college</v>
      </c>
      <c r="I388">
        <f t="shared" ca="1" si="125"/>
        <v>4</v>
      </c>
      <c r="J388">
        <f t="shared" ca="1" si="126"/>
        <v>3</v>
      </c>
      <c r="K388">
        <f t="shared" ca="1" si="127"/>
        <v>28540</v>
      </c>
      <c r="L388">
        <f t="shared" ca="1" si="128"/>
        <v>3</v>
      </c>
      <c r="M388" t="str">
        <f t="shared" ca="1" si="116"/>
        <v>area3</v>
      </c>
      <c r="N388">
        <f t="shared" ca="1" si="129"/>
        <v>114160</v>
      </c>
      <c r="O388" s="2">
        <f t="shared" ca="1" si="130"/>
        <v>50049.219222295127</v>
      </c>
      <c r="P388" s="1">
        <f t="shared" ca="1" si="131"/>
        <v>7024.7834636189673</v>
      </c>
      <c r="Q388">
        <f t="shared" ca="1" si="132"/>
        <v>2352</v>
      </c>
      <c r="R388">
        <f t="shared" ca="1" si="133"/>
        <v>15606.077817427518</v>
      </c>
      <c r="S388">
        <f t="shared" ca="1" si="134"/>
        <v>11703.27720151311</v>
      </c>
      <c r="T388" s="1">
        <f t="shared" ca="1" si="135"/>
        <v>132888.06066513207</v>
      </c>
      <c r="U388" s="2">
        <f t="shared" ca="1" si="136"/>
        <v>68007.297039722645</v>
      </c>
      <c r="V388" s="1">
        <f t="shared" ca="1" si="137"/>
        <v>64880.763625409425</v>
      </c>
      <c r="AD388" s="6">
        <f ca="1">IF(Table2[[#This Row],[gender]]="men",1,0)</f>
        <v>0</v>
      </c>
      <c r="AE388" s="7">
        <f ca="1">IF(Table2[[#This Row],[gender]]="women",1,0)</f>
        <v>1</v>
      </c>
      <c r="AF388" s="7"/>
      <c r="AG388" s="8"/>
      <c r="AI388" s="6">
        <f ca="1">IF(Table2[[#This Row],[field_of_work]]="health",1,0)</f>
        <v>0</v>
      </c>
      <c r="AJ388" s="7">
        <f ca="1">IF(Table2[[#This Row],[field_of_work]]="construction",1,0)</f>
        <v>0</v>
      </c>
      <c r="AK388" s="7">
        <f ca="1">IF(Table2[[#This Row],[field_of_work]]="teaching",1,0)</f>
        <v>1</v>
      </c>
      <c r="AL388" s="7">
        <f ca="1">IF(Table2[[#This Row],[field_of_work]]="IT",1,0)</f>
        <v>0</v>
      </c>
      <c r="AM388" s="7">
        <f ca="1">IF(Table2[[#This Row],[field_of_work]]="general work",1,0)</f>
        <v>0</v>
      </c>
      <c r="AN388" s="7">
        <f ca="1">IF(Table2[[#This Row],[field_of_work]]="agriculture",1,0)</f>
        <v>0</v>
      </c>
      <c r="AO388" s="7"/>
      <c r="AP388" s="7"/>
      <c r="AQ388" s="7"/>
      <c r="AR388" s="7"/>
      <c r="AS388" s="7"/>
      <c r="AT388" s="8"/>
      <c r="AV388" s="19">
        <f t="shared" ca="1" si="117"/>
        <v>14829.558642098486</v>
      </c>
      <c r="AW388" s="8"/>
      <c r="AX388" s="6">
        <f ca="1">IF(Table2[[#This Row],[debts]]&gt;$AY$14,1,0)</f>
        <v>1</v>
      </c>
      <c r="AY388" s="7"/>
      <c r="AZ388" s="8"/>
      <c r="BA388" s="26">
        <f ca="1">Table2[[#This Row],[mortage_left]]/Table2[[#This Row],[value_of_house]]</f>
        <v>0.43841292240973306</v>
      </c>
      <c r="BB388" s="7">
        <f t="shared" ca="1" si="138"/>
        <v>0</v>
      </c>
      <c r="BC388" s="7"/>
      <c r="BD388" s="7"/>
      <c r="BE388" s="6">
        <f ca="1">IF(Table2[[#This Row],[area]]="area1",Table2[[#This Row],[income]],0)</f>
        <v>0</v>
      </c>
      <c r="BF388" s="7">
        <f ca="1">IF(Table2[[#This Row],[area]]="area2",Table2[[#This Row],[income]],0)</f>
        <v>0</v>
      </c>
      <c r="BG388" s="7">
        <f ca="1">IF(Table2[[#This Row],[area]]="area3",Table2[[#This Row],[income]],0)</f>
        <v>28540</v>
      </c>
      <c r="BH388" s="7">
        <f ca="1">IF(Table2[[#This Row],[area]]="area4",Table2[[#This Row],[income]],0)</f>
        <v>0</v>
      </c>
      <c r="BI388" s="7">
        <f ca="1">IF(Table2[[#This Row],[area]]="area5",Table2[[#This Row],[income]],0)</f>
        <v>0</v>
      </c>
      <c r="BJ388" s="7">
        <f ca="1">IF(Table2[[#This Row],[area]]="area6",Table2[[#This Row],[income]],0)</f>
        <v>0</v>
      </c>
      <c r="BK388" s="7">
        <f ca="1">IF(Table2[[#This Row],[area]]="area7",Table2[[#This Row],[income]],0)</f>
        <v>0</v>
      </c>
      <c r="BL388" s="7">
        <f ca="1">IF(Table2[[#This Row],[area]]="area8",Table2[[#This Row],[income]],0)</f>
        <v>0</v>
      </c>
      <c r="BM388" s="7">
        <f ca="1">IF(Table2[[#This Row],[area]]="area9",Table2[[#This Row],[income]],0)</f>
        <v>0</v>
      </c>
      <c r="BN388" s="7">
        <f ca="1">IF(Table2[[#This Row],[area]]="area10",Table2[[#This Row],[income]],0)</f>
        <v>0</v>
      </c>
      <c r="BO388" s="6">
        <f ca="1">IF(Table2[[#This Row],[field_of_work]]="health",Table2[[#This Row],[income]],0)</f>
        <v>0</v>
      </c>
      <c r="BP388" s="7">
        <f ca="1">IF(Table2[[#This Row],[field_of_work]]="construction",Table2[[#This Row],[income]],0)</f>
        <v>0</v>
      </c>
      <c r="BQ388" s="7">
        <f ca="1">IF(Table2[[#This Row],[field_of_work]]="teaching",Table2[[#This Row],[income]],0)</f>
        <v>28540</v>
      </c>
      <c r="BR388" s="7">
        <f ca="1">IF(Table2[[#This Row],[field_of_work]]="IT",Table2[[#This Row],[income]],0)</f>
        <v>0</v>
      </c>
      <c r="BS388" s="7">
        <f ca="1">IF(Table2[[#This Row],[field_of_work]]="general work",Table2[[#This Row],[income]],0)</f>
        <v>0</v>
      </c>
      <c r="BT388" s="8">
        <f ca="1">IF(Table2[[#This Row],[field_of_work]]="agriculture",Table2[[#This Row],[income]],0)</f>
        <v>0</v>
      </c>
      <c r="BU388" s="6">
        <f ca="1">IF(Table2[[#This Row],[value_of_debts]]&gt;Table2[[#This Row],[income]],1,0)</f>
        <v>1</v>
      </c>
      <c r="BV388" s="7"/>
      <c r="BW388" s="6">
        <f ca="1">IF(Table2[[#This Row],[net_worth_of_person($)]]&gt;$BX$14,Table2[[#This Row],[age]],0)</f>
        <v>37</v>
      </c>
      <c r="BX388" s="8"/>
    </row>
    <row r="389" spans="2:76" x14ac:dyDescent="0.3">
      <c r="B389">
        <f t="shared" ca="1" si="118"/>
        <v>2</v>
      </c>
      <c r="C389" t="str">
        <f t="shared" ca="1" si="119"/>
        <v>women</v>
      </c>
      <c r="D389">
        <f t="shared" ca="1" si="120"/>
        <v>29</v>
      </c>
      <c r="E389">
        <f t="shared" ca="1" si="121"/>
        <v>6</v>
      </c>
      <c r="F389" t="str">
        <f t="shared" ca="1" si="122"/>
        <v>agriculture</v>
      </c>
      <c r="G389">
        <f t="shared" ca="1" si="123"/>
        <v>5</v>
      </c>
      <c r="H389" t="str">
        <f t="shared" ca="1" si="124"/>
        <v>other</v>
      </c>
      <c r="I389">
        <f t="shared" ca="1" si="125"/>
        <v>3</v>
      </c>
      <c r="J389">
        <f t="shared" ca="1" si="126"/>
        <v>3</v>
      </c>
      <c r="K389">
        <f t="shared" ca="1" si="127"/>
        <v>41050</v>
      </c>
      <c r="L389">
        <f t="shared" ca="1" si="128"/>
        <v>10</v>
      </c>
      <c r="M389" t="str">
        <f t="shared" ca="1" si="116"/>
        <v>area10</v>
      </c>
      <c r="N389">
        <f t="shared" ca="1" si="129"/>
        <v>205250</v>
      </c>
      <c r="O389" s="2">
        <f t="shared" ca="1" si="130"/>
        <v>117922.67980447799</v>
      </c>
      <c r="P389" s="1">
        <f t="shared" ca="1" si="131"/>
        <v>44488.675926295458</v>
      </c>
      <c r="Q389">
        <f t="shared" ca="1" si="132"/>
        <v>31329</v>
      </c>
      <c r="R389">
        <f t="shared" ca="1" si="133"/>
        <v>76820.933960231196</v>
      </c>
      <c r="S389">
        <f t="shared" ca="1" si="134"/>
        <v>60079.065065918592</v>
      </c>
      <c r="T389" s="1">
        <f t="shared" ca="1" si="135"/>
        <v>309817.74099221407</v>
      </c>
      <c r="U389" s="2">
        <f t="shared" ca="1" si="136"/>
        <v>226072.61376470918</v>
      </c>
      <c r="V389" s="1">
        <f t="shared" ca="1" si="137"/>
        <v>83745.127227504883</v>
      </c>
      <c r="AD389" s="6">
        <f ca="1">IF(Table2[[#This Row],[gender]]="men",1,0)</f>
        <v>0</v>
      </c>
      <c r="AE389" s="7">
        <f ca="1">IF(Table2[[#This Row],[gender]]="women",1,0)</f>
        <v>1</v>
      </c>
      <c r="AF389" s="7"/>
      <c r="AG389" s="8"/>
      <c r="AI389" s="6">
        <f ca="1">IF(Table2[[#This Row],[field_of_work]]="health",1,0)</f>
        <v>0</v>
      </c>
      <c r="AJ389" s="7">
        <f ca="1">IF(Table2[[#This Row],[field_of_work]]="construction",1,0)</f>
        <v>0</v>
      </c>
      <c r="AK389" s="7">
        <f ca="1">IF(Table2[[#This Row],[field_of_work]]="teaching",1,0)</f>
        <v>0</v>
      </c>
      <c r="AL389" s="7">
        <f ca="1">IF(Table2[[#This Row],[field_of_work]]="IT",1,0)</f>
        <v>0</v>
      </c>
      <c r="AM389" s="7">
        <f ca="1">IF(Table2[[#This Row],[field_of_work]]="general work",1,0)</f>
        <v>0</v>
      </c>
      <c r="AN389" s="7">
        <f ca="1">IF(Table2[[#This Row],[field_of_work]]="agriculture",1,0)</f>
        <v>1</v>
      </c>
      <c r="AO389" s="7"/>
      <c r="AP389" s="7"/>
      <c r="AQ389" s="7"/>
      <c r="AR389" s="7"/>
      <c r="AS389" s="7"/>
      <c r="AT389" s="8"/>
      <c r="AV389" s="19">
        <f t="shared" ca="1" si="117"/>
        <v>5854.971027057335</v>
      </c>
      <c r="AW389" s="8"/>
      <c r="AX389" s="6">
        <f ca="1">IF(Table2[[#This Row],[debts]]&gt;$AY$14,1,0)</f>
        <v>1</v>
      </c>
      <c r="AY389" s="7"/>
      <c r="AZ389" s="8"/>
      <c r="BA389" s="26">
        <f ca="1">Table2[[#This Row],[mortage_left]]/Table2[[#This Row],[value_of_house]]</f>
        <v>0.57453193571000238</v>
      </c>
      <c r="BB389" s="7">
        <f t="shared" ca="1" si="138"/>
        <v>0</v>
      </c>
      <c r="BC389" s="7"/>
      <c r="BD389" s="7"/>
      <c r="BE389" s="6">
        <f ca="1">IF(Table2[[#This Row],[area]]="area1",Table2[[#This Row],[income]],0)</f>
        <v>0</v>
      </c>
      <c r="BF389" s="7">
        <f ca="1">IF(Table2[[#This Row],[area]]="area2",Table2[[#This Row],[income]],0)</f>
        <v>0</v>
      </c>
      <c r="BG389" s="7">
        <f ca="1">IF(Table2[[#This Row],[area]]="area3",Table2[[#This Row],[income]],0)</f>
        <v>0</v>
      </c>
      <c r="BH389" s="7">
        <f ca="1">IF(Table2[[#This Row],[area]]="area4",Table2[[#This Row],[income]],0)</f>
        <v>0</v>
      </c>
      <c r="BI389" s="7">
        <f ca="1">IF(Table2[[#This Row],[area]]="area5",Table2[[#This Row],[income]],0)</f>
        <v>0</v>
      </c>
      <c r="BJ389" s="7">
        <f ca="1">IF(Table2[[#This Row],[area]]="area6",Table2[[#This Row],[income]],0)</f>
        <v>0</v>
      </c>
      <c r="BK389" s="7">
        <f ca="1">IF(Table2[[#This Row],[area]]="area7",Table2[[#This Row],[income]],0)</f>
        <v>0</v>
      </c>
      <c r="BL389" s="7">
        <f ca="1">IF(Table2[[#This Row],[area]]="area8",Table2[[#This Row],[income]],0)</f>
        <v>0</v>
      </c>
      <c r="BM389" s="7">
        <f ca="1">IF(Table2[[#This Row],[area]]="area9",Table2[[#This Row],[income]],0)</f>
        <v>0</v>
      </c>
      <c r="BN389" s="7">
        <f ca="1">IF(Table2[[#This Row],[area]]="area10",Table2[[#This Row],[income]],0)</f>
        <v>41050</v>
      </c>
      <c r="BO389" s="6">
        <f ca="1">IF(Table2[[#This Row],[field_of_work]]="health",Table2[[#This Row],[income]],0)</f>
        <v>0</v>
      </c>
      <c r="BP389" s="7">
        <f ca="1">IF(Table2[[#This Row],[field_of_work]]="construction",Table2[[#This Row],[income]],0)</f>
        <v>0</v>
      </c>
      <c r="BQ389" s="7">
        <f ca="1">IF(Table2[[#This Row],[field_of_work]]="teaching",Table2[[#This Row],[income]],0)</f>
        <v>0</v>
      </c>
      <c r="BR389" s="7">
        <f ca="1">IF(Table2[[#This Row],[field_of_work]]="IT",Table2[[#This Row],[income]],0)</f>
        <v>0</v>
      </c>
      <c r="BS389" s="7">
        <f ca="1">IF(Table2[[#This Row],[field_of_work]]="general work",Table2[[#This Row],[income]],0)</f>
        <v>0</v>
      </c>
      <c r="BT389" s="8">
        <f ca="1">IF(Table2[[#This Row],[field_of_work]]="agriculture",Table2[[#This Row],[income]],0)</f>
        <v>41050</v>
      </c>
      <c r="BU389" s="6">
        <f ca="1">IF(Table2[[#This Row],[value_of_debts]]&gt;Table2[[#This Row],[income]],1,0)</f>
        <v>1</v>
      </c>
      <c r="BV389" s="7"/>
      <c r="BW389" s="6">
        <f ca="1">IF(Table2[[#This Row],[net_worth_of_person($)]]&gt;$BX$14,Table2[[#This Row],[age]],0)</f>
        <v>29</v>
      </c>
      <c r="BX389" s="8"/>
    </row>
    <row r="390" spans="2:76" x14ac:dyDescent="0.3">
      <c r="B390">
        <f t="shared" ca="1" si="118"/>
        <v>1</v>
      </c>
      <c r="C390" t="str">
        <f t="shared" ca="1" si="119"/>
        <v>men</v>
      </c>
      <c r="D390">
        <f t="shared" ca="1" si="120"/>
        <v>37</v>
      </c>
      <c r="E390">
        <f t="shared" ca="1" si="121"/>
        <v>6</v>
      </c>
      <c r="F390" t="str">
        <f t="shared" ca="1" si="122"/>
        <v>agriculture</v>
      </c>
      <c r="G390">
        <f t="shared" ca="1" si="123"/>
        <v>5</v>
      </c>
      <c r="H390" t="str">
        <f t="shared" ca="1" si="124"/>
        <v>other</v>
      </c>
      <c r="I390">
        <f t="shared" ca="1" si="125"/>
        <v>0</v>
      </c>
      <c r="J390">
        <f t="shared" ca="1" si="126"/>
        <v>2</v>
      </c>
      <c r="K390">
        <f t="shared" ca="1" si="127"/>
        <v>30159</v>
      </c>
      <c r="L390">
        <f t="shared" ca="1" si="128"/>
        <v>11</v>
      </c>
      <c r="M390" t="str">
        <f t="shared" ca="1" si="116"/>
        <v>area10</v>
      </c>
      <c r="N390">
        <f t="shared" ca="1" si="129"/>
        <v>150795</v>
      </c>
      <c r="O390" s="2">
        <f t="shared" ca="1" si="130"/>
        <v>35102.770732122881</v>
      </c>
      <c r="P390" s="1">
        <f t="shared" ca="1" si="131"/>
        <v>11709.94205411467</v>
      </c>
      <c r="Q390">
        <f t="shared" ca="1" si="132"/>
        <v>3959</v>
      </c>
      <c r="R390">
        <f t="shared" ca="1" si="133"/>
        <v>11187.122573495073</v>
      </c>
      <c r="S390">
        <f t="shared" ca="1" si="134"/>
        <v>29913.037930947838</v>
      </c>
      <c r="T390" s="1">
        <f t="shared" ca="1" si="135"/>
        <v>192417.97998506253</v>
      </c>
      <c r="U390" s="2">
        <f t="shared" ca="1" si="136"/>
        <v>50248.893305617952</v>
      </c>
      <c r="V390" s="1">
        <f t="shared" ca="1" si="137"/>
        <v>142169.08667944459</v>
      </c>
      <c r="AD390" s="6">
        <f ca="1">IF(Table2[[#This Row],[gender]]="men",1,0)</f>
        <v>1</v>
      </c>
      <c r="AE390" s="7">
        <f ca="1">IF(Table2[[#This Row],[gender]]="women",1,0)</f>
        <v>0</v>
      </c>
      <c r="AF390" s="7"/>
      <c r="AG390" s="8"/>
      <c r="AI390" s="6">
        <f ca="1">IF(Table2[[#This Row],[field_of_work]]="health",1,0)</f>
        <v>0</v>
      </c>
      <c r="AJ390" s="7">
        <f ca="1">IF(Table2[[#This Row],[field_of_work]]="construction",1,0)</f>
        <v>0</v>
      </c>
      <c r="AK390" s="7">
        <f ca="1">IF(Table2[[#This Row],[field_of_work]]="teaching",1,0)</f>
        <v>0</v>
      </c>
      <c r="AL390" s="7">
        <f ca="1">IF(Table2[[#This Row],[field_of_work]]="IT",1,0)</f>
        <v>0</v>
      </c>
      <c r="AM390" s="7">
        <f ca="1">IF(Table2[[#This Row],[field_of_work]]="general work",1,0)</f>
        <v>0</v>
      </c>
      <c r="AN390" s="7">
        <f ca="1">IF(Table2[[#This Row],[field_of_work]]="agriculture",1,0)</f>
        <v>1</v>
      </c>
      <c r="AO390" s="7"/>
      <c r="AP390" s="7"/>
      <c r="AQ390" s="7"/>
      <c r="AR390" s="7"/>
      <c r="AS390" s="7"/>
      <c r="AT390" s="8"/>
      <c r="AV390" s="19">
        <f t="shared" ca="1" si="117"/>
        <v>57134.019598930456</v>
      </c>
      <c r="AW390" s="8"/>
      <c r="AX390" s="6">
        <f ca="1">IF(Table2[[#This Row],[debts]]&gt;$AY$14,1,0)</f>
        <v>1</v>
      </c>
      <c r="AY390" s="7"/>
      <c r="AZ390" s="8"/>
      <c r="BA390" s="26">
        <f ca="1">Table2[[#This Row],[mortage_left]]/Table2[[#This Row],[value_of_house]]</f>
        <v>0.23278471257086031</v>
      </c>
      <c r="BB390" s="7">
        <f t="shared" ca="1" si="138"/>
        <v>1</v>
      </c>
      <c r="BC390" s="7"/>
      <c r="BD390" s="7"/>
      <c r="BE390" s="6">
        <f ca="1">IF(Table2[[#This Row],[area]]="area1",Table2[[#This Row],[income]],0)</f>
        <v>0</v>
      </c>
      <c r="BF390" s="7">
        <f ca="1">IF(Table2[[#This Row],[area]]="area2",Table2[[#This Row],[income]],0)</f>
        <v>0</v>
      </c>
      <c r="BG390" s="7">
        <f ca="1">IF(Table2[[#This Row],[area]]="area3",Table2[[#This Row],[income]],0)</f>
        <v>0</v>
      </c>
      <c r="BH390" s="7">
        <f ca="1">IF(Table2[[#This Row],[area]]="area4",Table2[[#This Row],[income]],0)</f>
        <v>0</v>
      </c>
      <c r="BI390" s="7">
        <f ca="1">IF(Table2[[#This Row],[area]]="area5",Table2[[#This Row],[income]],0)</f>
        <v>0</v>
      </c>
      <c r="BJ390" s="7">
        <f ca="1">IF(Table2[[#This Row],[area]]="area6",Table2[[#This Row],[income]],0)</f>
        <v>0</v>
      </c>
      <c r="BK390" s="7">
        <f ca="1">IF(Table2[[#This Row],[area]]="area7",Table2[[#This Row],[income]],0)</f>
        <v>0</v>
      </c>
      <c r="BL390" s="7">
        <f ca="1">IF(Table2[[#This Row],[area]]="area8",Table2[[#This Row],[income]],0)</f>
        <v>0</v>
      </c>
      <c r="BM390" s="7">
        <f ca="1">IF(Table2[[#This Row],[area]]="area9",Table2[[#This Row],[income]],0)</f>
        <v>0</v>
      </c>
      <c r="BN390" s="7">
        <f ca="1">IF(Table2[[#This Row],[area]]="area10",Table2[[#This Row],[income]],0)</f>
        <v>30159</v>
      </c>
      <c r="BO390" s="6">
        <f ca="1">IF(Table2[[#This Row],[field_of_work]]="health",Table2[[#This Row],[income]],0)</f>
        <v>0</v>
      </c>
      <c r="BP390" s="7">
        <f ca="1">IF(Table2[[#This Row],[field_of_work]]="construction",Table2[[#This Row],[income]],0)</f>
        <v>0</v>
      </c>
      <c r="BQ390" s="7">
        <f ca="1">IF(Table2[[#This Row],[field_of_work]]="teaching",Table2[[#This Row],[income]],0)</f>
        <v>0</v>
      </c>
      <c r="BR390" s="7">
        <f ca="1">IF(Table2[[#This Row],[field_of_work]]="IT",Table2[[#This Row],[income]],0)</f>
        <v>0</v>
      </c>
      <c r="BS390" s="7">
        <f ca="1">IF(Table2[[#This Row],[field_of_work]]="general work",Table2[[#This Row],[income]],0)</f>
        <v>0</v>
      </c>
      <c r="BT390" s="8">
        <f ca="1">IF(Table2[[#This Row],[field_of_work]]="agriculture",Table2[[#This Row],[income]],0)</f>
        <v>30159</v>
      </c>
      <c r="BU390" s="6">
        <f ca="1">IF(Table2[[#This Row],[value_of_debts]]&gt;Table2[[#This Row],[income]],1,0)</f>
        <v>1</v>
      </c>
      <c r="BV390" s="7"/>
      <c r="BW390" s="6">
        <f ca="1">IF(Table2[[#This Row],[net_worth_of_person($)]]&gt;$BX$14,Table2[[#This Row],[age]],0)</f>
        <v>37</v>
      </c>
      <c r="BX390" s="8"/>
    </row>
    <row r="391" spans="2:76" x14ac:dyDescent="0.3">
      <c r="B391">
        <f t="shared" ca="1" si="118"/>
        <v>1</v>
      </c>
      <c r="C391" t="str">
        <f t="shared" ca="1" si="119"/>
        <v>men</v>
      </c>
      <c r="D391">
        <f t="shared" ca="1" si="120"/>
        <v>25</v>
      </c>
      <c r="E391">
        <f t="shared" ca="1" si="121"/>
        <v>1</v>
      </c>
      <c r="F391" t="str">
        <f t="shared" ca="1" si="122"/>
        <v>health</v>
      </c>
      <c r="G391">
        <f t="shared" ca="1" si="123"/>
        <v>1</v>
      </c>
      <c r="H391" t="str">
        <f t="shared" ca="1" si="124"/>
        <v>highschool</v>
      </c>
      <c r="I391">
        <f t="shared" ca="1" si="125"/>
        <v>1</v>
      </c>
      <c r="J391">
        <f t="shared" ca="1" si="126"/>
        <v>2</v>
      </c>
      <c r="K391">
        <f t="shared" ca="1" si="127"/>
        <v>87230</v>
      </c>
      <c r="L391">
        <f t="shared" ca="1" si="128"/>
        <v>2</v>
      </c>
      <c r="M391" t="str">
        <f t="shared" ca="1" si="116"/>
        <v>area2</v>
      </c>
      <c r="N391">
        <f t="shared" ca="1" si="129"/>
        <v>436150</v>
      </c>
      <c r="O391" s="2">
        <f t="shared" ca="1" si="130"/>
        <v>45119.765794605788</v>
      </c>
      <c r="P391" s="1">
        <f t="shared" ca="1" si="131"/>
        <v>114268.03919786091</v>
      </c>
      <c r="Q391">
        <f t="shared" ca="1" si="132"/>
        <v>79812</v>
      </c>
      <c r="R391">
        <f t="shared" ca="1" si="133"/>
        <v>157700.62813304126</v>
      </c>
      <c r="S391">
        <f t="shared" ca="1" si="134"/>
        <v>61455.596897732969</v>
      </c>
      <c r="T391" s="1">
        <f t="shared" ca="1" si="135"/>
        <v>611873.6360955938</v>
      </c>
      <c r="U391" s="2">
        <f t="shared" ca="1" si="136"/>
        <v>282632.39392764703</v>
      </c>
      <c r="V391" s="1">
        <f t="shared" ca="1" si="137"/>
        <v>329241.24216794677</v>
      </c>
      <c r="AD391" s="6">
        <f ca="1">IF(Table2[[#This Row],[gender]]="men",1,0)</f>
        <v>1</v>
      </c>
      <c r="AE391" s="7">
        <f ca="1">IF(Table2[[#This Row],[gender]]="women",1,0)</f>
        <v>0</v>
      </c>
      <c r="AF391" s="7"/>
      <c r="AG391" s="8"/>
      <c r="AI391" s="6">
        <f ca="1">IF(Table2[[#This Row],[field_of_work]]="health",1,0)</f>
        <v>1</v>
      </c>
      <c r="AJ391" s="7">
        <f ca="1">IF(Table2[[#This Row],[field_of_work]]="construction",1,0)</f>
        <v>0</v>
      </c>
      <c r="AK391" s="7">
        <f ca="1">IF(Table2[[#This Row],[field_of_work]]="teaching",1,0)</f>
        <v>0</v>
      </c>
      <c r="AL391" s="7">
        <f ca="1">IF(Table2[[#This Row],[field_of_work]]="IT",1,0)</f>
        <v>0</v>
      </c>
      <c r="AM391" s="7">
        <f ca="1">IF(Table2[[#This Row],[field_of_work]]="general work",1,0)</f>
        <v>0</v>
      </c>
      <c r="AN391" s="7">
        <f ca="1">IF(Table2[[#This Row],[field_of_work]]="agriculture",1,0)</f>
        <v>0</v>
      </c>
      <c r="AO391" s="7"/>
      <c r="AP391" s="7"/>
      <c r="AQ391" s="7"/>
      <c r="AR391" s="7"/>
      <c r="AS391" s="7"/>
      <c r="AT391" s="8"/>
      <c r="AV391" s="19">
        <f t="shared" ca="1" si="117"/>
        <v>14335.578293069171</v>
      </c>
      <c r="AW391" s="8"/>
      <c r="AX391" s="6">
        <f ca="1">IF(Table2[[#This Row],[debts]]&gt;$AY$14,1,0)</f>
        <v>1</v>
      </c>
      <c r="AY391" s="7"/>
      <c r="AZ391" s="8"/>
      <c r="BA391" s="26">
        <f ca="1">Table2[[#This Row],[mortage_left]]/Table2[[#This Row],[value_of_house]]</f>
        <v>0.10345011072934951</v>
      </c>
      <c r="BB391" s="7">
        <f t="shared" ca="1" si="138"/>
        <v>1</v>
      </c>
      <c r="BC391" s="7"/>
      <c r="BD391" s="7"/>
      <c r="BE391" s="6">
        <f ca="1">IF(Table2[[#This Row],[area]]="area1",Table2[[#This Row],[income]],0)</f>
        <v>0</v>
      </c>
      <c r="BF391" s="7">
        <f ca="1">IF(Table2[[#This Row],[area]]="area2",Table2[[#This Row],[income]],0)</f>
        <v>87230</v>
      </c>
      <c r="BG391" s="7">
        <f ca="1">IF(Table2[[#This Row],[area]]="area3",Table2[[#This Row],[income]],0)</f>
        <v>0</v>
      </c>
      <c r="BH391" s="7">
        <f ca="1">IF(Table2[[#This Row],[area]]="area4",Table2[[#This Row],[income]],0)</f>
        <v>0</v>
      </c>
      <c r="BI391" s="7">
        <f ca="1">IF(Table2[[#This Row],[area]]="area5",Table2[[#This Row],[income]],0)</f>
        <v>0</v>
      </c>
      <c r="BJ391" s="7">
        <f ca="1">IF(Table2[[#This Row],[area]]="area6",Table2[[#This Row],[income]],0)</f>
        <v>0</v>
      </c>
      <c r="BK391" s="7">
        <f ca="1">IF(Table2[[#This Row],[area]]="area7",Table2[[#This Row],[income]],0)</f>
        <v>0</v>
      </c>
      <c r="BL391" s="7">
        <f ca="1">IF(Table2[[#This Row],[area]]="area8",Table2[[#This Row],[income]],0)</f>
        <v>0</v>
      </c>
      <c r="BM391" s="7">
        <f ca="1">IF(Table2[[#This Row],[area]]="area9",Table2[[#This Row],[income]],0)</f>
        <v>0</v>
      </c>
      <c r="BN391" s="7">
        <f ca="1">IF(Table2[[#This Row],[area]]="area10",Table2[[#This Row],[income]],0)</f>
        <v>0</v>
      </c>
      <c r="BO391" s="6">
        <f ca="1">IF(Table2[[#This Row],[field_of_work]]="health",Table2[[#This Row],[income]],0)</f>
        <v>87230</v>
      </c>
      <c r="BP391" s="7">
        <f ca="1">IF(Table2[[#This Row],[field_of_work]]="construction",Table2[[#This Row],[income]],0)</f>
        <v>0</v>
      </c>
      <c r="BQ391" s="7">
        <f ca="1">IF(Table2[[#This Row],[field_of_work]]="teaching",Table2[[#This Row],[income]],0)</f>
        <v>0</v>
      </c>
      <c r="BR391" s="7">
        <f ca="1">IF(Table2[[#This Row],[field_of_work]]="IT",Table2[[#This Row],[income]],0)</f>
        <v>0</v>
      </c>
      <c r="BS391" s="7">
        <f ca="1">IF(Table2[[#This Row],[field_of_work]]="general work",Table2[[#This Row],[income]],0)</f>
        <v>0</v>
      </c>
      <c r="BT391" s="8">
        <f ca="1">IF(Table2[[#This Row],[field_of_work]]="agriculture",Table2[[#This Row],[income]],0)</f>
        <v>0</v>
      </c>
      <c r="BU391" s="6">
        <f ca="1">IF(Table2[[#This Row],[value_of_debts]]&gt;Table2[[#This Row],[income]],1,0)</f>
        <v>1</v>
      </c>
      <c r="BV391" s="7"/>
      <c r="BW391" s="6">
        <f ca="1">IF(Table2[[#This Row],[net_worth_of_person($)]]&gt;$BX$14,Table2[[#This Row],[age]],0)</f>
        <v>25</v>
      </c>
      <c r="BX391" s="8"/>
    </row>
    <row r="392" spans="2:76" x14ac:dyDescent="0.3">
      <c r="B392">
        <f t="shared" ca="1" si="118"/>
        <v>2</v>
      </c>
      <c r="C392" t="str">
        <f t="shared" ca="1" si="119"/>
        <v>women</v>
      </c>
      <c r="D392">
        <f t="shared" ca="1" si="120"/>
        <v>26</v>
      </c>
      <c r="E392">
        <f t="shared" ca="1" si="121"/>
        <v>5</v>
      </c>
      <c r="F392" t="str">
        <f t="shared" ca="1" si="122"/>
        <v>general work</v>
      </c>
      <c r="G392">
        <f t="shared" ca="1" si="123"/>
        <v>3</v>
      </c>
      <c r="H392" t="str">
        <f t="shared" ca="1" si="124"/>
        <v>university</v>
      </c>
      <c r="I392">
        <f t="shared" ca="1" si="125"/>
        <v>1</v>
      </c>
      <c r="J392">
        <f t="shared" ca="1" si="126"/>
        <v>2</v>
      </c>
      <c r="K392">
        <f t="shared" ca="1" si="127"/>
        <v>79702</v>
      </c>
      <c r="L392">
        <f t="shared" ca="1" si="128"/>
        <v>11</v>
      </c>
      <c r="M392" t="str">
        <f t="shared" ca="1" si="116"/>
        <v>area10</v>
      </c>
      <c r="N392">
        <f t="shared" ca="1" si="129"/>
        <v>239106</v>
      </c>
      <c r="O392" s="2">
        <f t="shared" ca="1" si="130"/>
        <v>54614.939269634524</v>
      </c>
      <c r="P392" s="1">
        <f t="shared" ca="1" si="131"/>
        <v>28671.156586138342</v>
      </c>
      <c r="Q392">
        <f t="shared" ca="1" si="132"/>
        <v>11552</v>
      </c>
      <c r="R392">
        <f t="shared" ca="1" si="133"/>
        <v>13075.069067067478</v>
      </c>
      <c r="S392">
        <f t="shared" ca="1" si="134"/>
        <v>33062.659551670804</v>
      </c>
      <c r="T392" s="1">
        <f t="shared" ca="1" si="135"/>
        <v>300839.81613780919</v>
      </c>
      <c r="U392" s="2">
        <f t="shared" ca="1" si="136"/>
        <v>79242.008336701998</v>
      </c>
      <c r="V392" s="1">
        <f t="shared" ca="1" si="137"/>
        <v>221597.80780110718</v>
      </c>
      <c r="AD392" s="6">
        <f ca="1">IF(Table2[[#This Row],[gender]]="men",1,0)</f>
        <v>0</v>
      </c>
      <c r="AE392" s="7">
        <f ca="1">IF(Table2[[#This Row],[gender]]="women",1,0)</f>
        <v>1</v>
      </c>
      <c r="AF392" s="7"/>
      <c r="AG392" s="8"/>
      <c r="AI392" s="6">
        <f ca="1">IF(Table2[[#This Row],[field_of_work]]="health",1,0)</f>
        <v>0</v>
      </c>
      <c r="AJ392" s="7">
        <f ca="1">IF(Table2[[#This Row],[field_of_work]]="construction",1,0)</f>
        <v>0</v>
      </c>
      <c r="AK392" s="7">
        <f ca="1">IF(Table2[[#This Row],[field_of_work]]="teaching",1,0)</f>
        <v>0</v>
      </c>
      <c r="AL392" s="7">
        <f ca="1">IF(Table2[[#This Row],[field_of_work]]="IT",1,0)</f>
        <v>0</v>
      </c>
      <c r="AM392" s="7">
        <f ca="1">IF(Table2[[#This Row],[field_of_work]]="general work",1,0)</f>
        <v>1</v>
      </c>
      <c r="AN392" s="7">
        <f ca="1">IF(Table2[[#This Row],[field_of_work]]="agriculture",1,0)</f>
        <v>0</v>
      </c>
      <c r="AO392" s="7"/>
      <c r="AP392" s="7"/>
      <c r="AQ392" s="7"/>
      <c r="AR392" s="7"/>
      <c r="AS392" s="7"/>
      <c r="AT392" s="8"/>
      <c r="AV392" s="19">
        <f t="shared" ca="1" si="117"/>
        <v>33316.737536991626</v>
      </c>
      <c r="AW392" s="8"/>
      <c r="AX392" s="6">
        <f ca="1">IF(Table2[[#This Row],[debts]]&gt;$AY$14,1,0)</f>
        <v>1</v>
      </c>
      <c r="AY392" s="7"/>
      <c r="AZ392" s="8"/>
      <c r="BA392" s="26">
        <f ca="1">Table2[[#This Row],[mortage_left]]/Table2[[#This Row],[value_of_house]]</f>
        <v>0.2284130857010469</v>
      </c>
      <c r="BB392" s="7">
        <f t="shared" ca="1" si="138"/>
        <v>1</v>
      </c>
      <c r="BC392" s="7"/>
      <c r="BD392" s="7"/>
      <c r="BE392" s="6">
        <f ca="1">IF(Table2[[#This Row],[area]]="area1",Table2[[#This Row],[income]],0)</f>
        <v>0</v>
      </c>
      <c r="BF392" s="7">
        <f ca="1">IF(Table2[[#This Row],[area]]="area2",Table2[[#This Row],[income]],0)</f>
        <v>0</v>
      </c>
      <c r="BG392" s="7">
        <f ca="1">IF(Table2[[#This Row],[area]]="area3",Table2[[#This Row],[income]],0)</f>
        <v>0</v>
      </c>
      <c r="BH392" s="7">
        <f ca="1">IF(Table2[[#This Row],[area]]="area4",Table2[[#This Row],[income]],0)</f>
        <v>0</v>
      </c>
      <c r="BI392" s="7">
        <f ca="1">IF(Table2[[#This Row],[area]]="area5",Table2[[#This Row],[income]],0)</f>
        <v>0</v>
      </c>
      <c r="BJ392" s="7">
        <f ca="1">IF(Table2[[#This Row],[area]]="area6",Table2[[#This Row],[income]],0)</f>
        <v>0</v>
      </c>
      <c r="BK392" s="7">
        <f ca="1">IF(Table2[[#This Row],[area]]="area7",Table2[[#This Row],[income]],0)</f>
        <v>0</v>
      </c>
      <c r="BL392" s="7">
        <f ca="1">IF(Table2[[#This Row],[area]]="area8",Table2[[#This Row],[income]],0)</f>
        <v>0</v>
      </c>
      <c r="BM392" s="7">
        <f ca="1">IF(Table2[[#This Row],[area]]="area9",Table2[[#This Row],[income]],0)</f>
        <v>0</v>
      </c>
      <c r="BN392" s="7">
        <f ca="1">IF(Table2[[#This Row],[area]]="area10",Table2[[#This Row],[income]],0)</f>
        <v>79702</v>
      </c>
      <c r="BO392" s="6">
        <f ca="1">IF(Table2[[#This Row],[field_of_work]]="health",Table2[[#This Row],[income]],0)</f>
        <v>0</v>
      </c>
      <c r="BP392" s="7">
        <f ca="1">IF(Table2[[#This Row],[field_of_work]]="construction",Table2[[#This Row],[income]],0)</f>
        <v>0</v>
      </c>
      <c r="BQ392" s="7">
        <f ca="1">IF(Table2[[#This Row],[field_of_work]]="teaching",Table2[[#This Row],[income]],0)</f>
        <v>0</v>
      </c>
      <c r="BR392" s="7">
        <f ca="1">IF(Table2[[#This Row],[field_of_work]]="IT",Table2[[#This Row],[income]],0)</f>
        <v>0</v>
      </c>
      <c r="BS392" s="7">
        <f ca="1">IF(Table2[[#This Row],[field_of_work]]="general work",Table2[[#This Row],[income]],0)</f>
        <v>79702</v>
      </c>
      <c r="BT392" s="8">
        <f ca="1">IF(Table2[[#This Row],[field_of_work]]="agriculture",Table2[[#This Row],[income]],0)</f>
        <v>0</v>
      </c>
      <c r="BU392" s="6">
        <f ca="1">IF(Table2[[#This Row],[value_of_debts]]&gt;Table2[[#This Row],[income]],1,0)</f>
        <v>0</v>
      </c>
      <c r="BV392" s="7"/>
      <c r="BW392" s="6">
        <f ca="1">IF(Table2[[#This Row],[net_worth_of_person($)]]&gt;$BX$14,Table2[[#This Row],[age]],0)</f>
        <v>26</v>
      </c>
      <c r="BX392" s="8"/>
    </row>
    <row r="393" spans="2:76" x14ac:dyDescent="0.3">
      <c r="B393">
        <f t="shared" ca="1" si="118"/>
        <v>2</v>
      </c>
      <c r="C393" t="str">
        <f t="shared" ca="1" si="119"/>
        <v>women</v>
      </c>
      <c r="D393">
        <f t="shared" ca="1" si="120"/>
        <v>41</v>
      </c>
      <c r="E393">
        <f t="shared" ca="1" si="121"/>
        <v>6</v>
      </c>
      <c r="F393" t="str">
        <f t="shared" ca="1" si="122"/>
        <v>agriculture</v>
      </c>
      <c r="G393">
        <f t="shared" ca="1" si="123"/>
        <v>3</v>
      </c>
      <c r="H393" t="str">
        <f t="shared" ca="1" si="124"/>
        <v>university</v>
      </c>
      <c r="I393">
        <f t="shared" ca="1" si="125"/>
        <v>4</v>
      </c>
      <c r="J393">
        <f t="shared" ca="1" si="126"/>
        <v>1</v>
      </c>
      <c r="K393">
        <f t="shared" ca="1" si="127"/>
        <v>53674</v>
      </c>
      <c r="L393">
        <f t="shared" ca="1" si="128"/>
        <v>13</v>
      </c>
      <c r="M393" t="str">
        <f t="shared" ca="1" si="116"/>
        <v>area10</v>
      </c>
      <c r="N393">
        <f t="shared" ca="1" si="129"/>
        <v>322044</v>
      </c>
      <c r="O393" s="2">
        <f t="shared" ca="1" si="130"/>
        <v>175673.5687597038</v>
      </c>
      <c r="P393" s="1">
        <f t="shared" ca="1" si="131"/>
        <v>33316.737536991626</v>
      </c>
      <c r="Q393">
        <f t="shared" ca="1" si="132"/>
        <v>5250</v>
      </c>
      <c r="R393">
        <f t="shared" ca="1" si="133"/>
        <v>97859.771147422929</v>
      </c>
      <c r="S393">
        <f t="shared" ca="1" si="134"/>
        <v>32126.831974772897</v>
      </c>
      <c r="T393" s="1">
        <f t="shared" ca="1" si="135"/>
        <v>387487.56951176451</v>
      </c>
      <c r="U393" s="2">
        <f t="shared" ca="1" si="136"/>
        <v>278783.33990712673</v>
      </c>
      <c r="V393" s="1">
        <f t="shared" ca="1" si="137"/>
        <v>108704.22960463777</v>
      </c>
      <c r="AD393" s="6">
        <f ca="1">IF(Table2[[#This Row],[gender]]="men",1,0)</f>
        <v>0</v>
      </c>
      <c r="AE393" s="7">
        <f ca="1">IF(Table2[[#This Row],[gender]]="women",1,0)</f>
        <v>1</v>
      </c>
      <c r="AF393" s="7"/>
      <c r="AG393" s="8"/>
      <c r="AI393" s="6">
        <f ca="1">IF(Table2[[#This Row],[field_of_work]]="health",1,0)</f>
        <v>0</v>
      </c>
      <c r="AJ393" s="7">
        <f ca="1">IF(Table2[[#This Row],[field_of_work]]="construction",1,0)</f>
        <v>0</v>
      </c>
      <c r="AK393" s="7">
        <f ca="1">IF(Table2[[#This Row],[field_of_work]]="teaching",1,0)</f>
        <v>0</v>
      </c>
      <c r="AL393" s="7">
        <f ca="1">IF(Table2[[#This Row],[field_of_work]]="IT",1,0)</f>
        <v>0</v>
      </c>
      <c r="AM393" s="7">
        <f ca="1">IF(Table2[[#This Row],[field_of_work]]="general work",1,0)</f>
        <v>0</v>
      </c>
      <c r="AN393" s="7">
        <f ca="1">IF(Table2[[#This Row],[field_of_work]]="agriculture",1,0)</f>
        <v>1</v>
      </c>
      <c r="AO393" s="7"/>
      <c r="AP393" s="7"/>
      <c r="AQ393" s="7"/>
      <c r="AR393" s="7"/>
      <c r="AS393" s="7"/>
      <c r="AT393" s="8"/>
      <c r="AV393" s="19">
        <f t="shared" ca="1" si="117"/>
        <v>58329.344784213346</v>
      </c>
      <c r="AW393" s="8"/>
      <c r="AX393" s="6">
        <f ca="1">IF(Table2[[#This Row],[debts]]&gt;$AY$14,1,0)</f>
        <v>1</v>
      </c>
      <c r="AY393" s="7"/>
      <c r="AZ393" s="8"/>
      <c r="BA393" s="26">
        <f ca="1">Table2[[#This Row],[mortage_left]]/Table2[[#This Row],[value_of_house]]</f>
        <v>0.54549554955131541</v>
      </c>
      <c r="BB393" s="7">
        <f t="shared" ca="1" si="138"/>
        <v>0</v>
      </c>
      <c r="BC393" s="7"/>
      <c r="BD393" s="7"/>
      <c r="BE393" s="6">
        <f ca="1">IF(Table2[[#This Row],[area]]="area1",Table2[[#This Row],[income]],0)</f>
        <v>0</v>
      </c>
      <c r="BF393" s="7">
        <f ca="1">IF(Table2[[#This Row],[area]]="area2",Table2[[#This Row],[income]],0)</f>
        <v>0</v>
      </c>
      <c r="BG393" s="7">
        <f ca="1">IF(Table2[[#This Row],[area]]="area3",Table2[[#This Row],[income]],0)</f>
        <v>0</v>
      </c>
      <c r="BH393" s="7">
        <f ca="1">IF(Table2[[#This Row],[area]]="area4",Table2[[#This Row],[income]],0)</f>
        <v>0</v>
      </c>
      <c r="BI393" s="7">
        <f ca="1">IF(Table2[[#This Row],[area]]="area5",Table2[[#This Row],[income]],0)</f>
        <v>0</v>
      </c>
      <c r="BJ393" s="7">
        <f ca="1">IF(Table2[[#This Row],[area]]="area6",Table2[[#This Row],[income]],0)</f>
        <v>0</v>
      </c>
      <c r="BK393" s="7">
        <f ca="1">IF(Table2[[#This Row],[area]]="area7",Table2[[#This Row],[income]],0)</f>
        <v>0</v>
      </c>
      <c r="BL393" s="7">
        <f ca="1">IF(Table2[[#This Row],[area]]="area8",Table2[[#This Row],[income]],0)</f>
        <v>0</v>
      </c>
      <c r="BM393" s="7">
        <f ca="1">IF(Table2[[#This Row],[area]]="area9",Table2[[#This Row],[income]],0)</f>
        <v>0</v>
      </c>
      <c r="BN393" s="7">
        <f ca="1">IF(Table2[[#This Row],[area]]="area10",Table2[[#This Row],[income]],0)</f>
        <v>53674</v>
      </c>
      <c r="BO393" s="6">
        <f ca="1">IF(Table2[[#This Row],[field_of_work]]="health",Table2[[#This Row],[income]],0)</f>
        <v>0</v>
      </c>
      <c r="BP393" s="7">
        <f ca="1">IF(Table2[[#This Row],[field_of_work]]="construction",Table2[[#This Row],[income]],0)</f>
        <v>0</v>
      </c>
      <c r="BQ393" s="7">
        <f ca="1">IF(Table2[[#This Row],[field_of_work]]="teaching",Table2[[#This Row],[income]],0)</f>
        <v>0</v>
      </c>
      <c r="BR393" s="7">
        <f ca="1">IF(Table2[[#This Row],[field_of_work]]="IT",Table2[[#This Row],[income]],0)</f>
        <v>0</v>
      </c>
      <c r="BS393" s="7">
        <f ca="1">IF(Table2[[#This Row],[field_of_work]]="general work",Table2[[#This Row],[income]],0)</f>
        <v>0</v>
      </c>
      <c r="BT393" s="8">
        <f ca="1">IF(Table2[[#This Row],[field_of_work]]="agriculture",Table2[[#This Row],[income]],0)</f>
        <v>53674</v>
      </c>
      <c r="BU393" s="6">
        <f ca="1">IF(Table2[[#This Row],[value_of_debts]]&gt;Table2[[#This Row],[income]],1,0)</f>
        <v>1</v>
      </c>
      <c r="BV393" s="7"/>
      <c r="BW393" s="6">
        <f ca="1">IF(Table2[[#This Row],[net_worth_of_person($)]]&gt;$BX$14,Table2[[#This Row],[age]],0)</f>
        <v>41</v>
      </c>
      <c r="BX393" s="8"/>
    </row>
    <row r="394" spans="2:76" x14ac:dyDescent="0.3">
      <c r="B394">
        <f t="shared" ca="1" si="118"/>
        <v>2</v>
      </c>
      <c r="C394" t="str">
        <f t="shared" ca="1" si="119"/>
        <v>women</v>
      </c>
      <c r="D394">
        <f t="shared" ca="1" si="120"/>
        <v>33</v>
      </c>
      <c r="E394">
        <f t="shared" ca="1" si="121"/>
        <v>6</v>
      </c>
      <c r="F394" t="str">
        <f t="shared" ca="1" si="122"/>
        <v>agriculture</v>
      </c>
      <c r="G394">
        <f t="shared" ca="1" si="123"/>
        <v>3</v>
      </c>
      <c r="H394" t="str">
        <f t="shared" ca="1" si="124"/>
        <v>university</v>
      </c>
      <c r="I394">
        <f t="shared" ca="1" si="125"/>
        <v>0</v>
      </c>
      <c r="J394">
        <f t="shared" ca="1" si="126"/>
        <v>3</v>
      </c>
      <c r="K394">
        <f t="shared" ca="1" si="127"/>
        <v>76998</v>
      </c>
      <c r="L394">
        <f t="shared" ca="1" si="128"/>
        <v>5</v>
      </c>
      <c r="M394" t="str">
        <f t="shared" ca="1" si="116"/>
        <v>area5</v>
      </c>
      <c r="N394">
        <f t="shared" ca="1" si="129"/>
        <v>461988</v>
      </c>
      <c r="O394" s="2">
        <f t="shared" ca="1" si="130"/>
        <v>280799.47565913951</v>
      </c>
      <c r="P394" s="1">
        <f t="shared" ca="1" si="131"/>
        <v>174988.03435264004</v>
      </c>
      <c r="Q394">
        <f t="shared" ca="1" si="132"/>
        <v>50806</v>
      </c>
      <c r="R394">
        <f t="shared" ca="1" si="133"/>
        <v>114043.96635736679</v>
      </c>
      <c r="S394">
        <f t="shared" ca="1" si="134"/>
        <v>111658.81297759214</v>
      </c>
      <c r="T394" s="1">
        <f t="shared" ca="1" si="135"/>
        <v>748634.84733023215</v>
      </c>
      <c r="U394" s="2">
        <f t="shared" ca="1" si="136"/>
        <v>445649.44201650633</v>
      </c>
      <c r="V394" s="1">
        <f t="shared" ca="1" si="137"/>
        <v>302985.40531372582</v>
      </c>
      <c r="AD394" s="6">
        <f ca="1">IF(Table2[[#This Row],[gender]]="men",1,0)</f>
        <v>0</v>
      </c>
      <c r="AE394" s="7">
        <f ca="1">IF(Table2[[#This Row],[gender]]="women",1,0)</f>
        <v>1</v>
      </c>
      <c r="AF394" s="7"/>
      <c r="AG394" s="8"/>
      <c r="AI394" s="6">
        <f ca="1">IF(Table2[[#This Row],[field_of_work]]="health",1,0)</f>
        <v>0</v>
      </c>
      <c r="AJ394" s="7">
        <f ca="1">IF(Table2[[#This Row],[field_of_work]]="construction",1,0)</f>
        <v>0</v>
      </c>
      <c r="AK394" s="7">
        <f ca="1">IF(Table2[[#This Row],[field_of_work]]="teaching",1,0)</f>
        <v>0</v>
      </c>
      <c r="AL394" s="7">
        <f ca="1">IF(Table2[[#This Row],[field_of_work]]="IT",1,0)</f>
        <v>0</v>
      </c>
      <c r="AM394" s="7">
        <f ca="1">IF(Table2[[#This Row],[field_of_work]]="general work",1,0)</f>
        <v>0</v>
      </c>
      <c r="AN394" s="7">
        <f ca="1">IF(Table2[[#This Row],[field_of_work]]="agriculture",1,0)</f>
        <v>1</v>
      </c>
      <c r="AO394" s="7"/>
      <c r="AP394" s="7"/>
      <c r="AQ394" s="7"/>
      <c r="AR394" s="7"/>
      <c r="AS394" s="7"/>
      <c r="AT394" s="8"/>
      <c r="AV394" s="19">
        <f t="shared" ca="1" si="117"/>
        <v>20643.264039569069</v>
      </c>
      <c r="AW394" s="8"/>
      <c r="AX394" s="6">
        <f ca="1">IF(Table2[[#This Row],[debts]]&gt;$AY$14,1,0)</f>
        <v>1</v>
      </c>
      <c r="AY394" s="7"/>
      <c r="AZ394" s="8"/>
      <c r="BA394" s="26">
        <f ca="1">Table2[[#This Row],[mortage_left]]/Table2[[#This Row],[value_of_house]]</f>
        <v>0.60780686004645035</v>
      </c>
      <c r="BB394" s="7">
        <f t="shared" ca="1" si="138"/>
        <v>0</v>
      </c>
      <c r="BC394" s="7"/>
      <c r="BD394" s="7"/>
      <c r="BE394" s="6">
        <f ca="1">IF(Table2[[#This Row],[area]]="area1",Table2[[#This Row],[income]],0)</f>
        <v>0</v>
      </c>
      <c r="BF394" s="7">
        <f ca="1">IF(Table2[[#This Row],[area]]="area2",Table2[[#This Row],[income]],0)</f>
        <v>0</v>
      </c>
      <c r="BG394" s="7">
        <f ca="1">IF(Table2[[#This Row],[area]]="area3",Table2[[#This Row],[income]],0)</f>
        <v>0</v>
      </c>
      <c r="BH394" s="7">
        <f ca="1">IF(Table2[[#This Row],[area]]="area4",Table2[[#This Row],[income]],0)</f>
        <v>0</v>
      </c>
      <c r="BI394" s="7">
        <f ca="1">IF(Table2[[#This Row],[area]]="area5",Table2[[#This Row],[income]],0)</f>
        <v>76998</v>
      </c>
      <c r="BJ394" s="7">
        <f ca="1">IF(Table2[[#This Row],[area]]="area6",Table2[[#This Row],[income]],0)</f>
        <v>0</v>
      </c>
      <c r="BK394" s="7">
        <f ca="1">IF(Table2[[#This Row],[area]]="area7",Table2[[#This Row],[income]],0)</f>
        <v>0</v>
      </c>
      <c r="BL394" s="7">
        <f ca="1">IF(Table2[[#This Row],[area]]="area8",Table2[[#This Row],[income]],0)</f>
        <v>0</v>
      </c>
      <c r="BM394" s="7">
        <f ca="1">IF(Table2[[#This Row],[area]]="area9",Table2[[#This Row],[income]],0)</f>
        <v>0</v>
      </c>
      <c r="BN394" s="7">
        <f ca="1">IF(Table2[[#This Row],[area]]="area10",Table2[[#This Row],[income]],0)</f>
        <v>0</v>
      </c>
      <c r="BO394" s="6">
        <f ca="1">IF(Table2[[#This Row],[field_of_work]]="health",Table2[[#This Row],[income]],0)</f>
        <v>0</v>
      </c>
      <c r="BP394" s="7">
        <f ca="1">IF(Table2[[#This Row],[field_of_work]]="construction",Table2[[#This Row],[income]],0)</f>
        <v>0</v>
      </c>
      <c r="BQ394" s="7">
        <f ca="1">IF(Table2[[#This Row],[field_of_work]]="teaching",Table2[[#This Row],[income]],0)</f>
        <v>0</v>
      </c>
      <c r="BR394" s="7">
        <f ca="1">IF(Table2[[#This Row],[field_of_work]]="IT",Table2[[#This Row],[income]],0)</f>
        <v>0</v>
      </c>
      <c r="BS394" s="7">
        <f ca="1">IF(Table2[[#This Row],[field_of_work]]="general work",Table2[[#This Row],[income]],0)</f>
        <v>0</v>
      </c>
      <c r="BT394" s="8">
        <f ca="1">IF(Table2[[#This Row],[field_of_work]]="agriculture",Table2[[#This Row],[income]],0)</f>
        <v>76998</v>
      </c>
      <c r="BU394" s="6">
        <f ca="1">IF(Table2[[#This Row],[value_of_debts]]&gt;Table2[[#This Row],[income]],1,0)</f>
        <v>1</v>
      </c>
      <c r="BV394" s="7"/>
      <c r="BW394" s="6">
        <f ca="1">IF(Table2[[#This Row],[net_worth_of_person($)]]&gt;$BX$14,Table2[[#This Row],[age]],0)</f>
        <v>33</v>
      </c>
      <c r="BX394" s="8"/>
    </row>
    <row r="395" spans="2:76" x14ac:dyDescent="0.3">
      <c r="B395">
        <f t="shared" ca="1" si="118"/>
        <v>1</v>
      </c>
      <c r="C395" t="str">
        <f t="shared" ca="1" si="119"/>
        <v>men</v>
      </c>
      <c r="D395">
        <f t="shared" ca="1" si="120"/>
        <v>29</v>
      </c>
      <c r="E395">
        <f t="shared" ca="1" si="121"/>
        <v>1</v>
      </c>
      <c r="F395" t="str">
        <f t="shared" ca="1" si="122"/>
        <v>health</v>
      </c>
      <c r="G395">
        <f t="shared" ca="1" si="123"/>
        <v>4</v>
      </c>
      <c r="H395" t="str">
        <f t="shared" ca="1" si="124"/>
        <v>technical</v>
      </c>
      <c r="I395">
        <f t="shared" ca="1" si="125"/>
        <v>4</v>
      </c>
      <c r="J395">
        <f t="shared" ca="1" si="126"/>
        <v>3</v>
      </c>
      <c r="K395">
        <f t="shared" ca="1" si="127"/>
        <v>61702</v>
      </c>
      <c r="L395">
        <f t="shared" ca="1" si="128"/>
        <v>10</v>
      </c>
      <c r="M395" t="str">
        <f t="shared" ca="1" si="116"/>
        <v>area10</v>
      </c>
      <c r="N395">
        <f t="shared" ca="1" si="129"/>
        <v>185106</v>
      </c>
      <c r="O395" s="2">
        <f t="shared" ca="1" si="130"/>
        <v>113987.5257312927</v>
      </c>
      <c r="P395" s="1">
        <f t="shared" ca="1" si="131"/>
        <v>61929.792118707206</v>
      </c>
      <c r="Q395">
        <f t="shared" ca="1" si="132"/>
        <v>61129</v>
      </c>
      <c r="R395">
        <f t="shared" ca="1" si="133"/>
        <v>61038.602743945921</v>
      </c>
      <c r="S395">
        <f t="shared" ca="1" si="134"/>
        <v>67882.165040774446</v>
      </c>
      <c r="T395" s="1">
        <f t="shared" ca="1" si="135"/>
        <v>314917.95715948165</v>
      </c>
      <c r="U395" s="2">
        <f t="shared" ca="1" si="136"/>
        <v>236155.12847523863</v>
      </c>
      <c r="V395" s="1">
        <f t="shared" ca="1" si="137"/>
        <v>78762.828684243024</v>
      </c>
      <c r="AD395" s="6">
        <f ca="1">IF(Table2[[#This Row],[gender]]="men",1,0)</f>
        <v>1</v>
      </c>
      <c r="AE395" s="7">
        <f ca="1">IF(Table2[[#This Row],[gender]]="women",1,0)</f>
        <v>0</v>
      </c>
      <c r="AF395" s="7"/>
      <c r="AG395" s="8"/>
      <c r="AI395" s="6">
        <f ca="1">IF(Table2[[#This Row],[field_of_work]]="health",1,0)</f>
        <v>1</v>
      </c>
      <c r="AJ395" s="7">
        <f ca="1">IF(Table2[[#This Row],[field_of_work]]="construction",1,0)</f>
        <v>0</v>
      </c>
      <c r="AK395" s="7">
        <f ca="1">IF(Table2[[#This Row],[field_of_work]]="teaching",1,0)</f>
        <v>0</v>
      </c>
      <c r="AL395" s="7">
        <f ca="1">IF(Table2[[#This Row],[field_of_work]]="IT",1,0)</f>
        <v>0</v>
      </c>
      <c r="AM395" s="7">
        <f ca="1">IF(Table2[[#This Row],[field_of_work]]="general work",1,0)</f>
        <v>0</v>
      </c>
      <c r="AN395" s="7">
        <f ca="1">IF(Table2[[#This Row],[field_of_work]]="agriculture",1,0)</f>
        <v>0</v>
      </c>
      <c r="AO395" s="7"/>
      <c r="AP395" s="7"/>
      <c r="AQ395" s="7"/>
      <c r="AR395" s="7"/>
      <c r="AS395" s="7"/>
      <c r="AT395" s="8"/>
      <c r="AV395" s="19">
        <f t="shared" ca="1" si="117"/>
        <v>5944.0901915790428</v>
      </c>
      <c r="AW395" s="8"/>
      <c r="AX395" s="6">
        <f ca="1">IF(Table2[[#This Row],[debts]]&gt;$AY$14,1,0)</f>
        <v>1</v>
      </c>
      <c r="AY395" s="7"/>
      <c r="AZ395" s="8"/>
      <c r="BA395" s="26">
        <f ca="1">Table2[[#This Row],[mortage_left]]/Table2[[#This Row],[value_of_house]]</f>
        <v>0.61579595329861103</v>
      </c>
      <c r="BB395" s="7">
        <f t="shared" ca="1" si="138"/>
        <v>0</v>
      </c>
      <c r="BC395" s="7"/>
      <c r="BD395" s="7"/>
      <c r="BE395" s="6">
        <f ca="1">IF(Table2[[#This Row],[area]]="area1",Table2[[#This Row],[income]],0)</f>
        <v>0</v>
      </c>
      <c r="BF395" s="7">
        <f ca="1">IF(Table2[[#This Row],[area]]="area2",Table2[[#This Row],[income]],0)</f>
        <v>0</v>
      </c>
      <c r="BG395" s="7">
        <f ca="1">IF(Table2[[#This Row],[area]]="area3",Table2[[#This Row],[income]],0)</f>
        <v>0</v>
      </c>
      <c r="BH395" s="7">
        <f ca="1">IF(Table2[[#This Row],[area]]="area4",Table2[[#This Row],[income]],0)</f>
        <v>0</v>
      </c>
      <c r="BI395" s="7">
        <f ca="1">IF(Table2[[#This Row],[area]]="area5",Table2[[#This Row],[income]],0)</f>
        <v>0</v>
      </c>
      <c r="BJ395" s="7">
        <f ca="1">IF(Table2[[#This Row],[area]]="area6",Table2[[#This Row],[income]],0)</f>
        <v>0</v>
      </c>
      <c r="BK395" s="7">
        <f ca="1">IF(Table2[[#This Row],[area]]="area7",Table2[[#This Row],[income]],0)</f>
        <v>0</v>
      </c>
      <c r="BL395" s="7">
        <f ca="1">IF(Table2[[#This Row],[area]]="area8",Table2[[#This Row],[income]],0)</f>
        <v>0</v>
      </c>
      <c r="BM395" s="7">
        <f ca="1">IF(Table2[[#This Row],[area]]="area9",Table2[[#This Row],[income]],0)</f>
        <v>0</v>
      </c>
      <c r="BN395" s="7">
        <f ca="1">IF(Table2[[#This Row],[area]]="area10",Table2[[#This Row],[income]],0)</f>
        <v>61702</v>
      </c>
      <c r="BO395" s="6">
        <f ca="1">IF(Table2[[#This Row],[field_of_work]]="health",Table2[[#This Row],[income]],0)</f>
        <v>61702</v>
      </c>
      <c r="BP395" s="7">
        <f ca="1">IF(Table2[[#This Row],[field_of_work]]="construction",Table2[[#This Row],[income]],0)</f>
        <v>0</v>
      </c>
      <c r="BQ395" s="7">
        <f ca="1">IF(Table2[[#This Row],[field_of_work]]="teaching",Table2[[#This Row],[income]],0)</f>
        <v>0</v>
      </c>
      <c r="BR395" s="7">
        <f ca="1">IF(Table2[[#This Row],[field_of_work]]="IT",Table2[[#This Row],[income]],0)</f>
        <v>0</v>
      </c>
      <c r="BS395" s="7">
        <f ca="1">IF(Table2[[#This Row],[field_of_work]]="general work",Table2[[#This Row],[income]],0)</f>
        <v>0</v>
      </c>
      <c r="BT395" s="8">
        <f ca="1">IF(Table2[[#This Row],[field_of_work]]="agriculture",Table2[[#This Row],[income]],0)</f>
        <v>0</v>
      </c>
      <c r="BU395" s="6">
        <f ca="1">IF(Table2[[#This Row],[value_of_debts]]&gt;Table2[[#This Row],[income]],1,0)</f>
        <v>1</v>
      </c>
      <c r="BV395" s="7"/>
      <c r="BW395" s="6">
        <f ca="1">IF(Table2[[#This Row],[net_worth_of_person($)]]&gt;$BX$14,Table2[[#This Row],[age]],0)</f>
        <v>29</v>
      </c>
      <c r="BX395" s="8"/>
    </row>
    <row r="396" spans="2:76" x14ac:dyDescent="0.3">
      <c r="B396">
        <f t="shared" ca="1" si="118"/>
        <v>2</v>
      </c>
      <c r="C396" t="str">
        <f t="shared" ca="1" si="119"/>
        <v>women</v>
      </c>
      <c r="D396">
        <f t="shared" ca="1" si="120"/>
        <v>30</v>
      </c>
      <c r="E396">
        <f t="shared" ca="1" si="121"/>
        <v>4</v>
      </c>
      <c r="F396" t="str">
        <f t="shared" ca="1" si="122"/>
        <v>IT</v>
      </c>
      <c r="G396">
        <f t="shared" ca="1" si="123"/>
        <v>3</v>
      </c>
      <c r="H396" t="str">
        <f t="shared" ca="1" si="124"/>
        <v>university</v>
      </c>
      <c r="I396">
        <f t="shared" ca="1" si="125"/>
        <v>2</v>
      </c>
      <c r="J396">
        <f t="shared" ca="1" si="126"/>
        <v>1</v>
      </c>
      <c r="K396">
        <f t="shared" ca="1" si="127"/>
        <v>39683</v>
      </c>
      <c r="L396">
        <f t="shared" ca="1" si="128"/>
        <v>6</v>
      </c>
      <c r="M396" t="str">
        <f t="shared" ca="1" si="116"/>
        <v>area6</v>
      </c>
      <c r="N396">
        <f t="shared" ca="1" si="129"/>
        <v>198415</v>
      </c>
      <c r="O396" s="2">
        <f t="shared" ca="1" si="130"/>
        <v>128291.31735930321</v>
      </c>
      <c r="P396" s="1">
        <f t="shared" ca="1" si="131"/>
        <v>5944.0901915790428</v>
      </c>
      <c r="Q396">
        <f t="shared" ca="1" si="132"/>
        <v>2020</v>
      </c>
      <c r="R396">
        <f t="shared" ca="1" si="133"/>
        <v>12072.419650831007</v>
      </c>
      <c r="S396">
        <f t="shared" ca="1" si="134"/>
        <v>22788.728359669207</v>
      </c>
      <c r="T396" s="1">
        <f t="shared" ca="1" si="135"/>
        <v>227147.81855124826</v>
      </c>
      <c r="U396" s="2">
        <f t="shared" ca="1" si="136"/>
        <v>142383.73701013421</v>
      </c>
      <c r="V396" s="1">
        <f t="shared" ca="1" si="137"/>
        <v>84764.08154111405</v>
      </c>
      <c r="AD396" s="6">
        <f ca="1">IF(Table2[[#This Row],[gender]]="men",1,0)</f>
        <v>0</v>
      </c>
      <c r="AE396" s="7">
        <f ca="1">IF(Table2[[#This Row],[gender]]="women",1,0)</f>
        <v>1</v>
      </c>
      <c r="AF396" s="7"/>
      <c r="AG396" s="8"/>
      <c r="AI396" s="6">
        <f ca="1">IF(Table2[[#This Row],[field_of_work]]="health",1,0)</f>
        <v>0</v>
      </c>
      <c r="AJ396" s="7">
        <f ca="1">IF(Table2[[#This Row],[field_of_work]]="construction",1,0)</f>
        <v>0</v>
      </c>
      <c r="AK396" s="7">
        <f ca="1">IF(Table2[[#This Row],[field_of_work]]="teaching",1,0)</f>
        <v>0</v>
      </c>
      <c r="AL396" s="7">
        <f ca="1">IF(Table2[[#This Row],[field_of_work]]="IT",1,0)</f>
        <v>1</v>
      </c>
      <c r="AM396" s="7">
        <f ca="1">IF(Table2[[#This Row],[field_of_work]]="general work",1,0)</f>
        <v>0</v>
      </c>
      <c r="AN396" s="7">
        <f ca="1">IF(Table2[[#This Row],[field_of_work]]="agriculture",1,0)</f>
        <v>0</v>
      </c>
      <c r="AO396" s="7"/>
      <c r="AP396" s="7"/>
      <c r="AQ396" s="7"/>
      <c r="AR396" s="7"/>
      <c r="AS396" s="7"/>
      <c r="AT396" s="8"/>
      <c r="AV396" s="19">
        <f t="shared" ca="1" si="117"/>
        <v>47730.151048765045</v>
      </c>
      <c r="AW396" s="8"/>
      <c r="AX396" s="6">
        <f ca="1">IF(Table2[[#This Row],[debts]]&gt;$AY$14,1,0)</f>
        <v>1</v>
      </c>
      <c r="AY396" s="7"/>
      <c r="AZ396" s="8"/>
      <c r="BA396" s="26">
        <f ca="1">Table2[[#This Row],[mortage_left]]/Table2[[#This Row],[value_of_house]]</f>
        <v>0.64658073915431402</v>
      </c>
      <c r="BB396" s="7">
        <f t="shared" ca="1" si="138"/>
        <v>0</v>
      </c>
      <c r="BC396" s="7"/>
      <c r="BD396" s="7"/>
      <c r="BE396" s="6">
        <f ca="1">IF(Table2[[#This Row],[area]]="area1",Table2[[#This Row],[income]],0)</f>
        <v>0</v>
      </c>
      <c r="BF396" s="7">
        <f ca="1">IF(Table2[[#This Row],[area]]="area2",Table2[[#This Row],[income]],0)</f>
        <v>0</v>
      </c>
      <c r="BG396" s="7">
        <f ca="1">IF(Table2[[#This Row],[area]]="area3",Table2[[#This Row],[income]],0)</f>
        <v>0</v>
      </c>
      <c r="BH396" s="7">
        <f ca="1">IF(Table2[[#This Row],[area]]="area4",Table2[[#This Row],[income]],0)</f>
        <v>0</v>
      </c>
      <c r="BI396" s="7">
        <f ca="1">IF(Table2[[#This Row],[area]]="area5",Table2[[#This Row],[income]],0)</f>
        <v>0</v>
      </c>
      <c r="BJ396" s="7">
        <f ca="1">IF(Table2[[#This Row],[area]]="area6",Table2[[#This Row],[income]],0)</f>
        <v>39683</v>
      </c>
      <c r="BK396" s="7">
        <f ca="1">IF(Table2[[#This Row],[area]]="area7",Table2[[#This Row],[income]],0)</f>
        <v>0</v>
      </c>
      <c r="BL396" s="7">
        <f ca="1">IF(Table2[[#This Row],[area]]="area8",Table2[[#This Row],[income]],0)</f>
        <v>0</v>
      </c>
      <c r="BM396" s="7">
        <f ca="1">IF(Table2[[#This Row],[area]]="area9",Table2[[#This Row],[income]],0)</f>
        <v>0</v>
      </c>
      <c r="BN396" s="7">
        <f ca="1">IF(Table2[[#This Row],[area]]="area10",Table2[[#This Row],[income]],0)</f>
        <v>0</v>
      </c>
      <c r="BO396" s="6">
        <f ca="1">IF(Table2[[#This Row],[field_of_work]]="health",Table2[[#This Row],[income]],0)</f>
        <v>0</v>
      </c>
      <c r="BP396" s="7">
        <f ca="1">IF(Table2[[#This Row],[field_of_work]]="construction",Table2[[#This Row],[income]],0)</f>
        <v>0</v>
      </c>
      <c r="BQ396" s="7">
        <f ca="1">IF(Table2[[#This Row],[field_of_work]]="teaching",Table2[[#This Row],[income]],0)</f>
        <v>0</v>
      </c>
      <c r="BR396" s="7">
        <f ca="1">IF(Table2[[#This Row],[field_of_work]]="IT",Table2[[#This Row],[income]],0)</f>
        <v>39683</v>
      </c>
      <c r="BS396" s="7">
        <f ca="1">IF(Table2[[#This Row],[field_of_work]]="general work",Table2[[#This Row],[income]],0)</f>
        <v>0</v>
      </c>
      <c r="BT396" s="8">
        <f ca="1">IF(Table2[[#This Row],[field_of_work]]="agriculture",Table2[[#This Row],[income]],0)</f>
        <v>0</v>
      </c>
      <c r="BU396" s="6">
        <f ca="1">IF(Table2[[#This Row],[value_of_debts]]&gt;Table2[[#This Row],[income]],1,0)</f>
        <v>1</v>
      </c>
      <c r="BV396" s="7"/>
      <c r="BW396" s="6">
        <f ca="1">IF(Table2[[#This Row],[net_worth_of_person($)]]&gt;$BX$14,Table2[[#This Row],[age]],0)</f>
        <v>30</v>
      </c>
      <c r="BX396" s="8"/>
    </row>
    <row r="397" spans="2:76" x14ac:dyDescent="0.3">
      <c r="B397">
        <f t="shared" ca="1" si="118"/>
        <v>1</v>
      </c>
      <c r="C397" t="str">
        <f t="shared" ca="1" si="119"/>
        <v>men</v>
      </c>
      <c r="D397">
        <f t="shared" ca="1" si="120"/>
        <v>32</v>
      </c>
      <c r="E397">
        <f t="shared" ca="1" si="121"/>
        <v>1</v>
      </c>
      <c r="F397" t="str">
        <f t="shared" ca="1" si="122"/>
        <v>health</v>
      </c>
      <c r="G397">
        <f t="shared" ca="1" si="123"/>
        <v>1</v>
      </c>
      <c r="H397" t="str">
        <f t="shared" ca="1" si="124"/>
        <v>highschool</v>
      </c>
      <c r="I397">
        <f t="shared" ca="1" si="125"/>
        <v>1</v>
      </c>
      <c r="J397">
        <f t="shared" ca="1" si="126"/>
        <v>2</v>
      </c>
      <c r="K397">
        <f t="shared" ca="1" si="127"/>
        <v>80433</v>
      </c>
      <c r="L397">
        <f t="shared" ca="1" si="128"/>
        <v>3</v>
      </c>
      <c r="M397" t="str">
        <f t="shared" ca="1" si="116"/>
        <v>area3</v>
      </c>
      <c r="N397">
        <f t="shared" ca="1" si="129"/>
        <v>321732</v>
      </c>
      <c r="O397" s="2">
        <f t="shared" ca="1" si="130"/>
        <v>306693.70218712336</v>
      </c>
      <c r="P397" s="1">
        <f t="shared" ca="1" si="131"/>
        <v>95460.30209753009</v>
      </c>
      <c r="Q397">
        <f t="shared" ca="1" si="132"/>
        <v>37117</v>
      </c>
      <c r="R397">
        <f t="shared" ca="1" si="133"/>
        <v>154663.56145396247</v>
      </c>
      <c r="S397">
        <f t="shared" ca="1" si="134"/>
        <v>86434.950769209318</v>
      </c>
      <c r="T397" s="1">
        <f t="shared" ca="1" si="135"/>
        <v>503627.25286673941</v>
      </c>
      <c r="U397" s="2">
        <f t="shared" ca="1" si="136"/>
        <v>498474.26364108582</v>
      </c>
      <c r="V397" s="1">
        <f t="shared" ca="1" si="137"/>
        <v>5152.9892256535823</v>
      </c>
      <c r="AD397" s="6">
        <f ca="1">IF(Table2[[#This Row],[gender]]="men",1,0)</f>
        <v>1</v>
      </c>
      <c r="AE397" s="7">
        <f ca="1">IF(Table2[[#This Row],[gender]]="women",1,0)</f>
        <v>0</v>
      </c>
      <c r="AF397" s="7"/>
      <c r="AG397" s="8"/>
      <c r="AI397" s="6">
        <f ca="1">IF(Table2[[#This Row],[field_of_work]]="health",1,0)</f>
        <v>1</v>
      </c>
      <c r="AJ397" s="7">
        <f ca="1">IF(Table2[[#This Row],[field_of_work]]="construction",1,0)</f>
        <v>0</v>
      </c>
      <c r="AK397" s="7">
        <f ca="1">IF(Table2[[#This Row],[field_of_work]]="teaching",1,0)</f>
        <v>0</v>
      </c>
      <c r="AL397" s="7">
        <f ca="1">IF(Table2[[#This Row],[field_of_work]]="IT",1,0)</f>
        <v>0</v>
      </c>
      <c r="AM397" s="7">
        <f ca="1">IF(Table2[[#This Row],[field_of_work]]="general work",1,0)</f>
        <v>0</v>
      </c>
      <c r="AN397" s="7">
        <f ca="1">IF(Table2[[#This Row],[field_of_work]]="agriculture",1,0)</f>
        <v>0</v>
      </c>
      <c r="AO397" s="7"/>
      <c r="AP397" s="7"/>
      <c r="AQ397" s="7"/>
      <c r="AR397" s="7"/>
      <c r="AS397" s="7"/>
      <c r="AT397" s="8"/>
      <c r="AV397" s="19">
        <f t="shared" ca="1" si="117"/>
        <v>49989.787499720995</v>
      </c>
      <c r="AW397" s="8"/>
      <c r="AX397" s="6">
        <f ca="1">IF(Table2[[#This Row],[debts]]&gt;$AY$14,1,0)</f>
        <v>1</v>
      </c>
      <c r="AY397" s="7"/>
      <c r="AZ397" s="8"/>
      <c r="BA397" s="26">
        <f ca="1">Table2[[#This Row],[mortage_left]]/Table2[[#This Row],[value_of_house]]</f>
        <v>0.9532583087387122</v>
      </c>
      <c r="BB397" s="7">
        <f t="shared" ca="1" si="138"/>
        <v>0</v>
      </c>
      <c r="BC397" s="7"/>
      <c r="BD397" s="7"/>
      <c r="BE397" s="6">
        <f ca="1">IF(Table2[[#This Row],[area]]="area1",Table2[[#This Row],[income]],0)</f>
        <v>0</v>
      </c>
      <c r="BF397" s="7">
        <f ca="1">IF(Table2[[#This Row],[area]]="area2",Table2[[#This Row],[income]],0)</f>
        <v>0</v>
      </c>
      <c r="BG397" s="7">
        <f ca="1">IF(Table2[[#This Row],[area]]="area3",Table2[[#This Row],[income]],0)</f>
        <v>80433</v>
      </c>
      <c r="BH397" s="7">
        <f ca="1">IF(Table2[[#This Row],[area]]="area4",Table2[[#This Row],[income]],0)</f>
        <v>0</v>
      </c>
      <c r="BI397" s="7">
        <f ca="1">IF(Table2[[#This Row],[area]]="area5",Table2[[#This Row],[income]],0)</f>
        <v>0</v>
      </c>
      <c r="BJ397" s="7">
        <f ca="1">IF(Table2[[#This Row],[area]]="area6",Table2[[#This Row],[income]],0)</f>
        <v>0</v>
      </c>
      <c r="BK397" s="7">
        <f ca="1">IF(Table2[[#This Row],[area]]="area7",Table2[[#This Row],[income]],0)</f>
        <v>0</v>
      </c>
      <c r="BL397" s="7">
        <f ca="1">IF(Table2[[#This Row],[area]]="area8",Table2[[#This Row],[income]],0)</f>
        <v>0</v>
      </c>
      <c r="BM397" s="7">
        <f ca="1">IF(Table2[[#This Row],[area]]="area9",Table2[[#This Row],[income]],0)</f>
        <v>0</v>
      </c>
      <c r="BN397" s="7">
        <f ca="1">IF(Table2[[#This Row],[area]]="area10",Table2[[#This Row],[income]],0)</f>
        <v>0</v>
      </c>
      <c r="BO397" s="6">
        <f ca="1">IF(Table2[[#This Row],[field_of_work]]="health",Table2[[#This Row],[income]],0)</f>
        <v>80433</v>
      </c>
      <c r="BP397" s="7">
        <f ca="1">IF(Table2[[#This Row],[field_of_work]]="construction",Table2[[#This Row],[income]],0)</f>
        <v>0</v>
      </c>
      <c r="BQ397" s="7">
        <f ca="1">IF(Table2[[#This Row],[field_of_work]]="teaching",Table2[[#This Row],[income]],0)</f>
        <v>0</v>
      </c>
      <c r="BR397" s="7">
        <f ca="1">IF(Table2[[#This Row],[field_of_work]]="IT",Table2[[#This Row],[income]],0)</f>
        <v>0</v>
      </c>
      <c r="BS397" s="7">
        <f ca="1">IF(Table2[[#This Row],[field_of_work]]="general work",Table2[[#This Row],[income]],0)</f>
        <v>0</v>
      </c>
      <c r="BT397" s="8">
        <f ca="1">IF(Table2[[#This Row],[field_of_work]]="agriculture",Table2[[#This Row],[income]],0)</f>
        <v>0</v>
      </c>
      <c r="BU397" s="6">
        <f ca="1">IF(Table2[[#This Row],[value_of_debts]]&gt;Table2[[#This Row],[income]],1,0)</f>
        <v>1</v>
      </c>
      <c r="BV397" s="7"/>
      <c r="BW397" s="6">
        <f ca="1">IF(Table2[[#This Row],[net_worth_of_person($)]]&gt;$BX$14,Table2[[#This Row],[age]],0)</f>
        <v>0</v>
      </c>
      <c r="BX397" s="8"/>
    </row>
    <row r="398" spans="2:76" x14ac:dyDescent="0.3">
      <c r="B398">
        <f t="shared" ca="1" si="118"/>
        <v>2</v>
      </c>
      <c r="C398" t="str">
        <f t="shared" ca="1" si="119"/>
        <v>women</v>
      </c>
      <c r="D398">
        <f t="shared" ca="1" si="120"/>
        <v>29</v>
      </c>
      <c r="E398">
        <f t="shared" ca="1" si="121"/>
        <v>3</v>
      </c>
      <c r="F398" t="str">
        <f t="shared" ca="1" si="122"/>
        <v>teaching</v>
      </c>
      <c r="G398">
        <f t="shared" ca="1" si="123"/>
        <v>1</v>
      </c>
      <c r="H398" t="str">
        <f t="shared" ca="1" si="124"/>
        <v>highschool</v>
      </c>
      <c r="I398">
        <f t="shared" ca="1" si="125"/>
        <v>2</v>
      </c>
      <c r="J398">
        <f t="shared" ca="1" si="126"/>
        <v>3</v>
      </c>
      <c r="K398">
        <f t="shared" ca="1" si="127"/>
        <v>56509</v>
      </c>
      <c r="L398">
        <f t="shared" ca="1" si="128"/>
        <v>14</v>
      </c>
      <c r="M398" t="str">
        <f t="shared" ca="1" si="116"/>
        <v>area10</v>
      </c>
      <c r="N398">
        <f t="shared" ca="1" si="129"/>
        <v>282545</v>
      </c>
      <c r="O398" s="2">
        <f t="shared" ca="1" si="130"/>
        <v>29317.978546777395</v>
      </c>
      <c r="P398" s="1">
        <f t="shared" ca="1" si="131"/>
        <v>149969.36249916299</v>
      </c>
      <c r="Q398">
        <f t="shared" ca="1" si="132"/>
        <v>116197</v>
      </c>
      <c r="R398">
        <f t="shared" ca="1" si="133"/>
        <v>59462.005121735056</v>
      </c>
      <c r="S398">
        <f t="shared" ca="1" si="134"/>
        <v>74505.864896457802</v>
      </c>
      <c r="T398" s="1">
        <f t="shared" ca="1" si="135"/>
        <v>507020.22739562084</v>
      </c>
      <c r="U398" s="2">
        <f t="shared" ca="1" si="136"/>
        <v>204976.98366851243</v>
      </c>
      <c r="V398" s="1">
        <f t="shared" ca="1" si="137"/>
        <v>302043.24372710841</v>
      </c>
      <c r="AD398" s="6">
        <f ca="1">IF(Table2[[#This Row],[gender]]="men",1,0)</f>
        <v>0</v>
      </c>
      <c r="AE398" s="7">
        <f ca="1">IF(Table2[[#This Row],[gender]]="women",1,0)</f>
        <v>1</v>
      </c>
      <c r="AF398" s="7"/>
      <c r="AG398" s="8"/>
      <c r="AI398" s="6">
        <f ca="1">IF(Table2[[#This Row],[field_of_work]]="health",1,0)</f>
        <v>0</v>
      </c>
      <c r="AJ398" s="7">
        <f ca="1">IF(Table2[[#This Row],[field_of_work]]="construction",1,0)</f>
        <v>0</v>
      </c>
      <c r="AK398" s="7">
        <f ca="1">IF(Table2[[#This Row],[field_of_work]]="teaching",1,0)</f>
        <v>1</v>
      </c>
      <c r="AL398" s="7">
        <f ca="1">IF(Table2[[#This Row],[field_of_work]]="IT",1,0)</f>
        <v>0</v>
      </c>
      <c r="AM398" s="7">
        <f ca="1">IF(Table2[[#This Row],[field_of_work]]="general work",1,0)</f>
        <v>0</v>
      </c>
      <c r="AN398" s="7">
        <f ca="1">IF(Table2[[#This Row],[field_of_work]]="agriculture",1,0)</f>
        <v>0</v>
      </c>
      <c r="AO398" s="7"/>
      <c r="AP398" s="7"/>
      <c r="AQ398" s="7"/>
      <c r="AR398" s="7"/>
      <c r="AS398" s="7"/>
      <c r="AT398" s="8"/>
      <c r="AV398" s="19">
        <f t="shared" ca="1" si="117"/>
        <v>65656.471431372454</v>
      </c>
      <c r="AW398" s="8"/>
      <c r="AX398" s="6">
        <f ca="1">IF(Table2[[#This Row],[debts]]&gt;$AY$14,1,0)</f>
        <v>1</v>
      </c>
      <c r="AY398" s="7"/>
      <c r="AZ398" s="8"/>
      <c r="BA398" s="26">
        <f ca="1">Table2[[#This Row],[mortage_left]]/Table2[[#This Row],[value_of_house]]</f>
        <v>0.10376392626582454</v>
      </c>
      <c r="BB398" s="7">
        <f t="shared" ca="1" si="138"/>
        <v>1</v>
      </c>
      <c r="BC398" s="7"/>
      <c r="BD398" s="7"/>
      <c r="BE398" s="6">
        <f ca="1">IF(Table2[[#This Row],[area]]="area1",Table2[[#This Row],[income]],0)</f>
        <v>0</v>
      </c>
      <c r="BF398" s="7">
        <f ca="1">IF(Table2[[#This Row],[area]]="area2",Table2[[#This Row],[income]],0)</f>
        <v>0</v>
      </c>
      <c r="BG398" s="7">
        <f ca="1">IF(Table2[[#This Row],[area]]="area3",Table2[[#This Row],[income]],0)</f>
        <v>0</v>
      </c>
      <c r="BH398" s="7">
        <f ca="1">IF(Table2[[#This Row],[area]]="area4",Table2[[#This Row],[income]],0)</f>
        <v>0</v>
      </c>
      <c r="BI398" s="7">
        <f ca="1">IF(Table2[[#This Row],[area]]="area5",Table2[[#This Row],[income]],0)</f>
        <v>0</v>
      </c>
      <c r="BJ398" s="7">
        <f ca="1">IF(Table2[[#This Row],[area]]="area6",Table2[[#This Row],[income]],0)</f>
        <v>0</v>
      </c>
      <c r="BK398" s="7">
        <f ca="1">IF(Table2[[#This Row],[area]]="area7",Table2[[#This Row],[income]],0)</f>
        <v>0</v>
      </c>
      <c r="BL398" s="7">
        <f ca="1">IF(Table2[[#This Row],[area]]="area8",Table2[[#This Row],[income]],0)</f>
        <v>0</v>
      </c>
      <c r="BM398" s="7">
        <f ca="1">IF(Table2[[#This Row],[area]]="area9",Table2[[#This Row],[income]],0)</f>
        <v>0</v>
      </c>
      <c r="BN398" s="7">
        <f ca="1">IF(Table2[[#This Row],[area]]="area10",Table2[[#This Row],[income]],0)</f>
        <v>56509</v>
      </c>
      <c r="BO398" s="6">
        <f ca="1">IF(Table2[[#This Row],[field_of_work]]="health",Table2[[#This Row],[income]],0)</f>
        <v>0</v>
      </c>
      <c r="BP398" s="7">
        <f ca="1">IF(Table2[[#This Row],[field_of_work]]="construction",Table2[[#This Row],[income]],0)</f>
        <v>0</v>
      </c>
      <c r="BQ398" s="7">
        <f ca="1">IF(Table2[[#This Row],[field_of_work]]="teaching",Table2[[#This Row],[income]],0)</f>
        <v>56509</v>
      </c>
      <c r="BR398" s="7">
        <f ca="1">IF(Table2[[#This Row],[field_of_work]]="IT",Table2[[#This Row],[income]],0)</f>
        <v>0</v>
      </c>
      <c r="BS398" s="7">
        <f ca="1">IF(Table2[[#This Row],[field_of_work]]="general work",Table2[[#This Row],[income]],0)</f>
        <v>0</v>
      </c>
      <c r="BT398" s="8">
        <f ca="1">IF(Table2[[#This Row],[field_of_work]]="agriculture",Table2[[#This Row],[income]],0)</f>
        <v>0</v>
      </c>
      <c r="BU398" s="6">
        <f ca="1">IF(Table2[[#This Row],[value_of_debts]]&gt;Table2[[#This Row],[income]],1,0)</f>
        <v>1</v>
      </c>
      <c r="BV398" s="7"/>
      <c r="BW398" s="6">
        <f ca="1">IF(Table2[[#This Row],[net_worth_of_person($)]]&gt;$BX$14,Table2[[#This Row],[age]],0)</f>
        <v>29</v>
      </c>
      <c r="BX398" s="8"/>
    </row>
    <row r="399" spans="2:76" x14ac:dyDescent="0.3">
      <c r="B399">
        <f t="shared" ca="1" si="118"/>
        <v>1</v>
      </c>
      <c r="C399" t="str">
        <f t="shared" ca="1" si="119"/>
        <v>men</v>
      </c>
      <c r="D399">
        <f t="shared" ca="1" si="120"/>
        <v>29</v>
      </c>
      <c r="E399">
        <f t="shared" ca="1" si="121"/>
        <v>5</v>
      </c>
      <c r="F399" t="str">
        <f t="shared" ca="1" si="122"/>
        <v>general work</v>
      </c>
      <c r="G399">
        <f t="shared" ca="1" si="123"/>
        <v>5</v>
      </c>
      <c r="H399" t="str">
        <f t="shared" ca="1" si="124"/>
        <v>other</v>
      </c>
      <c r="I399">
        <f t="shared" ca="1" si="125"/>
        <v>4</v>
      </c>
      <c r="J399">
        <f t="shared" ca="1" si="126"/>
        <v>1</v>
      </c>
      <c r="K399">
        <f t="shared" ca="1" si="127"/>
        <v>72478</v>
      </c>
      <c r="L399">
        <f t="shared" ca="1" si="128"/>
        <v>6</v>
      </c>
      <c r="M399" t="str">
        <f t="shared" ref="M399:M462" ca="1" si="139">VLOOKUP(L399,$AB$14:$AC$23,2)</f>
        <v>area6</v>
      </c>
      <c r="N399">
        <f t="shared" ca="1" si="129"/>
        <v>434868</v>
      </c>
      <c r="O399" s="2">
        <f t="shared" ca="1" si="130"/>
        <v>129088.07249588684</v>
      </c>
      <c r="P399" s="1">
        <f t="shared" ca="1" si="131"/>
        <v>65656.471431372454</v>
      </c>
      <c r="Q399">
        <f t="shared" ca="1" si="132"/>
        <v>43919</v>
      </c>
      <c r="R399">
        <f t="shared" ca="1" si="133"/>
        <v>124122.46601920271</v>
      </c>
      <c r="S399">
        <f t="shared" ca="1" si="134"/>
        <v>39678.020319264171</v>
      </c>
      <c r="T399" s="1">
        <f t="shared" ca="1" si="135"/>
        <v>540202.4917506366</v>
      </c>
      <c r="U399" s="2">
        <f t="shared" ca="1" si="136"/>
        <v>297129.53851508955</v>
      </c>
      <c r="V399" s="1">
        <f t="shared" ca="1" si="137"/>
        <v>243072.95323554706</v>
      </c>
      <c r="AD399" s="6">
        <f ca="1">IF(Table2[[#This Row],[gender]]="men",1,0)</f>
        <v>1</v>
      </c>
      <c r="AE399" s="7">
        <f ca="1">IF(Table2[[#This Row],[gender]]="women",1,0)</f>
        <v>0</v>
      </c>
      <c r="AF399" s="7"/>
      <c r="AG399" s="8"/>
      <c r="AI399" s="6">
        <f ca="1">IF(Table2[[#This Row],[field_of_work]]="health",1,0)</f>
        <v>0</v>
      </c>
      <c r="AJ399" s="7">
        <f ca="1">IF(Table2[[#This Row],[field_of_work]]="construction",1,0)</f>
        <v>0</v>
      </c>
      <c r="AK399" s="7">
        <f ca="1">IF(Table2[[#This Row],[field_of_work]]="teaching",1,0)</f>
        <v>0</v>
      </c>
      <c r="AL399" s="7">
        <f ca="1">IF(Table2[[#This Row],[field_of_work]]="IT",1,0)</f>
        <v>0</v>
      </c>
      <c r="AM399" s="7">
        <f ca="1">IF(Table2[[#This Row],[field_of_work]]="general work",1,0)</f>
        <v>1</v>
      </c>
      <c r="AN399" s="7">
        <f ca="1">IF(Table2[[#This Row],[field_of_work]]="agriculture",1,0)</f>
        <v>0</v>
      </c>
      <c r="AO399" s="7"/>
      <c r="AP399" s="7"/>
      <c r="AQ399" s="7"/>
      <c r="AR399" s="7"/>
      <c r="AS399" s="7"/>
      <c r="AT399" s="8"/>
      <c r="AV399" s="19">
        <f t="shared" ref="AV399:AV462" ca="1" si="140">P400/J400</f>
        <v>35495.497157191334</v>
      </c>
      <c r="AW399" s="8"/>
      <c r="AX399" s="6">
        <f ca="1">IF(Table2[[#This Row],[debts]]&gt;$AY$14,1,0)</f>
        <v>1</v>
      </c>
      <c r="AY399" s="7"/>
      <c r="AZ399" s="8"/>
      <c r="BA399" s="26">
        <f ca="1">Table2[[#This Row],[mortage_left]]/Table2[[#This Row],[value_of_house]]</f>
        <v>0.2968442665265939</v>
      </c>
      <c r="BB399" s="7">
        <f t="shared" ca="1" si="138"/>
        <v>1</v>
      </c>
      <c r="BC399" s="7"/>
      <c r="BD399" s="7"/>
      <c r="BE399" s="6">
        <f ca="1">IF(Table2[[#This Row],[area]]="area1",Table2[[#This Row],[income]],0)</f>
        <v>0</v>
      </c>
      <c r="BF399" s="7">
        <f ca="1">IF(Table2[[#This Row],[area]]="area2",Table2[[#This Row],[income]],0)</f>
        <v>0</v>
      </c>
      <c r="BG399" s="7">
        <f ca="1">IF(Table2[[#This Row],[area]]="area3",Table2[[#This Row],[income]],0)</f>
        <v>0</v>
      </c>
      <c r="BH399" s="7">
        <f ca="1">IF(Table2[[#This Row],[area]]="area4",Table2[[#This Row],[income]],0)</f>
        <v>0</v>
      </c>
      <c r="BI399" s="7">
        <f ca="1">IF(Table2[[#This Row],[area]]="area5",Table2[[#This Row],[income]],0)</f>
        <v>0</v>
      </c>
      <c r="BJ399" s="7">
        <f ca="1">IF(Table2[[#This Row],[area]]="area6",Table2[[#This Row],[income]],0)</f>
        <v>72478</v>
      </c>
      <c r="BK399" s="7">
        <f ca="1">IF(Table2[[#This Row],[area]]="area7",Table2[[#This Row],[income]],0)</f>
        <v>0</v>
      </c>
      <c r="BL399" s="7">
        <f ca="1">IF(Table2[[#This Row],[area]]="area8",Table2[[#This Row],[income]],0)</f>
        <v>0</v>
      </c>
      <c r="BM399" s="7">
        <f ca="1">IF(Table2[[#This Row],[area]]="area9",Table2[[#This Row],[income]],0)</f>
        <v>0</v>
      </c>
      <c r="BN399" s="7">
        <f ca="1">IF(Table2[[#This Row],[area]]="area10",Table2[[#This Row],[income]],0)</f>
        <v>0</v>
      </c>
      <c r="BO399" s="6">
        <f ca="1">IF(Table2[[#This Row],[field_of_work]]="health",Table2[[#This Row],[income]],0)</f>
        <v>0</v>
      </c>
      <c r="BP399" s="7">
        <f ca="1">IF(Table2[[#This Row],[field_of_work]]="construction",Table2[[#This Row],[income]],0)</f>
        <v>0</v>
      </c>
      <c r="BQ399" s="7">
        <f ca="1">IF(Table2[[#This Row],[field_of_work]]="teaching",Table2[[#This Row],[income]],0)</f>
        <v>0</v>
      </c>
      <c r="BR399" s="7">
        <f ca="1">IF(Table2[[#This Row],[field_of_work]]="IT",Table2[[#This Row],[income]],0)</f>
        <v>0</v>
      </c>
      <c r="BS399" s="7">
        <f ca="1">IF(Table2[[#This Row],[field_of_work]]="general work",Table2[[#This Row],[income]],0)</f>
        <v>72478</v>
      </c>
      <c r="BT399" s="8">
        <f ca="1">IF(Table2[[#This Row],[field_of_work]]="agriculture",Table2[[#This Row],[income]],0)</f>
        <v>0</v>
      </c>
      <c r="BU399" s="6">
        <f ca="1">IF(Table2[[#This Row],[value_of_debts]]&gt;Table2[[#This Row],[income]],1,0)</f>
        <v>1</v>
      </c>
      <c r="BV399" s="7"/>
      <c r="BW399" s="6">
        <f ca="1">IF(Table2[[#This Row],[net_worth_of_person($)]]&gt;$BX$14,Table2[[#This Row],[age]],0)</f>
        <v>29</v>
      </c>
      <c r="BX399" s="8"/>
    </row>
    <row r="400" spans="2:76" x14ac:dyDescent="0.3">
      <c r="B400">
        <f t="shared" ref="B400:B463" ca="1" si="141">RANDBETWEEN(1,2)</f>
        <v>1</v>
      </c>
      <c r="C400" t="str">
        <f t="shared" ref="C400:C463" ca="1" si="142">IF(B400=1,"men","women")</f>
        <v>men</v>
      </c>
      <c r="D400">
        <f t="shared" ref="D400:D463" ca="1" si="143">RANDBETWEEN(25,45)</f>
        <v>39</v>
      </c>
      <c r="E400">
        <f t="shared" ref="E400:E463" ca="1" si="144">RANDBETWEEN(1,6)</f>
        <v>5</v>
      </c>
      <c r="F400" t="str">
        <f t="shared" ref="F400:F463" ca="1" si="145">VLOOKUP(E400,$X$14:$Y$19,2)</f>
        <v>general work</v>
      </c>
      <c r="G400">
        <f t="shared" ref="G400:G463" ca="1" si="146">RANDBETWEEN(1,5)</f>
        <v>4</v>
      </c>
      <c r="H400" t="str">
        <f t="shared" ref="H400:H463" ca="1" si="147">VLOOKUP(G400,$Z$14:$AA$18,2)</f>
        <v>technical</v>
      </c>
      <c r="I400">
        <f t="shared" ref="I400:I463" ca="1" si="148">RANDBETWEEN(0,4)</f>
        <v>1</v>
      </c>
      <c r="J400">
        <f t="shared" ref="J400:J463" ca="1" si="149">RANDBETWEEN(1,3)</f>
        <v>1</v>
      </c>
      <c r="K400">
        <f t="shared" ref="K400:K463" ca="1" si="150">RANDBETWEEN(25000,90000)</f>
        <v>60949</v>
      </c>
      <c r="L400">
        <f t="shared" ref="L400:L463" ca="1" si="151">RANDBETWEEN(1,14)</f>
        <v>13</v>
      </c>
      <c r="M400" t="str">
        <f t="shared" ca="1" si="139"/>
        <v>area10</v>
      </c>
      <c r="N400">
        <f t="shared" ref="N400:N463" ca="1" si="152">K400*RANDBETWEEN(3,6)</f>
        <v>365694</v>
      </c>
      <c r="O400" s="2">
        <f t="shared" ref="O400:O463" ca="1" si="153">RAND()*N400</f>
        <v>354036.22640286543</v>
      </c>
      <c r="P400" s="1">
        <f t="shared" ref="P400:P463" ca="1" si="154">J400*RAND()*K400</f>
        <v>35495.497157191334</v>
      </c>
      <c r="Q400">
        <f t="shared" ref="Q400:Q463" ca="1" si="155">RANDBETWEEN(0,P400)</f>
        <v>31889</v>
      </c>
      <c r="R400">
        <f t="shared" ref="R400:R463" ca="1" si="156">RAND()*K400*2</f>
        <v>18014.712994089929</v>
      </c>
      <c r="S400">
        <f t="shared" ref="S400:S463" ca="1" si="157">RAND()*K400*1.5</f>
        <v>81797.029429695438</v>
      </c>
      <c r="T400" s="1">
        <f t="shared" ref="T400:T463" ca="1" si="158">N400+P400+S400</f>
        <v>482986.52658688679</v>
      </c>
      <c r="U400" s="2">
        <f t="shared" ref="U400:U463" ca="1" si="159">O400+Q400+R400</f>
        <v>403939.93939695536</v>
      </c>
      <c r="V400" s="1">
        <f t="shared" ref="V400:V463" ca="1" si="160">T400-U400</f>
        <v>79046.587189931422</v>
      </c>
      <c r="AD400" s="6">
        <f ca="1">IF(Table2[[#This Row],[gender]]="men",1,0)</f>
        <v>1</v>
      </c>
      <c r="AE400" s="7">
        <f ca="1">IF(Table2[[#This Row],[gender]]="women",1,0)</f>
        <v>0</v>
      </c>
      <c r="AF400" s="7"/>
      <c r="AG400" s="8"/>
      <c r="AI400" s="6">
        <f ca="1">IF(Table2[[#This Row],[field_of_work]]="health",1,0)</f>
        <v>0</v>
      </c>
      <c r="AJ400" s="7">
        <f ca="1">IF(Table2[[#This Row],[field_of_work]]="construction",1,0)</f>
        <v>0</v>
      </c>
      <c r="AK400" s="7">
        <f ca="1">IF(Table2[[#This Row],[field_of_work]]="teaching",1,0)</f>
        <v>0</v>
      </c>
      <c r="AL400" s="7">
        <f ca="1">IF(Table2[[#This Row],[field_of_work]]="IT",1,0)</f>
        <v>0</v>
      </c>
      <c r="AM400" s="7">
        <f ca="1">IF(Table2[[#This Row],[field_of_work]]="general work",1,0)</f>
        <v>1</v>
      </c>
      <c r="AN400" s="7">
        <f ca="1">IF(Table2[[#This Row],[field_of_work]]="agriculture",1,0)</f>
        <v>0</v>
      </c>
      <c r="AO400" s="7"/>
      <c r="AP400" s="7"/>
      <c r="AQ400" s="7"/>
      <c r="AR400" s="7"/>
      <c r="AS400" s="7"/>
      <c r="AT400" s="8"/>
      <c r="AV400" s="19">
        <f t="shared" ca="1" si="140"/>
        <v>12762.548761259824</v>
      </c>
      <c r="AW400" s="8"/>
      <c r="AX400" s="6">
        <f ca="1">IF(Table2[[#This Row],[debts]]&gt;$AY$14,1,0)</f>
        <v>1</v>
      </c>
      <c r="AY400" s="7"/>
      <c r="AZ400" s="8"/>
      <c r="BA400" s="26">
        <f ca="1">Table2[[#This Row],[mortage_left]]/Table2[[#This Row],[value_of_house]]</f>
        <v>0.96812150706017996</v>
      </c>
      <c r="BB400" s="7">
        <f t="shared" ref="BB400:BB463" ca="1" si="161">IF(BA400&lt;$BC$14,1,0)</f>
        <v>0</v>
      </c>
      <c r="BC400" s="7"/>
      <c r="BD400" s="7"/>
      <c r="BE400" s="6">
        <f ca="1">IF(Table2[[#This Row],[area]]="area1",Table2[[#This Row],[income]],0)</f>
        <v>0</v>
      </c>
      <c r="BF400" s="7">
        <f ca="1">IF(Table2[[#This Row],[area]]="area2",Table2[[#This Row],[income]],0)</f>
        <v>0</v>
      </c>
      <c r="BG400" s="7">
        <f ca="1">IF(Table2[[#This Row],[area]]="area3",Table2[[#This Row],[income]],0)</f>
        <v>0</v>
      </c>
      <c r="BH400" s="7">
        <f ca="1">IF(Table2[[#This Row],[area]]="area4",Table2[[#This Row],[income]],0)</f>
        <v>0</v>
      </c>
      <c r="BI400" s="7">
        <f ca="1">IF(Table2[[#This Row],[area]]="area5",Table2[[#This Row],[income]],0)</f>
        <v>0</v>
      </c>
      <c r="BJ400" s="7">
        <f ca="1">IF(Table2[[#This Row],[area]]="area6",Table2[[#This Row],[income]],0)</f>
        <v>0</v>
      </c>
      <c r="BK400" s="7">
        <f ca="1">IF(Table2[[#This Row],[area]]="area7",Table2[[#This Row],[income]],0)</f>
        <v>0</v>
      </c>
      <c r="BL400" s="7">
        <f ca="1">IF(Table2[[#This Row],[area]]="area8",Table2[[#This Row],[income]],0)</f>
        <v>0</v>
      </c>
      <c r="BM400" s="7">
        <f ca="1">IF(Table2[[#This Row],[area]]="area9",Table2[[#This Row],[income]],0)</f>
        <v>0</v>
      </c>
      <c r="BN400" s="7">
        <f ca="1">IF(Table2[[#This Row],[area]]="area10",Table2[[#This Row],[income]],0)</f>
        <v>60949</v>
      </c>
      <c r="BO400" s="6">
        <f ca="1">IF(Table2[[#This Row],[field_of_work]]="health",Table2[[#This Row],[income]],0)</f>
        <v>0</v>
      </c>
      <c r="BP400" s="7">
        <f ca="1">IF(Table2[[#This Row],[field_of_work]]="construction",Table2[[#This Row],[income]],0)</f>
        <v>0</v>
      </c>
      <c r="BQ400" s="7">
        <f ca="1">IF(Table2[[#This Row],[field_of_work]]="teaching",Table2[[#This Row],[income]],0)</f>
        <v>0</v>
      </c>
      <c r="BR400" s="7">
        <f ca="1">IF(Table2[[#This Row],[field_of_work]]="IT",Table2[[#This Row],[income]],0)</f>
        <v>0</v>
      </c>
      <c r="BS400" s="7">
        <f ca="1">IF(Table2[[#This Row],[field_of_work]]="general work",Table2[[#This Row],[income]],0)</f>
        <v>60949</v>
      </c>
      <c r="BT400" s="8">
        <f ca="1">IF(Table2[[#This Row],[field_of_work]]="agriculture",Table2[[#This Row],[income]],0)</f>
        <v>0</v>
      </c>
      <c r="BU400" s="6">
        <f ca="1">IF(Table2[[#This Row],[value_of_debts]]&gt;Table2[[#This Row],[income]],1,0)</f>
        <v>1</v>
      </c>
      <c r="BV400" s="7"/>
      <c r="BW400" s="6">
        <f ca="1">IF(Table2[[#This Row],[net_worth_of_person($)]]&gt;$BX$14,Table2[[#This Row],[age]],0)</f>
        <v>39</v>
      </c>
      <c r="BX400" s="8"/>
    </row>
    <row r="401" spans="2:76" x14ac:dyDescent="0.3">
      <c r="B401">
        <f t="shared" ca="1" si="141"/>
        <v>2</v>
      </c>
      <c r="C401" t="str">
        <f t="shared" ca="1" si="142"/>
        <v>women</v>
      </c>
      <c r="D401">
        <f t="shared" ca="1" si="143"/>
        <v>33</v>
      </c>
      <c r="E401">
        <f t="shared" ca="1" si="144"/>
        <v>2</v>
      </c>
      <c r="F401" t="str">
        <f t="shared" ca="1" si="145"/>
        <v>construction</v>
      </c>
      <c r="G401">
        <f t="shared" ca="1" si="146"/>
        <v>1</v>
      </c>
      <c r="H401" t="str">
        <f t="shared" ca="1" si="147"/>
        <v>highschool</v>
      </c>
      <c r="I401">
        <f t="shared" ca="1" si="148"/>
        <v>4</v>
      </c>
      <c r="J401">
        <f t="shared" ca="1" si="149"/>
        <v>1</v>
      </c>
      <c r="K401">
        <f t="shared" ca="1" si="150"/>
        <v>57600</v>
      </c>
      <c r="L401">
        <f t="shared" ca="1" si="151"/>
        <v>11</v>
      </c>
      <c r="M401" t="str">
        <f t="shared" ca="1" si="139"/>
        <v>area10</v>
      </c>
      <c r="N401">
        <f t="shared" ca="1" si="152"/>
        <v>230400</v>
      </c>
      <c r="O401" s="2">
        <f t="shared" ca="1" si="153"/>
        <v>122628.78583024381</v>
      </c>
      <c r="P401" s="1">
        <f t="shared" ca="1" si="154"/>
        <v>12762.548761259824</v>
      </c>
      <c r="Q401">
        <f t="shared" ca="1" si="155"/>
        <v>2896</v>
      </c>
      <c r="R401">
        <f t="shared" ca="1" si="156"/>
        <v>11029.481972256257</v>
      </c>
      <c r="S401">
        <f t="shared" ca="1" si="157"/>
        <v>72395.324788300641</v>
      </c>
      <c r="T401" s="1">
        <f t="shared" ca="1" si="158"/>
        <v>315557.87354956043</v>
      </c>
      <c r="U401" s="2">
        <f t="shared" ca="1" si="159"/>
        <v>136554.26780250008</v>
      </c>
      <c r="V401" s="1">
        <f t="shared" ca="1" si="160"/>
        <v>179003.60574706036</v>
      </c>
      <c r="AD401" s="6">
        <f ca="1">IF(Table2[[#This Row],[gender]]="men",1,0)</f>
        <v>0</v>
      </c>
      <c r="AE401" s="7">
        <f ca="1">IF(Table2[[#This Row],[gender]]="women",1,0)</f>
        <v>1</v>
      </c>
      <c r="AF401" s="7"/>
      <c r="AG401" s="8"/>
      <c r="AI401" s="6">
        <f ca="1">IF(Table2[[#This Row],[field_of_work]]="health",1,0)</f>
        <v>0</v>
      </c>
      <c r="AJ401" s="7">
        <f ca="1">IF(Table2[[#This Row],[field_of_work]]="construction",1,0)</f>
        <v>1</v>
      </c>
      <c r="AK401" s="7">
        <f ca="1">IF(Table2[[#This Row],[field_of_work]]="teaching",1,0)</f>
        <v>0</v>
      </c>
      <c r="AL401" s="7">
        <f ca="1">IF(Table2[[#This Row],[field_of_work]]="IT",1,0)</f>
        <v>0</v>
      </c>
      <c r="AM401" s="7">
        <f ca="1">IF(Table2[[#This Row],[field_of_work]]="general work",1,0)</f>
        <v>0</v>
      </c>
      <c r="AN401" s="7">
        <f ca="1">IF(Table2[[#This Row],[field_of_work]]="agriculture",1,0)</f>
        <v>0</v>
      </c>
      <c r="AO401" s="7"/>
      <c r="AP401" s="7"/>
      <c r="AQ401" s="7"/>
      <c r="AR401" s="7"/>
      <c r="AS401" s="7"/>
      <c r="AT401" s="8"/>
      <c r="AV401" s="19">
        <f t="shared" ca="1" si="140"/>
        <v>15070.158797128968</v>
      </c>
      <c r="AW401" s="8"/>
      <c r="AX401" s="6">
        <f ca="1">IF(Table2[[#This Row],[debts]]&gt;$AY$14,1,0)</f>
        <v>1</v>
      </c>
      <c r="AY401" s="7"/>
      <c r="AZ401" s="8"/>
      <c r="BA401" s="26">
        <f ca="1">Table2[[#This Row],[mortage_left]]/Table2[[#This Row],[value_of_house]]</f>
        <v>0.53224299405487763</v>
      </c>
      <c r="BB401" s="7">
        <f t="shared" ca="1" si="161"/>
        <v>0</v>
      </c>
      <c r="BC401" s="7"/>
      <c r="BD401" s="7"/>
      <c r="BE401" s="6">
        <f ca="1">IF(Table2[[#This Row],[area]]="area1",Table2[[#This Row],[income]],0)</f>
        <v>0</v>
      </c>
      <c r="BF401" s="7">
        <f ca="1">IF(Table2[[#This Row],[area]]="area2",Table2[[#This Row],[income]],0)</f>
        <v>0</v>
      </c>
      <c r="BG401" s="7">
        <f ca="1">IF(Table2[[#This Row],[area]]="area3",Table2[[#This Row],[income]],0)</f>
        <v>0</v>
      </c>
      <c r="BH401" s="7">
        <f ca="1">IF(Table2[[#This Row],[area]]="area4",Table2[[#This Row],[income]],0)</f>
        <v>0</v>
      </c>
      <c r="BI401" s="7">
        <f ca="1">IF(Table2[[#This Row],[area]]="area5",Table2[[#This Row],[income]],0)</f>
        <v>0</v>
      </c>
      <c r="BJ401" s="7">
        <f ca="1">IF(Table2[[#This Row],[area]]="area6",Table2[[#This Row],[income]],0)</f>
        <v>0</v>
      </c>
      <c r="BK401" s="7">
        <f ca="1">IF(Table2[[#This Row],[area]]="area7",Table2[[#This Row],[income]],0)</f>
        <v>0</v>
      </c>
      <c r="BL401" s="7">
        <f ca="1">IF(Table2[[#This Row],[area]]="area8",Table2[[#This Row],[income]],0)</f>
        <v>0</v>
      </c>
      <c r="BM401" s="7">
        <f ca="1">IF(Table2[[#This Row],[area]]="area9",Table2[[#This Row],[income]],0)</f>
        <v>0</v>
      </c>
      <c r="BN401" s="7">
        <f ca="1">IF(Table2[[#This Row],[area]]="area10",Table2[[#This Row],[income]],0)</f>
        <v>57600</v>
      </c>
      <c r="BO401" s="6">
        <f ca="1">IF(Table2[[#This Row],[field_of_work]]="health",Table2[[#This Row],[income]],0)</f>
        <v>0</v>
      </c>
      <c r="BP401" s="7">
        <f ca="1">IF(Table2[[#This Row],[field_of_work]]="construction",Table2[[#This Row],[income]],0)</f>
        <v>57600</v>
      </c>
      <c r="BQ401" s="7">
        <f ca="1">IF(Table2[[#This Row],[field_of_work]]="teaching",Table2[[#This Row],[income]],0)</f>
        <v>0</v>
      </c>
      <c r="BR401" s="7">
        <f ca="1">IF(Table2[[#This Row],[field_of_work]]="IT",Table2[[#This Row],[income]],0)</f>
        <v>0</v>
      </c>
      <c r="BS401" s="7">
        <f ca="1">IF(Table2[[#This Row],[field_of_work]]="general work",Table2[[#This Row],[income]],0)</f>
        <v>0</v>
      </c>
      <c r="BT401" s="8">
        <f ca="1">IF(Table2[[#This Row],[field_of_work]]="agriculture",Table2[[#This Row],[income]],0)</f>
        <v>0</v>
      </c>
      <c r="BU401" s="6">
        <f ca="1">IF(Table2[[#This Row],[value_of_debts]]&gt;Table2[[#This Row],[income]],1,0)</f>
        <v>1</v>
      </c>
      <c r="BV401" s="7"/>
      <c r="BW401" s="6">
        <f ca="1">IF(Table2[[#This Row],[net_worth_of_person($)]]&gt;$BX$14,Table2[[#This Row],[age]],0)</f>
        <v>33</v>
      </c>
      <c r="BX401" s="8"/>
    </row>
    <row r="402" spans="2:76" x14ac:dyDescent="0.3">
      <c r="B402">
        <f t="shared" ca="1" si="141"/>
        <v>2</v>
      </c>
      <c r="C402" t="str">
        <f t="shared" ca="1" si="142"/>
        <v>women</v>
      </c>
      <c r="D402">
        <f t="shared" ca="1" si="143"/>
        <v>33</v>
      </c>
      <c r="E402">
        <f t="shared" ca="1" si="144"/>
        <v>6</v>
      </c>
      <c r="F402" t="str">
        <f t="shared" ca="1" si="145"/>
        <v>agriculture</v>
      </c>
      <c r="G402">
        <f t="shared" ca="1" si="146"/>
        <v>5</v>
      </c>
      <c r="H402" t="str">
        <f t="shared" ca="1" si="147"/>
        <v>other</v>
      </c>
      <c r="I402">
        <f t="shared" ca="1" si="148"/>
        <v>2</v>
      </c>
      <c r="J402">
        <f t="shared" ca="1" si="149"/>
        <v>3</v>
      </c>
      <c r="K402">
        <f t="shared" ca="1" si="150"/>
        <v>42185</v>
      </c>
      <c r="L402">
        <f t="shared" ca="1" si="151"/>
        <v>8</v>
      </c>
      <c r="M402" t="str">
        <f t="shared" ca="1" si="139"/>
        <v>area8</v>
      </c>
      <c r="N402">
        <f t="shared" ca="1" si="152"/>
        <v>253110</v>
      </c>
      <c r="O402" s="2">
        <f t="shared" ca="1" si="153"/>
        <v>17945.689869317706</v>
      </c>
      <c r="P402" s="1">
        <f t="shared" ca="1" si="154"/>
        <v>45210.476391386903</v>
      </c>
      <c r="Q402">
        <f t="shared" ca="1" si="155"/>
        <v>22411</v>
      </c>
      <c r="R402">
        <f t="shared" ca="1" si="156"/>
        <v>11946.347515911018</v>
      </c>
      <c r="S402">
        <f t="shared" ca="1" si="157"/>
        <v>24529.740338178461</v>
      </c>
      <c r="T402" s="1">
        <f t="shared" ca="1" si="158"/>
        <v>322850.21672956535</v>
      </c>
      <c r="U402" s="2">
        <f t="shared" ca="1" si="159"/>
        <v>52303.037385228723</v>
      </c>
      <c r="V402" s="1">
        <f t="shared" ca="1" si="160"/>
        <v>270547.17934433662</v>
      </c>
      <c r="AD402" s="6">
        <f ca="1">IF(Table2[[#This Row],[gender]]="men",1,0)</f>
        <v>0</v>
      </c>
      <c r="AE402" s="7">
        <f ca="1">IF(Table2[[#This Row],[gender]]="women",1,0)</f>
        <v>1</v>
      </c>
      <c r="AF402" s="7"/>
      <c r="AG402" s="8"/>
      <c r="AI402" s="6">
        <f ca="1">IF(Table2[[#This Row],[field_of_work]]="health",1,0)</f>
        <v>0</v>
      </c>
      <c r="AJ402" s="7">
        <f ca="1">IF(Table2[[#This Row],[field_of_work]]="construction",1,0)</f>
        <v>0</v>
      </c>
      <c r="AK402" s="7">
        <f ca="1">IF(Table2[[#This Row],[field_of_work]]="teaching",1,0)</f>
        <v>0</v>
      </c>
      <c r="AL402" s="7">
        <f ca="1">IF(Table2[[#This Row],[field_of_work]]="IT",1,0)</f>
        <v>0</v>
      </c>
      <c r="AM402" s="7">
        <f ca="1">IF(Table2[[#This Row],[field_of_work]]="general work",1,0)</f>
        <v>0</v>
      </c>
      <c r="AN402" s="7">
        <f ca="1">IF(Table2[[#This Row],[field_of_work]]="agriculture",1,0)</f>
        <v>1</v>
      </c>
      <c r="AO402" s="7"/>
      <c r="AP402" s="7"/>
      <c r="AQ402" s="7"/>
      <c r="AR402" s="7"/>
      <c r="AS402" s="7"/>
      <c r="AT402" s="8"/>
      <c r="AV402" s="19">
        <f t="shared" ca="1" si="140"/>
        <v>76020.198880121563</v>
      </c>
      <c r="AW402" s="8"/>
      <c r="AX402" s="6">
        <f ca="1">IF(Table2[[#This Row],[debts]]&gt;$AY$14,1,0)</f>
        <v>1</v>
      </c>
      <c r="AY402" s="7"/>
      <c r="AZ402" s="8"/>
      <c r="BA402" s="26">
        <f ca="1">Table2[[#This Row],[mortage_left]]/Table2[[#This Row],[value_of_house]]</f>
        <v>7.090075409631269E-2</v>
      </c>
      <c r="BB402" s="7">
        <f t="shared" ca="1" si="161"/>
        <v>1</v>
      </c>
      <c r="BC402" s="7"/>
      <c r="BD402" s="7"/>
      <c r="BE402" s="6">
        <f ca="1">IF(Table2[[#This Row],[area]]="area1",Table2[[#This Row],[income]],0)</f>
        <v>0</v>
      </c>
      <c r="BF402" s="7">
        <f ca="1">IF(Table2[[#This Row],[area]]="area2",Table2[[#This Row],[income]],0)</f>
        <v>0</v>
      </c>
      <c r="BG402" s="7">
        <f ca="1">IF(Table2[[#This Row],[area]]="area3",Table2[[#This Row],[income]],0)</f>
        <v>0</v>
      </c>
      <c r="BH402" s="7">
        <f ca="1">IF(Table2[[#This Row],[area]]="area4",Table2[[#This Row],[income]],0)</f>
        <v>0</v>
      </c>
      <c r="BI402" s="7">
        <f ca="1">IF(Table2[[#This Row],[area]]="area5",Table2[[#This Row],[income]],0)</f>
        <v>0</v>
      </c>
      <c r="BJ402" s="7">
        <f ca="1">IF(Table2[[#This Row],[area]]="area6",Table2[[#This Row],[income]],0)</f>
        <v>0</v>
      </c>
      <c r="BK402" s="7">
        <f ca="1">IF(Table2[[#This Row],[area]]="area7",Table2[[#This Row],[income]],0)</f>
        <v>0</v>
      </c>
      <c r="BL402" s="7">
        <f ca="1">IF(Table2[[#This Row],[area]]="area8",Table2[[#This Row],[income]],0)</f>
        <v>42185</v>
      </c>
      <c r="BM402" s="7">
        <f ca="1">IF(Table2[[#This Row],[area]]="area9",Table2[[#This Row],[income]],0)</f>
        <v>0</v>
      </c>
      <c r="BN402" s="7">
        <f ca="1">IF(Table2[[#This Row],[area]]="area10",Table2[[#This Row],[income]],0)</f>
        <v>0</v>
      </c>
      <c r="BO402" s="6">
        <f ca="1">IF(Table2[[#This Row],[field_of_work]]="health",Table2[[#This Row],[income]],0)</f>
        <v>0</v>
      </c>
      <c r="BP402" s="7">
        <f ca="1">IF(Table2[[#This Row],[field_of_work]]="construction",Table2[[#This Row],[income]],0)</f>
        <v>0</v>
      </c>
      <c r="BQ402" s="7">
        <f ca="1">IF(Table2[[#This Row],[field_of_work]]="teaching",Table2[[#This Row],[income]],0)</f>
        <v>0</v>
      </c>
      <c r="BR402" s="7">
        <f ca="1">IF(Table2[[#This Row],[field_of_work]]="IT",Table2[[#This Row],[income]],0)</f>
        <v>0</v>
      </c>
      <c r="BS402" s="7">
        <f ca="1">IF(Table2[[#This Row],[field_of_work]]="general work",Table2[[#This Row],[income]],0)</f>
        <v>0</v>
      </c>
      <c r="BT402" s="8">
        <f ca="1">IF(Table2[[#This Row],[field_of_work]]="agriculture",Table2[[#This Row],[income]],0)</f>
        <v>42185</v>
      </c>
      <c r="BU402" s="6">
        <f ca="1">IF(Table2[[#This Row],[value_of_debts]]&gt;Table2[[#This Row],[income]],1,0)</f>
        <v>1</v>
      </c>
      <c r="BV402" s="7"/>
      <c r="BW402" s="6">
        <f ca="1">IF(Table2[[#This Row],[net_worth_of_person($)]]&gt;$BX$14,Table2[[#This Row],[age]],0)</f>
        <v>33</v>
      </c>
      <c r="BX402" s="8"/>
    </row>
    <row r="403" spans="2:76" x14ac:dyDescent="0.3">
      <c r="B403">
        <f t="shared" ca="1" si="141"/>
        <v>2</v>
      </c>
      <c r="C403" t="str">
        <f t="shared" ca="1" si="142"/>
        <v>women</v>
      </c>
      <c r="D403">
        <f t="shared" ca="1" si="143"/>
        <v>39</v>
      </c>
      <c r="E403">
        <f t="shared" ca="1" si="144"/>
        <v>4</v>
      </c>
      <c r="F403" t="str">
        <f t="shared" ca="1" si="145"/>
        <v>IT</v>
      </c>
      <c r="G403">
        <f t="shared" ca="1" si="146"/>
        <v>2</v>
      </c>
      <c r="H403" t="str">
        <f t="shared" ca="1" si="147"/>
        <v>college</v>
      </c>
      <c r="I403">
        <f t="shared" ca="1" si="148"/>
        <v>1</v>
      </c>
      <c r="J403">
        <f t="shared" ca="1" si="149"/>
        <v>1</v>
      </c>
      <c r="K403">
        <f t="shared" ca="1" si="150"/>
        <v>78936</v>
      </c>
      <c r="L403">
        <f t="shared" ca="1" si="151"/>
        <v>6</v>
      </c>
      <c r="M403" t="str">
        <f t="shared" ca="1" si="139"/>
        <v>area6</v>
      </c>
      <c r="N403">
        <f t="shared" ca="1" si="152"/>
        <v>236808</v>
      </c>
      <c r="O403" s="2">
        <f t="shared" ca="1" si="153"/>
        <v>55612.749315312649</v>
      </c>
      <c r="P403" s="1">
        <f t="shared" ca="1" si="154"/>
        <v>76020.198880121563</v>
      </c>
      <c r="Q403">
        <f t="shared" ca="1" si="155"/>
        <v>1314</v>
      </c>
      <c r="R403">
        <f t="shared" ca="1" si="156"/>
        <v>72959.679074566113</v>
      </c>
      <c r="S403">
        <f t="shared" ca="1" si="157"/>
        <v>92945.607204903499</v>
      </c>
      <c r="T403" s="1">
        <f t="shared" ca="1" si="158"/>
        <v>405773.80608502508</v>
      </c>
      <c r="U403" s="2">
        <f t="shared" ca="1" si="159"/>
        <v>129886.42838987877</v>
      </c>
      <c r="V403" s="1">
        <f t="shared" ca="1" si="160"/>
        <v>275887.37769514631</v>
      </c>
      <c r="AD403" s="6">
        <f ca="1">IF(Table2[[#This Row],[gender]]="men",1,0)</f>
        <v>0</v>
      </c>
      <c r="AE403" s="7">
        <f ca="1">IF(Table2[[#This Row],[gender]]="women",1,0)</f>
        <v>1</v>
      </c>
      <c r="AF403" s="7"/>
      <c r="AG403" s="8"/>
      <c r="AI403" s="6">
        <f ca="1">IF(Table2[[#This Row],[field_of_work]]="health",1,0)</f>
        <v>0</v>
      </c>
      <c r="AJ403" s="7">
        <f ca="1">IF(Table2[[#This Row],[field_of_work]]="construction",1,0)</f>
        <v>0</v>
      </c>
      <c r="AK403" s="7">
        <f ca="1">IF(Table2[[#This Row],[field_of_work]]="teaching",1,0)</f>
        <v>0</v>
      </c>
      <c r="AL403" s="7">
        <f ca="1">IF(Table2[[#This Row],[field_of_work]]="IT",1,0)</f>
        <v>1</v>
      </c>
      <c r="AM403" s="7">
        <f ca="1">IF(Table2[[#This Row],[field_of_work]]="general work",1,0)</f>
        <v>0</v>
      </c>
      <c r="AN403" s="7">
        <f ca="1">IF(Table2[[#This Row],[field_of_work]]="agriculture",1,0)</f>
        <v>0</v>
      </c>
      <c r="AO403" s="7"/>
      <c r="AP403" s="7"/>
      <c r="AQ403" s="7"/>
      <c r="AR403" s="7"/>
      <c r="AS403" s="7"/>
      <c r="AT403" s="8"/>
      <c r="AV403" s="19">
        <f t="shared" ca="1" si="140"/>
        <v>29318.289311810557</v>
      </c>
      <c r="AW403" s="8"/>
      <c r="AX403" s="6">
        <f ca="1">IF(Table2[[#This Row],[debts]]&gt;$AY$14,1,0)</f>
        <v>1</v>
      </c>
      <c r="AY403" s="7"/>
      <c r="AZ403" s="8"/>
      <c r="BA403" s="26">
        <f ca="1">Table2[[#This Row],[mortage_left]]/Table2[[#This Row],[value_of_house]]</f>
        <v>0.23484320341927911</v>
      </c>
      <c r="BB403" s="7">
        <f t="shared" ca="1" si="161"/>
        <v>1</v>
      </c>
      <c r="BC403" s="7"/>
      <c r="BD403" s="7"/>
      <c r="BE403" s="6">
        <f ca="1">IF(Table2[[#This Row],[area]]="area1",Table2[[#This Row],[income]],0)</f>
        <v>0</v>
      </c>
      <c r="BF403" s="7">
        <f ca="1">IF(Table2[[#This Row],[area]]="area2",Table2[[#This Row],[income]],0)</f>
        <v>0</v>
      </c>
      <c r="BG403" s="7">
        <f ca="1">IF(Table2[[#This Row],[area]]="area3",Table2[[#This Row],[income]],0)</f>
        <v>0</v>
      </c>
      <c r="BH403" s="7">
        <f ca="1">IF(Table2[[#This Row],[area]]="area4",Table2[[#This Row],[income]],0)</f>
        <v>0</v>
      </c>
      <c r="BI403" s="7">
        <f ca="1">IF(Table2[[#This Row],[area]]="area5",Table2[[#This Row],[income]],0)</f>
        <v>0</v>
      </c>
      <c r="BJ403" s="7">
        <f ca="1">IF(Table2[[#This Row],[area]]="area6",Table2[[#This Row],[income]],0)</f>
        <v>78936</v>
      </c>
      <c r="BK403" s="7">
        <f ca="1">IF(Table2[[#This Row],[area]]="area7",Table2[[#This Row],[income]],0)</f>
        <v>0</v>
      </c>
      <c r="BL403" s="7">
        <f ca="1">IF(Table2[[#This Row],[area]]="area8",Table2[[#This Row],[income]],0)</f>
        <v>0</v>
      </c>
      <c r="BM403" s="7">
        <f ca="1">IF(Table2[[#This Row],[area]]="area9",Table2[[#This Row],[income]],0)</f>
        <v>0</v>
      </c>
      <c r="BN403" s="7">
        <f ca="1">IF(Table2[[#This Row],[area]]="area10",Table2[[#This Row],[income]],0)</f>
        <v>0</v>
      </c>
      <c r="BO403" s="6">
        <f ca="1">IF(Table2[[#This Row],[field_of_work]]="health",Table2[[#This Row],[income]],0)</f>
        <v>0</v>
      </c>
      <c r="BP403" s="7">
        <f ca="1">IF(Table2[[#This Row],[field_of_work]]="construction",Table2[[#This Row],[income]],0)</f>
        <v>0</v>
      </c>
      <c r="BQ403" s="7">
        <f ca="1">IF(Table2[[#This Row],[field_of_work]]="teaching",Table2[[#This Row],[income]],0)</f>
        <v>0</v>
      </c>
      <c r="BR403" s="7">
        <f ca="1">IF(Table2[[#This Row],[field_of_work]]="IT",Table2[[#This Row],[income]],0)</f>
        <v>78936</v>
      </c>
      <c r="BS403" s="7">
        <f ca="1">IF(Table2[[#This Row],[field_of_work]]="general work",Table2[[#This Row],[income]],0)</f>
        <v>0</v>
      </c>
      <c r="BT403" s="8">
        <f ca="1">IF(Table2[[#This Row],[field_of_work]]="agriculture",Table2[[#This Row],[income]],0)</f>
        <v>0</v>
      </c>
      <c r="BU403" s="6">
        <f ca="1">IF(Table2[[#This Row],[value_of_debts]]&gt;Table2[[#This Row],[income]],1,0)</f>
        <v>1</v>
      </c>
      <c r="BV403" s="7"/>
      <c r="BW403" s="6">
        <f ca="1">IF(Table2[[#This Row],[net_worth_of_person($)]]&gt;$BX$14,Table2[[#This Row],[age]],0)</f>
        <v>39</v>
      </c>
      <c r="BX403" s="8"/>
    </row>
    <row r="404" spans="2:76" x14ac:dyDescent="0.3">
      <c r="B404">
        <f t="shared" ca="1" si="141"/>
        <v>1</v>
      </c>
      <c r="C404" t="str">
        <f t="shared" ca="1" si="142"/>
        <v>men</v>
      </c>
      <c r="D404">
        <f t="shared" ca="1" si="143"/>
        <v>38</v>
      </c>
      <c r="E404">
        <f t="shared" ca="1" si="144"/>
        <v>6</v>
      </c>
      <c r="F404" t="str">
        <f t="shared" ca="1" si="145"/>
        <v>agriculture</v>
      </c>
      <c r="G404">
        <f t="shared" ca="1" si="146"/>
        <v>4</v>
      </c>
      <c r="H404" t="str">
        <f t="shared" ca="1" si="147"/>
        <v>technical</v>
      </c>
      <c r="I404">
        <f t="shared" ca="1" si="148"/>
        <v>4</v>
      </c>
      <c r="J404">
        <f t="shared" ca="1" si="149"/>
        <v>2</v>
      </c>
      <c r="K404">
        <f t="shared" ca="1" si="150"/>
        <v>83856</v>
      </c>
      <c r="L404">
        <f t="shared" ca="1" si="151"/>
        <v>14</v>
      </c>
      <c r="M404" t="str">
        <f t="shared" ca="1" si="139"/>
        <v>area10</v>
      </c>
      <c r="N404">
        <f t="shared" ca="1" si="152"/>
        <v>419280</v>
      </c>
      <c r="O404" s="2">
        <f t="shared" ca="1" si="153"/>
        <v>173791.12866657384</v>
      </c>
      <c r="P404" s="1">
        <f t="shared" ca="1" si="154"/>
        <v>58636.578623621113</v>
      </c>
      <c r="Q404">
        <f t="shared" ca="1" si="155"/>
        <v>5439</v>
      </c>
      <c r="R404">
        <f t="shared" ca="1" si="156"/>
        <v>127271.49951432955</v>
      </c>
      <c r="S404">
        <f t="shared" ca="1" si="157"/>
        <v>31840.12874600141</v>
      </c>
      <c r="T404" s="1">
        <f t="shared" ca="1" si="158"/>
        <v>509756.70736962254</v>
      </c>
      <c r="U404" s="2">
        <f t="shared" ca="1" si="159"/>
        <v>306501.62818090338</v>
      </c>
      <c r="V404" s="1">
        <f t="shared" ca="1" si="160"/>
        <v>203255.07918871916</v>
      </c>
      <c r="AD404" s="6">
        <f ca="1">IF(Table2[[#This Row],[gender]]="men",1,0)</f>
        <v>1</v>
      </c>
      <c r="AE404" s="7">
        <f ca="1">IF(Table2[[#This Row],[gender]]="women",1,0)</f>
        <v>0</v>
      </c>
      <c r="AF404" s="7"/>
      <c r="AG404" s="8"/>
      <c r="AI404" s="6">
        <f ca="1">IF(Table2[[#This Row],[field_of_work]]="health",1,0)</f>
        <v>0</v>
      </c>
      <c r="AJ404" s="7">
        <f ca="1">IF(Table2[[#This Row],[field_of_work]]="construction",1,0)</f>
        <v>0</v>
      </c>
      <c r="AK404" s="7">
        <f ca="1">IF(Table2[[#This Row],[field_of_work]]="teaching",1,0)</f>
        <v>0</v>
      </c>
      <c r="AL404" s="7">
        <f ca="1">IF(Table2[[#This Row],[field_of_work]]="IT",1,0)</f>
        <v>0</v>
      </c>
      <c r="AM404" s="7">
        <f ca="1">IF(Table2[[#This Row],[field_of_work]]="general work",1,0)</f>
        <v>0</v>
      </c>
      <c r="AN404" s="7">
        <f ca="1">IF(Table2[[#This Row],[field_of_work]]="agriculture",1,0)</f>
        <v>1</v>
      </c>
      <c r="AO404" s="7"/>
      <c r="AP404" s="7"/>
      <c r="AQ404" s="7"/>
      <c r="AR404" s="7"/>
      <c r="AS404" s="7"/>
      <c r="AT404" s="8"/>
      <c r="AV404" s="19">
        <f t="shared" ca="1" si="140"/>
        <v>50826.585982584373</v>
      </c>
      <c r="AW404" s="8"/>
      <c r="AX404" s="6">
        <f ca="1">IF(Table2[[#This Row],[debts]]&gt;$AY$14,1,0)</f>
        <v>1</v>
      </c>
      <c r="AY404" s="7"/>
      <c r="AZ404" s="8"/>
      <c r="BA404" s="26">
        <f ca="1">Table2[[#This Row],[mortage_left]]/Table2[[#This Row],[value_of_house]]</f>
        <v>0.41449897125208418</v>
      </c>
      <c r="BB404" s="7">
        <f t="shared" ca="1" si="161"/>
        <v>0</v>
      </c>
      <c r="BC404" s="7"/>
      <c r="BD404" s="7"/>
      <c r="BE404" s="6">
        <f ca="1">IF(Table2[[#This Row],[area]]="area1",Table2[[#This Row],[income]],0)</f>
        <v>0</v>
      </c>
      <c r="BF404" s="7">
        <f ca="1">IF(Table2[[#This Row],[area]]="area2",Table2[[#This Row],[income]],0)</f>
        <v>0</v>
      </c>
      <c r="BG404" s="7">
        <f ca="1">IF(Table2[[#This Row],[area]]="area3",Table2[[#This Row],[income]],0)</f>
        <v>0</v>
      </c>
      <c r="BH404" s="7">
        <f ca="1">IF(Table2[[#This Row],[area]]="area4",Table2[[#This Row],[income]],0)</f>
        <v>0</v>
      </c>
      <c r="BI404" s="7">
        <f ca="1">IF(Table2[[#This Row],[area]]="area5",Table2[[#This Row],[income]],0)</f>
        <v>0</v>
      </c>
      <c r="BJ404" s="7">
        <f ca="1">IF(Table2[[#This Row],[area]]="area6",Table2[[#This Row],[income]],0)</f>
        <v>0</v>
      </c>
      <c r="BK404" s="7">
        <f ca="1">IF(Table2[[#This Row],[area]]="area7",Table2[[#This Row],[income]],0)</f>
        <v>0</v>
      </c>
      <c r="BL404" s="7">
        <f ca="1">IF(Table2[[#This Row],[area]]="area8",Table2[[#This Row],[income]],0)</f>
        <v>0</v>
      </c>
      <c r="BM404" s="7">
        <f ca="1">IF(Table2[[#This Row],[area]]="area9",Table2[[#This Row],[income]],0)</f>
        <v>0</v>
      </c>
      <c r="BN404" s="7">
        <f ca="1">IF(Table2[[#This Row],[area]]="area10",Table2[[#This Row],[income]],0)</f>
        <v>83856</v>
      </c>
      <c r="BO404" s="6">
        <f ca="1">IF(Table2[[#This Row],[field_of_work]]="health",Table2[[#This Row],[income]],0)</f>
        <v>0</v>
      </c>
      <c r="BP404" s="7">
        <f ca="1">IF(Table2[[#This Row],[field_of_work]]="construction",Table2[[#This Row],[income]],0)</f>
        <v>0</v>
      </c>
      <c r="BQ404" s="7">
        <f ca="1">IF(Table2[[#This Row],[field_of_work]]="teaching",Table2[[#This Row],[income]],0)</f>
        <v>0</v>
      </c>
      <c r="BR404" s="7">
        <f ca="1">IF(Table2[[#This Row],[field_of_work]]="IT",Table2[[#This Row],[income]],0)</f>
        <v>0</v>
      </c>
      <c r="BS404" s="7">
        <f ca="1">IF(Table2[[#This Row],[field_of_work]]="general work",Table2[[#This Row],[income]],0)</f>
        <v>0</v>
      </c>
      <c r="BT404" s="8">
        <f ca="1">IF(Table2[[#This Row],[field_of_work]]="agriculture",Table2[[#This Row],[income]],0)</f>
        <v>83856</v>
      </c>
      <c r="BU404" s="6">
        <f ca="1">IF(Table2[[#This Row],[value_of_debts]]&gt;Table2[[#This Row],[income]],1,0)</f>
        <v>1</v>
      </c>
      <c r="BV404" s="7"/>
      <c r="BW404" s="6">
        <f ca="1">IF(Table2[[#This Row],[net_worth_of_person($)]]&gt;$BX$14,Table2[[#This Row],[age]],0)</f>
        <v>38</v>
      </c>
      <c r="BX404" s="8"/>
    </row>
    <row r="405" spans="2:76" x14ac:dyDescent="0.3">
      <c r="B405">
        <f t="shared" ca="1" si="141"/>
        <v>2</v>
      </c>
      <c r="C405" t="str">
        <f t="shared" ca="1" si="142"/>
        <v>women</v>
      </c>
      <c r="D405">
        <f t="shared" ca="1" si="143"/>
        <v>32</v>
      </c>
      <c r="E405">
        <f t="shared" ca="1" si="144"/>
        <v>2</v>
      </c>
      <c r="F405" t="str">
        <f t="shared" ca="1" si="145"/>
        <v>construction</v>
      </c>
      <c r="G405">
        <f t="shared" ca="1" si="146"/>
        <v>3</v>
      </c>
      <c r="H405" t="str">
        <f t="shared" ca="1" si="147"/>
        <v>university</v>
      </c>
      <c r="I405">
        <f t="shared" ca="1" si="148"/>
        <v>0</v>
      </c>
      <c r="J405">
        <f t="shared" ca="1" si="149"/>
        <v>3</v>
      </c>
      <c r="K405">
        <f t="shared" ca="1" si="150"/>
        <v>79821</v>
      </c>
      <c r="L405">
        <f t="shared" ca="1" si="151"/>
        <v>12</v>
      </c>
      <c r="M405" t="str">
        <f t="shared" ca="1" si="139"/>
        <v>area10</v>
      </c>
      <c r="N405">
        <f t="shared" ca="1" si="152"/>
        <v>399105</v>
      </c>
      <c r="O405" s="2">
        <f t="shared" ca="1" si="153"/>
        <v>313252.70075894921</v>
      </c>
      <c r="P405" s="1">
        <f t="shared" ca="1" si="154"/>
        <v>152479.75794775313</v>
      </c>
      <c r="Q405">
        <f t="shared" ca="1" si="155"/>
        <v>138645</v>
      </c>
      <c r="R405">
        <f t="shared" ca="1" si="156"/>
        <v>10838.784800614614</v>
      </c>
      <c r="S405">
        <f t="shared" ca="1" si="157"/>
        <v>55676.057501601157</v>
      </c>
      <c r="T405" s="1">
        <f t="shared" ca="1" si="158"/>
        <v>607260.81544935436</v>
      </c>
      <c r="U405" s="2">
        <f t="shared" ca="1" si="159"/>
        <v>462736.48555956385</v>
      </c>
      <c r="V405" s="1">
        <f t="shared" ca="1" si="160"/>
        <v>144524.3298897905</v>
      </c>
      <c r="AD405" s="6">
        <f ca="1">IF(Table2[[#This Row],[gender]]="men",1,0)</f>
        <v>0</v>
      </c>
      <c r="AE405" s="7">
        <f ca="1">IF(Table2[[#This Row],[gender]]="women",1,0)</f>
        <v>1</v>
      </c>
      <c r="AF405" s="7"/>
      <c r="AG405" s="8"/>
      <c r="AI405" s="6">
        <f ca="1">IF(Table2[[#This Row],[field_of_work]]="health",1,0)</f>
        <v>0</v>
      </c>
      <c r="AJ405" s="7">
        <f ca="1">IF(Table2[[#This Row],[field_of_work]]="construction",1,0)</f>
        <v>1</v>
      </c>
      <c r="AK405" s="7">
        <f ca="1">IF(Table2[[#This Row],[field_of_work]]="teaching",1,0)</f>
        <v>0</v>
      </c>
      <c r="AL405" s="7">
        <f ca="1">IF(Table2[[#This Row],[field_of_work]]="IT",1,0)</f>
        <v>0</v>
      </c>
      <c r="AM405" s="7">
        <f ca="1">IF(Table2[[#This Row],[field_of_work]]="general work",1,0)</f>
        <v>0</v>
      </c>
      <c r="AN405" s="7">
        <f ca="1">IF(Table2[[#This Row],[field_of_work]]="agriculture",1,0)</f>
        <v>0</v>
      </c>
      <c r="AO405" s="7"/>
      <c r="AP405" s="7"/>
      <c r="AQ405" s="7"/>
      <c r="AR405" s="7"/>
      <c r="AS405" s="7"/>
      <c r="AT405" s="8"/>
      <c r="AV405" s="19">
        <f t="shared" ca="1" si="140"/>
        <v>24030.286185484099</v>
      </c>
      <c r="AW405" s="8"/>
      <c r="AX405" s="6">
        <f ca="1">IF(Table2[[#This Row],[debts]]&gt;$AY$14,1,0)</f>
        <v>1</v>
      </c>
      <c r="AY405" s="7"/>
      <c r="AZ405" s="8"/>
      <c r="BA405" s="26">
        <f ca="1">Table2[[#This Row],[mortage_left]]/Table2[[#This Row],[value_of_house]]</f>
        <v>0.78488793866012507</v>
      </c>
      <c r="BB405" s="7">
        <f t="shared" ca="1" si="161"/>
        <v>0</v>
      </c>
      <c r="BC405" s="7"/>
      <c r="BD405" s="7"/>
      <c r="BE405" s="6">
        <f ca="1">IF(Table2[[#This Row],[area]]="area1",Table2[[#This Row],[income]],0)</f>
        <v>0</v>
      </c>
      <c r="BF405" s="7">
        <f ca="1">IF(Table2[[#This Row],[area]]="area2",Table2[[#This Row],[income]],0)</f>
        <v>0</v>
      </c>
      <c r="BG405" s="7">
        <f ca="1">IF(Table2[[#This Row],[area]]="area3",Table2[[#This Row],[income]],0)</f>
        <v>0</v>
      </c>
      <c r="BH405" s="7">
        <f ca="1">IF(Table2[[#This Row],[area]]="area4",Table2[[#This Row],[income]],0)</f>
        <v>0</v>
      </c>
      <c r="BI405" s="7">
        <f ca="1">IF(Table2[[#This Row],[area]]="area5",Table2[[#This Row],[income]],0)</f>
        <v>0</v>
      </c>
      <c r="BJ405" s="7">
        <f ca="1">IF(Table2[[#This Row],[area]]="area6",Table2[[#This Row],[income]],0)</f>
        <v>0</v>
      </c>
      <c r="BK405" s="7">
        <f ca="1">IF(Table2[[#This Row],[area]]="area7",Table2[[#This Row],[income]],0)</f>
        <v>0</v>
      </c>
      <c r="BL405" s="7">
        <f ca="1">IF(Table2[[#This Row],[area]]="area8",Table2[[#This Row],[income]],0)</f>
        <v>0</v>
      </c>
      <c r="BM405" s="7">
        <f ca="1">IF(Table2[[#This Row],[area]]="area9",Table2[[#This Row],[income]],0)</f>
        <v>0</v>
      </c>
      <c r="BN405" s="7">
        <f ca="1">IF(Table2[[#This Row],[area]]="area10",Table2[[#This Row],[income]],0)</f>
        <v>79821</v>
      </c>
      <c r="BO405" s="6">
        <f ca="1">IF(Table2[[#This Row],[field_of_work]]="health",Table2[[#This Row],[income]],0)</f>
        <v>0</v>
      </c>
      <c r="BP405" s="7">
        <f ca="1">IF(Table2[[#This Row],[field_of_work]]="construction",Table2[[#This Row],[income]],0)</f>
        <v>79821</v>
      </c>
      <c r="BQ405" s="7">
        <f ca="1">IF(Table2[[#This Row],[field_of_work]]="teaching",Table2[[#This Row],[income]],0)</f>
        <v>0</v>
      </c>
      <c r="BR405" s="7">
        <f ca="1">IF(Table2[[#This Row],[field_of_work]]="IT",Table2[[#This Row],[income]],0)</f>
        <v>0</v>
      </c>
      <c r="BS405" s="7">
        <f ca="1">IF(Table2[[#This Row],[field_of_work]]="general work",Table2[[#This Row],[income]],0)</f>
        <v>0</v>
      </c>
      <c r="BT405" s="8">
        <f ca="1">IF(Table2[[#This Row],[field_of_work]]="agriculture",Table2[[#This Row],[income]],0)</f>
        <v>0</v>
      </c>
      <c r="BU405" s="6">
        <f ca="1">IF(Table2[[#This Row],[value_of_debts]]&gt;Table2[[#This Row],[income]],1,0)</f>
        <v>1</v>
      </c>
      <c r="BV405" s="7"/>
      <c r="BW405" s="6">
        <f ca="1">IF(Table2[[#This Row],[net_worth_of_person($)]]&gt;$BX$14,Table2[[#This Row],[age]],0)</f>
        <v>32</v>
      </c>
      <c r="BX405" s="8"/>
    </row>
    <row r="406" spans="2:76" x14ac:dyDescent="0.3">
      <c r="B406">
        <f t="shared" ca="1" si="141"/>
        <v>2</v>
      </c>
      <c r="C406" t="str">
        <f t="shared" ca="1" si="142"/>
        <v>women</v>
      </c>
      <c r="D406">
        <f t="shared" ca="1" si="143"/>
        <v>36</v>
      </c>
      <c r="E406">
        <f t="shared" ca="1" si="144"/>
        <v>3</v>
      </c>
      <c r="F406" t="str">
        <f t="shared" ca="1" si="145"/>
        <v>teaching</v>
      </c>
      <c r="G406">
        <f t="shared" ca="1" si="146"/>
        <v>3</v>
      </c>
      <c r="H406" t="str">
        <f t="shared" ca="1" si="147"/>
        <v>university</v>
      </c>
      <c r="I406">
        <f t="shared" ca="1" si="148"/>
        <v>1</v>
      </c>
      <c r="J406">
        <f t="shared" ca="1" si="149"/>
        <v>3</v>
      </c>
      <c r="K406">
        <f t="shared" ca="1" si="150"/>
        <v>66692</v>
      </c>
      <c r="L406">
        <f t="shared" ca="1" si="151"/>
        <v>14</v>
      </c>
      <c r="M406" t="str">
        <f t="shared" ca="1" si="139"/>
        <v>area10</v>
      </c>
      <c r="N406">
        <f t="shared" ca="1" si="152"/>
        <v>400152</v>
      </c>
      <c r="O406" s="2">
        <f t="shared" ca="1" si="153"/>
        <v>388061.77766250831</v>
      </c>
      <c r="P406" s="1">
        <f t="shared" ca="1" si="154"/>
        <v>72090.858556452295</v>
      </c>
      <c r="Q406">
        <f t="shared" ca="1" si="155"/>
        <v>71375</v>
      </c>
      <c r="R406">
        <f t="shared" ca="1" si="156"/>
        <v>54226.501376677639</v>
      </c>
      <c r="S406">
        <f t="shared" ca="1" si="157"/>
        <v>2969.8858989902947</v>
      </c>
      <c r="T406" s="1">
        <f t="shared" ca="1" si="158"/>
        <v>475212.74445544265</v>
      </c>
      <c r="U406" s="2">
        <f t="shared" ca="1" si="159"/>
        <v>513663.27903918596</v>
      </c>
      <c r="V406" s="1">
        <f t="shared" ca="1" si="160"/>
        <v>-38450.534583743312</v>
      </c>
      <c r="AD406" s="6">
        <f ca="1">IF(Table2[[#This Row],[gender]]="men",1,0)</f>
        <v>0</v>
      </c>
      <c r="AE406" s="7">
        <f ca="1">IF(Table2[[#This Row],[gender]]="women",1,0)</f>
        <v>1</v>
      </c>
      <c r="AF406" s="7"/>
      <c r="AG406" s="8"/>
      <c r="AI406" s="6">
        <f ca="1">IF(Table2[[#This Row],[field_of_work]]="health",1,0)</f>
        <v>0</v>
      </c>
      <c r="AJ406" s="7">
        <f ca="1">IF(Table2[[#This Row],[field_of_work]]="construction",1,0)</f>
        <v>0</v>
      </c>
      <c r="AK406" s="7">
        <f ca="1">IF(Table2[[#This Row],[field_of_work]]="teaching",1,0)</f>
        <v>1</v>
      </c>
      <c r="AL406" s="7">
        <f ca="1">IF(Table2[[#This Row],[field_of_work]]="IT",1,0)</f>
        <v>0</v>
      </c>
      <c r="AM406" s="7">
        <f ca="1">IF(Table2[[#This Row],[field_of_work]]="general work",1,0)</f>
        <v>0</v>
      </c>
      <c r="AN406" s="7">
        <f ca="1">IF(Table2[[#This Row],[field_of_work]]="agriculture",1,0)</f>
        <v>0</v>
      </c>
      <c r="AO406" s="7"/>
      <c r="AP406" s="7"/>
      <c r="AQ406" s="7"/>
      <c r="AR406" s="7"/>
      <c r="AS406" s="7"/>
      <c r="AT406" s="8"/>
      <c r="AV406" s="19">
        <f t="shared" ca="1" si="140"/>
        <v>28083.300007260023</v>
      </c>
      <c r="AW406" s="8"/>
      <c r="AX406" s="6">
        <f ca="1">IF(Table2[[#This Row],[debts]]&gt;$AY$14,1,0)</f>
        <v>1</v>
      </c>
      <c r="AY406" s="7"/>
      <c r="AZ406" s="8"/>
      <c r="BA406" s="26">
        <f ca="1">Table2[[#This Row],[mortage_left]]/Table2[[#This Row],[value_of_house]]</f>
        <v>0.96978592550457898</v>
      </c>
      <c r="BB406" s="7">
        <f t="shared" ca="1" si="161"/>
        <v>0</v>
      </c>
      <c r="BC406" s="7"/>
      <c r="BD406" s="7"/>
      <c r="BE406" s="6">
        <f ca="1">IF(Table2[[#This Row],[area]]="area1",Table2[[#This Row],[income]],0)</f>
        <v>0</v>
      </c>
      <c r="BF406" s="7">
        <f ca="1">IF(Table2[[#This Row],[area]]="area2",Table2[[#This Row],[income]],0)</f>
        <v>0</v>
      </c>
      <c r="BG406" s="7">
        <f ca="1">IF(Table2[[#This Row],[area]]="area3",Table2[[#This Row],[income]],0)</f>
        <v>0</v>
      </c>
      <c r="BH406" s="7">
        <f ca="1">IF(Table2[[#This Row],[area]]="area4",Table2[[#This Row],[income]],0)</f>
        <v>0</v>
      </c>
      <c r="BI406" s="7">
        <f ca="1">IF(Table2[[#This Row],[area]]="area5",Table2[[#This Row],[income]],0)</f>
        <v>0</v>
      </c>
      <c r="BJ406" s="7">
        <f ca="1">IF(Table2[[#This Row],[area]]="area6",Table2[[#This Row],[income]],0)</f>
        <v>0</v>
      </c>
      <c r="BK406" s="7">
        <f ca="1">IF(Table2[[#This Row],[area]]="area7",Table2[[#This Row],[income]],0)</f>
        <v>0</v>
      </c>
      <c r="BL406" s="7">
        <f ca="1">IF(Table2[[#This Row],[area]]="area8",Table2[[#This Row],[income]],0)</f>
        <v>0</v>
      </c>
      <c r="BM406" s="7">
        <f ca="1">IF(Table2[[#This Row],[area]]="area9",Table2[[#This Row],[income]],0)</f>
        <v>0</v>
      </c>
      <c r="BN406" s="7">
        <f ca="1">IF(Table2[[#This Row],[area]]="area10",Table2[[#This Row],[income]],0)</f>
        <v>66692</v>
      </c>
      <c r="BO406" s="6">
        <f ca="1">IF(Table2[[#This Row],[field_of_work]]="health",Table2[[#This Row],[income]],0)</f>
        <v>0</v>
      </c>
      <c r="BP406" s="7">
        <f ca="1">IF(Table2[[#This Row],[field_of_work]]="construction",Table2[[#This Row],[income]],0)</f>
        <v>0</v>
      </c>
      <c r="BQ406" s="7">
        <f ca="1">IF(Table2[[#This Row],[field_of_work]]="teaching",Table2[[#This Row],[income]],0)</f>
        <v>66692</v>
      </c>
      <c r="BR406" s="7">
        <f ca="1">IF(Table2[[#This Row],[field_of_work]]="IT",Table2[[#This Row],[income]],0)</f>
        <v>0</v>
      </c>
      <c r="BS406" s="7">
        <f ca="1">IF(Table2[[#This Row],[field_of_work]]="general work",Table2[[#This Row],[income]],0)</f>
        <v>0</v>
      </c>
      <c r="BT406" s="8">
        <f ca="1">IF(Table2[[#This Row],[field_of_work]]="agriculture",Table2[[#This Row],[income]],0)</f>
        <v>0</v>
      </c>
      <c r="BU406" s="6">
        <f ca="1">IF(Table2[[#This Row],[value_of_debts]]&gt;Table2[[#This Row],[income]],1,0)</f>
        <v>1</v>
      </c>
      <c r="BV406" s="7"/>
      <c r="BW406" s="6">
        <f ca="1">IF(Table2[[#This Row],[net_worth_of_person($)]]&gt;$BX$14,Table2[[#This Row],[age]],0)</f>
        <v>0</v>
      </c>
      <c r="BX406" s="8"/>
    </row>
    <row r="407" spans="2:76" x14ac:dyDescent="0.3">
      <c r="B407">
        <f t="shared" ca="1" si="141"/>
        <v>2</v>
      </c>
      <c r="C407" t="str">
        <f t="shared" ca="1" si="142"/>
        <v>women</v>
      </c>
      <c r="D407">
        <f t="shared" ca="1" si="143"/>
        <v>40</v>
      </c>
      <c r="E407">
        <f t="shared" ca="1" si="144"/>
        <v>4</v>
      </c>
      <c r="F407" t="str">
        <f t="shared" ca="1" si="145"/>
        <v>IT</v>
      </c>
      <c r="G407">
        <f t="shared" ca="1" si="146"/>
        <v>5</v>
      </c>
      <c r="H407" t="str">
        <f t="shared" ca="1" si="147"/>
        <v>other</v>
      </c>
      <c r="I407">
        <f t="shared" ca="1" si="148"/>
        <v>4</v>
      </c>
      <c r="J407">
        <f t="shared" ca="1" si="149"/>
        <v>2</v>
      </c>
      <c r="K407">
        <f t="shared" ca="1" si="150"/>
        <v>35036</v>
      </c>
      <c r="L407">
        <f t="shared" ca="1" si="151"/>
        <v>8</v>
      </c>
      <c r="M407" t="str">
        <f t="shared" ca="1" si="139"/>
        <v>area8</v>
      </c>
      <c r="N407">
        <f t="shared" ca="1" si="152"/>
        <v>175180</v>
      </c>
      <c r="O407" s="2">
        <f t="shared" ca="1" si="153"/>
        <v>25214.672308101886</v>
      </c>
      <c r="P407" s="1">
        <f t="shared" ca="1" si="154"/>
        <v>56166.600014520045</v>
      </c>
      <c r="Q407">
        <f t="shared" ca="1" si="155"/>
        <v>1320</v>
      </c>
      <c r="R407">
        <f t="shared" ca="1" si="156"/>
        <v>9659.8127577463219</v>
      </c>
      <c r="S407">
        <f t="shared" ca="1" si="157"/>
        <v>51441.448007301457</v>
      </c>
      <c r="T407" s="1">
        <f t="shared" ca="1" si="158"/>
        <v>282788.04802182154</v>
      </c>
      <c r="U407" s="2">
        <f t="shared" ca="1" si="159"/>
        <v>36194.48506584821</v>
      </c>
      <c r="V407" s="1">
        <f t="shared" ca="1" si="160"/>
        <v>246593.56295597332</v>
      </c>
      <c r="AD407" s="6">
        <f ca="1">IF(Table2[[#This Row],[gender]]="men",1,0)</f>
        <v>0</v>
      </c>
      <c r="AE407" s="7">
        <f ca="1">IF(Table2[[#This Row],[gender]]="women",1,0)</f>
        <v>1</v>
      </c>
      <c r="AF407" s="7"/>
      <c r="AG407" s="8"/>
      <c r="AI407" s="6">
        <f ca="1">IF(Table2[[#This Row],[field_of_work]]="health",1,0)</f>
        <v>0</v>
      </c>
      <c r="AJ407" s="7">
        <f ca="1">IF(Table2[[#This Row],[field_of_work]]="construction",1,0)</f>
        <v>0</v>
      </c>
      <c r="AK407" s="7">
        <f ca="1">IF(Table2[[#This Row],[field_of_work]]="teaching",1,0)</f>
        <v>0</v>
      </c>
      <c r="AL407" s="7">
        <f ca="1">IF(Table2[[#This Row],[field_of_work]]="IT",1,0)</f>
        <v>1</v>
      </c>
      <c r="AM407" s="7">
        <f ca="1">IF(Table2[[#This Row],[field_of_work]]="general work",1,0)</f>
        <v>0</v>
      </c>
      <c r="AN407" s="7">
        <f ca="1">IF(Table2[[#This Row],[field_of_work]]="agriculture",1,0)</f>
        <v>0</v>
      </c>
      <c r="AO407" s="7"/>
      <c r="AP407" s="7"/>
      <c r="AQ407" s="7"/>
      <c r="AR407" s="7"/>
      <c r="AS407" s="7"/>
      <c r="AT407" s="8"/>
      <c r="AV407" s="19">
        <f t="shared" ca="1" si="140"/>
        <v>3553.0460962544125</v>
      </c>
      <c r="AW407" s="8"/>
      <c r="AX407" s="6">
        <f ca="1">IF(Table2[[#This Row],[debts]]&gt;$AY$14,1,0)</f>
        <v>1</v>
      </c>
      <c r="AY407" s="7"/>
      <c r="AZ407" s="8"/>
      <c r="BA407" s="26">
        <f ca="1">Table2[[#This Row],[mortage_left]]/Table2[[#This Row],[value_of_house]]</f>
        <v>0.14393579351582309</v>
      </c>
      <c r="BB407" s="7">
        <f t="shared" ca="1" si="161"/>
        <v>1</v>
      </c>
      <c r="BC407" s="7"/>
      <c r="BD407" s="7"/>
      <c r="BE407" s="6">
        <f ca="1">IF(Table2[[#This Row],[area]]="area1",Table2[[#This Row],[income]],0)</f>
        <v>0</v>
      </c>
      <c r="BF407" s="7">
        <f ca="1">IF(Table2[[#This Row],[area]]="area2",Table2[[#This Row],[income]],0)</f>
        <v>0</v>
      </c>
      <c r="BG407" s="7">
        <f ca="1">IF(Table2[[#This Row],[area]]="area3",Table2[[#This Row],[income]],0)</f>
        <v>0</v>
      </c>
      <c r="BH407" s="7">
        <f ca="1">IF(Table2[[#This Row],[area]]="area4",Table2[[#This Row],[income]],0)</f>
        <v>0</v>
      </c>
      <c r="BI407" s="7">
        <f ca="1">IF(Table2[[#This Row],[area]]="area5",Table2[[#This Row],[income]],0)</f>
        <v>0</v>
      </c>
      <c r="BJ407" s="7">
        <f ca="1">IF(Table2[[#This Row],[area]]="area6",Table2[[#This Row],[income]],0)</f>
        <v>0</v>
      </c>
      <c r="BK407" s="7">
        <f ca="1">IF(Table2[[#This Row],[area]]="area7",Table2[[#This Row],[income]],0)</f>
        <v>0</v>
      </c>
      <c r="BL407" s="7">
        <f ca="1">IF(Table2[[#This Row],[area]]="area8",Table2[[#This Row],[income]],0)</f>
        <v>35036</v>
      </c>
      <c r="BM407" s="7">
        <f ca="1">IF(Table2[[#This Row],[area]]="area9",Table2[[#This Row],[income]],0)</f>
        <v>0</v>
      </c>
      <c r="BN407" s="7">
        <f ca="1">IF(Table2[[#This Row],[area]]="area10",Table2[[#This Row],[income]],0)</f>
        <v>0</v>
      </c>
      <c r="BO407" s="6">
        <f ca="1">IF(Table2[[#This Row],[field_of_work]]="health",Table2[[#This Row],[income]],0)</f>
        <v>0</v>
      </c>
      <c r="BP407" s="7">
        <f ca="1">IF(Table2[[#This Row],[field_of_work]]="construction",Table2[[#This Row],[income]],0)</f>
        <v>0</v>
      </c>
      <c r="BQ407" s="7">
        <f ca="1">IF(Table2[[#This Row],[field_of_work]]="teaching",Table2[[#This Row],[income]],0)</f>
        <v>0</v>
      </c>
      <c r="BR407" s="7">
        <f ca="1">IF(Table2[[#This Row],[field_of_work]]="IT",Table2[[#This Row],[income]],0)</f>
        <v>35036</v>
      </c>
      <c r="BS407" s="7">
        <f ca="1">IF(Table2[[#This Row],[field_of_work]]="general work",Table2[[#This Row],[income]],0)</f>
        <v>0</v>
      </c>
      <c r="BT407" s="8">
        <f ca="1">IF(Table2[[#This Row],[field_of_work]]="agriculture",Table2[[#This Row],[income]],0)</f>
        <v>0</v>
      </c>
      <c r="BU407" s="6">
        <f ca="1">IF(Table2[[#This Row],[value_of_debts]]&gt;Table2[[#This Row],[income]],1,0)</f>
        <v>1</v>
      </c>
      <c r="BV407" s="7"/>
      <c r="BW407" s="6">
        <f ca="1">IF(Table2[[#This Row],[net_worth_of_person($)]]&gt;$BX$14,Table2[[#This Row],[age]],0)</f>
        <v>40</v>
      </c>
      <c r="BX407" s="8"/>
    </row>
    <row r="408" spans="2:76" x14ac:dyDescent="0.3">
      <c r="B408">
        <f t="shared" ca="1" si="141"/>
        <v>1</v>
      </c>
      <c r="C408" t="str">
        <f t="shared" ca="1" si="142"/>
        <v>men</v>
      </c>
      <c r="D408">
        <f t="shared" ca="1" si="143"/>
        <v>45</v>
      </c>
      <c r="E408">
        <f t="shared" ca="1" si="144"/>
        <v>3</v>
      </c>
      <c r="F408" t="str">
        <f t="shared" ca="1" si="145"/>
        <v>teaching</v>
      </c>
      <c r="G408">
        <f t="shared" ca="1" si="146"/>
        <v>4</v>
      </c>
      <c r="H408" t="str">
        <f t="shared" ca="1" si="147"/>
        <v>technical</v>
      </c>
      <c r="I408">
        <f t="shared" ca="1" si="148"/>
        <v>4</v>
      </c>
      <c r="J408">
        <f t="shared" ca="1" si="149"/>
        <v>1</v>
      </c>
      <c r="K408">
        <f t="shared" ca="1" si="150"/>
        <v>49282</v>
      </c>
      <c r="L408">
        <f t="shared" ca="1" si="151"/>
        <v>2</v>
      </c>
      <c r="M408" t="str">
        <f t="shared" ca="1" si="139"/>
        <v>area2</v>
      </c>
      <c r="N408">
        <f t="shared" ca="1" si="152"/>
        <v>246410</v>
      </c>
      <c r="O408" s="2">
        <f t="shared" ca="1" si="153"/>
        <v>189505.05968225157</v>
      </c>
      <c r="P408" s="1">
        <f t="shared" ca="1" si="154"/>
        <v>3553.0460962544125</v>
      </c>
      <c r="Q408">
        <f t="shared" ca="1" si="155"/>
        <v>824</v>
      </c>
      <c r="R408">
        <f t="shared" ca="1" si="156"/>
        <v>83813.378910291329</v>
      </c>
      <c r="S408">
        <f t="shared" ca="1" si="157"/>
        <v>43974.170844917535</v>
      </c>
      <c r="T408" s="1">
        <f t="shared" ca="1" si="158"/>
        <v>293937.21694117191</v>
      </c>
      <c r="U408" s="2">
        <f t="shared" ca="1" si="159"/>
        <v>274142.43859254289</v>
      </c>
      <c r="V408" s="1">
        <f t="shared" ca="1" si="160"/>
        <v>19794.778348629014</v>
      </c>
      <c r="AD408" s="6">
        <f ca="1">IF(Table2[[#This Row],[gender]]="men",1,0)</f>
        <v>1</v>
      </c>
      <c r="AE408" s="7">
        <f ca="1">IF(Table2[[#This Row],[gender]]="women",1,0)</f>
        <v>0</v>
      </c>
      <c r="AF408" s="7"/>
      <c r="AG408" s="8"/>
      <c r="AI408" s="6">
        <f ca="1">IF(Table2[[#This Row],[field_of_work]]="health",1,0)</f>
        <v>0</v>
      </c>
      <c r="AJ408" s="7">
        <f ca="1">IF(Table2[[#This Row],[field_of_work]]="construction",1,0)</f>
        <v>0</v>
      </c>
      <c r="AK408" s="7">
        <f ca="1">IF(Table2[[#This Row],[field_of_work]]="teaching",1,0)</f>
        <v>1</v>
      </c>
      <c r="AL408" s="7">
        <f ca="1">IF(Table2[[#This Row],[field_of_work]]="IT",1,0)</f>
        <v>0</v>
      </c>
      <c r="AM408" s="7">
        <f ca="1">IF(Table2[[#This Row],[field_of_work]]="general work",1,0)</f>
        <v>0</v>
      </c>
      <c r="AN408" s="7">
        <f ca="1">IF(Table2[[#This Row],[field_of_work]]="agriculture",1,0)</f>
        <v>0</v>
      </c>
      <c r="AO408" s="7"/>
      <c r="AP408" s="7"/>
      <c r="AQ408" s="7"/>
      <c r="AR408" s="7"/>
      <c r="AS408" s="7"/>
      <c r="AT408" s="8"/>
      <c r="AV408" s="19">
        <f t="shared" ca="1" si="140"/>
        <v>18082.659619285292</v>
      </c>
      <c r="AW408" s="8"/>
      <c r="AX408" s="6">
        <f ca="1">IF(Table2[[#This Row],[debts]]&gt;$AY$14,1,0)</f>
        <v>1</v>
      </c>
      <c r="AY408" s="7"/>
      <c r="AZ408" s="8"/>
      <c r="BA408" s="26">
        <f ca="1">Table2[[#This Row],[mortage_left]]/Table2[[#This Row],[value_of_house]]</f>
        <v>0.76906399773650247</v>
      </c>
      <c r="BB408" s="7">
        <f t="shared" ca="1" si="161"/>
        <v>0</v>
      </c>
      <c r="BC408" s="7"/>
      <c r="BD408" s="7"/>
      <c r="BE408" s="6">
        <f ca="1">IF(Table2[[#This Row],[area]]="area1",Table2[[#This Row],[income]],0)</f>
        <v>0</v>
      </c>
      <c r="BF408" s="7">
        <f ca="1">IF(Table2[[#This Row],[area]]="area2",Table2[[#This Row],[income]],0)</f>
        <v>49282</v>
      </c>
      <c r="BG408" s="7">
        <f ca="1">IF(Table2[[#This Row],[area]]="area3",Table2[[#This Row],[income]],0)</f>
        <v>0</v>
      </c>
      <c r="BH408" s="7">
        <f ca="1">IF(Table2[[#This Row],[area]]="area4",Table2[[#This Row],[income]],0)</f>
        <v>0</v>
      </c>
      <c r="BI408" s="7">
        <f ca="1">IF(Table2[[#This Row],[area]]="area5",Table2[[#This Row],[income]],0)</f>
        <v>0</v>
      </c>
      <c r="BJ408" s="7">
        <f ca="1">IF(Table2[[#This Row],[area]]="area6",Table2[[#This Row],[income]],0)</f>
        <v>0</v>
      </c>
      <c r="BK408" s="7">
        <f ca="1">IF(Table2[[#This Row],[area]]="area7",Table2[[#This Row],[income]],0)</f>
        <v>0</v>
      </c>
      <c r="BL408" s="7">
        <f ca="1">IF(Table2[[#This Row],[area]]="area8",Table2[[#This Row],[income]],0)</f>
        <v>0</v>
      </c>
      <c r="BM408" s="7">
        <f ca="1">IF(Table2[[#This Row],[area]]="area9",Table2[[#This Row],[income]],0)</f>
        <v>0</v>
      </c>
      <c r="BN408" s="7">
        <f ca="1">IF(Table2[[#This Row],[area]]="area10",Table2[[#This Row],[income]],0)</f>
        <v>0</v>
      </c>
      <c r="BO408" s="6">
        <f ca="1">IF(Table2[[#This Row],[field_of_work]]="health",Table2[[#This Row],[income]],0)</f>
        <v>0</v>
      </c>
      <c r="BP408" s="7">
        <f ca="1">IF(Table2[[#This Row],[field_of_work]]="construction",Table2[[#This Row],[income]],0)</f>
        <v>0</v>
      </c>
      <c r="BQ408" s="7">
        <f ca="1">IF(Table2[[#This Row],[field_of_work]]="teaching",Table2[[#This Row],[income]],0)</f>
        <v>49282</v>
      </c>
      <c r="BR408" s="7">
        <f ca="1">IF(Table2[[#This Row],[field_of_work]]="IT",Table2[[#This Row],[income]],0)</f>
        <v>0</v>
      </c>
      <c r="BS408" s="7">
        <f ca="1">IF(Table2[[#This Row],[field_of_work]]="general work",Table2[[#This Row],[income]],0)</f>
        <v>0</v>
      </c>
      <c r="BT408" s="8">
        <f ca="1">IF(Table2[[#This Row],[field_of_work]]="agriculture",Table2[[#This Row],[income]],0)</f>
        <v>0</v>
      </c>
      <c r="BU408" s="6">
        <f ca="1">IF(Table2[[#This Row],[value_of_debts]]&gt;Table2[[#This Row],[income]],1,0)</f>
        <v>1</v>
      </c>
      <c r="BV408" s="7"/>
      <c r="BW408" s="6">
        <f ca="1">IF(Table2[[#This Row],[net_worth_of_person($)]]&gt;$BX$14,Table2[[#This Row],[age]],0)</f>
        <v>45</v>
      </c>
      <c r="BX408" s="8"/>
    </row>
    <row r="409" spans="2:76" x14ac:dyDescent="0.3">
      <c r="B409">
        <f t="shared" ca="1" si="141"/>
        <v>2</v>
      </c>
      <c r="C409" t="str">
        <f t="shared" ca="1" si="142"/>
        <v>women</v>
      </c>
      <c r="D409">
        <f t="shared" ca="1" si="143"/>
        <v>44</v>
      </c>
      <c r="E409">
        <f t="shared" ca="1" si="144"/>
        <v>6</v>
      </c>
      <c r="F409" t="str">
        <f t="shared" ca="1" si="145"/>
        <v>agriculture</v>
      </c>
      <c r="G409">
        <f t="shared" ca="1" si="146"/>
        <v>4</v>
      </c>
      <c r="H409" t="str">
        <f t="shared" ca="1" si="147"/>
        <v>technical</v>
      </c>
      <c r="I409">
        <f t="shared" ca="1" si="148"/>
        <v>0</v>
      </c>
      <c r="J409">
        <f t="shared" ca="1" si="149"/>
        <v>3</v>
      </c>
      <c r="K409">
        <f t="shared" ca="1" si="150"/>
        <v>72603</v>
      </c>
      <c r="L409">
        <f t="shared" ca="1" si="151"/>
        <v>13</v>
      </c>
      <c r="M409" t="str">
        <f t="shared" ca="1" si="139"/>
        <v>area10</v>
      </c>
      <c r="N409">
        <f t="shared" ca="1" si="152"/>
        <v>290412</v>
      </c>
      <c r="O409" s="2">
        <f t="shared" ca="1" si="153"/>
        <v>225985.87716794506</v>
      </c>
      <c r="P409" s="1">
        <f t="shared" ca="1" si="154"/>
        <v>54247.978857855873</v>
      </c>
      <c r="Q409">
        <f t="shared" ca="1" si="155"/>
        <v>18277</v>
      </c>
      <c r="R409">
        <f t="shared" ca="1" si="156"/>
        <v>323.00895483394947</v>
      </c>
      <c r="S409">
        <f t="shared" ca="1" si="157"/>
        <v>68259.058008691354</v>
      </c>
      <c r="T409" s="1">
        <f t="shared" ca="1" si="158"/>
        <v>412919.03686654725</v>
      </c>
      <c r="U409" s="2">
        <f t="shared" ca="1" si="159"/>
        <v>244585.88612277902</v>
      </c>
      <c r="V409" s="1">
        <f t="shared" ca="1" si="160"/>
        <v>168333.15074376823</v>
      </c>
      <c r="AD409" s="6">
        <f ca="1">IF(Table2[[#This Row],[gender]]="men",1,0)</f>
        <v>0</v>
      </c>
      <c r="AE409" s="7">
        <f ca="1">IF(Table2[[#This Row],[gender]]="women",1,0)</f>
        <v>1</v>
      </c>
      <c r="AF409" s="7"/>
      <c r="AG409" s="8"/>
      <c r="AI409" s="6">
        <f ca="1">IF(Table2[[#This Row],[field_of_work]]="health",1,0)</f>
        <v>0</v>
      </c>
      <c r="AJ409" s="7">
        <f ca="1">IF(Table2[[#This Row],[field_of_work]]="construction",1,0)</f>
        <v>0</v>
      </c>
      <c r="AK409" s="7">
        <f ca="1">IF(Table2[[#This Row],[field_of_work]]="teaching",1,0)</f>
        <v>0</v>
      </c>
      <c r="AL409" s="7">
        <f ca="1">IF(Table2[[#This Row],[field_of_work]]="IT",1,0)</f>
        <v>0</v>
      </c>
      <c r="AM409" s="7">
        <f ca="1">IF(Table2[[#This Row],[field_of_work]]="general work",1,0)</f>
        <v>0</v>
      </c>
      <c r="AN409" s="7">
        <f ca="1">IF(Table2[[#This Row],[field_of_work]]="agriculture",1,0)</f>
        <v>1</v>
      </c>
      <c r="AO409" s="7"/>
      <c r="AP409" s="7"/>
      <c r="AQ409" s="7"/>
      <c r="AR409" s="7"/>
      <c r="AS409" s="7"/>
      <c r="AT409" s="8"/>
      <c r="AV409" s="19">
        <f t="shared" ca="1" si="140"/>
        <v>10705.38205707753</v>
      </c>
      <c r="AW409" s="8"/>
      <c r="AX409" s="6">
        <f ca="1">IF(Table2[[#This Row],[debts]]&gt;$AY$14,1,0)</f>
        <v>0</v>
      </c>
      <c r="AY409" s="7"/>
      <c r="AZ409" s="8"/>
      <c r="BA409" s="26">
        <f ca="1">Table2[[#This Row],[mortage_left]]/Table2[[#This Row],[value_of_house]]</f>
        <v>0.77815612704690251</v>
      </c>
      <c r="BB409" s="7">
        <f t="shared" ca="1" si="161"/>
        <v>0</v>
      </c>
      <c r="BC409" s="7"/>
      <c r="BD409" s="7"/>
      <c r="BE409" s="6">
        <f ca="1">IF(Table2[[#This Row],[area]]="area1",Table2[[#This Row],[income]],0)</f>
        <v>0</v>
      </c>
      <c r="BF409" s="7">
        <f ca="1">IF(Table2[[#This Row],[area]]="area2",Table2[[#This Row],[income]],0)</f>
        <v>0</v>
      </c>
      <c r="BG409" s="7">
        <f ca="1">IF(Table2[[#This Row],[area]]="area3",Table2[[#This Row],[income]],0)</f>
        <v>0</v>
      </c>
      <c r="BH409" s="7">
        <f ca="1">IF(Table2[[#This Row],[area]]="area4",Table2[[#This Row],[income]],0)</f>
        <v>0</v>
      </c>
      <c r="BI409" s="7">
        <f ca="1">IF(Table2[[#This Row],[area]]="area5",Table2[[#This Row],[income]],0)</f>
        <v>0</v>
      </c>
      <c r="BJ409" s="7">
        <f ca="1">IF(Table2[[#This Row],[area]]="area6",Table2[[#This Row],[income]],0)</f>
        <v>0</v>
      </c>
      <c r="BK409" s="7">
        <f ca="1">IF(Table2[[#This Row],[area]]="area7",Table2[[#This Row],[income]],0)</f>
        <v>0</v>
      </c>
      <c r="BL409" s="7">
        <f ca="1">IF(Table2[[#This Row],[area]]="area8",Table2[[#This Row],[income]],0)</f>
        <v>0</v>
      </c>
      <c r="BM409" s="7">
        <f ca="1">IF(Table2[[#This Row],[area]]="area9",Table2[[#This Row],[income]],0)</f>
        <v>0</v>
      </c>
      <c r="BN409" s="7">
        <f ca="1">IF(Table2[[#This Row],[area]]="area10",Table2[[#This Row],[income]],0)</f>
        <v>72603</v>
      </c>
      <c r="BO409" s="6">
        <f ca="1">IF(Table2[[#This Row],[field_of_work]]="health",Table2[[#This Row],[income]],0)</f>
        <v>0</v>
      </c>
      <c r="BP409" s="7">
        <f ca="1">IF(Table2[[#This Row],[field_of_work]]="construction",Table2[[#This Row],[income]],0)</f>
        <v>0</v>
      </c>
      <c r="BQ409" s="7">
        <f ca="1">IF(Table2[[#This Row],[field_of_work]]="teaching",Table2[[#This Row],[income]],0)</f>
        <v>0</v>
      </c>
      <c r="BR409" s="7">
        <f ca="1">IF(Table2[[#This Row],[field_of_work]]="IT",Table2[[#This Row],[income]],0)</f>
        <v>0</v>
      </c>
      <c r="BS409" s="7">
        <f ca="1">IF(Table2[[#This Row],[field_of_work]]="general work",Table2[[#This Row],[income]],0)</f>
        <v>0</v>
      </c>
      <c r="BT409" s="8">
        <f ca="1">IF(Table2[[#This Row],[field_of_work]]="agriculture",Table2[[#This Row],[income]],0)</f>
        <v>72603</v>
      </c>
      <c r="BU409" s="6">
        <f ca="1">IF(Table2[[#This Row],[value_of_debts]]&gt;Table2[[#This Row],[income]],1,0)</f>
        <v>1</v>
      </c>
      <c r="BV409" s="7"/>
      <c r="BW409" s="6">
        <f ca="1">IF(Table2[[#This Row],[net_worth_of_person($)]]&gt;$BX$14,Table2[[#This Row],[age]],0)</f>
        <v>44</v>
      </c>
      <c r="BX409" s="8"/>
    </row>
    <row r="410" spans="2:76" x14ac:dyDescent="0.3">
      <c r="B410">
        <f t="shared" ca="1" si="141"/>
        <v>1</v>
      </c>
      <c r="C410" t="str">
        <f t="shared" ca="1" si="142"/>
        <v>men</v>
      </c>
      <c r="D410">
        <f t="shared" ca="1" si="143"/>
        <v>35</v>
      </c>
      <c r="E410">
        <f t="shared" ca="1" si="144"/>
        <v>4</v>
      </c>
      <c r="F410" t="str">
        <f t="shared" ca="1" si="145"/>
        <v>IT</v>
      </c>
      <c r="G410">
        <f t="shared" ca="1" si="146"/>
        <v>5</v>
      </c>
      <c r="H410" t="str">
        <f t="shared" ca="1" si="147"/>
        <v>other</v>
      </c>
      <c r="I410">
        <f t="shared" ca="1" si="148"/>
        <v>4</v>
      </c>
      <c r="J410">
        <f t="shared" ca="1" si="149"/>
        <v>3</v>
      </c>
      <c r="K410">
        <f t="shared" ca="1" si="150"/>
        <v>64897</v>
      </c>
      <c r="L410">
        <f t="shared" ca="1" si="151"/>
        <v>6</v>
      </c>
      <c r="M410" t="str">
        <f t="shared" ca="1" si="139"/>
        <v>area6</v>
      </c>
      <c r="N410">
        <f t="shared" ca="1" si="152"/>
        <v>324485</v>
      </c>
      <c r="O410" s="2">
        <f t="shared" ca="1" si="153"/>
        <v>173976.01971252589</v>
      </c>
      <c r="P410" s="1">
        <f t="shared" ca="1" si="154"/>
        <v>32116.146171232591</v>
      </c>
      <c r="Q410">
        <f t="shared" ca="1" si="155"/>
        <v>24359</v>
      </c>
      <c r="R410">
        <f t="shared" ca="1" si="156"/>
        <v>17370.498312595286</v>
      </c>
      <c r="S410">
        <f t="shared" ca="1" si="157"/>
        <v>67282.950059718132</v>
      </c>
      <c r="T410" s="1">
        <f t="shared" ca="1" si="158"/>
        <v>423884.09623095067</v>
      </c>
      <c r="U410" s="2">
        <f t="shared" ca="1" si="159"/>
        <v>215705.51802512119</v>
      </c>
      <c r="V410" s="1">
        <f t="shared" ca="1" si="160"/>
        <v>208178.57820582949</v>
      </c>
      <c r="AD410" s="6">
        <f ca="1">IF(Table2[[#This Row],[gender]]="men",1,0)</f>
        <v>1</v>
      </c>
      <c r="AE410" s="7">
        <f ca="1">IF(Table2[[#This Row],[gender]]="women",1,0)</f>
        <v>0</v>
      </c>
      <c r="AF410" s="7"/>
      <c r="AG410" s="8"/>
      <c r="AI410" s="6">
        <f ca="1">IF(Table2[[#This Row],[field_of_work]]="health",1,0)</f>
        <v>0</v>
      </c>
      <c r="AJ410" s="7">
        <f ca="1">IF(Table2[[#This Row],[field_of_work]]="construction",1,0)</f>
        <v>0</v>
      </c>
      <c r="AK410" s="7">
        <f ca="1">IF(Table2[[#This Row],[field_of_work]]="teaching",1,0)</f>
        <v>0</v>
      </c>
      <c r="AL410" s="7">
        <f ca="1">IF(Table2[[#This Row],[field_of_work]]="IT",1,0)</f>
        <v>1</v>
      </c>
      <c r="AM410" s="7">
        <f ca="1">IF(Table2[[#This Row],[field_of_work]]="general work",1,0)</f>
        <v>0</v>
      </c>
      <c r="AN410" s="7">
        <f ca="1">IF(Table2[[#This Row],[field_of_work]]="agriculture",1,0)</f>
        <v>0</v>
      </c>
      <c r="AO410" s="7"/>
      <c r="AP410" s="7"/>
      <c r="AQ410" s="7"/>
      <c r="AR410" s="7"/>
      <c r="AS410" s="7"/>
      <c r="AT410" s="8"/>
      <c r="AV410" s="19">
        <f t="shared" ca="1" si="140"/>
        <v>48625.512863966818</v>
      </c>
      <c r="AW410" s="8"/>
      <c r="AX410" s="6">
        <f ca="1">IF(Table2[[#This Row],[debts]]&gt;$AY$14,1,0)</f>
        <v>1</v>
      </c>
      <c r="AY410" s="7"/>
      <c r="AZ410" s="8"/>
      <c r="BA410" s="26">
        <f ca="1">Table2[[#This Row],[mortage_left]]/Table2[[#This Row],[value_of_house]]</f>
        <v>0.53616043796331381</v>
      </c>
      <c r="BB410" s="7">
        <f t="shared" ca="1" si="161"/>
        <v>0</v>
      </c>
      <c r="BC410" s="7"/>
      <c r="BD410" s="7"/>
      <c r="BE410" s="6">
        <f ca="1">IF(Table2[[#This Row],[area]]="area1",Table2[[#This Row],[income]],0)</f>
        <v>0</v>
      </c>
      <c r="BF410" s="7">
        <f ca="1">IF(Table2[[#This Row],[area]]="area2",Table2[[#This Row],[income]],0)</f>
        <v>0</v>
      </c>
      <c r="BG410" s="7">
        <f ca="1">IF(Table2[[#This Row],[area]]="area3",Table2[[#This Row],[income]],0)</f>
        <v>0</v>
      </c>
      <c r="BH410" s="7">
        <f ca="1">IF(Table2[[#This Row],[area]]="area4",Table2[[#This Row],[income]],0)</f>
        <v>0</v>
      </c>
      <c r="BI410" s="7">
        <f ca="1">IF(Table2[[#This Row],[area]]="area5",Table2[[#This Row],[income]],0)</f>
        <v>0</v>
      </c>
      <c r="BJ410" s="7">
        <f ca="1">IF(Table2[[#This Row],[area]]="area6",Table2[[#This Row],[income]],0)</f>
        <v>64897</v>
      </c>
      <c r="BK410" s="7">
        <f ca="1">IF(Table2[[#This Row],[area]]="area7",Table2[[#This Row],[income]],0)</f>
        <v>0</v>
      </c>
      <c r="BL410" s="7">
        <f ca="1">IF(Table2[[#This Row],[area]]="area8",Table2[[#This Row],[income]],0)</f>
        <v>0</v>
      </c>
      <c r="BM410" s="7">
        <f ca="1">IF(Table2[[#This Row],[area]]="area9",Table2[[#This Row],[income]],0)</f>
        <v>0</v>
      </c>
      <c r="BN410" s="7">
        <f ca="1">IF(Table2[[#This Row],[area]]="area10",Table2[[#This Row],[income]],0)</f>
        <v>0</v>
      </c>
      <c r="BO410" s="6">
        <f ca="1">IF(Table2[[#This Row],[field_of_work]]="health",Table2[[#This Row],[income]],0)</f>
        <v>0</v>
      </c>
      <c r="BP410" s="7">
        <f ca="1">IF(Table2[[#This Row],[field_of_work]]="construction",Table2[[#This Row],[income]],0)</f>
        <v>0</v>
      </c>
      <c r="BQ410" s="7">
        <f ca="1">IF(Table2[[#This Row],[field_of_work]]="teaching",Table2[[#This Row],[income]],0)</f>
        <v>0</v>
      </c>
      <c r="BR410" s="7">
        <f ca="1">IF(Table2[[#This Row],[field_of_work]]="IT",Table2[[#This Row],[income]],0)</f>
        <v>64897</v>
      </c>
      <c r="BS410" s="7">
        <f ca="1">IF(Table2[[#This Row],[field_of_work]]="general work",Table2[[#This Row],[income]],0)</f>
        <v>0</v>
      </c>
      <c r="BT410" s="8">
        <f ca="1">IF(Table2[[#This Row],[field_of_work]]="agriculture",Table2[[#This Row],[income]],0)</f>
        <v>0</v>
      </c>
      <c r="BU410" s="6">
        <f ca="1">IF(Table2[[#This Row],[value_of_debts]]&gt;Table2[[#This Row],[income]],1,0)</f>
        <v>1</v>
      </c>
      <c r="BV410" s="7"/>
      <c r="BW410" s="6">
        <f ca="1">IF(Table2[[#This Row],[net_worth_of_person($)]]&gt;$BX$14,Table2[[#This Row],[age]],0)</f>
        <v>35</v>
      </c>
      <c r="BX410" s="8"/>
    </row>
    <row r="411" spans="2:76" x14ac:dyDescent="0.3">
      <c r="B411">
        <f t="shared" ca="1" si="141"/>
        <v>2</v>
      </c>
      <c r="C411" t="str">
        <f t="shared" ca="1" si="142"/>
        <v>women</v>
      </c>
      <c r="D411">
        <f t="shared" ca="1" si="143"/>
        <v>34</v>
      </c>
      <c r="E411">
        <f t="shared" ca="1" si="144"/>
        <v>1</v>
      </c>
      <c r="F411" t="str">
        <f t="shared" ca="1" si="145"/>
        <v>health</v>
      </c>
      <c r="G411">
        <f t="shared" ca="1" si="146"/>
        <v>1</v>
      </c>
      <c r="H411" t="str">
        <f t="shared" ca="1" si="147"/>
        <v>highschool</v>
      </c>
      <c r="I411">
        <f t="shared" ca="1" si="148"/>
        <v>4</v>
      </c>
      <c r="J411">
        <f t="shared" ca="1" si="149"/>
        <v>1</v>
      </c>
      <c r="K411">
        <f t="shared" ca="1" si="150"/>
        <v>65081</v>
      </c>
      <c r="L411">
        <f t="shared" ca="1" si="151"/>
        <v>14</v>
      </c>
      <c r="M411" t="str">
        <f t="shared" ca="1" si="139"/>
        <v>area10</v>
      </c>
      <c r="N411">
        <f t="shared" ca="1" si="152"/>
        <v>325405</v>
      </c>
      <c r="O411" s="2">
        <f t="shared" ca="1" si="153"/>
        <v>278327.23621876625</v>
      </c>
      <c r="P411" s="1">
        <f t="shared" ca="1" si="154"/>
        <v>48625.512863966818</v>
      </c>
      <c r="Q411">
        <f t="shared" ca="1" si="155"/>
        <v>44911</v>
      </c>
      <c r="R411">
        <f t="shared" ca="1" si="156"/>
        <v>108668.89472503265</v>
      </c>
      <c r="S411">
        <f t="shared" ca="1" si="157"/>
        <v>24866.779837576192</v>
      </c>
      <c r="T411" s="1">
        <f t="shared" ca="1" si="158"/>
        <v>398897.29270154302</v>
      </c>
      <c r="U411" s="2">
        <f t="shared" ca="1" si="159"/>
        <v>431907.13094379893</v>
      </c>
      <c r="V411" s="1">
        <f t="shared" ca="1" si="160"/>
        <v>-33009.838242255908</v>
      </c>
      <c r="AD411" s="6">
        <f ca="1">IF(Table2[[#This Row],[gender]]="men",1,0)</f>
        <v>0</v>
      </c>
      <c r="AE411" s="7">
        <f ca="1">IF(Table2[[#This Row],[gender]]="women",1,0)</f>
        <v>1</v>
      </c>
      <c r="AF411" s="7"/>
      <c r="AG411" s="8"/>
      <c r="AI411" s="6">
        <f ca="1">IF(Table2[[#This Row],[field_of_work]]="health",1,0)</f>
        <v>1</v>
      </c>
      <c r="AJ411" s="7">
        <f ca="1">IF(Table2[[#This Row],[field_of_work]]="construction",1,0)</f>
        <v>0</v>
      </c>
      <c r="AK411" s="7">
        <f ca="1">IF(Table2[[#This Row],[field_of_work]]="teaching",1,0)</f>
        <v>0</v>
      </c>
      <c r="AL411" s="7">
        <f ca="1">IF(Table2[[#This Row],[field_of_work]]="IT",1,0)</f>
        <v>0</v>
      </c>
      <c r="AM411" s="7">
        <f ca="1">IF(Table2[[#This Row],[field_of_work]]="general work",1,0)</f>
        <v>0</v>
      </c>
      <c r="AN411" s="7">
        <f ca="1">IF(Table2[[#This Row],[field_of_work]]="agriculture",1,0)</f>
        <v>0</v>
      </c>
      <c r="AO411" s="7"/>
      <c r="AP411" s="7"/>
      <c r="AQ411" s="7"/>
      <c r="AR411" s="7"/>
      <c r="AS411" s="7"/>
      <c r="AT411" s="8"/>
      <c r="AV411" s="19">
        <f t="shared" ca="1" si="140"/>
        <v>74261.464176772846</v>
      </c>
      <c r="AW411" s="8"/>
      <c r="AX411" s="6">
        <f ca="1">IF(Table2[[#This Row],[debts]]&gt;$AY$14,1,0)</f>
        <v>1</v>
      </c>
      <c r="AY411" s="7"/>
      <c r="AZ411" s="8"/>
      <c r="BA411" s="26">
        <f ca="1">Table2[[#This Row],[mortage_left]]/Table2[[#This Row],[value_of_house]]</f>
        <v>0.85532562873577922</v>
      </c>
      <c r="BB411" s="7">
        <f t="shared" ca="1" si="161"/>
        <v>0</v>
      </c>
      <c r="BC411" s="7"/>
      <c r="BD411" s="7"/>
      <c r="BE411" s="6">
        <f ca="1">IF(Table2[[#This Row],[area]]="area1",Table2[[#This Row],[income]],0)</f>
        <v>0</v>
      </c>
      <c r="BF411" s="7">
        <f ca="1">IF(Table2[[#This Row],[area]]="area2",Table2[[#This Row],[income]],0)</f>
        <v>0</v>
      </c>
      <c r="BG411" s="7">
        <f ca="1">IF(Table2[[#This Row],[area]]="area3",Table2[[#This Row],[income]],0)</f>
        <v>0</v>
      </c>
      <c r="BH411" s="7">
        <f ca="1">IF(Table2[[#This Row],[area]]="area4",Table2[[#This Row],[income]],0)</f>
        <v>0</v>
      </c>
      <c r="BI411" s="7">
        <f ca="1">IF(Table2[[#This Row],[area]]="area5",Table2[[#This Row],[income]],0)</f>
        <v>0</v>
      </c>
      <c r="BJ411" s="7">
        <f ca="1">IF(Table2[[#This Row],[area]]="area6",Table2[[#This Row],[income]],0)</f>
        <v>0</v>
      </c>
      <c r="BK411" s="7">
        <f ca="1">IF(Table2[[#This Row],[area]]="area7",Table2[[#This Row],[income]],0)</f>
        <v>0</v>
      </c>
      <c r="BL411" s="7">
        <f ca="1">IF(Table2[[#This Row],[area]]="area8",Table2[[#This Row],[income]],0)</f>
        <v>0</v>
      </c>
      <c r="BM411" s="7">
        <f ca="1">IF(Table2[[#This Row],[area]]="area9",Table2[[#This Row],[income]],0)</f>
        <v>0</v>
      </c>
      <c r="BN411" s="7">
        <f ca="1">IF(Table2[[#This Row],[area]]="area10",Table2[[#This Row],[income]],0)</f>
        <v>65081</v>
      </c>
      <c r="BO411" s="6">
        <f ca="1">IF(Table2[[#This Row],[field_of_work]]="health",Table2[[#This Row],[income]],0)</f>
        <v>65081</v>
      </c>
      <c r="BP411" s="7">
        <f ca="1">IF(Table2[[#This Row],[field_of_work]]="construction",Table2[[#This Row],[income]],0)</f>
        <v>0</v>
      </c>
      <c r="BQ411" s="7">
        <f ca="1">IF(Table2[[#This Row],[field_of_work]]="teaching",Table2[[#This Row],[income]],0)</f>
        <v>0</v>
      </c>
      <c r="BR411" s="7">
        <f ca="1">IF(Table2[[#This Row],[field_of_work]]="IT",Table2[[#This Row],[income]],0)</f>
        <v>0</v>
      </c>
      <c r="BS411" s="7">
        <f ca="1">IF(Table2[[#This Row],[field_of_work]]="general work",Table2[[#This Row],[income]],0)</f>
        <v>0</v>
      </c>
      <c r="BT411" s="8">
        <f ca="1">IF(Table2[[#This Row],[field_of_work]]="agriculture",Table2[[#This Row],[income]],0)</f>
        <v>0</v>
      </c>
      <c r="BU411" s="6">
        <f ca="1">IF(Table2[[#This Row],[value_of_debts]]&gt;Table2[[#This Row],[income]],1,0)</f>
        <v>1</v>
      </c>
      <c r="BV411" s="7"/>
      <c r="BW411" s="6">
        <f ca="1">IF(Table2[[#This Row],[net_worth_of_person($)]]&gt;$BX$14,Table2[[#This Row],[age]],0)</f>
        <v>0</v>
      </c>
      <c r="BX411" s="8"/>
    </row>
    <row r="412" spans="2:76" x14ac:dyDescent="0.3">
      <c r="B412">
        <f t="shared" ca="1" si="141"/>
        <v>2</v>
      </c>
      <c r="C412" t="str">
        <f t="shared" ca="1" si="142"/>
        <v>women</v>
      </c>
      <c r="D412">
        <f t="shared" ca="1" si="143"/>
        <v>26</v>
      </c>
      <c r="E412">
        <f t="shared" ca="1" si="144"/>
        <v>1</v>
      </c>
      <c r="F412" t="str">
        <f t="shared" ca="1" si="145"/>
        <v>health</v>
      </c>
      <c r="G412">
        <f t="shared" ca="1" si="146"/>
        <v>1</v>
      </c>
      <c r="H412" t="str">
        <f t="shared" ca="1" si="147"/>
        <v>highschool</v>
      </c>
      <c r="I412">
        <f t="shared" ca="1" si="148"/>
        <v>1</v>
      </c>
      <c r="J412">
        <f t="shared" ca="1" si="149"/>
        <v>3</v>
      </c>
      <c r="K412">
        <f t="shared" ca="1" si="150"/>
        <v>76235</v>
      </c>
      <c r="L412">
        <f t="shared" ca="1" si="151"/>
        <v>10</v>
      </c>
      <c r="M412" t="str">
        <f t="shared" ca="1" si="139"/>
        <v>area10</v>
      </c>
      <c r="N412">
        <f t="shared" ca="1" si="152"/>
        <v>381175</v>
      </c>
      <c r="O412" s="2">
        <f t="shared" ca="1" si="153"/>
        <v>161855.7703748327</v>
      </c>
      <c r="P412" s="1">
        <f t="shared" ca="1" si="154"/>
        <v>222784.39253031852</v>
      </c>
      <c r="Q412">
        <f t="shared" ca="1" si="155"/>
        <v>216891</v>
      </c>
      <c r="R412">
        <f t="shared" ca="1" si="156"/>
        <v>141699.06620955843</v>
      </c>
      <c r="S412">
        <f t="shared" ca="1" si="157"/>
        <v>65022.352856849786</v>
      </c>
      <c r="T412" s="1">
        <f t="shared" ca="1" si="158"/>
        <v>668981.74538716837</v>
      </c>
      <c r="U412" s="2">
        <f t="shared" ca="1" si="159"/>
        <v>520445.83658439107</v>
      </c>
      <c r="V412" s="1">
        <f t="shared" ca="1" si="160"/>
        <v>148535.9088027773</v>
      </c>
      <c r="AD412" s="6">
        <f ca="1">IF(Table2[[#This Row],[gender]]="men",1,0)</f>
        <v>0</v>
      </c>
      <c r="AE412" s="7">
        <f ca="1">IF(Table2[[#This Row],[gender]]="women",1,0)</f>
        <v>1</v>
      </c>
      <c r="AF412" s="7"/>
      <c r="AG412" s="8"/>
      <c r="AI412" s="6">
        <f ca="1">IF(Table2[[#This Row],[field_of_work]]="health",1,0)</f>
        <v>1</v>
      </c>
      <c r="AJ412" s="7">
        <f ca="1">IF(Table2[[#This Row],[field_of_work]]="construction",1,0)</f>
        <v>0</v>
      </c>
      <c r="AK412" s="7">
        <f ca="1">IF(Table2[[#This Row],[field_of_work]]="teaching",1,0)</f>
        <v>0</v>
      </c>
      <c r="AL412" s="7">
        <f ca="1">IF(Table2[[#This Row],[field_of_work]]="IT",1,0)</f>
        <v>0</v>
      </c>
      <c r="AM412" s="7">
        <f ca="1">IF(Table2[[#This Row],[field_of_work]]="general work",1,0)</f>
        <v>0</v>
      </c>
      <c r="AN412" s="7">
        <f ca="1">IF(Table2[[#This Row],[field_of_work]]="agriculture",1,0)</f>
        <v>0</v>
      </c>
      <c r="AO412" s="7"/>
      <c r="AP412" s="7"/>
      <c r="AQ412" s="7"/>
      <c r="AR412" s="7"/>
      <c r="AS412" s="7"/>
      <c r="AT412" s="8"/>
      <c r="AV412" s="19">
        <f t="shared" ca="1" si="140"/>
        <v>45372.94540343259</v>
      </c>
      <c r="AW412" s="8"/>
      <c r="AX412" s="6">
        <f ca="1">IF(Table2[[#This Row],[debts]]&gt;$AY$14,1,0)</f>
        <v>1</v>
      </c>
      <c r="AY412" s="7"/>
      <c r="AZ412" s="8"/>
      <c r="BA412" s="26">
        <f ca="1">Table2[[#This Row],[mortage_left]]/Table2[[#This Row],[value_of_house]]</f>
        <v>0.42462325801753187</v>
      </c>
      <c r="BB412" s="7">
        <f t="shared" ca="1" si="161"/>
        <v>0</v>
      </c>
      <c r="BC412" s="7"/>
      <c r="BD412" s="7"/>
      <c r="BE412" s="6">
        <f ca="1">IF(Table2[[#This Row],[area]]="area1",Table2[[#This Row],[income]],0)</f>
        <v>0</v>
      </c>
      <c r="BF412" s="7">
        <f ca="1">IF(Table2[[#This Row],[area]]="area2",Table2[[#This Row],[income]],0)</f>
        <v>0</v>
      </c>
      <c r="BG412" s="7">
        <f ca="1">IF(Table2[[#This Row],[area]]="area3",Table2[[#This Row],[income]],0)</f>
        <v>0</v>
      </c>
      <c r="BH412" s="7">
        <f ca="1">IF(Table2[[#This Row],[area]]="area4",Table2[[#This Row],[income]],0)</f>
        <v>0</v>
      </c>
      <c r="BI412" s="7">
        <f ca="1">IF(Table2[[#This Row],[area]]="area5",Table2[[#This Row],[income]],0)</f>
        <v>0</v>
      </c>
      <c r="BJ412" s="7">
        <f ca="1">IF(Table2[[#This Row],[area]]="area6",Table2[[#This Row],[income]],0)</f>
        <v>0</v>
      </c>
      <c r="BK412" s="7">
        <f ca="1">IF(Table2[[#This Row],[area]]="area7",Table2[[#This Row],[income]],0)</f>
        <v>0</v>
      </c>
      <c r="BL412" s="7">
        <f ca="1">IF(Table2[[#This Row],[area]]="area8",Table2[[#This Row],[income]],0)</f>
        <v>0</v>
      </c>
      <c r="BM412" s="7">
        <f ca="1">IF(Table2[[#This Row],[area]]="area9",Table2[[#This Row],[income]],0)</f>
        <v>0</v>
      </c>
      <c r="BN412" s="7">
        <f ca="1">IF(Table2[[#This Row],[area]]="area10",Table2[[#This Row],[income]],0)</f>
        <v>76235</v>
      </c>
      <c r="BO412" s="6">
        <f ca="1">IF(Table2[[#This Row],[field_of_work]]="health",Table2[[#This Row],[income]],0)</f>
        <v>76235</v>
      </c>
      <c r="BP412" s="7">
        <f ca="1">IF(Table2[[#This Row],[field_of_work]]="construction",Table2[[#This Row],[income]],0)</f>
        <v>0</v>
      </c>
      <c r="BQ412" s="7">
        <f ca="1">IF(Table2[[#This Row],[field_of_work]]="teaching",Table2[[#This Row],[income]],0)</f>
        <v>0</v>
      </c>
      <c r="BR412" s="7">
        <f ca="1">IF(Table2[[#This Row],[field_of_work]]="IT",Table2[[#This Row],[income]],0)</f>
        <v>0</v>
      </c>
      <c r="BS412" s="7">
        <f ca="1">IF(Table2[[#This Row],[field_of_work]]="general work",Table2[[#This Row],[income]],0)</f>
        <v>0</v>
      </c>
      <c r="BT412" s="8">
        <f ca="1">IF(Table2[[#This Row],[field_of_work]]="agriculture",Table2[[#This Row],[income]],0)</f>
        <v>0</v>
      </c>
      <c r="BU412" s="6">
        <f ca="1">IF(Table2[[#This Row],[value_of_debts]]&gt;Table2[[#This Row],[income]],1,0)</f>
        <v>1</v>
      </c>
      <c r="BV412" s="7"/>
      <c r="BW412" s="6">
        <f ca="1">IF(Table2[[#This Row],[net_worth_of_person($)]]&gt;$BX$14,Table2[[#This Row],[age]],0)</f>
        <v>26</v>
      </c>
      <c r="BX412" s="8"/>
    </row>
    <row r="413" spans="2:76" x14ac:dyDescent="0.3">
      <c r="B413">
        <f t="shared" ca="1" si="141"/>
        <v>2</v>
      </c>
      <c r="C413" t="str">
        <f t="shared" ca="1" si="142"/>
        <v>women</v>
      </c>
      <c r="D413">
        <f t="shared" ca="1" si="143"/>
        <v>32</v>
      </c>
      <c r="E413">
        <f t="shared" ca="1" si="144"/>
        <v>6</v>
      </c>
      <c r="F413" t="str">
        <f t="shared" ca="1" si="145"/>
        <v>agriculture</v>
      </c>
      <c r="G413">
        <f t="shared" ca="1" si="146"/>
        <v>1</v>
      </c>
      <c r="H413" t="str">
        <f t="shared" ca="1" si="147"/>
        <v>highschool</v>
      </c>
      <c r="I413">
        <f t="shared" ca="1" si="148"/>
        <v>3</v>
      </c>
      <c r="J413">
        <f t="shared" ca="1" si="149"/>
        <v>1</v>
      </c>
      <c r="K413">
        <f t="shared" ca="1" si="150"/>
        <v>50351</v>
      </c>
      <c r="L413">
        <f t="shared" ca="1" si="151"/>
        <v>7</v>
      </c>
      <c r="M413" t="str">
        <f t="shared" ca="1" si="139"/>
        <v>area7</v>
      </c>
      <c r="N413">
        <f t="shared" ca="1" si="152"/>
        <v>201404</v>
      </c>
      <c r="O413" s="2">
        <f t="shared" ca="1" si="153"/>
        <v>132384.19507331913</v>
      </c>
      <c r="P413" s="1">
        <f t="shared" ca="1" si="154"/>
        <v>45372.94540343259</v>
      </c>
      <c r="Q413">
        <f t="shared" ca="1" si="155"/>
        <v>11954</v>
      </c>
      <c r="R413">
        <f t="shared" ca="1" si="156"/>
        <v>30103.049273546116</v>
      </c>
      <c r="S413">
        <f t="shared" ca="1" si="157"/>
        <v>67420.140955689625</v>
      </c>
      <c r="T413" s="1">
        <f t="shared" ca="1" si="158"/>
        <v>314197.08635912219</v>
      </c>
      <c r="U413" s="2">
        <f t="shared" ca="1" si="159"/>
        <v>174441.24434686525</v>
      </c>
      <c r="V413" s="1">
        <f t="shared" ca="1" si="160"/>
        <v>139755.84201225694</v>
      </c>
      <c r="AD413" s="6">
        <f ca="1">IF(Table2[[#This Row],[gender]]="men",1,0)</f>
        <v>0</v>
      </c>
      <c r="AE413" s="7">
        <f ca="1">IF(Table2[[#This Row],[gender]]="women",1,0)</f>
        <v>1</v>
      </c>
      <c r="AF413" s="7"/>
      <c r="AG413" s="8"/>
      <c r="AI413" s="6">
        <f ca="1">IF(Table2[[#This Row],[field_of_work]]="health",1,0)</f>
        <v>0</v>
      </c>
      <c r="AJ413" s="7">
        <f ca="1">IF(Table2[[#This Row],[field_of_work]]="construction",1,0)</f>
        <v>0</v>
      </c>
      <c r="AK413" s="7">
        <f ca="1">IF(Table2[[#This Row],[field_of_work]]="teaching",1,0)</f>
        <v>0</v>
      </c>
      <c r="AL413" s="7">
        <f ca="1">IF(Table2[[#This Row],[field_of_work]]="IT",1,0)</f>
        <v>0</v>
      </c>
      <c r="AM413" s="7">
        <f ca="1">IF(Table2[[#This Row],[field_of_work]]="general work",1,0)</f>
        <v>0</v>
      </c>
      <c r="AN413" s="7">
        <f ca="1">IF(Table2[[#This Row],[field_of_work]]="agriculture",1,0)</f>
        <v>1</v>
      </c>
      <c r="AO413" s="7"/>
      <c r="AP413" s="7"/>
      <c r="AQ413" s="7"/>
      <c r="AR413" s="7"/>
      <c r="AS413" s="7"/>
      <c r="AT413" s="8"/>
      <c r="AV413" s="19">
        <f t="shared" ca="1" si="140"/>
        <v>81246.900659149396</v>
      </c>
      <c r="AW413" s="8"/>
      <c r="AX413" s="6">
        <f ca="1">IF(Table2[[#This Row],[debts]]&gt;$AY$14,1,0)</f>
        <v>1</v>
      </c>
      <c r="AY413" s="7"/>
      <c r="AZ413" s="8"/>
      <c r="BA413" s="26">
        <f ca="1">Table2[[#This Row],[mortage_left]]/Table2[[#This Row],[value_of_house]]</f>
        <v>0.6573066824557563</v>
      </c>
      <c r="BB413" s="7">
        <f t="shared" ca="1" si="161"/>
        <v>0</v>
      </c>
      <c r="BC413" s="7"/>
      <c r="BD413" s="7"/>
      <c r="BE413" s="6">
        <f ca="1">IF(Table2[[#This Row],[area]]="area1",Table2[[#This Row],[income]],0)</f>
        <v>0</v>
      </c>
      <c r="BF413" s="7">
        <f ca="1">IF(Table2[[#This Row],[area]]="area2",Table2[[#This Row],[income]],0)</f>
        <v>0</v>
      </c>
      <c r="BG413" s="7">
        <f ca="1">IF(Table2[[#This Row],[area]]="area3",Table2[[#This Row],[income]],0)</f>
        <v>0</v>
      </c>
      <c r="BH413" s="7">
        <f ca="1">IF(Table2[[#This Row],[area]]="area4",Table2[[#This Row],[income]],0)</f>
        <v>0</v>
      </c>
      <c r="BI413" s="7">
        <f ca="1">IF(Table2[[#This Row],[area]]="area5",Table2[[#This Row],[income]],0)</f>
        <v>0</v>
      </c>
      <c r="BJ413" s="7">
        <f ca="1">IF(Table2[[#This Row],[area]]="area6",Table2[[#This Row],[income]],0)</f>
        <v>0</v>
      </c>
      <c r="BK413" s="7">
        <f ca="1">IF(Table2[[#This Row],[area]]="area7",Table2[[#This Row],[income]],0)</f>
        <v>50351</v>
      </c>
      <c r="BL413" s="7">
        <f ca="1">IF(Table2[[#This Row],[area]]="area8",Table2[[#This Row],[income]],0)</f>
        <v>0</v>
      </c>
      <c r="BM413" s="7">
        <f ca="1">IF(Table2[[#This Row],[area]]="area9",Table2[[#This Row],[income]],0)</f>
        <v>0</v>
      </c>
      <c r="BN413" s="7">
        <f ca="1">IF(Table2[[#This Row],[area]]="area10",Table2[[#This Row],[income]],0)</f>
        <v>0</v>
      </c>
      <c r="BO413" s="6">
        <f ca="1">IF(Table2[[#This Row],[field_of_work]]="health",Table2[[#This Row],[income]],0)</f>
        <v>0</v>
      </c>
      <c r="BP413" s="7">
        <f ca="1">IF(Table2[[#This Row],[field_of_work]]="construction",Table2[[#This Row],[income]],0)</f>
        <v>0</v>
      </c>
      <c r="BQ413" s="7">
        <f ca="1">IF(Table2[[#This Row],[field_of_work]]="teaching",Table2[[#This Row],[income]],0)</f>
        <v>0</v>
      </c>
      <c r="BR413" s="7">
        <f ca="1">IF(Table2[[#This Row],[field_of_work]]="IT",Table2[[#This Row],[income]],0)</f>
        <v>0</v>
      </c>
      <c r="BS413" s="7">
        <f ca="1">IF(Table2[[#This Row],[field_of_work]]="general work",Table2[[#This Row],[income]],0)</f>
        <v>0</v>
      </c>
      <c r="BT413" s="8">
        <f ca="1">IF(Table2[[#This Row],[field_of_work]]="agriculture",Table2[[#This Row],[income]],0)</f>
        <v>50351</v>
      </c>
      <c r="BU413" s="6">
        <f ca="1">IF(Table2[[#This Row],[value_of_debts]]&gt;Table2[[#This Row],[income]],1,0)</f>
        <v>1</v>
      </c>
      <c r="BV413" s="7"/>
      <c r="BW413" s="6">
        <f ca="1">IF(Table2[[#This Row],[net_worth_of_person($)]]&gt;$BX$14,Table2[[#This Row],[age]],0)</f>
        <v>32</v>
      </c>
      <c r="BX413" s="8"/>
    </row>
    <row r="414" spans="2:76" x14ac:dyDescent="0.3">
      <c r="B414">
        <f t="shared" ca="1" si="141"/>
        <v>2</v>
      </c>
      <c r="C414" t="str">
        <f t="shared" ca="1" si="142"/>
        <v>women</v>
      </c>
      <c r="D414">
        <f t="shared" ca="1" si="143"/>
        <v>33</v>
      </c>
      <c r="E414">
        <f t="shared" ca="1" si="144"/>
        <v>3</v>
      </c>
      <c r="F414" t="str">
        <f t="shared" ca="1" si="145"/>
        <v>teaching</v>
      </c>
      <c r="G414">
        <f t="shared" ca="1" si="146"/>
        <v>2</v>
      </c>
      <c r="H414" t="str">
        <f t="shared" ca="1" si="147"/>
        <v>college</v>
      </c>
      <c r="I414">
        <f t="shared" ca="1" si="148"/>
        <v>0</v>
      </c>
      <c r="J414">
        <f t="shared" ca="1" si="149"/>
        <v>1</v>
      </c>
      <c r="K414">
        <f t="shared" ca="1" si="150"/>
        <v>85944</v>
      </c>
      <c r="L414">
        <f t="shared" ca="1" si="151"/>
        <v>2</v>
      </c>
      <c r="M414" t="str">
        <f t="shared" ca="1" si="139"/>
        <v>area2</v>
      </c>
      <c r="N414">
        <f t="shared" ca="1" si="152"/>
        <v>515664</v>
      </c>
      <c r="O414" s="2">
        <f t="shared" ca="1" si="153"/>
        <v>353220.07755155658</v>
      </c>
      <c r="P414" s="1">
        <f t="shared" ca="1" si="154"/>
        <v>81246.900659149396</v>
      </c>
      <c r="Q414">
        <f t="shared" ca="1" si="155"/>
        <v>45365</v>
      </c>
      <c r="R414">
        <f t="shared" ca="1" si="156"/>
        <v>141688.22543847634</v>
      </c>
      <c r="S414">
        <f t="shared" ca="1" si="157"/>
        <v>81913.947609819908</v>
      </c>
      <c r="T414" s="1">
        <f t="shared" ca="1" si="158"/>
        <v>678824.84826896933</v>
      </c>
      <c r="U414" s="2">
        <f t="shared" ca="1" si="159"/>
        <v>540273.30299003294</v>
      </c>
      <c r="V414" s="1">
        <f t="shared" ca="1" si="160"/>
        <v>138551.54527893639</v>
      </c>
      <c r="AD414" s="6">
        <f ca="1">IF(Table2[[#This Row],[gender]]="men",1,0)</f>
        <v>0</v>
      </c>
      <c r="AE414" s="7">
        <f ca="1">IF(Table2[[#This Row],[gender]]="women",1,0)</f>
        <v>1</v>
      </c>
      <c r="AF414" s="7"/>
      <c r="AG414" s="8"/>
      <c r="AI414" s="6">
        <f ca="1">IF(Table2[[#This Row],[field_of_work]]="health",1,0)</f>
        <v>0</v>
      </c>
      <c r="AJ414" s="7">
        <f ca="1">IF(Table2[[#This Row],[field_of_work]]="construction",1,0)</f>
        <v>0</v>
      </c>
      <c r="AK414" s="7">
        <f ca="1">IF(Table2[[#This Row],[field_of_work]]="teaching",1,0)</f>
        <v>1</v>
      </c>
      <c r="AL414" s="7">
        <f ca="1">IF(Table2[[#This Row],[field_of_work]]="IT",1,0)</f>
        <v>0</v>
      </c>
      <c r="AM414" s="7">
        <f ca="1">IF(Table2[[#This Row],[field_of_work]]="general work",1,0)</f>
        <v>0</v>
      </c>
      <c r="AN414" s="7">
        <f ca="1">IF(Table2[[#This Row],[field_of_work]]="agriculture",1,0)</f>
        <v>0</v>
      </c>
      <c r="AO414" s="7"/>
      <c r="AP414" s="7"/>
      <c r="AQ414" s="7"/>
      <c r="AR414" s="7"/>
      <c r="AS414" s="7"/>
      <c r="AT414" s="8"/>
      <c r="AV414" s="19">
        <f t="shared" ca="1" si="140"/>
        <v>60323.451044112437</v>
      </c>
      <c r="AW414" s="8"/>
      <c r="AX414" s="6">
        <f ca="1">IF(Table2[[#This Row],[debts]]&gt;$AY$14,1,0)</f>
        <v>1</v>
      </c>
      <c r="AY414" s="7"/>
      <c r="AZ414" s="8"/>
      <c r="BA414" s="26">
        <f ca="1">Table2[[#This Row],[mortage_left]]/Table2[[#This Row],[value_of_house]]</f>
        <v>0.68498106819858784</v>
      </c>
      <c r="BB414" s="7">
        <f t="shared" ca="1" si="161"/>
        <v>0</v>
      </c>
      <c r="BC414" s="7"/>
      <c r="BD414" s="7"/>
      <c r="BE414" s="6">
        <f ca="1">IF(Table2[[#This Row],[area]]="area1",Table2[[#This Row],[income]],0)</f>
        <v>0</v>
      </c>
      <c r="BF414" s="7">
        <f ca="1">IF(Table2[[#This Row],[area]]="area2",Table2[[#This Row],[income]],0)</f>
        <v>85944</v>
      </c>
      <c r="BG414" s="7">
        <f ca="1">IF(Table2[[#This Row],[area]]="area3",Table2[[#This Row],[income]],0)</f>
        <v>0</v>
      </c>
      <c r="BH414" s="7">
        <f ca="1">IF(Table2[[#This Row],[area]]="area4",Table2[[#This Row],[income]],0)</f>
        <v>0</v>
      </c>
      <c r="BI414" s="7">
        <f ca="1">IF(Table2[[#This Row],[area]]="area5",Table2[[#This Row],[income]],0)</f>
        <v>0</v>
      </c>
      <c r="BJ414" s="7">
        <f ca="1">IF(Table2[[#This Row],[area]]="area6",Table2[[#This Row],[income]],0)</f>
        <v>0</v>
      </c>
      <c r="BK414" s="7">
        <f ca="1">IF(Table2[[#This Row],[area]]="area7",Table2[[#This Row],[income]],0)</f>
        <v>0</v>
      </c>
      <c r="BL414" s="7">
        <f ca="1">IF(Table2[[#This Row],[area]]="area8",Table2[[#This Row],[income]],0)</f>
        <v>0</v>
      </c>
      <c r="BM414" s="7">
        <f ca="1">IF(Table2[[#This Row],[area]]="area9",Table2[[#This Row],[income]],0)</f>
        <v>0</v>
      </c>
      <c r="BN414" s="7">
        <f ca="1">IF(Table2[[#This Row],[area]]="area10",Table2[[#This Row],[income]],0)</f>
        <v>0</v>
      </c>
      <c r="BO414" s="6">
        <f ca="1">IF(Table2[[#This Row],[field_of_work]]="health",Table2[[#This Row],[income]],0)</f>
        <v>0</v>
      </c>
      <c r="BP414" s="7">
        <f ca="1">IF(Table2[[#This Row],[field_of_work]]="construction",Table2[[#This Row],[income]],0)</f>
        <v>0</v>
      </c>
      <c r="BQ414" s="7">
        <f ca="1">IF(Table2[[#This Row],[field_of_work]]="teaching",Table2[[#This Row],[income]],0)</f>
        <v>85944</v>
      </c>
      <c r="BR414" s="7">
        <f ca="1">IF(Table2[[#This Row],[field_of_work]]="IT",Table2[[#This Row],[income]],0)</f>
        <v>0</v>
      </c>
      <c r="BS414" s="7">
        <f ca="1">IF(Table2[[#This Row],[field_of_work]]="general work",Table2[[#This Row],[income]],0)</f>
        <v>0</v>
      </c>
      <c r="BT414" s="8">
        <f ca="1">IF(Table2[[#This Row],[field_of_work]]="agriculture",Table2[[#This Row],[income]],0)</f>
        <v>0</v>
      </c>
      <c r="BU414" s="6">
        <f ca="1">IF(Table2[[#This Row],[value_of_debts]]&gt;Table2[[#This Row],[income]],1,0)</f>
        <v>1</v>
      </c>
      <c r="BV414" s="7"/>
      <c r="BW414" s="6">
        <f ca="1">IF(Table2[[#This Row],[net_worth_of_person($)]]&gt;$BX$14,Table2[[#This Row],[age]],0)</f>
        <v>33</v>
      </c>
      <c r="BX414" s="8"/>
    </row>
    <row r="415" spans="2:76" x14ac:dyDescent="0.3">
      <c r="B415">
        <f t="shared" ca="1" si="141"/>
        <v>1</v>
      </c>
      <c r="C415" t="str">
        <f t="shared" ca="1" si="142"/>
        <v>men</v>
      </c>
      <c r="D415">
        <f t="shared" ca="1" si="143"/>
        <v>43</v>
      </c>
      <c r="E415">
        <f t="shared" ca="1" si="144"/>
        <v>1</v>
      </c>
      <c r="F415" t="str">
        <f t="shared" ca="1" si="145"/>
        <v>health</v>
      </c>
      <c r="G415">
        <f t="shared" ca="1" si="146"/>
        <v>5</v>
      </c>
      <c r="H415" t="str">
        <f t="shared" ca="1" si="147"/>
        <v>other</v>
      </c>
      <c r="I415">
        <f t="shared" ca="1" si="148"/>
        <v>4</v>
      </c>
      <c r="J415">
        <f t="shared" ca="1" si="149"/>
        <v>1</v>
      </c>
      <c r="K415">
        <f t="shared" ca="1" si="150"/>
        <v>85923</v>
      </c>
      <c r="L415">
        <f t="shared" ca="1" si="151"/>
        <v>12</v>
      </c>
      <c r="M415" t="str">
        <f t="shared" ca="1" si="139"/>
        <v>area10</v>
      </c>
      <c r="N415">
        <f t="shared" ca="1" si="152"/>
        <v>257769</v>
      </c>
      <c r="O415" s="2">
        <f t="shared" ca="1" si="153"/>
        <v>181549.71956705669</v>
      </c>
      <c r="P415" s="1">
        <f t="shared" ca="1" si="154"/>
        <v>60323.451044112437</v>
      </c>
      <c r="Q415">
        <f t="shared" ca="1" si="155"/>
        <v>56068</v>
      </c>
      <c r="R415">
        <f t="shared" ca="1" si="156"/>
        <v>21685.593408345754</v>
      </c>
      <c r="S415">
        <f t="shared" ca="1" si="157"/>
        <v>12058.520427190671</v>
      </c>
      <c r="T415" s="1">
        <f t="shared" ca="1" si="158"/>
        <v>330150.97147130314</v>
      </c>
      <c r="U415" s="2">
        <f t="shared" ca="1" si="159"/>
        <v>259303.31297540246</v>
      </c>
      <c r="V415" s="1">
        <f t="shared" ca="1" si="160"/>
        <v>70847.658495900687</v>
      </c>
      <c r="AD415" s="6">
        <f ca="1">IF(Table2[[#This Row],[gender]]="men",1,0)</f>
        <v>1</v>
      </c>
      <c r="AE415" s="7">
        <f ca="1">IF(Table2[[#This Row],[gender]]="women",1,0)</f>
        <v>0</v>
      </c>
      <c r="AF415" s="7"/>
      <c r="AG415" s="8"/>
      <c r="AI415" s="6">
        <f ca="1">IF(Table2[[#This Row],[field_of_work]]="health",1,0)</f>
        <v>1</v>
      </c>
      <c r="AJ415" s="7">
        <f ca="1">IF(Table2[[#This Row],[field_of_work]]="construction",1,0)</f>
        <v>0</v>
      </c>
      <c r="AK415" s="7">
        <f ca="1">IF(Table2[[#This Row],[field_of_work]]="teaching",1,0)</f>
        <v>0</v>
      </c>
      <c r="AL415" s="7">
        <f ca="1">IF(Table2[[#This Row],[field_of_work]]="IT",1,0)</f>
        <v>0</v>
      </c>
      <c r="AM415" s="7">
        <f ca="1">IF(Table2[[#This Row],[field_of_work]]="general work",1,0)</f>
        <v>0</v>
      </c>
      <c r="AN415" s="7">
        <f ca="1">IF(Table2[[#This Row],[field_of_work]]="agriculture",1,0)</f>
        <v>0</v>
      </c>
      <c r="AO415" s="7"/>
      <c r="AP415" s="7"/>
      <c r="AQ415" s="7"/>
      <c r="AR415" s="7"/>
      <c r="AS415" s="7"/>
      <c r="AT415" s="8"/>
      <c r="AV415" s="19">
        <f t="shared" ca="1" si="140"/>
        <v>28962.653000826798</v>
      </c>
      <c r="AW415" s="8"/>
      <c r="AX415" s="6">
        <f ca="1">IF(Table2[[#This Row],[debts]]&gt;$AY$14,1,0)</f>
        <v>1</v>
      </c>
      <c r="AY415" s="7"/>
      <c r="AZ415" s="8"/>
      <c r="BA415" s="26">
        <f ca="1">Table2[[#This Row],[mortage_left]]/Table2[[#This Row],[value_of_house]]</f>
        <v>0.70431168824434542</v>
      </c>
      <c r="BB415" s="7">
        <f t="shared" ca="1" si="161"/>
        <v>0</v>
      </c>
      <c r="BC415" s="7"/>
      <c r="BD415" s="7"/>
      <c r="BE415" s="6">
        <f ca="1">IF(Table2[[#This Row],[area]]="area1",Table2[[#This Row],[income]],0)</f>
        <v>0</v>
      </c>
      <c r="BF415" s="7">
        <f ca="1">IF(Table2[[#This Row],[area]]="area2",Table2[[#This Row],[income]],0)</f>
        <v>0</v>
      </c>
      <c r="BG415" s="7">
        <f ca="1">IF(Table2[[#This Row],[area]]="area3",Table2[[#This Row],[income]],0)</f>
        <v>0</v>
      </c>
      <c r="BH415" s="7">
        <f ca="1">IF(Table2[[#This Row],[area]]="area4",Table2[[#This Row],[income]],0)</f>
        <v>0</v>
      </c>
      <c r="BI415" s="7">
        <f ca="1">IF(Table2[[#This Row],[area]]="area5",Table2[[#This Row],[income]],0)</f>
        <v>0</v>
      </c>
      <c r="BJ415" s="7">
        <f ca="1">IF(Table2[[#This Row],[area]]="area6",Table2[[#This Row],[income]],0)</f>
        <v>0</v>
      </c>
      <c r="BK415" s="7">
        <f ca="1">IF(Table2[[#This Row],[area]]="area7",Table2[[#This Row],[income]],0)</f>
        <v>0</v>
      </c>
      <c r="BL415" s="7">
        <f ca="1">IF(Table2[[#This Row],[area]]="area8",Table2[[#This Row],[income]],0)</f>
        <v>0</v>
      </c>
      <c r="BM415" s="7">
        <f ca="1">IF(Table2[[#This Row],[area]]="area9",Table2[[#This Row],[income]],0)</f>
        <v>0</v>
      </c>
      <c r="BN415" s="7">
        <f ca="1">IF(Table2[[#This Row],[area]]="area10",Table2[[#This Row],[income]],0)</f>
        <v>85923</v>
      </c>
      <c r="BO415" s="6">
        <f ca="1">IF(Table2[[#This Row],[field_of_work]]="health",Table2[[#This Row],[income]],0)</f>
        <v>85923</v>
      </c>
      <c r="BP415" s="7">
        <f ca="1">IF(Table2[[#This Row],[field_of_work]]="construction",Table2[[#This Row],[income]],0)</f>
        <v>0</v>
      </c>
      <c r="BQ415" s="7">
        <f ca="1">IF(Table2[[#This Row],[field_of_work]]="teaching",Table2[[#This Row],[income]],0)</f>
        <v>0</v>
      </c>
      <c r="BR415" s="7">
        <f ca="1">IF(Table2[[#This Row],[field_of_work]]="IT",Table2[[#This Row],[income]],0)</f>
        <v>0</v>
      </c>
      <c r="BS415" s="7">
        <f ca="1">IF(Table2[[#This Row],[field_of_work]]="general work",Table2[[#This Row],[income]],0)</f>
        <v>0</v>
      </c>
      <c r="BT415" s="8">
        <f ca="1">IF(Table2[[#This Row],[field_of_work]]="agriculture",Table2[[#This Row],[income]],0)</f>
        <v>0</v>
      </c>
      <c r="BU415" s="6">
        <f ca="1">IF(Table2[[#This Row],[value_of_debts]]&gt;Table2[[#This Row],[income]],1,0)</f>
        <v>1</v>
      </c>
      <c r="BV415" s="7"/>
      <c r="BW415" s="6">
        <f ca="1">IF(Table2[[#This Row],[net_worth_of_person($)]]&gt;$BX$14,Table2[[#This Row],[age]],0)</f>
        <v>43</v>
      </c>
      <c r="BX415" s="8"/>
    </row>
    <row r="416" spans="2:76" x14ac:dyDescent="0.3">
      <c r="B416">
        <f t="shared" ca="1" si="141"/>
        <v>1</v>
      </c>
      <c r="C416" t="str">
        <f t="shared" ca="1" si="142"/>
        <v>men</v>
      </c>
      <c r="D416">
        <f t="shared" ca="1" si="143"/>
        <v>44</v>
      </c>
      <c r="E416">
        <f t="shared" ca="1" si="144"/>
        <v>1</v>
      </c>
      <c r="F416" t="str">
        <f t="shared" ca="1" si="145"/>
        <v>health</v>
      </c>
      <c r="G416">
        <f t="shared" ca="1" si="146"/>
        <v>5</v>
      </c>
      <c r="H416" t="str">
        <f t="shared" ca="1" si="147"/>
        <v>other</v>
      </c>
      <c r="I416">
        <f t="shared" ca="1" si="148"/>
        <v>1</v>
      </c>
      <c r="J416">
        <f t="shared" ca="1" si="149"/>
        <v>1</v>
      </c>
      <c r="K416">
        <f t="shared" ca="1" si="150"/>
        <v>60200</v>
      </c>
      <c r="L416">
        <f t="shared" ca="1" si="151"/>
        <v>1</v>
      </c>
      <c r="M416" t="str">
        <f t="shared" ca="1" si="139"/>
        <v>area1</v>
      </c>
      <c r="N416">
        <f t="shared" ca="1" si="152"/>
        <v>301000</v>
      </c>
      <c r="O416" s="2">
        <f t="shared" ca="1" si="153"/>
        <v>282446.71311321284</v>
      </c>
      <c r="P416" s="1">
        <f t="shared" ca="1" si="154"/>
        <v>28962.653000826798</v>
      </c>
      <c r="Q416">
        <f t="shared" ca="1" si="155"/>
        <v>5518</v>
      </c>
      <c r="R416">
        <f t="shared" ca="1" si="156"/>
        <v>117554.9172925001</v>
      </c>
      <c r="S416">
        <f t="shared" ca="1" si="157"/>
        <v>79889.042423221079</v>
      </c>
      <c r="T416" s="1">
        <f t="shared" ca="1" si="158"/>
        <v>409851.69542404788</v>
      </c>
      <c r="U416" s="2">
        <f t="shared" ca="1" si="159"/>
        <v>405519.63040571293</v>
      </c>
      <c r="V416" s="1">
        <f t="shared" ca="1" si="160"/>
        <v>4332.0650183349499</v>
      </c>
      <c r="AD416" s="6">
        <f ca="1">IF(Table2[[#This Row],[gender]]="men",1,0)</f>
        <v>1</v>
      </c>
      <c r="AE416" s="7">
        <f ca="1">IF(Table2[[#This Row],[gender]]="women",1,0)</f>
        <v>0</v>
      </c>
      <c r="AF416" s="7"/>
      <c r="AG416" s="8"/>
      <c r="AI416" s="6">
        <f ca="1">IF(Table2[[#This Row],[field_of_work]]="health",1,0)</f>
        <v>1</v>
      </c>
      <c r="AJ416" s="7">
        <f ca="1">IF(Table2[[#This Row],[field_of_work]]="construction",1,0)</f>
        <v>0</v>
      </c>
      <c r="AK416" s="7">
        <f ca="1">IF(Table2[[#This Row],[field_of_work]]="teaching",1,0)</f>
        <v>0</v>
      </c>
      <c r="AL416" s="7">
        <f ca="1">IF(Table2[[#This Row],[field_of_work]]="IT",1,0)</f>
        <v>0</v>
      </c>
      <c r="AM416" s="7">
        <f ca="1">IF(Table2[[#This Row],[field_of_work]]="general work",1,0)</f>
        <v>0</v>
      </c>
      <c r="AN416" s="7">
        <f ca="1">IF(Table2[[#This Row],[field_of_work]]="agriculture",1,0)</f>
        <v>0</v>
      </c>
      <c r="AO416" s="7"/>
      <c r="AP416" s="7"/>
      <c r="AQ416" s="7"/>
      <c r="AR416" s="7"/>
      <c r="AS416" s="7"/>
      <c r="AT416" s="8"/>
      <c r="AV416" s="19">
        <f t="shared" ca="1" si="140"/>
        <v>15571.764216592181</v>
      </c>
      <c r="AW416" s="8"/>
      <c r="AX416" s="6">
        <f ca="1">IF(Table2[[#This Row],[debts]]&gt;$AY$14,1,0)</f>
        <v>1</v>
      </c>
      <c r="AY416" s="7"/>
      <c r="AZ416" s="8"/>
      <c r="BA416" s="26">
        <f ca="1">Table2[[#This Row],[mortage_left]]/Table2[[#This Row],[value_of_house]]</f>
        <v>0.93836117313359746</v>
      </c>
      <c r="BB416" s="7">
        <f t="shared" ca="1" si="161"/>
        <v>0</v>
      </c>
      <c r="BC416" s="7"/>
      <c r="BD416" s="7"/>
      <c r="BE416" s="6">
        <f ca="1">IF(Table2[[#This Row],[area]]="area1",Table2[[#This Row],[income]],0)</f>
        <v>60200</v>
      </c>
      <c r="BF416" s="7">
        <f ca="1">IF(Table2[[#This Row],[area]]="area2",Table2[[#This Row],[income]],0)</f>
        <v>0</v>
      </c>
      <c r="BG416" s="7">
        <f ca="1">IF(Table2[[#This Row],[area]]="area3",Table2[[#This Row],[income]],0)</f>
        <v>0</v>
      </c>
      <c r="BH416" s="7">
        <f ca="1">IF(Table2[[#This Row],[area]]="area4",Table2[[#This Row],[income]],0)</f>
        <v>0</v>
      </c>
      <c r="BI416" s="7">
        <f ca="1">IF(Table2[[#This Row],[area]]="area5",Table2[[#This Row],[income]],0)</f>
        <v>0</v>
      </c>
      <c r="BJ416" s="7">
        <f ca="1">IF(Table2[[#This Row],[area]]="area6",Table2[[#This Row],[income]],0)</f>
        <v>0</v>
      </c>
      <c r="BK416" s="7">
        <f ca="1">IF(Table2[[#This Row],[area]]="area7",Table2[[#This Row],[income]],0)</f>
        <v>0</v>
      </c>
      <c r="BL416" s="7">
        <f ca="1">IF(Table2[[#This Row],[area]]="area8",Table2[[#This Row],[income]],0)</f>
        <v>0</v>
      </c>
      <c r="BM416" s="7">
        <f ca="1">IF(Table2[[#This Row],[area]]="area9",Table2[[#This Row],[income]],0)</f>
        <v>0</v>
      </c>
      <c r="BN416" s="7">
        <f ca="1">IF(Table2[[#This Row],[area]]="area10",Table2[[#This Row],[income]],0)</f>
        <v>0</v>
      </c>
      <c r="BO416" s="6">
        <f ca="1">IF(Table2[[#This Row],[field_of_work]]="health",Table2[[#This Row],[income]],0)</f>
        <v>60200</v>
      </c>
      <c r="BP416" s="7">
        <f ca="1">IF(Table2[[#This Row],[field_of_work]]="construction",Table2[[#This Row],[income]],0)</f>
        <v>0</v>
      </c>
      <c r="BQ416" s="7">
        <f ca="1">IF(Table2[[#This Row],[field_of_work]]="teaching",Table2[[#This Row],[income]],0)</f>
        <v>0</v>
      </c>
      <c r="BR416" s="7">
        <f ca="1">IF(Table2[[#This Row],[field_of_work]]="IT",Table2[[#This Row],[income]],0)</f>
        <v>0</v>
      </c>
      <c r="BS416" s="7">
        <f ca="1">IF(Table2[[#This Row],[field_of_work]]="general work",Table2[[#This Row],[income]],0)</f>
        <v>0</v>
      </c>
      <c r="BT416" s="8">
        <f ca="1">IF(Table2[[#This Row],[field_of_work]]="agriculture",Table2[[#This Row],[income]],0)</f>
        <v>0</v>
      </c>
      <c r="BU416" s="6">
        <f ca="1">IF(Table2[[#This Row],[value_of_debts]]&gt;Table2[[#This Row],[income]],1,0)</f>
        <v>1</v>
      </c>
      <c r="BV416" s="7"/>
      <c r="BW416" s="6">
        <f ca="1">IF(Table2[[#This Row],[net_worth_of_person($)]]&gt;$BX$14,Table2[[#This Row],[age]],0)</f>
        <v>0</v>
      </c>
      <c r="BX416" s="8"/>
    </row>
    <row r="417" spans="2:76" x14ac:dyDescent="0.3">
      <c r="B417">
        <f t="shared" ca="1" si="141"/>
        <v>2</v>
      </c>
      <c r="C417" t="str">
        <f t="shared" ca="1" si="142"/>
        <v>women</v>
      </c>
      <c r="D417">
        <f t="shared" ca="1" si="143"/>
        <v>35</v>
      </c>
      <c r="E417">
        <f t="shared" ca="1" si="144"/>
        <v>4</v>
      </c>
      <c r="F417" t="str">
        <f t="shared" ca="1" si="145"/>
        <v>IT</v>
      </c>
      <c r="G417">
        <f t="shared" ca="1" si="146"/>
        <v>4</v>
      </c>
      <c r="H417" t="str">
        <f t="shared" ca="1" si="147"/>
        <v>technical</v>
      </c>
      <c r="I417">
        <f t="shared" ca="1" si="148"/>
        <v>3</v>
      </c>
      <c r="J417">
        <f t="shared" ca="1" si="149"/>
        <v>3</v>
      </c>
      <c r="K417">
        <f t="shared" ca="1" si="150"/>
        <v>75873</v>
      </c>
      <c r="L417">
        <f t="shared" ca="1" si="151"/>
        <v>8</v>
      </c>
      <c r="M417" t="str">
        <f t="shared" ca="1" si="139"/>
        <v>area8</v>
      </c>
      <c r="N417">
        <f t="shared" ca="1" si="152"/>
        <v>379365</v>
      </c>
      <c r="O417" s="2">
        <f t="shared" ca="1" si="153"/>
        <v>30634.582658267238</v>
      </c>
      <c r="P417" s="1">
        <f t="shared" ca="1" si="154"/>
        <v>46715.292649776544</v>
      </c>
      <c r="Q417">
        <f t="shared" ca="1" si="155"/>
        <v>2570</v>
      </c>
      <c r="R417">
        <f t="shared" ca="1" si="156"/>
        <v>113106.22176958175</v>
      </c>
      <c r="S417">
        <f t="shared" ca="1" si="157"/>
        <v>23433.196398207991</v>
      </c>
      <c r="T417" s="1">
        <f t="shared" ca="1" si="158"/>
        <v>449513.48904798453</v>
      </c>
      <c r="U417" s="2">
        <f t="shared" ca="1" si="159"/>
        <v>146310.80442784898</v>
      </c>
      <c r="V417" s="1">
        <f t="shared" ca="1" si="160"/>
        <v>303202.68462013558</v>
      </c>
      <c r="AD417" s="6">
        <f ca="1">IF(Table2[[#This Row],[gender]]="men",1,0)</f>
        <v>0</v>
      </c>
      <c r="AE417" s="7">
        <f ca="1">IF(Table2[[#This Row],[gender]]="women",1,0)</f>
        <v>1</v>
      </c>
      <c r="AF417" s="7"/>
      <c r="AG417" s="8"/>
      <c r="AI417" s="6">
        <f ca="1">IF(Table2[[#This Row],[field_of_work]]="health",1,0)</f>
        <v>0</v>
      </c>
      <c r="AJ417" s="7">
        <f ca="1">IF(Table2[[#This Row],[field_of_work]]="construction",1,0)</f>
        <v>0</v>
      </c>
      <c r="AK417" s="7">
        <f ca="1">IF(Table2[[#This Row],[field_of_work]]="teaching",1,0)</f>
        <v>0</v>
      </c>
      <c r="AL417" s="7">
        <f ca="1">IF(Table2[[#This Row],[field_of_work]]="IT",1,0)</f>
        <v>1</v>
      </c>
      <c r="AM417" s="7">
        <f ca="1">IF(Table2[[#This Row],[field_of_work]]="general work",1,0)</f>
        <v>0</v>
      </c>
      <c r="AN417" s="7">
        <f ca="1">IF(Table2[[#This Row],[field_of_work]]="agriculture",1,0)</f>
        <v>0</v>
      </c>
      <c r="AO417" s="7"/>
      <c r="AP417" s="7"/>
      <c r="AQ417" s="7"/>
      <c r="AR417" s="7"/>
      <c r="AS417" s="7"/>
      <c r="AT417" s="8"/>
      <c r="AV417" s="19">
        <f t="shared" ca="1" si="140"/>
        <v>3504.5924334503402</v>
      </c>
      <c r="AW417" s="8"/>
      <c r="AX417" s="6">
        <f ca="1">IF(Table2[[#This Row],[debts]]&gt;$AY$14,1,0)</f>
        <v>1</v>
      </c>
      <c r="AY417" s="7"/>
      <c r="AZ417" s="8"/>
      <c r="BA417" s="26">
        <f ca="1">Table2[[#This Row],[mortage_left]]/Table2[[#This Row],[value_of_house]]</f>
        <v>8.0752264068291058E-2</v>
      </c>
      <c r="BB417" s="7">
        <f t="shared" ca="1" si="161"/>
        <v>1</v>
      </c>
      <c r="BC417" s="7"/>
      <c r="BD417" s="7"/>
      <c r="BE417" s="6">
        <f ca="1">IF(Table2[[#This Row],[area]]="area1",Table2[[#This Row],[income]],0)</f>
        <v>0</v>
      </c>
      <c r="BF417" s="7">
        <f ca="1">IF(Table2[[#This Row],[area]]="area2",Table2[[#This Row],[income]],0)</f>
        <v>0</v>
      </c>
      <c r="BG417" s="7">
        <f ca="1">IF(Table2[[#This Row],[area]]="area3",Table2[[#This Row],[income]],0)</f>
        <v>0</v>
      </c>
      <c r="BH417" s="7">
        <f ca="1">IF(Table2[[#This Row],[area]]="area4",Table2[[#This Row],[income]],0)</f>
        <v>0</v>
      </c>
      <c r="BI417" s="7">
        <f ca="1">IF(Table2[[#This Row],[area]]="area5",Table2[[#This Row],[income]],0)</f>
        <v>0</v>
      </c>
      <c r="BJ417" s="7">
        <f ca="1">IF(Table2[[#This Row],[area]]="area6",Table2[[#This Row],[income]],0)</f>
        <v>0</v>
      </c>
      <c r="BK417" s="7">
        <f ca="1">IF(Table2[[#This Row],[area]]="area7",Table2[[#This Row],[income]],0)</f>
        <v>0</v>
      </c>
      <c r="BL417" s="7">
        <f ca="1">IF(Table2[[#This Row],[area]]="area8",Table2[[#This Row],[income]],0)</f>
        <v>75873</v>
      </c>
      <c r="BM417" s="7">
        <f ca="1">IF(Table2[[#This Row],[area]]="area9",Table2[[#This Row],[income]],0)</f>
        <v>0</v>
      </c>
      <c r="BN417" s="7">
        <f ca="1">IF(Table2[[#This Row],[area]]="area10",Table2[[#This Row],[income]],0)</f>
        <v>0</v>
      </c>
      <c r="BO417" s="6">
        <f ca="1">IF(Table2[[#This Row],[field_of_work]]="health",Table2[[#This Row],[income]],0)</f>
        <v>0</v>
      </c>
      <c r="BP417" s="7">
        <f ca="1">IF(Table2[[#This Row],[field_of_work]]="construction",Table2[[#This Row],[income]],0)</f>
        <v>0</v>
      </c>
      <c r="BQ417" s="7">
        <f ca="1">IF(Table2[[#This Row],[field_of_work]]="teaching",Table2[[#This Row],[income]],0)</f>
        <v>0</v>
      </c>
      <c r="BR417" s="7">
        <f ca="1">IF(Table2[[#This Row],[field_of_work]]="IT",Table2[[#This Row],[income]],0)</f>
        <v>75873</v>
      </c>
      <c r="BS417" s="7">
        <f ca="1">IF(Table2[[#This Row],[field_of_work]]="general work",Table2[[#This Row],[income]],0)</f>
        <v>0</v>
      </c>
      <c r="BT417" s="8">
        <f ca="1">IF(Table2[[#This Row],[field_of_work]]="agriculture",Table2[[#This Row],[income]],0)</f>
        <v>0</v>
      </c>
      <c r="BU417" s="6">
        <f ca="1">IF(Table2[[#This Row],[value_of_debts]]&gt;Table2[[#This Row],[income]],1,0)</f>
        <v>1</v>
      </c>
      <c r="BV417" s="7"/>
      <c r="BW417" s="6">
        <f ca="1">IF(Table2[[#This Row],[net_worth_of_person($)]]&gt;$BX$14,Table2[[#This Row],[age]],0)</f>
        <v>35</v>
      </c>
      <c r="BX417" s="8"/>
    </row>
    <row r="418" spans="2:76" x14ac:dyDescent="0.3">
      <c r="B418">
        <f t="shared" ca="1" si="141"/>
        <v>2</v>
      </c>
      <c r="C418" t="str">
        <f t="shared" ca="1" si="142"/>
        <v>women</v>
      </c>
      <c r="D418">
        <f t="shared" ca="1" si="143"/>
        <v>29</v>
      </c>
      <c r="E418">
        <f t="shared" ca="1" si="144"/>
        <v>3</v>
      </c>
      <c r="F418" t="str">
        <f t="shared" ca="1" si="145"/>
        <v>teaching</v>
      </c>
      <c r="G418">
        <f t="shared" ca="1" si="146"/>
        <v>1</v>
      </c>
      <c r="H418" t="str">
        <f t="shared" ca="1" si="147"/>
        <v>highschool</v>
      </c>
      <c r="I418">
        <f t="shared" ca="1" si="148"/>
        <v>0</v>
      </c>
      <c r="J418">
        <f t="shared" ca="1" si="149"/>
        <v>2</v>
      </c>
      <c r="K418">
        <f t="shared" ca="1" si="150"/>
        <v>44283</v>
      </c>
      <c r="L418">
        <f t="shared" ca="1" si="151"/>
        <v>12</v>
      </c>
      <c r="M418" t="str">
        <f t="shared" ca="1" si="139"/>
        <v>area10</v>
      </c>
      <c r="N418">
        <f t="shared" ca="1" si="152"/>
        <v>177132</v>
      </c>
      <c r="O418" s="2">
        <f t="shared" ca="1" si="153"/>
        <v>102417.44824619345</v>
      </c>
      <c r="P418" s="1">
        <f t="shared" ca="1" si="154"/>
        <v>7009.1848669006804</v>
      </c>
      <c r="Q418">
        <f t="shared" ca="1" si="155"/>
        <v>4726</v>
      </c>
      <c r="R418">
        <f t="shared" ca="1" si="156"/>
        <v>4099.101560528803</v>
      </c>
      <c r="S418">
        <f t="shared" ca="1" si="157"/>
        <v>21886.512777797729</v>
      </c>
      <c r="T418" s="1">
        <f t="shared" ca="1" si="158"/>
        <v>206027.6976446984</v>
      </c>
      <c r="U418" s="2">
        <f t="shared" ca="1" si="159"/>
        <v>111242.54980672225</v>
      </c>
      <c r="V418" s="1">
        <f t="shared" ca="1" si="160"/>
        <v>94785.147837976154</v>
      </c>
      <c r="AD418" s="6">
        <f ca="1">IF(Table2[[#This Row],[gender]]="men",1,0)</f>
        <v>0</v>
      </c>
      <c r="AE418" s="7">
        <f ca="1">IF(Table2[[#This Row],[gender]]="women",1,0)</f>
        <v>1</v>
      </c>
      <c r="AF418" s="7"/>
      <c r="AG418" s="8"/>
      <c r="AI418" s="6">
        <f ca="1">IF(Table2[[#This Row],[field_of_work]]="health",1,0)</f>
        <v>0</v>
      </c>
      <c r="AJ418" s="7">
        <f ca="1">IF(Table2[[#This Row],[field_of_work]]="construction",1,0)</f>
        <v>0</v>
      </c>
      <c r="AK418" s="7">
        <f ca="1">IF(Table2[[#This Row],[field_of_work]]="teaching",1,0)</f>
        <v>1</v>
      </c>
      <c r="AL418" s="7">
        <f ca="1">IF(Table2[[#This Row],[field_of_work]]="IT",1,0)</f>
        <v>0</v>
      </c>
      <c r="AM418" s="7">
        <f ca="1">IF(Table2[[#This Row],[field_of_work]]="general work",1,0)</f>
        <v>0</v>
      </c>
      <c r="AN418" s="7">
        <f ca="1">IF(Table2[[#This Row],[field_of_work]]="agriculture",1,0)</f>
        <v>0</v>
      </c>
      <c r="AO418" s="7"/>
      <c r="AP418" s="7"/>
      <c r="AQ418" s="7"/>
      <c r="AR418" s="7"/>
      <c r="AS418" s="7"/>
      <c r="AT418" s="8"/>
      <c r="AV418" s="19">
        <f t="shared" ca="1" si="140"/>
        <v>18715.419971457111</v>
      </c>
      <c r="AW418" s="8"/>
      <c r="AX418" s="6">
        <f ca="1">IF(Table2[[#This Row],[debts]]&gt;$AY$14,1,0)</f>
        <v>1</v>
      </c>
      <c r="AY418" s="7"/>
      <c r="AZ418" s="8"/>
      <c r="BA418" s="26">
        <f ca="1">Table2[[#This Row],[mortage_left]]/Table2[[#This Row],[value_of_house]]</f>
        <v>0.57819845226268241</v>
      </c>
      <c r="BB418" s="7">
        <f t="shared" ca="1" si="161"/>
        <v>0</v>
      </c>
      <c r="BC418" s="7"/>
      <c r="BD418" s="7"/>
      <c r="BE418" s="6">
        <f ca="1">IF(Table2[[#This Row],[area]]="area1",Table2[[#This Row],[income]],0)</f>
        <v>0</v>
      </c>
      <c r="BF418" s="7">
        <f ca="1">IF(Table2[[#This Row],[area]]="area2",Table2[[#This Row],[income]],0)</f>
        <v>0</v>
      </c>
      <c r="BG418" s="7">
        <f ca="1">IF(Table2[[#This Row],[area]]="area3",Table2[[#This Row],[income]],0)</f>
        <v>0</v>
      </c>
      <c r="BH418" s="7">
        <f ca="1">IF(Table2[[#This Row],[area]]="area4",Table2[[#This Row],[income]],0)</f>
        <v>0</v>
      </c>
      <c r="BI418" s="7">
        <f ca="1">IF(Table2[[#This Row],[area]]="area5",Table2[[#This Row],[income]],0)</f>
        <v>0</v>
      </c>
      <c r="BJ418" s="7">
        <f ca="1">IF(Table2[[#This Row],[area]]="area6",Table2[[#This Row],[income]],0)</f>
        <v>0</v>
      </c>
      <c r="BK418" s="7">
        <f ca="1">IF(Table2[[#This Row],[area]]="area7",Table2[[#This Row],[income]],0)</f>
        <v>0</v>
      </c>
      <c r="BL418" s="7">
        <f ca="1">IF(Table2[[#This Row],[area]]="area8",Table2[[#This Row],[income]],0)</f>
        <v>0</v>
      </c>
      <c r="BM418" s="7">
        <f ca="1">IF(Table2[[#This Row],[area]]="area9",Table2[[#This Row],[income]],0)</f>
        <v>0</v>
      </c>
      <c r="BN418" s="7">
        <f ca="1">IF(Table2[[#This Row],[area]]="area10",Table2[[#This Row],[income]],0)</f>
        <v>44283</v>
      </c>
      <c r="BO418" s="6">
        <f ca="1">IF(Table2[[#This Row],[field_of_work]]="health",Table2[[#This Row],[income]],0)</f>
        <v>0</v>
      </c>
      <c r="BP418" s="7">
        <f ca="1">IF(Table2[[#This Row],[field_of_work]]="construction",Table2[[#This Row],[income]],0)</f>
        <v>0</v>
      </c>
      <c r="BQ418" s="7">
        <f ca="1">IF(Table2[[#This Row],[field_of_work]]="teaching",Table2[[#This Row],[income]],0)</f>
        <v>44283</v>
      </c>
      <c r="BR418" s="7">
        <f ca="1">IF(Table2[[#This Row],[field_of_work]]="IT",Table2[[#This Row],[income]],0)</f>
        <v>0</v>
      </c>
      <c r="BS418" s="7">
        <f ca="1">IF(Table2[[#This Row],[field_of_work]]="general work",Table2[[#This Row],[income]],0)</f>
        <v>0</v>
      </c>
      <c r="BT418" s="8">
        <f ca="1">IF(Table2[[#This Row],[field_of_work]]="agriculture",Table2[[#This Row],[income]],0)</f>
        <v>0</v>
      </c>
      <c r="BU418" s="6">
        <f ca="1">IF(Table2[[#This Row],[value_of_debts]]&gt;Table2[[#This Row],[income]],1,0)</f>
        <v>1</v>
      </c>
      <c r="BV418" s="7"/>
      <c r="BW418" s="6">
        <f ca="1">IF(Table2[[#This Row],[net_worth_of_person($)]]&gt;$BX$14,Table2[[#This Row],[age]],0)</f>
        <v>29</v>
      </c>
      <c r="BX418" s="8"/>
    </row>
    <row r="419" spans="2:76" x14ac:dyDescent="0.3">
      <c r="B419">
        <f t="shared" ca="1" si="141"/>
        <v>2</v>
      </c>
      <c r="C419" t="str">
        <f t="shared" ca="1" si="142"/>
        <v>women</v>
      </c>
      <c r="D419">
        <f t="shared" ca="1" si="143"/>
        <v>36</v>
      </c>
      <c r="E419">
        <f t="shared" ca="1" si="144"/>
        <v>5</v>
      </c>
      <c r="F419" t="str">
        <f t="shared" ca="1" si="145"/>
        <v>general work</v>
      </c>
      <c r="G419">
        <f t="shared" ca="1" si="146"/>
        <v>5</v>
      </c>
      <c r="H419" t="str">
        <f t="shared" ca="1" si="147"/>
        <v>other</v>
      </c>
      <c r="I419">
        <f t="shared" ca="1" si="148"/>
        <v>4</v>
      </c>
      <c r="J419">
        <f t="shared" ca="1" si="149"/>
        <v>2</v>
      </c>
      <c r="K419">
        <f t="shared" ca="1" si="150"/>
        <v>82946</v>
      </c>
      <c r="L419">
        <f t="shared" ca="1" si="151"/>
        <v>8</v>
      </c>
      <c r="M419" t="str">
        <f t="shared" ca="1" si="139"/>
        <v>area8</v>
      </c>
      <c r="N419">
        <f t="shared" ca="1" si="152"/>
        <v>331784</v>
      </c>
      <c r="O419" s="2">
        <f t="shared" ca="1" si="153"/>
        <v>242680.78831517973</v>
      </c>
      <c r="P419" s="1">
        <f t="shared" ca="1" si="154"/>
        <v>37430.839942914223</v>
      </c>
      <c r="Q419">
        <f t="shared" ca="1" si="155"/>
        <v>35173</v>
      </c>
      <c r="R419">
        <f t="shared" ca="1" si="156"/>
        <v>92855.843310539174</v>
      </c>
      <c r="S419">
        <f t="shared" ca="1" si="157"/>
        <v>22216.361693009221</v>
      </c>
      <c r="T419" s="1">
        <f t="shared" ca="1" si="158"/>
        <v>391431.20163592341</v>
      </c>
      <c r="U419" s="2">
        <f t="shared" ca="1" si="159"/>
        <v>370709.6316257189</v>
      </c>
      <c r="V419" s="1">
        <f t="shared" ca="1" si="160"/>
        <v>20721.570010204508</v>
      </c>
      <c r="AD419" s="6">
        <f ca="1">IF(Table2[[#This Row],[gender]]="men",1,0)</f>
        <v>0</v>
      </c>
      <c r="AE419" s="7">
        <f ca="1">IF(Table2[[#This Row],[gender]]="women",1,0)</f>
        <v>1</v>
      </c>
      <c r="AF419" s="7"/>
      <c r="AG419" s="8"/>
      <c r="AI419" s="6">
        <f ca="1">IF(Table2[[#This Row],[field_of_work]]="health",1,0)</f>
        <v>0</v>
      </c>
      <c r="AJ419" s="7">
        <f ca="1">IF(Table2[[#This Row],[field_of_work]]="construction",1,0)</f>
        <v>0</v>
      </c>
      <c r="AK419" s="7">
        <f ca="1">IF(Table2[[#This Row],[field_of_work]]="teaching",1,0)</f>
        <v>0</v>
      </c>
      <c r="AL419" s="7">
        <f ca="1">IF(Table2[[#This Row],[field_of_work]]="IT",1,0)</f>
        <v>0</v>
      </c>
      <c r="AM419" s="7">
        <f ca="1">IF(Table2[[#This Row],[field_of_work]]="general work",1,0)</f>
        <v>1</v>
      </c>
      <c r="AN419" s="7">
        <f ca="1">IF(Table2[[#This Row],[field_of_work]]="agriculture",1,0)</f>
        <v>0</v>
      </c>
      <c r="AO419" s="7"/>
      <c r="AP419" s="7"/>
      <c r="AQ419" s="7"/>
      <c r="AR419" s="7"/>
      <c r="AS419" s="7"/>
      <c r="AT419" s="8"/>
      <c r="AV419" s="19">
        <f t="shared" ca="1" si="140"/>
        <v>4862.2108828600622</v>
      </c>
      <c r="AW419" s="8"/>
      <c r="AX419" s="6">
        <f ca="1">IF(Table2[[#This Row],[debts]]&gt;$AY$14,1,0)</f>
        <v>1</v>
      </c>
      <c r="AY419" s="7"/>
      <c r="AZ419" s="8"/>
      <c r="BA419" s="26">
        <f ca="1">Table2[[#This Row],[mortage_left]]/Table2[[#This Row],[value_of_house]]</f>
        <v>0.73144210786288588</v>
      </c>
      <c r="BB419" s="7">
        <f t="shared" ca="1" si="161"/>
        <v>0</v>
      </c>
      <c r="BC419" s="7"/>
      <c r="BD419" s="7"/>
      <c r="BE419" s="6">
        <f ca="1">IF(Table2[[#This Row],[area]]="area1",Table2[[#This Row],[income]],0)</f>
        <v>0</v>
      </c>
      <c r="BF419" s="7">
        <f ca="1">IF(Table2[[#This Row],[area]]="area2",Table2[[#This Row],[income]],0)</f>
        <v>0</v>
      </c>
      <c r="BG419" s="7">
        <f ca="1">IF(Table2[[#This Row],[area]]="area3",Table2[[#This Row],[income]],0)</f>
        <v>0</v>
      </c>
      <c r="BH419" s="7">
        <f ca="1">IF(Table2[[#This Row],[area]]="area4",Table2[[#This Row],[income]],0)</f>
        <v>0</v>
      </c>
      <c r="BI419" s="7">
        <f ca="1">IF(Table2[[#This Row],[area]]="area5",Table2[[#This Row],[income]],0)</f>
        <v>0</v>
      </c>
      <c r="BJ419" s="7">
        <f ca="1">IF(Table2[[#This Row],[area]]="area6",Table2[[#This Row],[income]],0)</f>
        <v>0</v>
      </c>
      <c r="BK419" s="7">
        <f ca="1">IF(Table2[[#This Row],[area]]="area7",Table2[[#This Row],[income]],0)</f>
        <v>0</v>
      </c>
      <c r="BL419" s="7">
        <f ca="1">IF(Table2[[#This Row],[area]]="area8",Table2[[#This Row],[income]],0)</f>
        <v>82946</v>
      </c>
      <c r="BM419" s="7">
        <f ca="1">IF(Table2[[#This Row],[area]]="area9",Table2[[#This Row],[income]],0)</f>
        <v>0</v>
      </c>
      <c r="BN419" s="7">
        <f ca="1">IF(Table2[[#This Row],[area]]="area10",Table2[[#This Row],[income]],0)</f>
        <v>0</v>
      </c>
      <c r="BO419" s="6">
        <f ca="1">IF(Table2[[#This Row],[field_of_work]]="health",Table2[[#This Row],[income]],0)</f>
        <v>0</v>
      </c>
      <c r="BP419" s="7">
        <f ca="1">IF(Table2[[#This Row],[field_of_work]]="construction",Table2[[#This Row],[income]],0)</f>
        <v>0</v>
      </c>
      <c r="BQ419" s="7">
        <f ca="1">IF(Table2[[#This Row],[field_of_work]]="teaching",Table2[[#This Row],[income]],0)</f>
        <v>0</v>
      </c>
      <c r="BR419" s="7">
        <f ca="1">IF(Table2[[#This Row],[field_of_work]]="IT",Table2[[#This Row],[income]],0)</f>
        <v>0</v>
      </c>
      <c r="BS419" s="7">
        <f ca="1">IF(Table2[[#This Row],[field_of_work]]="general work",Table2[[#This Row],[income]],0)</f>
        <v>82946</v>
      </c>
      <c r="BT419" s="8">
        <f ca="1">IF(Table2[[#This Row],[field_of_work]]="agriculture",Table2[[#This Row],[income]],0)</f>
        <v>0</v>
      </c>
      <c r="BU419" s="6">
        <f ca="1">IF(Table2[[#This Row],[value_of_debts]]&gt;Table2[[#This Row],[income]],1,0)</f>
        <v>1</v>
      </c>
      <c r="BV419" s="7"/>
      <c r="BW419" s="6">
        <f ca="1">IF(Table2[[#This Row],[net_worth_of_person($)]]&gt;$BX$14,Table2[[#This Row],[age]],0)</f>
        <v>36</v>
      </c>
      <c r="BX419" s="8"/>
    </row>
    <row r="420" spans="2:76" x14ac:dyDescent="0.3">
      <c r="B420">
        <f t="shared" ca="1" si="141"/>
        <v>1</v>
      </c>
      <c r="C420" t="str">
        <f t="shared" ca="1" si="142"/>
        <v>men</v>
      </c>
      <c r="D420">
        <f t="shared" ca="1" si="143"/>
        <v>40</v>
      </c>
      <c r="E420">
        <f t="shared" ca="1" si="144"/>
        <v>3</v>
      </c>
      <c r="F420" t="str">
        <f t="shared" ca="1" si="145"/>
        <v>teaching</v>
      </c>
      <c r="G420">
        <f t="shared" ca="1" si="146"/>
        <v>2</v>
      </c>
      <c r="H420" t="str">
        <f t="shared" ca="1" si="147"/>
        <v>college</v>
      </c>
      <c r="I420">
        <f t="shared" ca="1" si="148"/>
        <v>0</v>
      </c>
      <c r="J420">
        <f t="shared" ca="1" si="149"/>
        <v>1</v>
      </c>
      <c r="K420">
        <f t="shared" ca="1" si="150"/>
        <v>88117</v>
      </c>
      <c r="L420">
        <f t="shared" ca="1" si="151"/>
        <v>2</v>
      </c>
      <c r="M420" t="str">
        <f t="shared" ca="1" si="139"/>
        <v>area2</v>
      </c>
      <c r="N420">
        <f t="shared" ca="1" si="152"/>
        <v>264351</v>
      </c>
      <c r="O420" s="2">
        <f t="shared" ca="1" si="153"/>
        <v>64595.011165136479</v>
      </c>
      <c r="P420" s="1">
        <f t="shared" ca="1" si="154"/>
        <v>4862.2108828600622</v>
      </c>
      <c r="Q420">
        <f t="shared" ca="1" si="155"/>
        <v>4121</v>
      </c>
      <c r="R420">
        <f t="shared" ca="1" si="156"/>
        <v>155859.000786997</v>
      </c>
      <c r="S420">
        <f t="shared" ca="1" si="157"/>
        <v>37190.89379195033</v>
      </c>
      <c r="T420" s="1">
        <f t="shared" ca="1" si="158"/>
        <v>306404.10467481037</v>
      </c>
      <c r="U420" s="2">
        <f t="shared" ca="1" si="159"/>
        <v>224575.01195213347</v>
      </c>
      <c r="V420" s="1">
        <f t="shared" ca="1" si="160"/>
        <v>81829.092722676898</v>
      </c>
      <c r="AD420" s="6">
        <f ca="1">IF(Table2[[#This Row],[gender]]="men",1,0)</f>
        <v>1</v>
      </c>
      <c r="AE420" s="7">
        <f ca="1">IF(Table2[[#This Row],[gender]]="women",1,0)</f>
        <v>0</v>
      </c>
      <c r="AF420" s="7"/>
      <c r="AG420" s="8"/>
      <c r="AI420" s="6">
        <f ca="1">IF(Table2[[#This Row],[field_of_work]]="health",1,0)</f>
        <v>0</v>
      </c>
      <c r="AJ420" s="7">
        <f ca="1">IF(Table2[[#This Row],[field_of_work]]="construction",1,0)</f>
        <v>0</v>
      </c>
      <c r="AK420" s="7">
        <f ca="1">IF(Table2[[#This Row],[field_of_work]]="teaching",1,0)</f>
        <v>1</v>
      </c>
      <c r="AL420" s="7">
        <f ca="1">IF(Table2[[#This Row],[field_of_work]]="IT",1,0)</f>
        <v>0</v>
      </c>
      <c r="AM420" s="7">
        <f ca="1">IF(Table2[[#This Row],[field_of_work]]="general work",1,0)</f>
        <v>0</v>
      </c>
      <c r="AN420" s="7">
        <f ca="1">IF(Table2[[#This Row],[field_of_work]]="agriculture",1,0)</f>
        <v>0</v>
      </c>
      <c r="AO420" s="7"/>
      <c r="AP420" s="7"/>
      <c r="AQ420" s="7"/>
      <c r="AR420" s="7"/>
      <c r="AS420" s="7"/>
      <c r="AT420" s="8"/>
      <c r="AV420" s="19">
        <f t="shared" ca="1" si="140"/>
        <v>23998.837836358147</v>
      </c>
      <c r="AW420" s="8"/>
      <c r="AX420" s="6">
        <f ca="1">IF(Table2[[#This Row],[debts]]&gt;$AY$14,1,0)</f>
        <v>1</v>
      </c>
      <c r="AY420" s="7"/>
      <c r="AZ420" s="8"/>
      <c r="BA420" s="26">
        <f ca="1">Table2[[#This Row],[mortage_left]]/Table2[[#This Row],[value_of_house]]</f>
        <v>0.24435319391693799</v>
      </c>
      <c r="BB420" s="7">
        <f t="shared" ca="1" si="161"/>
        <v>1</v>
      </c>
      <c r="BC420" s="7"/>
      <c r="BD420" s="7"/>
      <c r="BE420" s="6">
        <f ca="1">IF(Table2[[#This Row],[area]]="area1",Table2[[#This Row],[income]],0)</f>
        <v>0</v>
      </c>
      <c r="BF420" s="7">
        <f ca="1">IF(Table2[[#This Row],[area]]="area2",Table2[[#This Row],[income]],0)</f>
        <v>88117</v>
      </c>
      <c r="BG420" s="7">
        <f ca="1">IF(Table2[[#This Row],[area]]="area3",Table2[[#This Row],[income]],0)</f>
        <v>0</v>
      </c>
      <c r="BH420" s="7">
        <f ca="1">IF(Table2[[#This Row],[area]]="area4",Table2[[#This Row],[income]],0)</f>
        <v>0</v>
      </c>
      <c r="BI420" s="7">
        <f ca="1">IF(Table2[[#This Row],[area]]="area5",Table2[[#This Row],[income]],0)</f>
        <v>0</v>
      </c>
      <c r="BJ420" s="7">
        <f ca="1">IF(Table2[[#This Row],[area]]="area6",Table2[[#This Row],[income]],0)</f>
        <v>0</v>
      </c>
      <c r="BK420" s="7">
        <f ca="1">IF(Table2[[#This Row],[area]]="area7",Table2[[#This Row],[income]],0)</f>
        <v>0</v>
      </c>
      <c r="BL420" s="7">
        <f ca="1">IF(Table2[[#This Row],[area]]="area8",Table2[[#This Row],[income]],0)</f>
        <v>0</v>
      </c>
      <c r="BM420" s="7">
        <f ca="1">IF(Table2[[#This Row],[area]]="area9",Table2[[#This Row],[income]],0)</f>
        <v>0</v>
      </c>
      <c r="BN420" s="7">
        <f ca="1">IF(Table2[[#This Row],[area]]="area10",Table2[[#This Row],[income]],0)</f>
        <v>0</v>
      </c>
      <c r="BO420" s="6">
        <f ca="1">IF(Table2[[#This Row],[field_of_work]]="health",Table2[[#This Row],[income]],0)</f>
        <v>0</v>
      </c>
      <c r="BP420" s="7">
        <f ca="1">IF(Table2[[#This Row],[field_of_work]]="construction",Table2[[#This Row],[income]],0)</f>
        <v>0</v>
      </c>
      <c r="BQ420" s="7">
        <f ca="1">IF(Table2[[#This Row],[field_of_work]]="teaching",Table2[[#This Row],[income]],0)</f>
        <v>88117</v>
      </c>
      <c r="BR420" s="7">
        <f ca="1">IF(Table2[[#This Row],[field_of_work]]="IT",Table2[[#This Row],[income]],0)</f>
        <v>0</v>
      </c>
      <c r="BS420" s="7">
        <f ca="1">IF(Table2[[#This Row],[field_of_work]]="general work",Table2[[#This Row],[income]],0)</f>
        <v>0</v>
      </c>
      <c r="BT420" s="8">
        <f ca="1">IF(Table2[[#This Row],[field_of_work]]="agriculture",Table2[[#This Row],[income]],0)</f>
        <v>0</v>
      </c>
      <c r="BU420" s="6">
        <f ca="1">IF(Table2[[#This Row],[value_of_debts]]&gt;Table2[[#This Row],[income]],1,0)</f>
        <v>1</v>
      </c>
      <c r="BV420" s="7"/>
      <c r="BW420" s="6">
        <f ca="1">IF(Table2[[#This Row],[net_worth_of_person($)]]&gt;$BX$14,Table2[[#This Row],[age]],0)</f>
        <v>40</v>
      </c>
      <c r="BX420" s="8"/>
    </row>
    <row r="421" spans="2:76" x14ac:dyDescent="0.3">
      <c r="B421">
        <f t="shared" ca="1" si="141"/>
        <v>2</v>
      </c>
      <c r="C421" t="str">
        <f t="shared" ca="1" si="142"/>
        <v>women</v>
      </c>
      <c r="D421">
        <f t="shared" ca="1" si="143"/>
        <v>31</v>
      </c>
      <c r="E421">
        <f t="shared" ca="1" si="144"/>
        <v>5</v>
      </c>
      <c r="F421" t="str">
        <f t="shared" ca="1" si="145"/>
        <v>general work</v>
      </c>
      <c r="G421">
        <f t="shared" ca="1" si="146"/>
        <v>3</v>
      </c>
      <c r="H421" t="str">
        <f t="shared" ca="1" si="147"/>
        <v>university</v>
      </c>
      <c r="I421">
        <f t="shared" ca="1" si="148"/>
        <v>3</v>
      </c>
      <c r="J421">
        <f t="shared" ca="1" si="149"/>
        <v>3</v>
      </c>
      <c r="K421">
        <f t="shared" ca="1" si="150"/>
        <v>29446</v>
      </c>
      <c r="L421">
        <f t="shared" ca="1" si="151"/>
        <v>6</v>
      </c>
      <c r="M421" t="str">
        <f t="shared" ca="1" si="139"/>
        <v>area6</v>
      </c>
      <c r="N421">
        <f t="shared" ca="1" si="152"/>
        <v>88338</v>
      </c>
      <c r="O421" s="2">
        <f t="shared" ca="1" si="153"/>
        <v>59924.869343248705</v>
      </c>
      <c r="P421" s="1">
        <f t="shared" ca="1" si="154"/>
        <v>71996.513509074444</v>
      </c>
      <c r="Q421">
        <f t="shared" ca="1" si="155"/>
        <v>47099</v>
      </c>
      <c r="R421">
        <f t="shared" ca="1" si="156"/>
        <v>53813.282695114438</v>
      </c>
      <c r="S421">
        <f t="shared" ca="1" si="157"/>
        <v>36225.946361427552</v>
      </c>
      <c r="T421" s="1">
        <f t="shared" ca="1" si="158"/>
        <v>196560.459870502</v>
      </c>
      <c r="U421" s="2">
        <f t="shared" ca="1" si="159"/>
        <v>160837.15203836316</v>
      </c>
      <c r="V421" s="1">
        <f t="shared" ca="1" si="160"/>
        <v>35723.307832138846</v>
      </c>
      <c r="AD421" s="6">
        <f ca="1">IF(Table2[[#This Row],[gender]]="men",1,0)</f>
        <v>0</v>
      </c>
      <c r="AE421" s="7">
        <f ca="1">IF(Table2[[#This Row],[gender]]="women",1,0)</f>
        <v>1</v>
      </c>
      <c r="AF421" s="7"/>
      <c r="AG421" s="8"/>
      <c r="AI421" s="6">
        <f ca="1">IF(Table2[[#This Row],[field_of_work]]="health",1,0)</f>
        <v>0</v>
      </c>
      <c r="AJ421" s="7">
        <f ca="1">IF(Table2[[#This Row],[field_of_work]]="construction",1,0)</f>
        <v>0</v>
      </c>
      <c r="AK421" s="7">
        <f ca="1">IF(Table2[[#This Row],[field_of_work]]="teaching",1,0)</f>
        <v>0</v>
      </c>
      <c r="AL421" s="7">
        <f ca="1">IF(Table2[[#This Row],[field_of_work]]="IT",1,0)</f>
        <v>0</v>
      </c>
      <c r="AM421" s="7">
        <f ca="1">IF(Table2[[#This Row],[field_of_work]]="general work",1,0)</f>
        <v>1</v>
      </c>
      <c r="AN421" s="7">
        <f ca="1">IF(Table2[[#This Row],[field_of_work]]="agriculture",1,0)</f>
        <v>0</v>
      </c>
      <c r="AO421" s="7"/>
      <c r="AP421" s="7"/>
      <c r="AQ421" s="7"/>
      <c r="AR421" s="7"/>
      <c r="AS421" s="7"/>
      <c r="AT421" s="8"/>
      <c r="AV421" s="19">
        <f t="shared" ca="1" si="140"/>
        <v>21235.848568615285</v>
      </c>
      <c r="AW421" s="8"/>
      <c r="AX421" s="6">
        <f ca="1">IF(Table2[[#This Row],[debts]]&gt;$AY$14,1,0)</f>
        <v>1</v>
      </c>
      <c r="AY421" s="7"/>
      <c r="AZ421" s="8"/>
      <c r="BA421" s="26">
        <f ca="1">Table2[[#This Row],[mortage_left]]/Table2[[#This Row],[value_of_house]]</f>
        <v>0.67835890945288213</v>
      </c>
      <c r="BB421" s="7">
        <f t="shared" ca="1" si="161"/>
        <v>0</v>
      </c>
      <c r="BC421" s="7"/>
      <c r="BD421" s="7"/>
      <c r="BE421" s="6">
        <f ca="1">IF(Table2[[#This Row],[area]]="area1",Table2[[#This Row],[income]],0)</f>
        <v>0</v>
      </c>
      <c r="BF421" s="7">
        <f ca="1">IF(Table2[[#This Row],[area]]="area2",Table2[[#This Row],[income]],0)</f>
        <v>0</v>
      </c>
      <c r="BG421" s="7">
        <f ca="1">IF(Table2[[#This Row],[area]]="area3",Table2[[#This Row],[income]],0)</f>
        <v>0</v>
      </c>
      <c r="BH421" s="7">
        <f ca="1">IF(Table2[[#This Row],[area]]="area4",Table2[[#This Row],[income]],0)</f>
        <v>0</v>
      </c>
      <c r="BI421" s="7">
        <f ca="1">IF(Table2[[#This Row],[area]]="area5",Table2[[#This Row],[income]],0)</f>
        <v>0</v>
      </c>
      <c r="BJ421" s="7">
        <f ca="1">IF(Table2[[#This Row],[area]]="area6",Table2[[#This Row],[income]],0)</f>
        <v>29446</v>
      </c>
      <c r="BK421" s="7">
        <f ca="1">IF(Table2[[#This Row],[area]]="area7",Table2[[#This Row],[income]],0)</f>
        <v>0</v>
      </c>
      <c r="BL421" s="7">
        <f ca="1">IF(Table2[[#This Row],[area]]="area8",Table2[[#This Row],[income]],0)</f>
        <v>0</v>
      </c>
      <c r="BM421" s="7">
        <f ca="1">IF(Table2[[#This Row],[area]]="area9",Table2[[#This Row],[income]],0)</f>
        <v>0</v>
      </c>
      <c r="BN421" s="7">
        <f ca="1">IF(Table2[[#This Row],[area]]="area10",Table2[[#This Row],[income]],0)</f>
        <v>0</v>
      </c>
      <c r="BO421" s="6">
        <f ca="1">IF(Table2[[#This Row],[field_of_work]]="health",Table2[[#This Row],[income]],0)</f>
        <v>0</v>
      </c>
      <c r="BP421" s="7">
        <f ca="1">IF(Table2[[#This Row],[field_of_work]]="construction",Table2[[#This Row],[income]],0)</f>
        <v>0</v>
      </c>
      <c r="BQ421" s="7">
        <f ca="1">IF(Table2[[#This Row],[field_of_work]]="teaching",Table2[[#This Row],[income]],0)</f>
        <v>0</v>
      </c>
      <c r="BR421" s="7">
        <f ca="1">IF(Table2[[#This Row],[field_of_work]]="IT",Table2[[#This Row],[income]],0)</f>
        <v>0</v>
      </c>
      <c r="BS421" s="7">
        <f ca="1">IF(Table2[[#This Row],[field_of_work]]="general work",Table2[[#This Row],[income]],0)</f>
        <v>29446</v>
      </c>
      <c r="BT421" s="8">
        <f ca="1">IF(Table2[[#This Row],[field_of_work]]="agriculture",Table2[[#This Row],[income]],0)</f>
        <v>0</v>
      </c>
      <c r="BU421" s="6">
        <f ca="1">IF(Table2[[#This Row],[value_of_debts]]&gt;Table2[[#This Row],[income]],1,0)</f>
        <v>1</v>
      </c>
      <c r="BV421" s="7"/>
      <c r="BW421" s="6">
        <f ca="1">IF(Table2[[#This Row],[net_worth_of_person($)]]&gt;$BX$14,Table2[[#This Row],[age]],0)</f>
        <v>31</v>
      </c>
      <c r="BX421" s="8"/>
    </row>
    <row r="422" spans="2:76" x14ac:dyDescent="0.3">
      <c r="B422">
        <f t="shared" ca="1" si="141"/>
        <v>1</v>
      </c>
      <c r="C422" t="str">
        <f t="shared" ca="1" si="142"/>
        <v>men</v>
      </c>
      <c r="D422">
        <f t="shared" ca="1" si="143"/>
        <v>32</v>
      </c>
      <c r="E422">
        <f t="shared" ca="1" si="144"/>
        <v>4</v>
      </c>
      <c r="F422" t="str">
        <f t="shared" ca="1" si="145"/>
        <v>IT</v>
      </c>
      <c r="G422">
        <f t="shared" ca="1" si="146"/>
        <v>5</v>
      </c>
      <c r="H422" t="str">
        <f t="shared" ca="1" si="147"/>
        <v>other</v>
      </c>
      <c r="I422">
        <f t="shared" ca="1" si="148"/>
        <v>1</v>
      </c>
      <c r="J422">
        <f t="shared" ca="1" si="149"/>
        <v>1</v>
      </c>
      <c r="K422">
        <f t="shared" ca="1" si="150"/>
        <v>32547</v>
      </c>
      <c r="L422">
        <f t="shared" ca="1" si="151"/>
        <v>14</v>
      </c>
      <c r="M422" t="str">
        <f t="shared" ca="1" si="139"/>
        <v>area10</v>
      </c>
      <c r="N422">
        <f t="shared" ca="1" si="152"/>
        <v>130188</v>
      </c>
      <c r="O422" s="2">
        <f t="shared" ca="1" si="153"/>
        <v>82083.511011314054</v>
      </c>
      <c r="P422" s="1">
        <f t="shared" ca="1" si="154"/>
        <v>21235.848568615285</v>
      </c>
      <c r="Q422">
        <f t="shared" ca="1" si="155"/>
        <v>3725</v>
      </c>
      <c r="R422">
        <f t="shared" ca="1" si="156"/>
        <v>37339.316975802307</v>
      </c>
      <c r="S422">
        <f t="shared" ca="1" si="157"/>
        <v>23018.323107826713</v>
      </c>
      <c r="T422" s="1">
        <f t="shared" ca="1" si="158"/>
        <v>174442.17167644197</v>
      </c>
      <c r="U422" s="2">
        <f t="shared" ca="1" si="159"/>
        <v>123147.82798711635</v>
      </c>
      <c r="V422" s="1">
        <f t="shared" ca="1" si="160"/>
        <v>51294.343689325615</v>
      </c>
      <c r="AD422" s="6">
        <f ca="1">IF(Table2[[#This Row],[gender]]="men",1,0)</f>
        <v>1</v>
      </c>
      <c r="AE422" s="7">
        <f ca="1">IF(Table2[[#This Row],[gender]]="women",1,0)</f>
        <v>0</v>
      </c>
      <c r="AF422" s="7"/>
      <c r="AG422" s="8"/>
      <c r="AI422" s="6">
        <f ca="1">IF(Table2[[#This Row],[field_of_work]]="health",1,0)</f>
        <v>0</v>
      </c>
      <c r="AJ422" s="7">
        <f ca="1">IF(Table2[[#This Row],[field_of_work]]="construction",1,0)</f>
        <v>0</v>
      </c>
      <c r="AK422" s="7">
        <f ca="1">IF(Table2[[#This Row],[field_of_work]]="teaching",1,0)</f>
        <v>0</v>
      </c>
      <c r="AL422" s="7">
        <f ca="1">IF(Table2[[#This Row],[field_of_work]]="IT",1,0)</f>
        <v>1</v>
      </c>
      <c r="AM422" s="7">
        <f ca="1">IF(Table2[[#This Row],[field_of_work]]="general work",1,0)</f>
        <v>0</v>
      </c>
      <c r="AN422" s="7">
        <f ca="1">IF(Table2[[#This Row],[field_of_work]]="agriculture",1,0)</f>
        <v>0</v>
      </c>
      <c r="AO422" s="7"/>
      <c r="AP422" s="7"/>
      <c r="AQ422" s="7"/>
      <c r="AR422" s="7"/>
      <c r="AS422" s="7"/>
      <c r="AT422" s="8"/>
      <c r="AV422" s="19">
        <f t="shared" ca="1" si="140"/>
        <v>35317.665896219965</v>
      </c>
      <c r="AW422" s="8"/>
      <c r="AX422" s="6">
        <f ca="1">IF(Table2[[#This Row],[debts]]&gt;$AY$14,1,0)</f>
        <v>1</v>
      </c>
      <c r="AY422" s="7"/>
      <c r="AZ422" s="8"/>
      <c r="BA422" s="26">
        <f ca="1">Table2[[#This Row],[mortage_left]]/Table2[[#This Row],[value_of_house]]</f>
        <v>0.6304998234193171</v>
      </c>
      <c r="BB422" s="7">
        <f t="shared" ca="1" si="161"/>
        <v>0</v>
      </c>
      <c r="BC422" s="7"/>
      <c r="BD422" s="7"/>
      <c r="BE422" s="6">
        <f ca="1">IF(Table2[[#This Row],[area]]="area1",Table2[[#This Row],[income]],0)</f>
        <v>0</v>
      </c>
      <c r="BF422" s="7">
        <f ca="1">IF(Table2[[#This Row],[area]]="area2",Table2[[#This Row],[income]],0)</f>
        <v>0</v>
      </c>
      <c r="BG422" s="7">
        <f ca="1">IF(Table2[[#This Row],[area]]="area3",Table2[[#This Row],[income]],0)</f>
        <v>0</v>
      </c>
      <c r="BH422" s="7">
        <f ca="1">IF(Table2[[#This Row],[area]]="area4",Table2[[#This Row],[income]],0)</f>
        <v>0</v>
      </c>
      <c r="BI422" s="7">
        <f ca="1">IF(Table2[[#This Row],[area]]="area5",Table2[[#This Row],[income]],0)</f>
        <v>0</v>
      </c>
      <c r="BJ422" s="7">
        <f ca="1">IF(Table2[[#This Row],[area]]="area6",Table2[[#This Row],[income]],0)</f>
        <v>0</v>
      </c>
      <c r="BK422" s="7">
        <f ca="1">IF(Table2[[#This Row],[area]]="area7",Table2[[#This Row],[income]],0)</f>
        <v>0</v>
      </c>
      <c r="BL422" s="7">
        <f ca="1">IF(Table2[[#This Row],[area]]="area8",Table2[[#This Row],[income]],0)</f>
        <v>0</v>
      </c>
      <c r="BM422" s="7">
        <f ca="1">IF(Table2[[#This Row],[area]]="area9",Table2[[#This Row],[income]],0)</f>
        <v>0</v>
      </c>
      <c r="BN422" s="7">
        <f ca="1">IF(Table2[[#This Row],[area]]="area10",Table2[[#This Row],[income]],0)</f>
        <v>32547</v>
      </c>
      <c r="BO422" s="6">
        <f ca="1">IF(Table2[[#This Row],[field_of_work]]="health",Table2[[#This Row],[income]],0)</f>
        <v>0</v>
      </c>
      <c r="BP422" s="7">
        <f ca="1">IF(Table2[[#This Row],[field_of_work]]="construction",Table2[[#This Row],[income]],0)</f>
        <v>0</v>
      </c>
      <c r="BQ422" s="7">
        <f ca="1">IF(Table2[[#This Row],[field_of_work]]="teaching",Table2[[#This Row],[income]],0)</f>
        <v>0</v>
      </c>
      <c r="BR422" s="7">
        <f ca="1">IF(Table2[[#This Row],[field_of_work]]="IT",Table2[[#This Row],[income]],0)</f>
        <v>32547</v>
      </c>
      <c r="BS422" s="7">
        <f ca="1">IF(Table2[[#This Row],[field_of_work]]="general work",Table2[[#This Row],[income]],0)</f>
        <v>0</v>
      </c>
      <c r="BT422" s="8">
        <f ca="1">IF(Table2[[#This Row],[field_of_work]]="agriculture",Table2[[#This Row],[income]],0)</f>
        <v>0</v>
      </c>
      <c r="BU422" s="6">
        <f ca="1">IF(Table2[[#This Row],[value_of_debts]]&gt;Table2[[#This Row],[income]],1,0)</f>
        <v>1</v>
      </c>
      <c r="BV422" s="7"/>
      <c r="BW422" s="6">
        <f ca="1">IF(Table2[[#This Row],[net_worth_of_person($)]]&gt;$BX$14,Table2[[#This Row],[age]],0)</f>
        <v>32</v>
      </c>
      <c r="BX422" s="8"/>
    </row>
    <row r="423" spans="2:76" x14ac:dyDescent="0.3">
      <c r="B423">
        <f t="shared" ca="1" si="141"/>
        <v>2</v>
      </c>
      <c r="C423" t="str">
        <f t="shared" ca="1" si="142"/>
        <v>women</v>
      </c>
      <c r="D423">
        <f t="shared" ca="1" si="143"/>
        <v>42</v>
      </c>
      <c r="E423">
        <f t="shared" ca="1" si="144"/>
        <v>4</v>
      </c>
      <c r="F423" t="str">
        <f t="shared" ca="1" si="145"/>
        <v>IT</v>
      </c>
      <c r="G423">
        <f t="shared" ca="1" si="146"/>
        <v>5</v>
      </c>
      <c r="H423" t="str">
        <f t="shared" ca="1" si="147"/>
        <v>other</v>
      </c>
      <c r="I423">
        <f t="shared" ca="1" si="148"/>
        <v>1</v>
      </c>
      <c r="J423">
        <f t="shared" ca="1" si="149"/>
        <v>2</v>
      </c>
      <c r="K423">
        <f t="shared" ca="1" si="150"/>
        <v>54153</v>
      </c>
      <c r="L423">
        <f t="shared" ca="1" si="151"/>
        <v>10</v>
      </c>
      <c r="M423" t="str">
        <f t="shared" ca="1" si="139"/>
        <v>area10</v>
      </c>
      <c r="N423">
        <f t="shared" ca="1" si="152"/>
        <v>270765</v>
      </c>
      <c r="O423" s="2">
        <f t="shared" ca="1" si="153"/>
        <v>197949.0462781864</v>
      </c>
      <c r="P423" s="1">
        <f t="shared" ca="1" si="154"/>
        <v>70635.331792439931</v>
      </c>
      <c r="Q423">
        <f t="shared" ca="1" si="155"/>
        <v>40534</v>
      </c>
      <c r="R423">
        <f t="shared" ca="1" si="156"/>
        <v>102385.00788369589</v>
      </c>
      <c r="S423">
        <f t="shared" ca="1" si="157"/>
        <v>6611.2895462162369</v>
      </c>
      <c r="T423" s="1">
        <f t="shared" ca="1" si="158"/>
        <v>348011.62133865617</v>
      </c>
      <c r="U423" s="2">
        <f t="shared" ca="1" si="159"/>
        <v>340868.05416188226</v>
      </c>
      <c r="V423" s="1">
        <f t="shared" ca="1" si="160"/>
        <v>7143.5671767739113</v>
      </c>
      <c r="AD423" s="6">
        <f ca="1">IF(Table2[[#This Row],[gender]]="men",1,0)</f>
        <v>0</v>
      </c>
      <c r="AE423" s="7">
        <f ca="1">IF(Table2[[#This Row],[gender]]="women",1,0)</f>
        <v>1</v>
      </c>
      <c r="AF423" s="7"/>
      <c r="AG423" s="8"/>
      <c r="AI423" s="6">
        <f ca="1">IF(Table2[[#This Row],[field_of_work]]="health",1,0)</f>
        <v>0</v>
      </c>
      <c r="AJ423" s="7">
        <f ca="1">IF(Table2[[#This Row],[field_of_work]]="construction",1,0)</f>
        <v>0</v>
      </c>
      <c r="AK423" s="7">
        <f ca="1">IF(Table2[[#This Row],[field_of_work]]="teaching",1,0)</f>
        <v>0</v>
      </c>
      <c r="AL423" s="7">
        <f ca="1">IF(Table2[[#This Row],[field_of_work]]="IT",1,0)</f>
        <v>1</v>
      </c>
      <c r="AM423" s="7">
        <f ca="1">IF(Table2[[#This Row],[field_of_work]]="general work",1,0)</f>
        <v>0</v>
      </c>
      <c r="AN423" s="7">
        <f ca="1">IF(Table2[[#This Row],[field_of_work]]="agriculture",1,0)</f>
        <v>0</v>
      </c>
      <c r="AO423" s="7"/>
      <c r="AP423" s="7"/>
      <c r="AQ423" s="7"/>
      <c r="AR423" s="7"/>
      <c r="AS423" s="7"/>
      <c r="AT423" s="8"/>
      <c r="AV423" s="19">
        <f t="shared" ca="1" si="140"/>
        <v>25882.756984671996</v>
      </c>
      <c r="AW423" s="8"/>
      <c r="AX423" s="6">
        <f ca="1">IF(Table2[[#This Row],[debts]]&gt;$AY$14,1,0)</f>
        <v>1</v>
      </c>
      <c r="AY423" s="7"/>
      <c r="AZ423" s="8"/>
      <c r="BA423" s="26">
        <f ca="1">Table2[[#This Row],[mortage_left]]/Table2[[#This Row],[value_of_house]]</f>
        <v>0.73107324166043031</v>
      </c>
      <c r="BB423" s="7">
        <f t="shared" ca="1" si="161"/>
        <v>0</v>
      </c>
      <c r="BC423" s="7"/>
      <c r="BD423" s="7"/>
      <c r="BE423" s="6">
        <f ca="1">IF(Table2[[#This Row],[area]]="area1",Table2[[#This Row],[income]],0)</f>
        <v>0</v>
      </c>
      <c r="BF423" s="7">
        <f ca="1">IF(Table2[[#This Row],[area]]="area2",Table2[[#This Row],[income]],0)</f>
        <v>0</v>
      </c>
      <c r="BG423" s="7">
        <f ca="1">IF(Table2[[#This Row],[area]]="area3",Table2[[#This Row],[income]],0)</f>
        <v>0</v>
      </c>
      <c r="BH423" s="7">
        <f ca="1">IF(Table2[[#This Row],[area]]="area4",Table2[[#This Row],[income]],0)</f>
        <v>0</v>
      </c>
      <c r="BI423" s="7">
        <f ca="1">IF(Table2[[#This Row],[area]]="area5",Table2[[#This Row],[income]],0)</f>
        <v>0</v>
      </c>
      <c r="BJ423" s="7">
        <f ca="1">IF(Table2[[#This Row],[area]]="area6",Table2[[#This Row],[income]],0)</f>
        <v>0</v>
      </c>
      <c r="BK423" s="7">
        <f ca="1">IF(Table2[[#This Row],[area]]="area7",Table2[[#This Row],[income]],0)</f>
        <v>0</v>
      </c>
      <c r="BL423" s="7">
        <f ca="1">IF(Table2[[#This Row],[area]]="area8",Table2[[#This Row],[income]],0)</f>
        <v>0</v>
      </c>
      <c r="BM423" s="7">
        <f ca="1">IF(Table2[[#This Row],[area]]="area9",Table2[[#This Row],[income]],0)</f>
        <v>0</v>
      </c>
      <c r="BN423" s="7">
        <f ca="1">IF(Table2[[#This Row],[area]]="area10",Table2[[#This Row],[income]],0)</f>
        <v>54153</v>
      </c>
      <c r="BO423" s="6">
        <f ca="1">IF(Table2[[#This Row],[field_of_work]]="health",Table2[[#This Row],[income]],0)</f>
        <v>0</v>
      </c>
      <c r="BP423" s="7">
        <f ca="1">IF(Table2[[#This Row],[field_of_work]]="construction",Table2[[#This Row],[income]],0)</f>
        <v>0</v>
      </c>
      <c r="BQ423" s="7">
        <f ca="1">IF(Table2[[#This Row],[field_of_work]]="teaching",Table2[[#This Row],[income]],0)</f>
        <v>0</v>
      </c>
      <c r="BR423" s="7">
        <f ca="1">IF(Table2[[#This Row],[field_of_work]]="IT",Table2[[#This Row],[income]],0)</f>
        <v>54153</v>
      </c>
      <c r="BS423" s="7">
        <f ca="1">IF(Table2[[#This Row],[field_of_work]]="general work",Table2[[#This Row],[income]],0)</f>
        <v>0</v>
      </c>
      <c r="BT423" s="8">
        <f ca="1">IF(Table2[[#This Row],[field_of_work]]="agriculture",Table2[[#This Row],[income]],0)</f>
        <v>0</v>
      </c>
      <c r="BU423" s="6">
        <f ca="1">IF(Table2[[#This Row],[value_of_debts]]&gt;Table2[[#This Row],[income]],1,0)</f>
        <v>1</v>
      </c>
      <c r="BV423" s="7"/>
      <c r="BW423" s="6">
        <f ca="1">IF(Table2[[#This Row],[net_worth_of_person($)]]&gt;$BX$14,Table2[[#This Row],[age]],0)</f>
        <v>0</v>
      </c>
      <c r="BX423" s="8"/>
    </row>
    <row r="424" spans="2:76" x14ac:dyDescent="0.3">
      <c r="B424">
        <f t="shared" ca="1" si="141"/>
        <v>2</v>
      </c>
      <c r="C424" t="str">
        <f t="shared" ca="1" si="142"/>
        <v>women</v>
      </c>
      <c r="D424">
        <f t="shared" ca="1" si="143"/>
        <v>31</v>
      </c>
      <c r="E424">
        <f t="shared" ca="1" si="144"/>
        <v>6</v>
      </c>
      <c r="F424" t="str">
        <f t="shared" ca="1" si="145"/>
        <v>agriculture</v>
      </c>
      <c r="G424">
        <f t="shared" ca="1" si="146"/>
        <v>1</v>
      </c>
      <c r="H424" t="str">
        <f t="shared" ca="1" si="147"/>
        <v>highschool</v>
      </c>
      <c r="I424">
        <f t="shared" ca="1" si="148"/>
        <v>4</v>
      </c>
      <c r="J424">
        <f t="shared" ca="1" si="149"/>
        <v>2</v>
      </c>
      <c r="K424">
        <f t="shared" ca="1" si="150"/>
        <v>46754</v>
      </c>
      <c r="L424">
        <f t="shared" ca="1" si="151"/>
        <v>11</v>
      </c>
      <c r="M424" t="str">
        <f t="shared" ca="1" si="139"/>
        <v>area10</v>
      </c>
      <c r="N424">
        <f t="shared" ca="1" si="152"/>
        <v>280524</v>
      </c>
      <c r="O424" s="2">
        <f t="shared" ca="1" si="153"/>
        <v>1442.4493774776899</v>
      </c>
      <c r="P424" s="1">
        <f t="shared" ca="1" si="154"/>
        <v>51765.513969343992</v>
      </c>
      <c r="Q424">
        <f t="shared" ca="1" si="155"/>
        <v>42194</v>
      </c>
      <c r="R424">
        <f t="shared" ca="1" si="156"/>
        <v>89390.64120393114</v>
      </c>
      <c r="S424">
        <f t="shared" ca="1" si="157"/>
        <v>9974.3561639826112</v>
      </c>
      <c r="T424" s="1">
        <f t="shared" ca="1" si="158"/>
        <v>342263.87013332656</v>
      </c>
      <c r="U424" s="2">
        <f t="shared" ca="1" si="159"/>
        <v>133027.09058140882</v>
      </c>
      <c r="V424" s="1">
        <f t="shared" ca="1" si="160"/>
        <v>209236.77955191775</v>
      </c>
      <c r="AD424" s="6">
        <f ca="1">IF(Table2[[#This Row],[gender]]="men",1,0)</f>
        <v>0</v>
      </c>
      <c r="AE424" s="7">
        <f ca="1">IF(Table2[[#This Row],[gender]]="women",1,0)</f>
        <v>1</v>
      </c>
      <c r="AF424" s="7"/>
      <c r="AG424" s="8"/>
      <c r="AI424" s="6">
        <f ca="1">IF(Table2[[#This Row],[field_of_work]]="health",1,0)</f>
        <v>0</v>
      </c>
      <c r="AJ424" s="7">
        <f ca="1">IF(Table2[[#This Row],[field_of_work]]="construction",1,0)</f>
        <v>0</v>
      </c>
      <c r="AK424" s="7">
        <f ca="1">IF(Table2[[#This Row],[field_of_work]]="teaching",1,0)</f>
        <v>0</v>
      </c>
      <c r="AL424" s="7">
        <f ca="1">IF(Table2[[#This Row],[field_of_work]]="IT",1,0)</f>
        <v>0</v>
      </c>
      <c r="AM424" s="7">
        <f ca="1">IF(Table2[[#This Row],[field_of_work]]="general work",1,0)</f>
        <v>0</v>
      </c>
      <c r="AN424" s="7">
        <f ca="1">IF(Table2[[#This Row],[field_of_work]]="agriculture",1,0)</f>
        <v>1</v>
      </c>
      <c r="AO424" s="7"/>
      <c r="AP424" s="7"/>
      <c r="AQ424" s="7"/>
      <c r="AR424" s="7"/>
      <c r="AS424" s="7"/>
      <c r="AT424" s="8"/>
      <c r="AV424" s="19">
        <f t="shared" ca="1" si="140"/>
        <v>21387.173989672283</v>
      </c>
      <c r="AW424" s="8"/>
      <c r="AX424" s="6">
        <f ca="1">IF(Table2[[#This Row],[debts]]&gt;$AY$14,1,0)</f>
        <v>1</v>
      </c>
      <c r="AY424" s="7"/>
      <c r="AZ424" s="8"/>
      <c r="BA424" s="26">
        <f ca="1">Table2[[#This Row],[mortage_left]]/Table2[[#This Row],[value_of_house]]</f>
        <v>5.1419820674084571E-3</v>
      </c>
      <c r="BB424" s="7">
        <f t="shared" ca="1" si="161"/>
        <v>1</v>
      </c>
      <c r="BC424" s="7"/>
      <c r="BD424" s="7"/>
      <c r="BE424" s="6">
        <f ca="1">IF(Table2[[#This Row],[area]]="area1",Table2[[#This Row],[income]],0)</f>
        <v>0</v>
      </c>
      <c r="BF424" s="7">
        <f ca="1">IF(Table2[[#This Row],[area]]="area2",Table2[[#This Row],[income]],0)</f>
        <v>0</v>
      </c>
      <c r="BG424" s="7">
        <f ca="1">IF(Table2[[#This Row],[area]]="area3",Table2[[#This Row],[income]],0)</f>
        <v>0</v>
      </c>
      <c r="BH424" s="7">
        <f ca="1">IF(Table2[[#This Row],[area]]="area4",Table2[[#This Row],[income]],0)</f>
        <v>0</v>
      </c>
      <c r="BI424" s="7">
        <f ca="1">IF(Table2[[#This Row],[area]]="area5",Table2[[#This Row],[income]],0)</f>
        <v>0</v>
      </c>
      <c r="BJ424" s="7">
        <f ca="1">IF(Table2[[#This Row],[area]]="area6",Table2[[#This Row],[income]],0)</f>
        <v>0</v>
      </c>
      <c r="BK424" s="7">
        <f ca="1">IF(Table2[[#This Row],[area]]="area7",Table2[[#This Row],[income]],0)</f>
        <v>0</v>
      </c>
      <c r="BL424" s="7">
        <f ca="1">IF(Table2[[#This Row],[area]]="area8",Table2[[#This Row],[income]],0)</f>
        <v>0</v>
      </c>
      <c r="BM424" s="7">
        <f ca="1">IF(Table2[[#This Row],[area]]="area9",Table2[[#This Row],[income]],0)</f>
        <v>0</v>
      </c>
      <c r="BN424" s="7">
        <f ca="1">IF(Table2[[#This Row],[area]]="area10",Table2[[#This Row],[income]],0)</f>
        <v>46754</v>
      </c>
      <c r="BO424" s="6">
        <f ca="1">IF(Table2[[#This Row],[field_of_work]]="health",Table2[[#This Row],[income]],0)</f>
        <v>0</v>
      </c>
      <c r="BP424" s="7">
        <f ca="1">IF(Table2[[#This Row],[field_of_work]]="construction",Table2[[#This Row],[income]],0)</f>
        <v>0</v>
      </c>
      <c r="BQ424" s="7">
        <f ca="1">IF(Table2[[#This Row],[field_of_work]]="teaching",Table2[[#This Row],[income]],0)</f>
        <v>0</v>
      </c>
      <c r="BR424" s="7">
        <f ca="1">IF(Table2[[#This Row],[field_of_work]]="IT",Table2[[#This Row],[income]],0)</f>
        <v>0</v>
      </c>
      <c r="BS424" s="7">
        <f ca="1">IF(Table2[[#This Row],[field_of_work]]="general work",Table2[[#This Row],[income]],0)</f>
        <v>0</v>
      </c>
      <c r="BT424" s="8">
        <f ca="1">IF(Table2[[#This Row],[field_of_work]]="agriculture",Table2[[#This Row],[income]],0)</f>
        <v>46754</v>
      </c>
      <c r="BU424" s="6">
        <f ca="1">IF(Table2[[#This Row],[value_of_debts]]&gt;Table2[[#This Row],[income]],1,0)</f>
        <v>1</v>
      </c>
      <c r="BV424" s="7"/>
      <c r="BW424" s="6">
        <f ca="1">IF(Table2[[#This Row],[net_worth_of_person($)]]&gt;$BX$14,Table2[[#This Row],[age]],0)</f>
        <v>31</v>
      </c>
      <c r="BX424" s="8"/>
    </row>
    <row r="425" spans="2:76" x14ac:dyDescent="0.3">
      <c r="B425">
        <f t="shared" ca="1" si="141"/>
        <v>1</v>
      </c>
      <c r="C425" t="str">
        <f t="shared" ca="1" si="142"/>
        <v>men</v>
      </c>
      <c r="D425">
        <f t="shared" ca="1" si="143"/>
        <v>41</v>
      </c>
      <c r="E425">
        <f t="shared" ca="1" si="144"/>
        <v>2</v>
      </c>
      <c r="F425" t="str">
        <f t="shared" ca="1" si="145"/>
        <v>construction</v>
      </c>
      <c r="G425">
        <f t="shared" ca="1" si="146"/>
        <v>4</v>
      </c>
      <c r="H425" t="str">
        <f t="shared" ca="1" si="147"/>
        <v>technical</v>
      </c>
      <c r="I425">
        <f t="shared" ca="1" si="148"/>
        <v>3</v>
      </c>
      <c r="J425">
        <f t="shared" ca="1" si="149"/>
        <v>3</v>
      </c>
      <c r="K425">
        <f t="shared" ca="1" si="150"/>
        <v>68699</v>
      </c>
      <c r="L425">
        <f t="shared" ca="1" si="151"/>
        <v>2</v>
      </c>
      <c r="M425" t="str">
        <f t="shared" ca="1" si="139"/>
        <v>area2</v>
      </c>
      <c r="N425">
        <f t="shared" ca="1" si="152"/>
        <v>274796</v>
      </c>
      <c r="O425" s="2">
        <f t="shared" ca="1" si="153"/>
        <v>238419.31018284505</v>
      </c>
      <c r="P425" s="1">
        <f t="shared" ca="1" si="154"/>
        <v>64161.521969016845</v>
      </c>
      <c r="Q425">
        <f t="shared" ca="1" si="155"/>
        <v>57144</v>
      </c>
      <c r="R425">
        <f t="shared" ca="1" si="156"/>
        <v>80033.38260702946</v>
      </c>
      <c r="S425">
        <f t="shared" ca="1" si="157"/>
        <v>41887.488150197307</v>
      </c>
      <c r="T425" s="1">
        <f t="shared" ca="1" si="158"/>
        <v>380845.01011921419</v>
      </c>
      <c r="U425" s="2">
        <f t="shared" ca="1" si="159"/>
        <v>375596.69278987451</v>
      </c>
      <c r="V425" s="1">
        <f t="shared" ca="1" si="160"/>
        <v>5248.3173293396831</v>
      </c>
      <c r="AD425" s="6">
        <f ca="1">IF(Table2[[#This Row],[gender]]="men",1,0)</f>
        <v>1</v>
      </c>
      <c r="AE425" s="7">
        <f ca="1">IF(Table2[[#This Row],[gender]]="women",1,0)</f>
        <v>0</v>
      </c>
      <c r="AF425" s="7"/>
      <c r="AG425" s="8"/>
      <c r="AI425" s="6">
        <f ca="1">IF(Table2[[#This Row],[field_of_work]]="health",1,0)</f>
        <v>0</v>
      </c>
      <c r="AJ425" s="7">
        <f ca="1">IF(Table2[[#This Row],[field_of_work]]="construction",1,0)</f>
        <v>1</v>
      </c>
      <c r="AK425" s="7">
        <f ca="1">IF(Table2[[#This Row],[field_of_work]]="teaching",1,0)</f>
        <v>0</v>
      </c>
      <c r="AL425" s="7">
        <f ca="1">IF(Table2[[#This Row],[field_of_work]]="IT",1,0)</f>
        <v>0</v>
      </c>
      <c r="AM425" s="7">
        <f ca="1">IF(Table2[[#This Row],[field_of_work]]="general work",1,0)</f>
        <v>0</v>
      </c>
      <c r="AN425" s="7">
        <f ca="1">IF(Table2[[#This Row],[field_of_work]]="agriculture",1,0)</f>
        <v>0</v>
      </c>
      <c r="AO425" s="7"/>
      <c r="AP425" s="7"/>
      <c r="AQ425" s="7"/>
      <c r="AR425" s="7"/>
      <c r="AS425" s="7"/>
      <c r="AT425" s="8"/>
      <c r="AV425" s="19">
        <f t="shared" ca="1" si="140"/>
        <v>52728.936429946058</v>
      </c>
      <c r="AW425" s="8"/>
      <c r="AX425" s="6">
        <f ca="1">IF(Table2[[#This Row],[debts]]&gt;$AY$14,1,0)</f>
        <v>1</v>
      </c>
      <c r="AY425" s="7"/>
      <c r="AZ425" s="8"/>
      <c r="BA425" s="26">
        <f ca="1">Table2[[#This Row],[mortage_left]]/Table2[[#This Row],[value_of_house]]</f>
        <v>0.86762292821891529</v>
      </c>
      <c r="BB425" s="7">
        <f t="shared" ca="1" si="161"/>
        <v>0</v>
      </c>
      <c r="BC425" s="7"/>
      <c r="BD425" s="7"/>
      <c r="BE425" s="6">
        <f ca="1">IF(Table2[[#This Row],[area]]="area1",Table2[[#This Row],[income]],0)</f>
        <v>0</v>
      </c>
      <c r="BF425" s="7">
        <f ca="1">IF(Table2[[#This Row],[area]]="area2",Table2[[#This Row],[income]],0)</f>
        <v>68699</v>
      </c>
      <c r="BG425" s="7">
        <f ca="1">IF(Table2[[#This Row],[area]]="area3",Table2[[#This Row],[income]],0)</f>
        <v>0</v>
      </c>
      <c r="BH425" s="7">
        <f ca="1">IF(Table2[[#This Row],[area]]="area4",Table2[[#This Row],[income]],0)</f>
        <v>0</v>
      </c>
      <c r="BI425" s="7">
        <f ca="1">IF(Table2[[#This Row],[area]]="area5",Table2[[#This Row],[income]],0)</f>
        <v>0</v>
      </c>
      <c r="BJ425" s="7">
        <f ca="1">IF(Table2[[#This Row],[area]]="area6",Table2[[#This Row],[income]],0)</f>
        <v>0</v>
      </c>
      <c r="BK425" s="7">
        <f ca="1">IF(Table2[[#This Row],[area]]="area7",Table2[[#This Row],[income]],0)</f>
        <v>0</v>
      </c>
      <c r="BL425" s="7">
        <f ca="1">IF(Table2[[#This Row],[area]]="area8",Table2[[#This Row],[income]],0)</f>
        <v>0</v>
      </c>
      <c r="BM425" s="7">
        <f ca="1">IF(Table2[[#This Row],[area]]="area9",Table2[[#This Row],[income]],0)</f>
        <v>0</v>
      </c>
      <c r="BN425" s="7">
        <f ca="1">IF(Table2[[#This Row],[area]]="area10",Table2[[#This Row],[income]],0)</f>
        <v>0</v>
      </c>
      <c r="BO425" s="6">
        <f ca="1">IF(Table2[[#This Row],[field_of_work]]="health",Table2[[#This Row],[income]],0)</f>
        <v>0</v>
      </c>
      <c r="BP425" s="7">
        <f ca="1">IF(Table2[[#This Row],[field_of_work]]="construction",Table2[[#This Row],[income]],0)</f>
        <v>68699</v>
      </c>
      <c r="BQ425" s="7">
        <f ca="1">IF(Table2[[#This Row],[field_of_work]]="teaching",Table2[[#This Row],[income]],0)</f>
        <v>0</v>
      </c>
      <c r="BR425" s="7">
        <f ca="1">IF(Table2[[#This Row],[field_of_work]]="IT",Table2[[#This Row],[income]],0)</f>
        <v>0</v>
      </c>
      <c r="BS425" s="7">
        <f ca="1">IF(Table2[[#This Row],[field_of_work]]="general work",Table2[[#This Row],[income]],0)</f>
        <v>0</v>
      </c>
      <c r="BT425" s="8">
        <f ca="1">IF(Table2[[#This Row],[field_of_work]]="agriculture",Table2[[#This Row],[income]],0)</f>
        <v>0</v>
      </c>
      <c r="BU425" s="6">
        <f ca="1">IF(Table2[[#This Row],[value_of_debts]]&gt;Table2[[#This Row],[income]],1,0)</f>
        <v>1</v>
      </c>
      <c r="BV425" s="7"/>
      <c r="BW425" s="6">
        <f ca="1">IF(Table2[[#This Row],[net_worth_of_person($)]]&gt;$BX$14,Table2[[#This Row],[age]],0)</f>
        <v>0</v>
      </c>
      <c r="BX425" s="8"/>
    </row>
    <row r="426" spans="2:76" x14ac:dyDescent="0.3">
      <c r="B426">
        <f t="shared" ca="1" si="141"/>
        <v>1</v>
      </c>
      <c r="C426" t="str">
        <f t="shared" ca="1" si="142"/>
        <v>men</v>
      </c>
      <c r="D426">
        <f t="shared" ca="1" si="143"/>
        <v>29</v>
      </c>
      <c r="E426">
        <f t="shared" ca="1" si="144"/>
        <v>5</v>
      </c>
      <c r="F426" t="str">
        <f t="shared" ca="1" si="145"/>
        <v>general work</v>
      </c>
      <c r="G426">
        <f t="shared" ca="1" si="146"/>
        <v>5</v>
      </c>
      <c r="H426" t="str">
        <f t="shared" ca="1" si="147"/>
        <v>other</v>
      </c>
      <c r="I426">
        <f t="shared" ca="1" si="148"/>
        <v>0</v>
      </c>
      <c r="J426">
        <f t="shared" ca="1" si="149"/>
        <v>2</v>
      </c>
      <c r="K426">
        <f t="shared" ca="1" si="150"/>
        <v>77167</v>
      </c>
      <c r="L426">
        <f t="shared" ca="1" si="151"/>
        <v>5</v>
      </c>
      <c r="M426" t="str">
        <f t="shared" ca="1" si="139"/>
        <v>area5</v>
      </c>
      <c r="N426">
        <f t="shared" ca="1" si="152"/>
        <v>463002</v>
      </c>
      <c r="O426" s="2">
        <f t="shared" ca="1" si="153"/>
        <v>238402.43453078653</v>
      </c>
      <c r="P426" s="1">
        <f t="shared" ca="1" si="154"/>
        <v>105457.87285989212</v>
      </c>
      <c r="Q426">
        <f t="shared" ca="1" si="155"/>
        <v>28295</v>
      </c>
      <c r="R426">
        <f t="shared" ca="1" si="156"/>
        <v>124954.04716324095</v>
      </c>
      <c r="S426">
        <f t="shared" ca="1" si="157"/>
        <v>27058.298820342661</v>
      </c>
      <c r="T426" s="1">
        <f t="shared" ca="1" si="158"/>
        <v>595518.17168023472</v>
      </c>
      <c r="U426" s="2">
        <f t="shared" ca="1" si="159"/>
        <v>391651.48169402749</v>
      </c>
      <c r="V426" s="1">
        <f t="shared" ca="1" si="160"/>
        <v>203866.68998620723</v>
      </c>
      <c r="AD426" s="6">
        <f ca="1">IF(Table2[[#This Row],[gender]]="men",1,0)</f>
        <v>1</v>
      </c>
      <c r="AE426" s="7">
        <f ca="1">IF(Table2[[#This Row],[gender]]="women",1,0)</f>
        <v>0</v>
      </c>
      <c r="AF426" s="7"/>
      <c r="AG426" s="8"/>
      <c r="AI426" s="6">
        <f ca="1">IF(Table2[[#This Row],[field_of_work]]="health",1,0)</f>
        <v>0</v>
      </c>
      <c r="AJ426" s="7">
        <f ca="1">IF(Table2[[#This Row],[field_of_work]]="construction",1,0)</f>
        <v>0</v>
      </c>
      <c r="AK426" s="7">
        <f ca="1">IF(Table2[[#This Row],[field_of_work]]="teaching",1,0)</f>
        <v>0</v>
      </c>
      <c r="AL426" s="7">
        <f ca="1">IF(Table2[[#This Row],[field_of_work]]="IT",1,0)</f>
        <v>0</v>
      </c>
      <c r="AM426" s="7">
        <f ca="1">IF(Table2[[#This Row],[field_of_work]]="general work",1,0)</f>
        <v>1</v>
      </c>
      <c r="AN426" s="7">
        <f ca="1">IF(Table2[[#This Row],[field_of_work]]="agriculture",1,0)</f>
        <v>0</v>
      </c>
      <c r="AO426" s="7"/>
      <c r="AP426" s="7"/>
      <c r="AQ426" s="7"/>
      <c r="AR426" s="7"/>
      <c r="AS426" s="7"/>
      <c r="AT426" s="8"/>
      <c r="AV426" s="19">
        <f t="shared" ca="1" si="140"/>
        <v>53427.975628077445</v>
      </c>
      <c r="AW426" s="8"/>
      <c r="AX426" s="6">
        <f ca="1">IF(Table2[[#This Row],[debts]]&gt;$AY$14,1,0)</f>
        <v>1</v>
      </c>
      <c r="AY426" s="7"/>
      <c r="AZ426" s="8"/>
      <c r="BA426" s="26">
        <f ca="1">Table2[[#This Row],[mortage_left]]/Table2[[#This Row],[value_of_house]]</f>
        <v>0.51490584172592457</v>
      </c>
      <c r="BB426" s="7">
        <f t="shared" ca="1" si="161"/>
        <v>0</v>
      </c>
      <c r="BC426" s="7"/>
      <c r="BD426" s="7"/>
      <c r="BE426" s="6">
        <f ca="1">IF(Table2[[#This Row],[area]]="area1",Table2[[#This Row],[income]],0)</f>
        <v>0</v>
      </c>
      <c r="BF426" s="7">
        <f ca="1">IF(Table2[[#This Row],[area]]="area2",Table2[[#This Row],[income]],0)</f>
        <v>0</v>
      </c>
      <c r="BG426" s="7">
        <f ca="1">IF(Table2[[#This Row],[area]]="area3",Table2[[#This Row],[income]],0)</f>
        <v>0</v>
      </c>
      <c r="BH426" s="7">
        <f ca="1">IF(Table2[[#This Row],[area]]="area4",Table2[[#This Row],[income]],0)</f>
        <v>0</v>
      </c>
      <c r="BI426" s="7">
        <f ca="1">IF(Table2[[#This Row],[area]]="area5",Table2[[#This Row],[income]],0)</f>
        <v>77167</v>
      </c>
      <c r="BJ426" s="7">
        <f ca="1">IF(Table2[[#This Row],[area]]="area6",Table2[[#This Row],[income]],0)</f>
        <v>0</v>
      </c>
      <c r="BK426" s="7">
        <f ca="1">IF(Table2[[#This Row],[area]]="area7",Table2[[#This Row],[income]],0)</f>
        <v>0</v>
      </c>
      <c r="BL426" s="7">
        <f ca="1">IF(Table2[[#This Row],[area]]="area8",Table2[[#This Row],[income]],0)</f>
        <v>0</v>
      </c>
      <c r="BM426" s="7">
        <f ca="1">IF(Table2[[#This Row],[area]]="area9",Table2[[#This Row],[income]],0)</f>
        <v>0</v>
      </c>
      <c r="BN426" s="7">
        <f ca="1">IF(Table2[[#This Row],[area]]="area10",Table2[[#This Row],[income]],0)</f>
        <v>0</v>
      </c>
      <c r="BO426" s="6">
        <f ca="1">IF(Table2[[#This Row],[field_of_work]]="health",Table2[[#This Row],[income]],0)</f>
        <v>0</v>
      </c>
      <c r="BP426" s="7">
        <f ca="1">IF(Table2[[#This Row],[field_of_work]]="construction",Table2[[#This Row],[income]],0)</f>
        <v>0</v>
      </c>
      <c r="BQ426" s="7">
        <f ca="1">IF(Table2[[#This Row],[field_of_work]]="teaching",Table2[[#This Row],[income]],0)</f>
        <v>0</v>
      </c>
      <c r="BR426" s="7">
        <f ca="1">IF(Table2[[#This Row],[field_of_work]]="IT",Table2[[#This Row],[income]],0)</f>
        <v>0</v>
      </c>
      <c r="BS426" s="7">
        <f ca="1">IF(Table2[[#This Row],[field_of_work]]="general work",Table2[[#This Row],[income]],0)</f>
        <v>77167</v>
      </c>
      <c r="BT426" s="8">
        <f ca="1">IF(Table2[[#This Row],[field_of_work]]="agriculture",Table2[[#This Row],[income]],0)</f>
        <v>0</v>
      </c>
      <c r="BU426" s="6">
        <f ca="1">IF(Table2[[#This Row],[value_of_debts]]&gt;Table2[[#This Row],[income]],1,0)</f>
        <v>1</v>
      </c>
      <c r="BV426" s="7"/>
      <c r="BW426" s="6">
        <f ca="1">IF(Table2[[#This Row],[net_worth_of_person($)]]&gt;$BX$14,Table2[[#This Row],[age]],0)</f>
        <v>29</v>
      </c>
      <c r="BX426" s="8"/>
    </row>
    <row r="427" spans="2:76" x14ac:dyDescent="0.3">
      <c r="B427">
        <f t="shared" ca="1" si="141"/>
        <v>1</v>
      </c>
      <c r="C427" t="str">
        <f t="shared" ca="1" si="142"/>
        <v>men</v>
      </c>
      <c r="D427">
        <f t="shared" ca="1" si="143"/>
        <v>40</v>
      </c>
      <c r="E427">
        <f t="shared" ca="1" si="144"/>
        <v>2</v>
      </c>
      <c r="F427" t="str">
        <f t="shared" ca="1" si="145"/>
        <v>construction</v>
      </c>
      <c r="G427">
        <f t="shared" ca="1" si="146"/>
        <v>1</v>
      </c>
      <c r="H427" t="str">
        <f t="shared" ca="1" si="147"/>
        <v>highschool</v>
      </c>
      <c r="I427">
        <f t="shared" ca="1" si="148"/>
        <v>0</v>
      </c>
      <c r="J427">
        <f t="shared" ca="1" si="149"/>
        <v>1</v>
      </c>
      <c r="K427">
        <f t="shared" ca="1" si="150"/>
        <v>86047</v>
      </c>
      <c r="L427">
        <f t="shared" ca="1" si="151"/>
        <v>11</v>
      </c>
      <c r="M427" t="str">
        <f t="shared" ca="1" si="139"/>
        <v>area10</v>
      </c>
      <c r="N427">
        <f t="shared" ca="1" si="152"/>
        <v>516282</v>
      </c>
      <c r="O427" s="2">
        <f t="shared" ca="1" si="153"/>
        <v>19298.930750466167</v>
      </c>
      <c r="P427" s="1">
        <f t="shared" ca="1" si="154"/>
        <v>53427.975628077445</v>
      </c>
      <c r="Q427">
        <f t="shared" ca="1" si="155"/>
        <v>40840</v>
      </c>
      <c r="R427">
        <f t="shared" ca="1" si="156"/>
        <v>31841.169722337134</v>
      </c>
      <c r="S427">
        <f t="shared" ca="1" si="157"/>
        <v>128559.71492784354</v>
      </c>
      <c r="T427" s="1">
        <f t="shared" ca="1" si="158"/>
        <v>698269.69055592094</v>
      </c>
      <c r="U427" s="2">
        <f t="shared" ca="1" si="159"/>
        <v>91980.1004728033</v>
      </c>
      <c r="V427" s="1">
        <f t="shared" ca="1" si="160"/>
        <v>606289.5900831176</v>
      </c>
      <c r="AD427" s="6">
        <f ca="1">IF(Table2[[#This Row],[gender]]="men",1,0)</f>
        <v>1</v>
      </c>
      <c r="AE427" s="7">
        <f ca="1">IF(Table2[[#This Row],[gender]]="women",1,0)</f>
        <v>0</v>
      </c>
      <c r="AF427" s="7"/>
      <c r="AG427" s="8"/>
      <c r="AI427" s="6">
        <f ca="1">IF(Table2[[#This Row],[field_of_work]]="health",1,0)</f>
        <v>0</v>
      </c>
      <c r="AJ427" s="7">
        <f ca="1">IF(Table2[[#This Row],[field_of_work]]="construction",1,0)</f>
        <v>1</v>
      </c>
      <c r="AK427" s="7">
        <f ca="1">IF(Table2[[#This Row],[field_of_work]]="teaching",1,0)</f>
        <v>0</v>
      </c>
      <c r="AL427" s="7">
        <f ca="1">IF(Table2[[#This Row],[field_of_work]]="IT",1,0)</f>
        <v>0</v>
      </c>
      <c r="AM427" s="7">
        <f ca="1">IF(Table2[[#This Row],[field_of_work]]="general work",1,0)</f>
        <v>0</v>
      </c>
      <c r="AN427" s="7">
        <f ca="1">IF(Table2[[#This Row],[field_of_work]]="agriculture",1,0)</f>
        <v>0</v>
      </c>
      <c r="AO427" s="7"/>
      <c r="AP427" s="7"/>
      <c r="AQ427" s="7"/>
      <c r="AR427" s="7"/>
      <c r="AS427" s="7"/>
      <c r="AT427" s="8"/>
      <c r="AV427" s="19">
        <f t="shared" ca="1" si="140"/>
        <v>3199.0219112568461</v>
      </c>
      <c r="AW427" s="8"/>
      <c r="AX427" s="6">
        <f ca="1">IF(Table2[[#This Row],[debts]]&gt;$AY$14,1,0)</f>
        <v>1</v>
      </c>
      <c r="AY427" s="7"/>
      <c r="AZ427" s="8"/>
      <c r="BA427" s="26">
        <f ca="1">Table2[[#This Row],[mortage_left]]/Table2[[#This Row],[value_of_house]]</f>
        <v>3.7380599653805802E-2</v>
      </c>
      <c r="BB427" s="7">
        <f t="shared" ca="1" si="161"/>
        <v>1</v>
      </c>
      <c r="BC427" s="7"/>
      <c r="BD427" s="7"/>
      <c r="BE427" s="6">
        <f ca="1">IF(Table2[[#This Row],[area]]="area1",Table2[[#This Row],[income]],0)</f>
        <v>0</v>
      </c>
      <c r="BF427" s="7">
        <f ca="1">IF(Table2[[#This Row],[area]]="area2",Table2[[#This Row],[income]],0)</f>
        <v>0</v>
      </c>
      <c r="BG427" s="7">
        <f ca="1">IF(Table2[[#This Row],[area]]="area3",Table2[[#This Row],[income]],0)</f>
        <v>0</v>
      </c>
      <c r="BH427" s="7">
        <f ca="1">IF(Table2[[#This Row],[area]]="area4",Table2[[#This Row],[income]],0)</f>
        <v>0</v>
      </c>
      <c r="BI427" s="7">
        <f ca="1">IF(Table2[[#This Row],[area]]="area5",Table2[[#This Row],[income]],0)</f>
        <v>0</v>
      </c>
      <c r="BJ427" s="7">
        <f ca="1">IF(Table2[[#This Row],[area]]="area6",Table2[[#This Row],[income]],0)</f>
        <v>0</v>
      </c>
      <c r="BK427" s="7">
        <f ca="1">IF(Table2[[#This Row],[area]]="area7",Table2[[#This Row],[income]],0)</f>
        <v>0</v>
      </c>
      <c r="BL427" s="7">
        <f ca="1">IF(Table2[[#This Row],[area]]="area8",Table2[[#This Row],[income]],0)</f>
        <v>0</v>
      </c>
      <c r="BM427" s="7">
        <f ca="1">IF(Table2[[#This Row],[area]]="area9",Table2[[#This Row],[income]],0)</f>
        <v>0</v>
      </c>
      <c r="BN427" s="7">
        <f ca="1">IF(Table2[[#This Row],[area]]="area10",Table2[[#This Row],[income]],0)</f>
        <v>86047</v>
      </c>
      <c r="BO427" s="6">
        <f ca="1">IF(Table2[[#This Row],[field_of_work]]="health",Table2[[#This Row],[income]],0)</f>
        <v>0</v>
      </c>
      <c r="BP427" s="7">
        <f ca="1">IF(Table2[[#This Row],[field_of_work]]="construction",Table2[[#This Row],[income]],0)</f>
        <v>86047</v>
      </c>
      <c r="BQ427" s="7">
        <f ca="1">IF(Table2[[#This Row],[field_of_work]]="teaching",Table2[[#This Row],[income]],0)</f>
        <v>0</v>
      </c>
      <c r="BR427" s="7">
        <f ca="1">IF(Table2[[#This Row],[field_of_work]]="IT",Table2[[#This Row],[income]],0)</f>
        <v>0</v>
      </c>
      <c r="BS427" s="7">
        <f ca="1">IF(Table2[[#This Row],[field_of_work]]="general work",Table2[[#This Row],[income]],0)</f>
        <v>0</v>
      </c>
      <c r="BT427" s="8">
        <f ca="1">IF(Table2[[#This Row],[field_of_work]]="agriculture",Table2[[#This Row],[income]],0)</f>
        <v>0</v>
      </c>
      <c r="BU427" s="6">
        <f ca="1">IF(Table2[[#This Row],[value_of_debts]]&gt;Table2[[#This Row],[income]],1,0)</f>
        <v>1</v>
      </c>
      <c r="BV427" s="7"/>
      <c r="BW427" s="6">
        <f ca="1">IF(Table2[[#This Row],[net_worth_of_person($)]]&gt;$BX$14,Table2[[#This Row],[age]],0)</f>
        <v>40</v>
      </c>
      <c r="BX427" s="8"/>
    </row>
    <row r="428" spans="2:76" x14ac:dyDescent="0.3">
      <c r="B428">
        <f t="shared" ca="1" si="141"/>
        <v>1</v>
      </c>
      <c r="C428" t="str">
        <f t="shared" ca="1" si="142"/>
        <v>men</v>
      </c>
      <c r="D428">
        <f t="shared" ca="1" si="143"/>
        <v>32</v>
      </c>
      <c r="E428">
        <f t="shared" ca="1" si="144"/>
        <v>1</v>
      </c>
      <c r="F428" t="str">
        <f t="shared" ca="1" si="145"/>
        <v>health</v>
      </c>
      <c r="G428">
        <f t="shared" ca="1" si="146"/>
        <v>2</v>
      </c>
      <c r="H428" t="str">
        <f t="shared" ca="1" si="147"/>
        <v>college</v>
      </c>
      <c r="I428">
        <f t="shared" ca="1" si="148"/>
        <v>1</v>
      </c>
      <c r="J428">
        <f t="shared" ca="1" si="149"/>
        <v>2</v>
      </c>
      <c r="K428">
        <f t="shared" ca="1" si="150"/>
        <v>27769</v>
      </c>
      <c r="L428">
        <f t="shared" ca="1" si="151"/>
        <v>11</v>
      </c>
      <c r="M428" t="str">
        <f t="shared" ca="1" si="139"/>
        <v>area10</v>
      </c>
      <c r="N428">
        <f t="shared" ca="1" si="152"/>
        <v>83307</v>
      </c>
      <c r="O428" s="2">
        <f t="shared" ca="1" si="153"/>
        <v>30796.785337022819</v>
      </c>
      <c r="P428" s="1">
        <f t="shared" ca="1" si="154"/>
        <v>6398.0438225136922</v>
      </c>
      <c r="Q428">
        <f t="shared" ca="1" si="155"/>
        <v>649</v>
      </c>
      <c r="R428">
        <f t="shared" ca="1" si="156"/>
        <v>22188.942614119725</v>
      </c>
      <c r="S428">
        <f t="shared" ca="1" si="157"/>
        <v>18160.515103233389</v>
      </c>
      <c r="T428" s="1">
        <f t="shared" ca="1" si="158"/>
        <v>107865.55892574709</v>
      </c>
      <c r="U428" s="2">
        <f t="shared" ca="1" si="159"/>
        <v>53634.727951142544</v>
      </c>
      <c r="V428" s="1">
        <f t="shared" ca="1" si="160"/>
        <v>54230.830974604542</v>
      </c>
      <c r="AD428" s="6">
        <f ca="1">IF(Table2[[#This Row],[gender]]="men",1,0)</f>
        <v>1</v>
      </c>
      <c r="AE428" s="7">
        <f ca="1">IF(Table2[[#This Row],[gender]]="women",1,0)</f>
        <v>0</v>
      </c>
      <c r="AF428" s="7"/>
      <c r="AG428" s="8"/>
      <c r="AI428" s="6">
        <f ca="1">IF(Table2[[#This Row],[field_of_work]]="health",1,0)</f>
        <v>1</v>
      </c>
      <c r="AJ428" s="7">
        <f ca="1">IF(Table2[[#This Row],[field_of_work]]="construction",1,0)</f>
        <v>0</v>
      </c>
      <c r="AK428" s="7">
        <f ca="1">IF(Table2[[#This Row],[field_of_work]]="teaching",1,0)</f>
        <v>0</v>
      </c>
      <c r="AL428" s="7">
        <f ca="1">IF(Table2[[#This Row],[field_of_work]]="IT",1,0)</f>
        <v>0</v>
      </c>
      <c r="AM428" s="7">
        <f ca="1">IF(Table2[[#This Row],[field_of_work]]="general work",1,0)</f>
        <v>0</v>
      </c>
      <c r="AN428" s="7">
        <f ca="1">IF(Table2[[#This Row],[field_of_work]]="agriculture",1,0)</f>
        <v>0</v>
      </c>
      <c r="AO428" s="7"/>
      <c r="AP428" s="7"/>
      <c r="AQ428" s="7"/>
      <c r="AR428" s="7"/>
      <c r="AS428" s="7"/>
      <c r="AT428" s="8"/>
      <c r="AV428" s="19">
        <f t="shared" ca="1" si="140"/>
        <v>31337.617326118147</v>
      </c>
      <c r="AW428" s="8"/>
      <c r="AX428" s="6">
        <f ca="1">IF(Table2[[#This Row],[debts]]&gt;$AY$14,1,0)</f>
        <v>1</v>
      </c>
      <c r="AY428" s="7"/>
      <c r="AZ428" s="8"/>
      <c r="BA428" s="26">
        <f ca="1">Table2[[#This Row],[mortage_left]]/Table2[[#This Row],[value_of_house]]</f>
        <v>0.36967824236886238</v>
      </c>
      <c r="BB428" s="7">
        <f t="shared" ca="1" si="161"/>
        <v>0</v>
      </c>
      <c r="BC428" s="7"/>
      <c r="BD428" s="7"/>
      <c r="BE428" s="6">
        <f ca="1">IF(Table2[[#This Row],[area]]="area1",Table2[[#This Row],[income]],0)</f>
        <v>0</v>
      </c>
      <c r="BF428" s="7">
        <f ca="1">IF(Table2[[#This Row],[area]]="area2",Table2[[#This Row],[income]],0)</f>
        <v>0</v>
      </c>
      <c r="BG428" s="7">
        <f ca="1">IF(Table2[[#This Row],[area]]="area3",Table2[[#This Row],[income]],0)</f>
        <v>0</v>
      </c>
      <c r="BH428" s="7">
        <f ca="1">IF(Table2[[#This Row],[area]]="area4",Table2[[#This Row],[income]],0)</f>
        <v>0</v>
      </c>
      <c r="BI428" s="7">
        <f ca="1">IF(Table2[[#This Row],[area]]="area5",Table2[[#This Row],[income]],0)</f>
        <v>0</v>
      </c>
      <c r="BJ428" s="7">
        <f ca="1">IF(Table2[[#This Row],[area]]="area6",Table2[[#This Row],[income]],0)</f>
        <v>0</v>
      </c>
      <c r="BK428" s="7">
        <f ca="1">IF(Table2[[#This Row],[area]]="area7",Table2[[#This Row],[income]],0)</f>
        <v>0</v>
      </c>
      <c r="BL428" s="7">
        <f ca="1">IF(Table2[[#This Row],[area]]="area8",Table2[[#This Row],[income]],0)</f>
        <v>0</v>
      </c>
      <c r="BM428" s="7">
        <f ca="1">IF(Table2[[#This Row],[area]]="area9",Table2[[#This Row],[income]],0)</f>
        <v>0</v>
      </c>
      <c r="BN428" s="7">
        <f ca="1">IF(Table2[[#This Row],[area]]="area10",Table2[[#This Row],[income]],0)</f>
        <v>27769</v>
      </c>
      <c r="BO428" s="6">
        <f ca="1">IF(Table2[[#This Row],[field_of_work]]="health",Table2[[#This Row],[income]],0)</f>
        <v>27769</v>
      </c>
      <c r="BP428" s="7">
        <f ca="1">IF(Table2[[#This Row],[field_of_work]]="construction",Table2[[#This Row],[income]],0)</f>
        <v>0</v>
      </c>
      <c r="BQ428" s="7">
        <f ca="1">IF(Table2[[#This Row],[field_of_work]]="teaching",Table2[[#This Row],[income]],0)</f>
        <v>0</v>
      </c>
      <c r="BR428" s="7">
        <f ca="1">IF(Table2[[#This Row],[field_of_work]]="IT",Table2[[#This Row],[income]],0)</f>
        <v>0</v>
      </c>
      <c r="BS428" s="7">
        <f ca="1">IF(Table2[[#This Row],[field_of_work]]="general work",Table2[[#This Row],[income]],0)</f>
        <v>0</v>
      </c>
      <c r="BT428" s="8">
        <f ca="1">IF(Table2[[#This Row],[field_of_work]]="agriculture",Table2[[#This Row],[income]],0)</f>
        <v>0</v>
      </c>
      <c r="BU428" s="6">
        <f ca="1">IF(Table2[[#This Row],[value_of_debts]]&gt;Table2[[#This Row],[income]],1,0)</f>
        <v>1</v>
      </c>
      <c r="BV428" s="7"/>
      <c r="BW428" s="6">
        <f ca="1">IF(Table2[[#This Row],[net_worth_of_person($)]]&gt;$BX$14,Table2[[#This Row],[age]],0)</f>
        <v>32</v>
      </c>
      <c r="BX428" s="8"/>
    </row>
    <row r="429" spans="2:76" x14ac:dyDescent="0.3">
      <c r="B429">
        <f t="shared" ca="1" si="141"/>
        <v>1</v>
      </c>
      <c r="C429" t="str">
        <f t="shared" ca="1" si="142"/>
        <v>men</v>
      </c>
      <c r="D429">
        <f t="shared" ca="1" si="143"/>
        <v>33</v>
      </c>
      <c r="E429">
        <f t="shared" ca="1" si="144"/>
        <v>5</v>
      </c>
      <c r="F429" t="str">
        <f t="shared" ca="1" si="145"/>
        <v>general work</v>
      </c>
      <c r="G429">
        <f t="shared" ca="1" si="146"/>
        <v>3</v>
      </c>
      <c r="H429" t="str">
        <f t="shared" ca="1" si="147"/>
        <v>university</v>
      </c>
      <c r="I429">
        <f t="shared" ca="1" si="148"/>
        <v>4</v>
      </c>
      <c r="J429">
        <f t="shared" ca="1" si="149"/>
        <v>2</v>
      </c>
      <c r="K429">
        <f t="shared" ca="1" si="150"/>
        <v>32030</v>
      </c>
      <c r="L429">
        <f t="shared" ca="1" si="151"/>
        <v>1</v>
      </c>
      <c r="M429" t="str">
        <f t="shared" ca="1" si="139"/>
        <v>area1</v>
      </c>
      <c r="N429">
        <f t="shared" ca="1" si="152"/>
        <v>128120</v>
      </c>
      <c r="O429" s="2">
        <f t="shared" ca="1" si="153"/>
        <v>101446.6368623624</v>
      </c>
      <c r="P429" s="1">
        <f t="shared" ca="1" si="154"/>
        <v>62675.234652236293</v>
      </c>
      <c r="Q429">
        <f t="shared" ca="1" si="155"/>
        <v>42082</v>
      </c>
      <c r="R429">
        <f t="shared" ca="1" si="156"/>
        <v>54315.420864768777</v>
      </c>
      <c r="S429">
        <f t="shared" ca="1" si="157"/>
        <v>34992.803216505024</v>
      </c>
      <c r="T429" s="1">
        <f t="shared" ca="1" si="158"/>
        <v>225788.03786874132</v>
      </c>
      <c r="U429" s="2">
        <f t="shared" ca="1" si="159"/>
        <v>197844.05772713118</v>
      </c>
      <c r="V429" s="1">
        <f t="shared" ca="1" si="160"/>
        <v>27943.98014161014</v>
      </c>
      <c r="AD429" s="6">
        <f ca="1">IF(Table2[[#This Row],[gender]]="men",1,0)</f>
        <v>1</v>
      </c>
      <c r="AE429" s="7">
        <f ca="1">IF(Table2[[#This Row],[gender]]="women",1,0)</f>
        <v>0</v>
      </c>
      <c r="AF429" s="7"/>
      <c r="AG429" s="8"/>
      <c r="AI429" s="6">
        <f ca="1">IF(Table2[[#This Row],[field_of_work]]="health",1,0)</f>
        <v>0</v>
      </c>
      <c r="AJ429" s="7">
        <f ca="1">IF(Table2[[#This Row],[field_of_work]]="construction",1,0)</f>
        <v>0</v>
      </c>
      <c r="AK429" s="7">
        <f ca="1">IF(Table2[[#This Row],[field_of_work]]="teaching",1,0)</f>
        <v>0</v>
      </c>
      <c r="AL429" s="7">
        <f ca="1">IF(Table2[[#This Row],[field_of_work]]="IT",1,0)</f>
        <v>0</v>
      </c>
      <c r="AM429" s="7">
        <f ca="1">IF(Table2[[#This Row],[field_of_work]]="general work",1,0)</f>
        <v>1</v>
      </c>
      <c r="AN429" s="7">
        <f ca="1">IF(Table2[[#This Row],[field_of_work]]="agriculture",1,0)</f>
        <v>0</v>
      </c>
      <c r="AO429" s="7"/>
      <c r="AP429" s="7"/>
      <c r="AQ429" s="7"/>
      <c r="AR429" s="7"/>
      <c r="AS429" s="7"/>
      <c r="AT429" s="8"/>
      <c r="AV429" s="19">
        <f t="shared" ca="1" si="140"/>
        <v>15414.232008671586</v>
      </c>
      <c r="AW429" s="8"/>
      <c r="AX429" s="6">
        <f ca="1">IF(Table2[[#This Row],[debts]]&gt;$AY$14,1,0)</f>
        <v>1</v>
      </c>
      <c r="AY429" s="7"/>
      <c r="AZ429" s="8"/>
      <c r="BA429" s="26">
        <f ca="1">Table2[[#This Row],[mortage_left]]/Table2[[#This Row],[value_of_house]]</f>
        <v>0.79180952905371838</v>
      </c>
      <c r="BB429" s="7">
        <f t="shared" ca="1" si="161"/>
        <v>0</v>
      </c>
      <c r="BC429" s="7"/>
      <c r="BD429" s="7"/>
      <c r="BE429" s="6">
        <f ca="1">IF(Table2[[#This Row],[area]]="area1",Table2[[#This Row],[income]],0)</f>
        <v>32030</v>
      </c>
      <c r="BF429" s="7">
        <f ca="1">IF(Table2[[#This Row],[area]]="area2",Table2[[#This Row],[income]],0)</f>
        <v>0</v>
      </c>
      <c r="BG429" s="7">
        <f ca="1">IF(Table2[[#This Row],[area]]="area3",Table2[[#This Row],[income]],0)</f>
        <v>0</v>
      </c>
      <c r="BH429" s="7">
        <f ca="1">IF(Table2[[#This Row],[area]]="area4",Table2[[#This Row],[income]],0)</f>
        <v>0</v>
      </c>
      <c r="BI429" s="7">
        <f ca="1">IF(Table2[[#This Row],[area]]="area5",Table2[[#This Row],[income]],0)</f>
        <v>0</v>
      </c>
      <c r="BJ429" s="7">
        <f ca="1">IF(Table2[[#This Row],[area]]="area6",Table2[[#This Row],[income]],0)</f>
        <v>0</v>
      </c>
      <c r="BK429" s="7">
        <f ca="1">IF(Table2[[#This Row],[area]]="area7",Table2[[#This Row],[income]],0)</f>
        <v>0</v>
      </c>
      <c r="BL429" s="7">
        <f ca="1">IF(Table2[[#This Row],[area]]="area8",Table2[[#This Row],[income]],0)</f>
        <v>0</v>
      </c>
      <c r="BM429" s="7">
        <f ca="1">IF(Table2[[#This Row],[area]]="area9",Table2[[#This Row],[income]],0)</f>
        <v>0</v>
      </c>
      <c r="BN429" s="7">
        <f ca="1">IF(Table2[[#This Row],[area]]="area10",Table2[[#This Row],[income]],0)</f>
        <v>0</v>
      </c>
      <c r="BO429" s="6">
        <f ca="1">IF(Table2[[#This Row],[field_of_work]]="health",Table2[[#This Row],[income]],0)</f>
        <v>0</v>
      </c>
      <c r="BP429" s="7">
        <f ca="1">IF(Table2[[#This Row],[field_of_work]]="construction",Table2[[#This Row],[income]],0)</f>
        <v>0</v>
      </c>
      <c r="BQ429" s="7">
        <f ca="1">IF(Table2[[#This Row],[field_of_work]]="teaching",Table2[[#This Row],[income]],0)</f>
        <v>0</v>
      </c>
      <c r="BR429" s="7">
        <f ca="1">IF(Table2[[#This Row],[field_of_work]]="IT",Table2[[#This Row],[income]],0)</f>
        <v>0</v>
      </c>
      <c r="BS429" s="7">
        <f ca="1">IF(Table2[[#This Row],[field_of_work]]="general work",Table2[[#This Row],[income]],0)</f>
        <v>32030</v>
      </c>
      <c r="BT429" s="8">
        <f ca="1">IF(Table2[[#This Row],[field_of_work]]="agriculture",Table2[[#This Row],[income]],0)</f>
        <v>0</v>
      </c>
      <c r="BU429" s="6">
        <f ca="1">IF(Table2[[#This Row],[value_of_debts]]&gt;Table2[[#This Row],[income]],1,0)</f>
        <v>1</v>
      </c>
      <c r="BV429" s="7"/>
      <c r="BW429" s="6">
        <f ca="1">IF(Table2[[#This Row],[net_worth_of_person($)]]&gt;$BX$14,Table2[[#This Row],[age]],0)</f>
        <v>33</v>
      </c>
      <c r="BX429" s="8"/>
    </row>
    <row r="430" spans="2:76" x14ac:dyDescent="0.3">
      <c r="B430">
        <f t="shared" ca="1" si="141"/>
        <v>2</v>
      </c>
      <c r="C430" t="str">
        <f t="shared" ca="1" si="142"/>
        <v>women</v>
      </c>
      <c r="D430">
        <f t="shared" ca="1" si="143"/>
        <v>41</v>
      </c>
      <c r="E430">
        <f t="shared" ca="1" si="144"/>
        <v>2</v>
      </c>
      <c r="F430" t="str">
        <f t="shared" ca="1" si="145"/>
        <v>construction</v>
      </c>
      <c r="G430">
        <f t="shared" ca="1" si="146"/>
        <v>2</v>
      </c>
      <c r="H430" t="str">
        <f t="shared" ca="1" si="147"/>
        <v>college</v>
      </c>
      <c r="I430">
        <f t="shared" ca="1" si="148"/>
        <v>2</v>
      </c>
      <c r="J430">
        <f t="shared" ca="1" si="149"/>
        <v>3</v>
      </c>
      <c r="K430">
        <f t="shared" ca="1" si="150"/>
        <v>39940</v>
      </c>
      <c r="L430">
        <f t="shared" ca="1" si="151"/>
        <v>5</v>
      </c>
      <c r="M430" t="str">
        <f t="shared" ca="1" si="139"/>
        <v>area5</v>
      </c>
      <c r="N430">
        <f t="shared" ca="1" si="152"/>
        <v>239640</v>
      </c>
      <c r="O430" s="2">
        <f t="shared" ca="1" si="153"/>
        <v>46592.513079362696</v>
      </c>
      <c r="P430" s="1">
        <f t="shared" ca="1" si="154"/>
        <v>46242.696026014761</v>
      </c>
      <c r="Q430">
        <f t="shared" ca="1" si="155"/>
        <v>18884</v>
      </c>
      <c r="R430">
        <f t="shared" ca="1" si="156"/>
        <v>3619.5789772303851</v>
      </c>
      <c r="S430">
        <f t="shared" ca="1" si="157"/>
        <v>29837.022058544113</v>
      </c>
      <c r="T430" s="1">
        <f t="shared" ca="1" si="158"/>
        <v>315719.71808455884</v>
      </c>
      <c r="U430" s="2">
        <f t="shared" ca="1" si="159"/>
        <v>69096.092056593086</v>
      </c>
      <c r="V430" s="1">
        <f t="shared" ca="1" si="160"/>
        <v>246623.62602796574</v>
      </c>
      <c r="AD430" s="6">
        <f ca="1">IF(Table2[[#This Row],[gender]]="men",1,0)</f>
        <v>0</v>
      </c>
      <c r="AE430" s="7">
        <f ca="1">IF(Table2[[#This Row],[gender]]="women",1,0)</f>
        <v>1</v>
      </c>
      <c r="AF430" s="7"/>
      <c r="AG430" s="8"/>
      <c r="AI430" s="6">
        <f ca="1">IF(Table2[[#This Row],[field_of_work]]="health",1,0)</f>
        <v>0</v>
      </c>
      <c r="AJ430" s="7">
        <f ca="1">IF(Table2[[#This Row],[field_of_work]]="construction",1,0)</f>
        <v>1</v>
      </c>
      <c r="AK430" s="7">
        <f ca="1">IF(Table2[[#This Row],[field_of_work]]="teaching",1,0)</f>
        <v>0</v>
      </c>
      <c r="AL430" s="7">
        <f ca="1">IF(Table2[[#This Row],[field_of_work]]="IT",1,0)</f>
        <v>0</v>
      </c>
      <c r="AM430" s="7">
        <f ca="1">IF(Table2[[#This Row],[field_of_work]]="general work",1,0)</f>
        <v>0</v>
      </c>
      <c r="AN430" s="7">
        <f ca="1">IF(Table2[[#This Row],[field_of_work]]="agriculture",1,0)</f>
        <v>0</v>
      </c>
      <c r="AO430" s="7"/>
      <c r="AP430" s="7"/>
      <c r="AQ430" s="7"/>
      <c r="AR430" s="7"/>
      <c r="AS430" s="7"/>
      <c r="AT430" s="8"/>
      <c r="AV430" s="19">
        <f t="shared" ca="1" si="140"/>
        <v>9247.517081112208</v>
      </c>
      <c r="AW430" s="8"/>
      <c r="AX430" s="6">
        <f ca="1">IF(Table2[[#This Row],[debts]]&gt;$AY$14,1,0)</f>
        <v>1</v>
      </c>
      <c r="AY430" s="7"/>
      <c r="AZ430" s="8"/>
      <c r="BA430" s="26">
        <f ca="1">Table2[[#This Row],[mortage_left]]/Table2[[#This Row],[value_of_house]]</f>
        <v>0.19442711183175887</v>
      </c>
      <c r="BB430" s="7">
        <f t="shared" ca="1" si="161"/>
        <v>1</v>
      </c>
      <c r="BC430" s="7"/>
      <c r="BD430" s="7"/>
      <c r="BE430" s="6">
        <f ca="1">IF(Table2[[#This Row],[area]]="area1",Table2[[#This Row],[income]],0)</f>
        <v>0</v>
      </c>
      <c r="BF430" s="7">
        <f ca="1">IF(Table2[[#This Row],[area]]="area2",Table2[[#This Row],[income]],0)</f>
        <v>0</v>
      </c>
      <c r="BG430" s="7">
        <f ca="1">IF(Table2[[#This Row],[area]]="area3",Table2[[#This Row],[income]],0)</f>
        <v>0</v>
      </c>
      <c r="BH430" s="7">
        <f ca="1">IF(Table2[[#This Row],[area]]="area4",Table2[[#This Row],[income]],0)</f>
        <v>0</v>
      </c>
      <c r="BI430" s="7">
        <f ca="1">IF(Table2[[#This Row],[area]]="area5",Table2[[#This Row],[income]],0)</f>
        <v>39940</v>
      </c>
      <c r="BJ430" s="7">
        <f ca="1">IF(Table2[[#This Row],[area]]="area6",Table2[[#This Row],[income]],0)</f>
        <v>0</v>
      </c>
      <c r="BK430" s="7">
        <f ca="1">IF(Table2[[#This Row],[area]]="area7",Table2[[#This Row],[income]],0)</f>
        <v>0</v>
      </c>
      <c r="BL430" s="7">
        <f ca="1">IF(Table2[[#This Row],[area]]="area8",Table2[[#This Row],[income]],0)</f>
        <v>0</v>
      </c>
      <c r="BM430" s="7">
        <f ca="1">IF(Table2[[#This Row],[area]]="area9",Table2[[#This Row],[income]],0)</f>
        <v>0</v>
      </c>
      <c r="BN430" s="7">
        <f ca="1">IF(Table2[[#This Row],[area]]="area10",Table2[[#This Row],[income]],0)</f>
        <v>0</v>
      </c>
      <c r="BO430" s="6">
        <f ca="1">IF(Table2[[#This Row],[field_of_work]]="health",Table2[[#This Row],[income]],0)</f>
        <v>0</v>
      </c>
      <c r="BP430" s="7">
        <f ca="1">IF(Table2[[#This Row],[field_of_work]]="construction",Table2[[#This Row],[income]],0)</f>
        <v>39940</v>
      </c>
      <c r="BQ430" s="7">
        <f ca="1">IF(Table2[[#This Row],[field_of_work]]="teaching",Table2[[#This Row],[income]],0)</f>
        <v>0</v>
      </c>
      <c r="BR430" s="7">
        <f ca="1">IF(Table2[[#This Row],[field_of_work]]="IT",Table2[[#This Row],[income]],0)</f>
        <v>0</v>
      </c>
      <c r="BS430" s="7">
        <f ca="1">IF(Table2[[#This Row],[field_of_work]]="general work",Table2[[#This Row],[income]],0)</f>
        <v>0</v>
      </c>
      <c r="BT430" s="8">
        <f ca="1">IF(Table2[[#This Row],[field_of_work]]="agriculture",Table2[[#This Row],[income]],0)</f>
        <v>0</v>
      </c>
      <c r="BU430" s="6">
        <f ca="1">IF(Table2[[#This Row],[value_of_debts]]&gt;Table2[[#This Row],[income]],1,0)</f>
        <v>1</v>
      </c>
      <c r="BV430" s="7"/>
      <c r="BW430" s="6">
        <f ca="1">IF(Table2[[#This Row],[net_worth_of_person($)]]&gt;$BX$14,Table2[[#This Row],[age]],0)</f>
        <v>41</v>
      </c>
      <c r="BX430" s="8"/>
    </row>
    <row r="431" spans="2:76" x14ac:dyDescent="0.3">
      <c r="B431">
        <f t="shared" ca="1" si="141"/>
        <v>1</v>
      </c>
      <c r="C431" t="str">
        <f t="shared" ca="1" si="142"/>
        <v>men</v>
      </c>
      <c r="D431">
        <f t="shared" ca="1" si="143"/>
        <v>34</v>
      </c>
      <c r="E431">
        <f t="shared" ca="1" si="144"/>
        <v>6</v>
      </c>
      <c r="F431" t="str">
        <f t="shared" ca="1" si="145"/>
        <v>agriculture</v>
      </c>
      <c r="G431">
        <f t="shared" ca="1" si="146"/>
        <v>2</v>
      </c>
      <c r="H431" t="str">
        <f t="shared" ca="1" si="147"/>
        <v>college</v>
      </c>
      <c r="I431">
        <f t="shared" ca="1" si="148"/>
        <v>2</v>
      </c>
      <c r="J431">
        <f t="shared" ca="1" si="149"/>
        <v>3</v>
      </c>
      <c r="K431">
        <f t="shared" ca="1" si="150"/>
        <v>43380</v>
      </c>
      <c r="L431">
        <f t="shared" ca="1" si="151"/>
        <v>1</v>
      </c>
      <c r="M431" t="str">
        <f t="shared" ca="1" si="139"/>
        <v>area1</v>
      </c>
      <c r="N431">
        <f t="shared" ca="1" si="152"/>
        <v>216900</v>
      </c>
      <c r="O431" s="2">
        <f t="shared" ca="1" si="153"/>
        <v>143215.16176977646</v>
      </c>
      <c r="P431" s="1">
        <f t="shared" ca="1" si="154"/>
        <v>27742.551243336624</v>
      </c>
      <c r="Q431">
        <f t="shared" ca="1" si="155"/>
        <v>5564</v>
      </c>
      <c r="R431">
        <f t="shared" ca="1" si="156"/>
        <v>2269.0058979812952</v>
      </c>
      <c r="S431">
        <f t="shared" ca="1" si="157"/>
        <v>30526.585230744313</v>
      </c>
      <c r="T431" s="1">
        <f t="shared" ca="1" si="158"/>
        <v>275169.13647408097</v>
      </c>
      <c r="U431" s="2">
        <f t="shared" ca="1" si="159"/>
        <v>151048.16766775775</v>
      </c>
      <c r="V431" s="1">
        <f t="shared" ca="1" si="160"/>
        <v>124120.96880632322</v>
      </c>
      <c r="AD431" s="6">
        <f ca="1">IF(Table2[[#This Row],[gender]]="men",1,0)</f>
        <v>1</v>
      </c>
      <c r="AE431" s="7">
        <f ca="1">IF(Table2[[#This Row],[gender]]="women",1,0)</f>
        <v>0</v>
      </c>
      <c r="AF431" s="7"/>
      <c r="AG431" s="8"/>
      <c r="AI431" s="6">
        <f ca="1">IF(Table2[[#This Row],[field_of_work]]="health",1,0)</f>
        <v>0</v>
      </c>
      <c r="AJ431" s="7">
        <f ca="1">IF(Table2[[#This Row],[field_of_work]]="construction",1,0)</f>
        <v>0</v>
      </c>
      <c r="AK431" s="7">
        <f ca="1">IF(Table2[[#This Row],[field_of_work]]="teaching",1,0)</f>
        <v>0</v>
      </c>
      <c r="AL431" s="7">
        <f ca="1">IF(Table2[[#This Row],[field_of_work]]="IT",1,0)</f>
        <v>0</v>
      </c>
      <c r="AM431" s="7">
        <f ca="1">IF(Table2[[#This Row],[field_of_work]]="general work",1,0)</f>
        <v>0</v>
      </c>
      <c r="AN431" s="7">
        <f ca="1">IF(Table2[[#This Row],[field_of_work]]="agriculture",1,0)</f>
        <v>1</v>
      </c>
      <c r="AO431" s="7"/>
      <c r="AP431" s="7"/>
      <c r="AQ431" s="7"/>
      <c r="AR431" s="7"/>
      <c r="AS431" s="7"/>
      <c r="AT431" s="8"/>
      <c r="AV431" s="19">
        <f t="shared" ca="1" si="140"/>
        <v>20806.668789205691</v>
      </c>
      <c r="AW431" s="8"/>
      <c r="AX431" s="6">
        <f ca="1">IF(Table2[[#This Row],[debts]]&gt;$AY$14,1,0)</f>
        <v>1</v>
      </c>
      <c r="AY431" s="7"/>
      <c r="AZ431" s="8"/>
      <c r="BA431" s="26">
        <f ca="1">Table2[[#This Row],[mortage_left]]/Table2[[#This Row],[value_of_house]]</f>
        <v>0.66028198141897865</v>
      </c>
      <c r="BB431" s="7">
        <f t="shared" ca="1" si="161"/>
        <v>0</v>
      </c>
      <c r="BC431" s="7"/>
      <c r="BD431" s="7"/>
      <c r="BE431" s="6">
        <f ca="1">IF(Table2[[#This Row],[area]]="area1",Table2[[#This Row],[income]],0)</f>
        <v>43380</v>
      </c>
      <c r="BF431" s="7">
        <f ca="1">IF(Table2[[#This Row],[area]]="area2",Table2[[#This Row],[income]],0)</f>
        <v>0</v>
      </c>
      <c r="BG431" s="7">
        <f ca="1">IF(Table2[[#This Row],[area]]="area3",Table2[[#This Row],[income]],0)</f>
        <v>0</v>
      </c>
      <c r="BH431" s="7">
        <f ca="1">IF(Table2[[#This Row],[area]]="area4",Table2[[#This Row],[income]],0)</f>
        <v>0</v>
      </c>
      <c r="BI431" s="7">
        <f ca="1">IF(Table2[[#This Row],[area]]="area5",Table2[[#This Row],[income]],0)</f>
        <v>0</v>
      </c>
      <c r="BJ431" s="7">
        <f ca="1">IF(Table2[[#This Row],[area]]="area6",Table2[[#This Row],[income]],0)</f>
        <v>0</v>
      </c>
      <c r="BK431" s="7">
        <f ca="1">IF(Table2[[#This Row],[area]]="area7",Table2[[#This Row],[income]],0)</f>
        <v>0</v>
      </c>
      <c r="BL431" s="7">
        <f ca="1">IF(Table2[[#This Row],[area]]="area8",Table2[[#This Row],[income]],0)</f>
        <v>0</v>
      </c>
      <c r="BM431" s="7">
        <f ca="1">IF(Table2[[#This Row],[area]]="area9",Table2[[#This Row],[income]],0)</f>
        <v>0</v>
      </c>
      <c r="BN431" s="7">
        <f ca="1">IF(Table2[[#This Row],[area]]="area10",Table2[[#This Row],[income]],0)</f>
        <v>0</v>
      </c>
      <c r="BO431" s="6">
        <f ca="1">IF(Table2[[#This Row],[field_of_work]]="health",Table2[[#This Row],[income]],0)</f>
        <v>0</v>
      </c>
      <c r="BP431" s="7">
        <f ca="1">IF(Table2[[#This Row],[field_of_work]]="construction",Table2[[#This Row],[income]],0)</f>
        <v>0</v>
      </c>
      <c r="BQ431" s="7">
        <f ca="1">IF(Table2[[#This Row],[field_of_work]]="teaching",Table2[[#This Row],[income]],0)</f>
        <v>0</v>
      </c>
      <c r="BR431" s="7">
        <f ca="1">IF(Table2[[#This Row],[field_of_work]]="IT",Table2[[#This Row],[income]],0)</f>
        <v>0</v>
      </c>
      <c r="BS431" s="7">
        <f ca="1">IF(Table2[[#This Row],[field_of_work]]="general work",Table2[[#This Row],[income]],0)</f>
        <v>0</v>
      </c>
      <c r="BT431" s="8">
        <f ca="1">IF(Table2[[#This Row],[field_of_work]]="agriculture",Table2[[#This Row],[income]],0)</f>
        <v>43380</v>
      </c>
      <c r="BU431" s="6">
        <f ca="1">IF(Table2[[#This Row],[value_of_debts]]&gt;Table2[[#This Row],[income]],1,0)</f>
        <v>1</v>
      </c>
      <c r="BV431" s="7"/>
      <c r="BW431" s="6">
        <f ca="1">IF(Table2[[#This Row],[net_worth_of_person($)]]&gt;$BX$14,Table2[[#This Row],[age]],0)</f>
        <v>34</v>
      </c>
      <c r="BX431" s="8"/>
    </row>
    <row r="432" spans="2:76" x14ac:dyDescent="0.3">
      <c r="B432">
        <f t="shared" ca="1" si="141"/>
        <v>1</v>
      </c>
      <c r="C432" t="str">
        <f t="shared" ca="1" si="142"/>
        <v>men</v>
      </c>
      <c r="D432">
        <f t="shared" ca="1" si="143"/>
        <v>44</v>
      </c>
      <c r="E432">
        <f t="shared" ca="1" si="144"/>
        <v>2</v>
      </c>
      <c r="F432" t="str">
        <f t="shared" ca="1" si="145"/>
        <v>construction</v>
      </c>
      <c r="G432">
        <f t="shared" ca="1" si="146"/>
        <v>1</v>
      </c>
      <c r="H432" t="str">
        <f t="shared" ca="1" si="147"/>
        <v>highschool</v>
      </c>
      <c r="I432">
        <f t="shared" ca="1" si="148"/>
        <v>0</v>
      </c>
      <c r="J432">
        <f t="shared" ca="1" si="149"/>
        <v>2</v>
      </c>
      <c r="K432">
        <f t="shared" ca="1" si="150"/>
        <v>29460</v>
      </c>
      <c r="L432">
        <f t="shared" ca="1" si="151"/>
        <v>10</v>
      </c>
      <c r="M432" t="str">
        <f t="shared" ca="1" si="139"/>
        <v>area10</v>
      </c>
      <c r="N432">
        <f t="shared" ca="1" si="152"/>
        <v>117840</v>
      </c>
      <c r="O432" s="2">
        <f t="shared" ca="1" si="153"/>
        <v>73001.222990071328</v>
      </c>
      <c r="P432" s="1">
        <f t="shared" ca="1" si="154"/>
        <v>41613.337578411381</v>
      </c>
      <c r="Q432">
        <f t="shared" ca="1" si="155"/>
        <v>21777</v>
      </c>
      <c r="R432">
        <f t="shared" ca="1" si="156"/>
        <v>58569.165685529821</v>
      </c>
      <c r="S432">
        <f t="shared" ca="1" si="157"/>
        <v>42809.691735472494</v>
      </c>
      <c r="T432" s="1">
        <f t="shared" ca="1" si="158"/>
        <v>202263.02931388389</v>
      </c>
      <c r="U432" s="2">
        <f t="shared" ca="1" si="159"/>
        <v>153347.38867560116</v>
      </c>
      <c r="V432" s="1">
        <f t="shared" ca="1" si="160"/>
        <v>48915.640638282726</v>
      </c>
      <c r="AD432" s="6">
        <f ca="1">IF(Table2[[#This Row],[gender]]="men",1,0)</f>
        <v>1</v>
      </c>
      <c r="AE432" s="7">
        <f ca="1">IF(Table2[[#This Row],[gender]]="women",1,0)</f>
        <v>0</v>
      </c>
      <c r="AF432" s="7"/>
      <c r="AG432" s="8"/>
      <c r="AI432" s="6">
        <f ca="1">IF(Table2[[#This Row],[field_of_work]]="health",1,0)</f>
        <v>0</v>
      </c>
      <c r="AJ432" s="7">
        <f ca="1">IF(Table2[[#This Row],[field_of_work]]="construction",1,0)</f>
        <v>1</v>
      </c>
      <c r="AK432" s="7">
        <f ca="1">IF(Table2[[#This Row],[field_of_work]]="teaching",1,0)</f>
        <v>0</v>
      </c>
      <c r="AL432" s="7">
        <f ca="1">IF(Table2[[#This Row],[field_of_work]]="IT",1,0)</f>
        <v>0</v>
      </c>
      <c r="AM432" s="7">
        <f ca="1">IF(Table2[[#This Row],[field_of_work]]="general work",1,0)</f>
        <v>0</v>
      </c>
      <c r="AN432" s="7">
        <f ca="1">IF(Table2[[#This Row],[field_of_work]]="agriculture",1,0)</f>
        <v>0</v>
      </c>
      <c r="AO432" s="7"/>
      <c r="AP432" s="7"/>
      <c r="AQ432" s="7"/>
      <c r="AR432" s="7"/>
      <c r="AS432" s="7"/>
      <c r="AT432" s="8"/>
      <c r="AV432" s="19">
        <f t="shared" ca="1" si="140"/>
        <v>42565.902254117296</v>
      </c>
      <c r="AW432" s="8"/>
      <c r="AX432" s="6">
        <f ca="1">IF(Table2[[#This Row],[debts]]&gt;$AY$14,1,0)</f>
        <v>1</v>
      </c>
      <c r="AY432" s="7"/>
      <c r="AZ432" s="8"/>
      <c r="BA432" s="26">
        <f ca="1">Table2[[#This Row],[mortage_left]]/Table2[[#This Row],[value_of_house]]</f>
        <v>0.61949442455932902</v>
      </c>
      <c r="BB432" s="7">
        <f t="shared" ca="1" si="161"/>
        <v>0</v>
      </c>
      <c r="BC432" s="7"/>
      <c r="BD432" s="7"/>
      <c r="BE432" s="6">
        <f ca="1">IF(Table2[[#This Row],[area]]="area1",Table2[[#This Row],[income]],0)</f>
        <v>0</v>
      </c>
      <c r="BF432" s="7">
        <f ca="1">IF(Table2[[#This Row],[area]]="area2",Table2[[#This Row],[income]],0)</f>
        <v>0</v>
      </c>
      <c r="BG432" s="7">
        <f ca="1">IF(Table2[[#This Row],[area]]="area3",Table2[[#This Row],[income]],0)</f>
        <v>0</v>
      </c>
      <c r="BH432" s="7">
        <f ca="1">IF(Table2[[#This Row],[area]]="area4",Table2[[#This Row],[income]],0)</f>
        <v>0</v>
      </c>
      <c r="BI432" s="7">
        <f ca="1">IF(Table2[[#This Row],[area]]="area5",Table2[[#This Row],[income]],0)</f>
        <v>0</v>
      </c>
      <c r="BJ432" s="7">
        <f ca="1">IF(Table2[[#This Row],[area]]="area6",Table2[[#This Row],[income]],0)</f>
        <v>0</v>
      </c>
      <c r="BK432" s="7">
        <f ca="1">IF(Table2[[#This Row],[area]]="area7",Table2[[#This Row],[income]],0)</f>
        <v>0</v>
      </c>
      <c r="BL432" s="7">
        <f ca="1">IF(Table2[[#This Row],[area]]="area8",Table2[[#This Row],[income]],0)</f>
        <v>0</v>
      </c>
      <c r="BM432" s="7">
        <f ca="1">IF(Table2[[#This Row],[area]]="area9",Table2[[#This Row],[income]],0)</f>
        <v>0</v>
      </c>
      <c r="BN432" s="7">
        <f ca="1">IF(Table2[[#This Row],[area]]="area10",Table2[[#This Row],[income]],0)</f>
        <v>29460</v>
      </c>
      <c r="BO432" s="6">
        <f ca="1">IF(Table2[[#This Row],[field_of_work]]="health",Table2[[#This Row],[income]],0)</f>
        <v>0</v>
      </c>
      <c r="BP432" s="7">
        <f ca="1">IF(Table2[[#This Row],[field_of_work]]="construction",Table2[[#This Row],[income]],0)</f>
        <v>29460</v>
      </c>
      <c r="BQ432" s="7">
        <f ca="1">IF(Table2[[#This Row],[field_of_work]]="teaching",Table2[[#This Row],[income]],0)</f>
        <v>0</v>
      </c>
      <c r="BR432" s="7">
        <f ca="1">IF(Table2[[#This Row],[field_of_work]]="IT",Table2[[#This Row],[income]],0)</f>
        <v>0</v>
      </c>
      <c r="BS432" s="7">
        <f ca="1">IF(Table2[[#This Row],[field_of_work]]="general work",Table2[[#This Row],[income]],0)</f>
        <v>0</v>
      </c>
      <c r="BT432" s="8">
        <f ca="1">IF(Table2[[#This Row],[field_of_work]]="agriculture",Table2[[#This Row],[income]],0)</f>
        <v>0</v>
      </c>
      <c r="BU432" s="6">
        <f ca="1">IF(Table2[[#This Row],[value_of_debts]]&gt;Table2[[#This Row],[income]],1,0)</f>
        <v>1</v>
      </c>
      <c r="BV432" s="7"/>
      <c r="BW432" s="6">
        <f ca="1">IF(Table2[[#This Row],[net_worth_of_person($)]]&gt;$BX$14,Table2[[#This Row],[age]],0)</f>
        <v>44</v>
      </c>
      <c r="BX432" s="8"/>
    </row>
    <row r="433" spans="2:76" x14ac:dyDescent="0.3">
      <c r="B433">
        <f t="shared" ca="1" si="141"/>
        <v>2</v>
      </c>
      <c r="C433" t="str">
        <f t="shared" ca="1" si="142"/>
        <v>women</v>
      </c>
      <c r="D433">
        <f t="shared" ca="1" si="143"/>
        <v>43</v>
      </c>
      <c r="E433">
        <f t="shared" ca="1" si="144"/>
        <v>1</v>
      </c>
      <c r="F433" t="str">
        <f t="shared" ca="1" si="145"/>
        <v>health</v>
      </c>
      <c r="G433">
        <f t="shared" ca="1" si="146"/>
        <v>3</v>
      </c>
      <c r="H433" t="str">
        <f t="shared" ca="1" si="147"/>
        <v>university</v>
      </c>
      <c r="I433">
        <f t="shared" ca="1" si="148"/>
        <v>2</v>
      </c>
      <c r="J433">
        <f t="shared" ca="1" si="149"/>
        <v>1</v>
      </c>
      <c r="K433">
        <f t="shared" ca="1" si="150"/>
        <v>66445</v>
      </c>
      <c r="L433">
        <f t="shared" ca="1" si="151"/>
        <v>8</v>
      </c>
      <c r="M433" t="str">
        <f t="shared" ca="1" si="139"/>
        <v>area8</v>
      </c>
      <c r="N433">
        <f t="shared" ca="1" si="152"/>
        <v>332225</v>
      </c>
      <c r="O433" s="2">
        <f t="shared" ca="1" si="153"/>
        <v>97161.201218145565</v>
      </c>
      <c r="P433" s="1">
        <f t="shared" ca="1" si="154"/>
        <v>42565.902254117296</v>
      </c>
      <c r="Q433">
        <f t="shared" ca="1" si="155"/>
        <v>24519</v>
      </c>
      <c r="R433">
        <f t="shared" ca="1" si="156"/>
        <v>25943.433367030615</v>
      </c>
      <c r="S433">
        <f t="shared" ca="1" si="157"/>
        <v>27279.720656237536</v>
      </c>
      <c r="T433" s="1">
        <f t="shared" ca="1" si="158"/>
        <v>402070.62291035487</v>
      </c>
      <c r="U433" s="2">
        <f t="shared" ca="1" si="159"/>
        <v>147623.63458517619</v>
      </c>
      <c r="V433" s="1">
        <f t="shared" ca="1" si="160"/>
        <v>254446.98832517868</v>
      </c>
      <c r="AD433" s="6">
        <f ca="1">IF(Table2[[#This Row],[gender]]="men",1,0)</f>
        <v>0</v>
      </c>
      <c r="AE433" s="7">
        <f ca="1">IF(Table2[[#This Row],[gender]]="women",1,0)</f>
        <v>1</v>
      </c>
      <c r="AF433" s="7"/>
      <c r="AG433" s="8"/>
      <c r="AI433" s="6">
        <f ca="1">IF(Table2[[#This Row],[field_of_work]]="health",1,0)</f>
        <v>1</v>
      </c>
      <c r="AJ433" s="7">
        <f ca="1">IF(Table2[[#This Row],[field_of_work]]="construction",1,0)</f>
        <v>0</v>
      </c>
      <c r="AK433" s="7">
        <f ca="1">IF(Table2[[#This Row],[field_of_work]]="teaching",1,0)</f>
        <v>0</v>
      </c>
      <c r="AL433" s="7">
        <f ca="1">IF(Table2[[#This Row],[field_of_work]]="IT",1,0)</f>
        <v>0</v>
      </c>
      <c r="AM433" s="7">
        <f ca="1">IF(Table2[[#This Row],[field_of_work]]="general work",1,0)</f>
        <v>0</v>
      </c>
      <c r="AN433" s="7">
        <f ca="1">IF(Table2[[#This Row],[field_of_work]]="agriculture",1,0)</f>
        <v>0</v>
      </c>
      <c r="AO433" s="7"/>
      <c r="AP433" s="7"/>
      <c r="AQ433" s="7"/>
      <c r="AR433" s="7"/>
      <c r="AS433" s="7"/>
      <c r="AT433" s="8"/>
      <c r="AV433" s="19">
        <f t="shared" ca="1" si="140"/>
        <v>35697.325732222824</v>
      </c>
      <c r="AW433" s="8"/>
      <c r="AX433" s="6">
        <f ca="1">IF(Table2[[#This Row],[debts]]&gt;$AY$14,1,0)</f>
        <v>1</v>
      </c>
      <c r="AY433" s="7"/>
      <c r="AZ433" s="8"/>
      <c r="BA433" s="26">
        <f ca="1">Table2[[#This Row],[mortage_left]]/Table2[[#This Row],[value_of_house]]</f>
        <v>0.29245601992067294</v>
      </c>
      <c r="BB433" s="7">
        <f t="shared" ca="1" si="161"/>
        <v>1</v>
      </c>
      <c r="BC433" s="7"/>
      <c r="BD433" s="7"/>
      <c r="BE433" s="6">
        <f ca="1">IF(Table2[[#This Row],[area]]="area1",Table2[[#This Row],[income]],0)</f>
        <v>0</v>
      </c>
      <c r="BF433" s="7">
        <f ca="1">IF(Table2[[#This Row],[area]]="area2",Table2[[#This Row],[income]],0)</f>
        <v>0</v>
      </c>
      <c r="BG433" s="7">
        <f ca="1">IF(Table2[[#This Row],[area]]="area3",Table2[[#This Row],[income]],0)</f>
        <v>0</v>
      </c>
      <c r="BH433" s="7">
        <f ca="1">IF(Table2[[#This Row],[area]]="area4",Table2[[#This Row],[income]],0)</f>
        <v>0</v>
      </c>
      <c r="BI433" s="7">
        <f ca="1">IF(Table2[[#This Row],[area]]="area5",Table2[[#This Row],[income]],0)</f>
        <v>0</v>
      </c>
      <c r="BJ433" s="7">
        <f ca="1">IF(Table2[[#This Row],[area]]="area6",Table2[[#This Row],[income]],0)</f>
        <v>0</v>
      </c>
      <c r="BK433" s="7">
        <f ca="1">IF(Table2[[#This Row],[area]]="area7",Table2[[#This Row],[income]],0)</f>
        <v>0</v>
      </c>
      <c r="BL433" s="7">
        <f ca="1">IF(Table2[[#This Row],[area]]="area8",Table2[[#This Row],[income]],0)</f>
        <v>66445</v>
      </c>
      <c r="BM433" s="7">
        <f ca="1">IF(Table2[[#This Row],[area]]="area9",Table2[[#This Row],[income]],0)</f>
        <v>0</v>
      </c>
      <c r="BN433" s="7">
        <f ca="1">IF(Table2[[#This Row],[area]]="area10",Table2[[#This Row],[income]],0)</f>
        <v>0</v>
      </c>
      <c r="BO433" s="6">
        <f ca="1">IF(Table2[[#This Row],[field_of_work]]="health",Table2[[#This Row],[income]],0)</f>
        <v>66445</v>
      </c>
      <c r="BP433" s="7">
        <f ca="1">IF(Table2[[#This Row],[field_of_work]]="construction",Table2[[#This Row],[income]],0)</f>
        <v>0</v>
      </c>
      <c r="BQ433" s="7">
        <f ca="1">IF(Table2[[#This Row],[field_of_work]]="teaching",Table2[[#This Row],[income]],0)</f>
        <v>0</v>
      </c>
      <c r="BR433" s="7">
        <f ca="1">IF(Table2[[#This Row],[field_of_work]]="IT",Table2[[#This Row],[income]],0)</f>
        <v>0</v>
      </c>
      <c r="BS433" s="7">
        <f ca="1">IF(Table2[[#This Row],[field_of_work]]="general work",Table2[[#This Row],[income]],0)</f>
        <v>0</v>
      </c>
      <c r="BT433" s="8">
        <f ca="1">IF(Table2[[#This Row],[field_of_work]]="agriculture",Table2[[#This Row],[income]],0)</f>
        <v>0</v>
      </c>
      <c r="BU433" s="6">
        <f ca="1">IF(Table2[[#This Row],[value_of_debts]]&gt;Table2[[#This Row],[income]],1,0)</f>
        <v>1</v>
      </c>
      <c r="BV433" s="7"/>
      <c r="BW433" s="6">
        <f ca="1">IF(Table2[[#This Row],[net_worth_of_person($)]]&gt;$BX$14,Table2[[#This Row],[age]],0)</f>
        <v>43</v>
      </c>
      <c r="BX433" s="8"/>
    </row>
    <row r="434" spans="2:76" x14ac:dyDescent="0.3">
      <c r="B434">
        <f t="shared" ca="1" si="141"/>
        <v>2</v>
      </c>
      <c r="C434" t="str">
        <f t="shared" ca="1" si="142"/>
        <v>women</v>
      </c>
      <c r="D434">
        <f t="shared" ca="1" si="143"/>
        <v>44</v>
      </c>
      <c r="E434">
        <f t="shared" ca="1" si="144"/>
        <v>5</v>
      </c>
      <c r="F434" t="str">
        <f t="shared" ca="1" si="145"/>
        <v>general work</v>
      </c>
      <c r="G434">
        <f t="shared" ca="1" si="146"/>
        <v>3</v>
      </c>
      <c r="H434" t="str">
        <f t="shared" ca="1" si="147"/>
        <v>university</v>
      </c>
      <c r="I434">
        <f t="shared" ca="1" si="148"/>
        <v>4</v>
      </c>
      <c r="J434">
        <f t="shared" ca="1" si="149"/>
        <v>3</v>
      </c>
      <c r="K434">
        <f t="shared" ca="1" si="150"/>
        <v>69087</v>
      </c>
      <c r="L434">
        <f t="shared" ca="1" si="151"/>
        <v>12</v>
      </c>
      <c r="M434" t="str">
        <f t="shared" ca="1" si="139"/>
        <v>area10</v>
      </c>
      <c r="N434">
        <f t="shared" ca="1" si="152"/>
        <v>414522</v>
      </c>
      <c r="O434" s="2">
        <f t="shared" ca="1" si="153"/>
        <v>367956.13381279598</v>
      </c>
      <c r="P434" s="1">
        <f t="shared" ca="1" si="154"/>
        <v>107091.97719666846</v>
      </c>
      <c r="Q434">
        <f t="shared" ca="1" si="155"/>
        <v>74575</v>
      </c>
      <c r="R434">
        <f t="shared" ca="1" si="156"/>
        <v>50133.706135324908</v>
      </c>
      <c r="S434">
        <f t="shared" ca="1" si="157"/>
        <v>46658.148817657187</v>
      </c>
      <c r="T434" s="1">
        <f t="shared" ca="1" si="158"/>
        <v>568272.12601432565</v>
      </c>
      <c r="U434" s="2">
        <f t="shared" ca="1" si="159"/>
        <v>492664.83994812088</v>
      </c>
      <c r="V434" s="1">
        <f t="shared" ca="1" si="160"/>
        <v>75607.286066204775</v>
      </c>
      <c r="AD434" s="6">
        <f ca="1">IF(Table2[[#This Row],[gender]]="men",1,0)</f>
        <v>0</v>
      </c>
      <c r="AE434" s="7">
        <f ca="1">IF(Table2[[#This Row],[gender]]="women",1,0)</f>
        <v>1</v>
      </c>
      <c r="AF434" s="7"/>
      <c r="AG434" s="8"/>
      <c r="AI434" s="6">
        <f ca="1">IF(Table2[[#This Row],[field_of_work]]="health",1,0)</f>
        <v>0</v>
      </c>
      <c r="AJ434" s="7">
        <f ca="1">IF(Table2[[#This Row],[field_of_work]]="construction",1,0)</f>
        <v>0</v>
      </c>
      <c r="AK434" s="7">
        <f ca="1">IF(Table2[[#This Row],[field_of_work]]="teaching",1,0)</f>
        <v>0</v>
      </c>
      <c r="AL434" s="7">
        <f ca="1">IF(Table2[[#This Row],[field_of_work]]="IT",1,0)</f>
        <v>0</v>
      </c>
      <c r="AM434" s="7">
        <f ca="1">IF(Table2[[#This Row],[field_of_work]]="general work",1,0)</f>
        <v>1</v>
      </c>
      <c r="AN434" s="7">
        <f ca="1">IF(Table2[[#This Row],[field_of_work]]="agriculture",1,0)</f>
        <v>0</v>
      </c>
      <c r="AO434" s="7"/>
      <c r="AP434" s="7"/>
      <c r="AQ434" s="7"/>
      <c r="AR434" s="7"/>
      <c r="AS434" s="7"/>
      <c r="AT434" s="8"/>
      <c r="AV434" s="19">
        <f t="shared" ca="1" si="140"/>
        <v>50873.664049280524</v>
      </c>
      <c r="AW434" s="8"/>
      <c r="AX434" s="6">
        <f ca="1">IF(Table2[[#This Row],[debts]]&gt;$AY$14,1,0)</f>
        <v>1</v>
      </c>
      <c r="AY434" s="7"/>
      <c r="AZ434" s="8"/>
      <c r="BA434" s="26">
        <f ca="1">Table2[[#This Row],[mortage_left]]/Table2[[#This Row],[value_of_house]]</f>
        <v>0.88766370376673853</v>
      </c>
      <c r="BB434" s="7">
        <f t="shared" ca="1" si="161"/>
        <v>0</v>
      </c>
      <c r="BC434" s="7"/>
      <c r="BD434" s="7"/>
      <c r="BE434" s="6">
        <f ca="1">IF(Table2[[#This Row],[area]]="area1",Table2[[#This Row],[income]],0)</f>
        <v>0</v>
      </c>
      <c r="BF434" s="7">
        <f ca="1">IF(Table2[[#This Row],[area]]="area2",Table2[[#This Row],[income]],0)</f>
        <v>0</v>
      </c>
      <c r="BG434" s="7">
        <f ca="1">IF(Table2[[#This Row],[area]]="area3",Table2[[#This Row],[income]],0)</f>
        <v>0</v>
      </c>
      <c r="BH434" s="7">
        <f ca="1">IF(Table2[[#This Row],[area]]="area4",Table2[[#This Row],[income]],0)</f>
        <v>0</v>
      </c>
      <c r="BI434" s="7">
        <f ca="1">IF(Table2[[#This Row],[area]]="area5",Table2[[#This Row],[income]],0)</f>
        <v>0</v>
      </c>
      <c r="BJ434" s="7">
        <f ca="1">IF(Table2[[#This Row],[area]]="area6",Table2[[#This Row],[income]],0)</f>
        <v>0</v>
      </c>
      <c r="BK434" s="7">
        <f ca="1">IF(Table2[[#This Row],[area]]="area7",Table2[[#This Row],[income]],0)</f>
        <v>0</v>
      </c>
      <c r="BL434" s="7">
        <f ca="1">IF(Table2[[#This Row],[area]]="area8",Table2[[#This Row],[income]],0)</f>
        <v>0</v>
      </c>
      <c r="BM434" s="7">
        <f ca="1">IF(Table2[[#This Row],[area]]="area9",Table2[[#This Row],[income]],0)</f>
        <v>0</v>
      </c>
      <c r="BN434" s="7">
        <f ca="1">IF(Table2[[#This Row],[area]]="area10",Table2[[#This Row],[income]],0)</f>
        <v>69087</v>
      </c>
      <c r="BO434" s="6">
        <f ca="1">IF(Table2[[#This Row],[field_of_work]]="health",Table2[[#This Row],[income]],0)</f>
        <v>0</v>
      </c>
      <c r="BP434" s="7">
        <f ca="1">IF(Table2[[#This Row],[field_of_work]]="construction",Table2[[#This Row],[income]],0)</f>
        <v>0</v>
      </c>
      <c r="BQ434" s="7">
        <f ca="1">IF(Table2[[#This Row],[field_of_work]]="teaching",Table2[[#This Row],[income]],0)</f>
        <v>0</v>
      </c>
      <c r="BR434" s="7">
        <f ca="1">IF(Table2[[#This Row],[field_of_work]]="IT",Table2[[#This Row],[income]],0)</f>
        <v>0</v>
      </c>
      <c r="BS434" s="7">
        <f ca="1">IF(Table2[[#This Row],[field_of_work]]="general work",Table2[[#This Row],[income]],0)</f>
        <v>69087</v>
      </c>
      <c r="BT434" s="8">
        <f ca="1">IF(Table2[[#This Row],[field_of_work]]="agriculture",Table2[[#This Row],[income]],0)</f>
        <v>0</v>
      </c>
      <c r="BU434" s="6">
        <f ca="1">IF(Table2[[#This Row],[value_of_debts]]&gt;Table2[[#This Row],[income]],1,0)</f>
        <v>1</v>
      </c>
      <c r="BV434" s="7"/>
      <c r="BW434" s="6">
        <f ca="1">IF(Table2[[#This Row],[net_worth_of_person($)]]&gt;$BX$14,Table2[[#This Row],[age]],0)</f>
        <v>44</v>
      </c>
      <c r="BX434" s="8"/>
    </row>
    <row r="435" spans="2:76" x14ac:dyDescent="0.3">
      <c r="B435">
        <f t="shared" ca="1" si="141"/>
        <v>1</v>
      </c>
      <c r="C435" t="str">
        <f t="shared" ca="1" si="142"/>
        <v>men</v>
      </c>
      <c r="D435">
        <f t="shared" ca="1" si="143"/>
        <v>40</v>
      </c>
      <c r="E435">
        <f t="shared" ca="1" si="144"/>
        <v>6</v>
      </c>
      <c r="F435" t="str">
        <f t="shared" ca="1" si="145"/>
        <v>agriculture</v>
      </c>
      <c r="G435">
        <f t="shared" ca="1" si="146"/>
        <v>4</v>
      </c>
      <c r="H435" t="str">
        <f t="shared" ca="1" si="147"/>
        <v>technical</v>
      </c>
      <c r="I435">
        <f t="shared" ca="1" si="148"/>
        <v>1</v>
      </c>
      <c r="J435">
        <f t="shared" ca="1" si="149"/>
        <v>3</v>
      </c>
      <c r="K435">
        <f t="shared" ca="1" si="150"/>
        <v>71202</v>
      </c>
      <c r="L435">
        <f t="shared" ca="1" si="151"/>
        <v>9</v>
      </c>
      <c r="M435" t="str">
        <f t="shared" ca="1" si="139"/>
        <v>area9</v>
      </c>
      <c r="N435">
        <f t="shared" ca="1" si="152"/>
        <v>284808</v>
      </c>
      <c r="O435" s="2">
        <f t="shared" ca="1" si="153"/>
        <v>74144.994736893626</v>
      </c>
      <c r="P435" s="1">
        <f t="shared" ca="1" si="154"/>
        <v>152620.99214784158</v>
      </c>
      <c r="Q435">
        <f t="shared" ca="1" si="155"/>
        <v>122850</v>
      </c>
      <c r="R435">
        <f t="shared" ca="1" si="156"/>
        <v>85272.711593914501</v>
      </c>
      <c r="S435">
        <f t="shared" ca="1" si="157"/>
        <v>95027.021703427454</v>
      </c>
      <c r="T435" s="1">
        <f t="shared" ca="1" si="158"/>
        <v>532456.01385126903</v>
      </c>
      <c r="U435" s="2">
        <f t="shared" ca="1" si="159"/>
        <v>282267.70633080811</v>
      </c>
      <c r="V435" s="1">
        <f t="shared" ca="1" si="160"/>
        <v>250188.30752046092</v>
      </c>
      <c r="AD435" s="6">
        <f ca="1">IF(Table2[[#This Row],[gender]]="men",1,0)</f>
        <v>1</v>
      </c>
      <c r="AE435" s="7">
        <f ca="1">IF(Table2[[#This Row],[gender]]="women",1,0)</f>
        <v>0</v>
      </c>
      <c r="AF435" s="7"/>
      <c r="AG435" s="8"/>
      <c r="AI435" s="6">
        <f ca="1">IF(Table2[[#This Row],[field_of_work]]="health",1,0)</f>
        <v>0</v>
      </c>
      <c r="AJ435" s="7">
        <f ca="1">IF(Table2[[#This Row],[field_of_work]]="construction",1,0)</f>
        <v>0</v>
      </c>
      <c r="AK435" s="7">
        <f ca="1">IF(Table2[[#This Row],[field_of_work]]="teaching",1,0)</f>
        <v>0</v>
      </c>
      <c r="AL435" s="7">
        <f ca="1">IF(Table2[[#This Row],[field_of_work]]="IT",1,0)</f>
        <v>0</v>
      </c>
      <c r="AM435" s="7">
        <f ca="1">IF(Table2[[#This Row],[field_of_work]]="general work",1,0)</f>
        <v>0</v>
      </c>
      <c r="AN435" s="7">
        <f ca="1">IF(Table2[[#This Row],[field_of_work]]="agriculture",1,0)</f>
        <v>1</v>
      </c>
      <c r="AO435" s="7"/>
      <c r="AP435" s="7"/>
      <c r="AQ435" s="7"/>
      <c r="AR435" s="7"/>
      <c r="AS435" s="7"/>
      <c r="AT435" s="8"/>
      <c r="AV435" s="19">
        <f t="shared" ca="1" si="140"/>
        <v>5763.3704650184673</v>
      </c>
      <c r="AW435" s="8"/>
      <c r="AX435" s="6">
        <f ca="1">IF(Table2[[#This Row],[debts]]&gt;$AY$14,1,0)</f>
        <v>1</v>
      </c>
      <c r="AY435" s="7"/>
      <c r="AZ435" s="8"/>
      <c r="BA435" s="26">
        <f ca="1">Table2[[#This Row],[mortage_left]]/Table2[[#This Row],[value_of_house]]</f>
        <v>0.26033325867564683</v>
      </c>
      <c r="BB435" s="7">
        <f t="shared" ca="1" si="161"/>
        <v>1</v>
      </c>
      <c r="BC435" s="7"/>
      <c r="BD435" s="7"/>
      <c r="BE435" s="6">
        <f ca="1">IF(Table2[[#This Row],[area]]="area1",Table2[[#This Row],[income]],0)</f>
        <v>0</v>
      </c>
      <c r="BF435" s="7">
        <f ca="1">IF(Table2[[#This Row],[area]]="area2",Table2[[#This Row],[income]],0)</f>
        <v>0</v>
      </c>
      <c r="BG435" s="7">
        <f ca="1">IF(Table2[[#This Row],[area]]="area3",Table2[[#This Row],[income]],0)</f>
        <v>0</v>
      </c>
      <c r="BH435" s="7">
        <f ca="1">IF(Table2[[#This Row],[area]]="area4",Table2[[#This Row],[income]],0)</f>
        <v>0</v>
      </c>
      <c r="BI435" s="7">
        <f ca="1">IF(Table2[[#This Row],[area]]="area5",Table2[[#This Row],[income]],0)</f>
        <v>0</v>
      </c>
      <c r="BJ435" s="7">
        <f ca="1">IF(Table2[[#This Row],[area]]="area6",Table2[[#This Row],[income]],0)</f>
        <v>0</v>
      </c>
      <c r="BK435" s="7">
        <f ca="1">IF(Table2[[#This Row],[area]]="area7",Table2[[#This Row],[income]],0)</f>
        <v>0</v>
      </c>
      <c r="BL435" s="7">
        <f ca="1">IF(Table2[[#This Row],[area]]="area8",Table2[[#This Row],[income]],0)</f>
        <v>0</v>
      </c>
      <c r="BM435" s="7">
        <f ca="1">IF(Table2[[#This Row],[area]]="area9",Table2[[#This Row],[income]],0)</f>
        <v>71202</v>
      </c>
      <c r="BN435" s="7">
        <f ca="1">IF(Table2[[#This Row],[area]]="area10",Table2[[#This Row],[income]],0)</f>
        <v>0</v>
      </c>
      <c r="BO435" s="6">
        <f ca="1">IF(Table2[[#This Row],[field_of_work]]="health",Table2[[#This Row],[income]],0)</f>
        <v>0</v>
      </c>
      <c r="BP435" s="7">
        <f ca="1">IF(Table2[[#This Row],[field_of_work]]="construction",Table2[[#This Row],[income]],0)</f>
        <v>0</v>
      </c>
      <c r="BQ435" s="7">
        <f ca="1">IF(Table2[[#This Row],[field_of_work]]="teaching",Table2[[#This Row],[income]],0)</f>
        <v>0</v>
      </c>
      <c r="BR435" s="7">
        <f ca="1">IF(Table2[[#This Row],[field_of_work]]="IT",Table2[[#This Row],[income]],0)</f>
        <v>0</v>
      </c>
      <c r="BS435" s="7">
        <f ca="1">IF(Table2[[#This Row],[field_of_work]]="general work",Table2[[#This Row],[income]],0)</f>
        <v>0</v>
      </c>
      <c r="BT435" s="8">
        <f ca="1">IF(Table2[[#This Row],[field_of_work]]="agriculture",Table2[[#This Row],[income]],0)</f>
        <v>71202</v>
      </c>
      <c r="BU435" s="6">
        <f ca="1">IF(Table2[[#This Row],[value_of_debts]]&gt;Table2[[#This Row],[income]],1,0)</f>
        <v>1</v>
      </c>
      <c r="BV435" s="7"/>
      <c r="BW435" s="6">
        <f ca="1">IF(Table2[[#This Row],[net_worth_of_person($)]]&gt;$BX$14,Table2[[#This Row],[age]],0)</f>
        <v>40</v>
      </c>
      <c r="BX435" s="8"/>
    </row>
    <row r="436" spans="2:76" x14ac:dyDescent="0.3">
      <c r="B436">
        <f t="shared" ca="1" si="141"/>
        <v>2</v>
      </c>
      <c r="C436" t="str">
        <f t="shared" ca="1" si="142"/>
        <v>women</v>
      </c>
      <c r="D436">
        <f t="shared" ca="1" si="143"/>
        <v>34</v>
      </c>
      <c r="E436">
        <f t="shared" ca="1" si="144"/>
        <v>2</v>
      </c>
      <c r="F436" t="str">
        <f t="shared" ca="1" si="145"/>
        <v>construction</v>
      </c>
      <c r="G436">
        <f t="shared" ca="1" si="146"/>
        <v>2</v>
      </c>
      <c r="H436" t="str">
        <f t="shared" ca="1" si="147"/>
        <v>college</v>
      </c>
      <c r="I436">
        <f t="shared" ca="1" si="148"/>
        <v>4</v>
      </c>
      <c r="J436">
        <f t="shared" ca="1" si="149"/>
        <v>3</v>
      </c>
      <c r="K436">
        <f t="shared" ca="1" si="150"/>
        <v>76831</v>
      </c>
      <c r="L436">
        <f t="shared" ca="1" si="151"/>
        <v>9</v>
      </c>
      <c r="M436" t="str">
        <f t="shared" ca="1" si="139"/>
        <v>area9</v>
      </c>
      <c r="N436">
        <f t="shared" ca="1" si="152"/>
        <v>307324</v>
      </c>
      <c r="O436" s="2">
        <f t="shared" ca="1" si="153"/>
        <v>305694.24959785322</v>
      </c>
      <c r="P436" s="1">
        <f t="shared" ca="1" si="154"/>
        <v>17290.111395055403</v>
      </c>
      <c r="Q436">
        <f t="shared" ca="1" si="155"/>
        <v>5778</v>
      </c>
      <c r="R436">
        <f t="shared" ca="1" si="156"/>
        <v>93433.333086862709</v>
      </c>
      <c r="S436">
        <f t="shared" ca="1" si="157"/>
        <v>47101.737670529619</v>
      </c>
      <c r="T436" s="1">
        <f t="shared" ca="1" si="158"/>
        <v>371715.84906558506</v>
      </c>
      <c r="U436" s="2">
        <f t="shared" ca="1" si="159"/>
        <v>404905.58268471592</v>
      </c>
      <c r="V436" s="1">
        <f t="shared" ca="1" si="160"/>
        <v>-33189.733619130857</v>
      </c>
      <c r="AD436" s="6">
        <f ca="1">IF(Table2[[#This Row],[gender]]="men",1,0)</f>
        <v>0</v>
      </c>
      <c r="AE436" s="7">
        <f ca="1">IF(Table2[[#This Row],[gender]]="women",1,0)</f>
        <v>1</v>
      </c>
      <c r="AF436" s="7"/>
      <c r="AG436" s="8"/>
      <c r="AI436" s="6">
        <f ca="1">IF(Table2[[#This Row],[field_of_work]]="health",1,0)</f>
        <v>0</v>
      </c>
      <c r="AJ436" s="7">
        <f ca="1">IF(Table2[[#This Row],[field_of_work]]="construction",1,0)</f>
        <v>1</v>
      </c>
      <c r="AK436" s="7">
        <f ca="1">IF(Table2[[#This Row],[field_of_work]]="teaching",1,0)</f>
        <v>0</v>
      </c>
      <c r="AL436" s="7">
        <f ca="1">IF(Table2[[#This Row],[field_of_work]]="IT",1,0)</f>
        <v>0</v>
      </c>
      <c r="AM436" s="7">
        <f ca="1">IF(Table2[[#This Row],[field_of_work]]="general work",1,0)</f>
        <v>0</v>
      </c>
      <c r="AN436" s="7">
        <f ca="1">IF(Table2[[#This Row],[field_of_work]]="agriculture",1,0)</f>
        <v>0</v>
      </c>
      <c r="AO436" s="7"/>
      <c r="AP436" s="7"/>
      <c r="AQ436" s="7"/>
      <c r="AR436" s="7"/>
      <c r="AS436" s="7"/>
      <c r="AT436" s="8"/>
      <c r="AV436" s="19">
        <f t="shared" ca="1" si="140"/>
        <v>60906.932599931839</v>
      </c>
      <c r="AW436" s="8"/>
      <c r="AX436" s="6">
        <f ca="1">IF(Table2[[#This Row],[debts]]&gt;$AY$14,1,0)</f>
        <v>1</v>
      </c>
      <c r="AY436" s="7"/>
      <c r="AZ436" s="8"/>
      <c r="BA436" s="26">
        <f ca="1">Table2[[#This Row],[mortage_left]]/Table2[[#This Row],[value_of_house]]</f>
        <v>0.99469696345828251</v>
      </c>
      <c r="BB436" s="7">
        <f t="shared" ca="1" si="161"/>
        <v>0</v>
      </c>
      <c r="BC436" s="7"/>
      <c r="BD436" s="7"/>
      <c r="BE436" s="6">
        <f ca="1">IF(Table2[[#This Row],[area]]="area1",Table2[[#This Row],[income]],0)</f>
        <v>0</v>
      </c>
      <c r="BF436" s="7">
        <f ca="1">IF(Table2[[#This Row],[area]]="area2",Table2[[#This Row],[income]],0)</f>
        <v>0</v>
      </c>
      <c r="BG436" s="7">
        <f ca="1">IF(Table2[[#This Row],[area]]="area3",Table2[[#This Row],[income]],0)</f>
        <v>0</v>
      </c>
      <c r="BH436" s="7">
        <f ca="1">IF(Table2[[#This Row],[area]]="area4",Table2[[#This Row],[income]],0)</f>
        <v>0</v>
      </c>
      <c r="BI436" s="7">
        <f ca="1">IF(Table2[[#This Row],[area]]="area5",Table2[[#This Row],[income]],0)</f>
        <v>0</v>
      </c>
      <c r="BJ436" s="7">
        <f ca="1">IF(Table2[[#This Row],[area]]="area6",Table2[[#This Row],[income]],0)</f>
        <v>0</v>
      </c>
      <c r="BK436" s="7">
        <f ca="1">IF(Table2[[#This Row],[area]]="area7",Table2[[#This Row],[income]],0)</f>
        <v>0</v>
      </c>
      <c r="BL436" s="7">
        <f ca="1">IF(Table2[[#This Row],[area]]="area8",Table2[[#This Row],[income]],0)</f>
        <v>0</v>
      </c>
      <c r="BM436" s="7">
        <f ca="1">IF(Table2[[#This Row],[area]]="area9",Table2[[#This Row],[income]],0)</f>
        <v>76831</v>
      </c>
      <c r="BN436" s="7">
        <f ca="1">IF(Table2[[#This Row],[area]]="area10",Table2[[#This Row],[income]],0)</f>
        <v>0</v>
      </c>
      <c r="BO436" s="6">
        <f ca="1">IF(Table2[[#This Row],[field_of_work]]="health",Table2[[#This Row],[income]],0)</f>
        <v>0</v>
      </c>
      <c r="BP436" s="7">
        <f ca="1">IF(Table2[[#This Row],[field_of_work]]="construction",Table2[[#This Row],[income]],0)</f>
        <v>76831</v>
      </c>
      <c r="BQ436" s="7">
        <f ca="1">IF(Table2[[#This Row],[field_of_work]]="teaching",Table2[[#This Row],[income]],0)</f>
        <v>0</v>
      </c>
      <c r="BR436" s="7">
        <f ca="1">IF(Table2[[#This Row],[field_of_work]]="IT",Table2[[#This Row],[income]],0)</f>
        <v>0</v>
      </c>
      <c r="BS436" s="7">
        <f ca="1">IF(Table2[[#This Row],[field_of_work]]="general work",Table2[[#This Row],[income]],0)</f>
        <v>0</v>
      </c>
      <c r="BT436" s="8">
        <f ca="1">IF(Table2[[#This Row],[field_of_work]]="agriculture",Table2[[#This Row],[income]],0)</f>
        <v>0</v>
      </c>
      <c r="BU436" s="6">
        <f ca="1">IF(Table2[[#This Row],[value_of_debts]]&gt;Table2[[#This Row],[income]],1,0)</f>
        <v>1</v>
      </c>
      <c r="BV436" s="7"/>
      <c r="BW436" s="6">
        <f ca="1">IF(Table2[[#This Row],[net_worth_of_person($)]]&gt;$BX$14,Table2[[#This Row],[age]],0)</f>
        <v>0</v>
      </c>
      <c r="BX436" s="8"/>
    </row>
    <row r="437" spans="2:76" x14ac:dyDescent="0.3">
      <c r="B437">
        <f t="shared" ca="1" si="141"/>
        <v>1</v>
      </c>
      <c r="C437" t="str">
        <f t="shared" ca="1" si="142"/>
        <v>men</v>
      </c>
      <c r="D437">
        <f t="shared" ca="1" si="143"/>
        <v>28</v>
      </c>
      <c r="E437">
        <f t="shared" ca="1" si="144"/>
        <v>5</v>
      </c>
      <c r="F437" t="str">
        <f t="shared" ca="1" si="145"/>
        <v>general work</v>
      </c>
      <c r="G437">
        <f t="shared" ca="1" si="146"/>
        <v>5</v>
      </c>
      <c r="H437" t="str">
        <f t="shared" ca="1" si="147"/>
        <v>other</v>
      </c>
      <c r="I437">
        <f t="shared" ca="1" si="148"/>
        <v>4</v>
      </c>
      <c r="J437">
        <f t="shared" ca="1" si="149"/>
        <v>2</v>
      </c>
      <c r="K437">
        <f t="shared" ca="1" si="150"/>
        <v>80194</v>
      </c>
      <c r="L437">
        <f t="shared" ca="1" si="151"/>
        <v>11</v>
      </c>
      <c r="M437" t="str">
        <f t="shared" ca="1" si="139"/>
        <v>area10</v>
      </c>
      <c r="N437">
        <f t="shared" ca="1" si="152"/>
        <v>240582</v>
      </c>
      <c r="O437" s="2">
        <f t="shared" ca="1" si="153"/>
        <v>116213.28255655694</v>
      </c>
      <c r="P437" s="1">
        <f t="shared" ca="1" si="154"/>
        <v>121813.86519986368</v>
      </c>
      <c r="Q437">
        <f t="shared" ca="1" si="155"/>
        <v>17265</v>
      </c>
      <c r="R437">
        <f t="shared" ca="1" si="156"/>
        <v>56942.556050688981</v>
      </c>
      <c r="S437">
        <f t="shared" ca="1" si="157"/>
        <v>100380.51766220215</v>
      </c>
      <c r="T437" s="1">
        <f t="shared" ca="1" si="158"/>
        <v>462776.3828620658</v>
      </c>
      <c r="U437" s="2">
        <f t="shared" ca="1" si="159"/>
        <v>190420.83860724591</v>
      </c>
      <c r="V437" s="1">
        <f t="shared" ca="1" si="160"/>
        <v>272355.54425481986</v>
      </c>
      <c r="AD437" s="6">
        <f ca="1">IF(Table2[[#This Row],[gender]]="men",1,0)</f>
        <v>1</v>
      </c>
      <c r="AE437" s="7">
        <f ca="1">IF(Table2[[#This Row],[gender]]="women",1,0)</f>
        <v>0</v>
      </c>
      <c r="AF437" s="7"/>
      <c r="AG437" s="8"/>
      <c r="AI437" s="6">
        <f ca="1">IF(Table2[[#This Row],[field_of_work]]="health",1,0)</f>
        <v>0</v>
      </c>
      <c r="AJ437" s="7">
        <f ca="1">IF(Table2[[#This Row],[field_of_work]]="construction",1,0)</f>
        <v>0</v>
      </c>
      <c r="AK437" s="7">
        <f ca="1">IF(Table2[[#This Row],[field_of_work]]="teaching",1,0)</f>
        <v>0</v>
      </c>
      <c r="AL437" s="7">
        <f ca="1">IF(Table2[[#This Row],[field_of_work]]="IT",1,0)</f>
        <v>0</v>
      </c>
      <c r="AM437" s="7">
        <f ca="1">IF(Table2[[#This Row],[field_of_work]]="general work",1,0)</f>
        <v>1</v>
      </c>
      <c r="AN437" s="7">
        <f ca="1">IF(Table2[[#This Row],[field_of_work]]="agriculture",1,0)</f>
        <v>0</v>
      </c>
      <c r="AO437" s="7"/>
      <c r="AP437" s="7"/>
      <c r="AQ437" s="7"/>
      <c r="AR437" s="7"/>
      <c r="AS437" s="7"/>
      <c r="AT437" s="8"/>
      <c r="AV437" s="19">
        <f t="shared" ca="1" si="140"/>
        <v>22046.326487852646</v>
      </c>
      <c r="AW437" s="8"/>
      <c r="AX437" s="6">
        <f ca="1">IF(Table2[[#This Row],[debts]]&gt;$AY$14,1,0)</f>
        <v>1</v>
      </c>
      <c r="AY437" s="7"/>
      <c r="AZ437" s="8"/>
      <c r="BA437" s="26">
        <f ca="1">Table2[[#This Row],[mortage_left]]/Table2[[#This Row],[value_of_house]]</f>
        <v>0.48305061291599927</v>
      </c>
      <c r="BB437" s="7">
        <f t="shared" ca="1" si="161"/>
        <v>0</v>
      </c>
      <c r="BC437" s="7"/>
      <c r="BD437" s="7"/>
      <c r="BE437" s="6">
        <f ca="1">IF(Table2[[#This Row],[area]]="area1",Table2[[#This Row],[income]],0)</f>
        <v>0</v>
      </c>
      <c r="BF437" s="7">
        <f ca="1">IF(Table2[[#This Row],[area]]="area2",Table2[[#This Row],[income]],0)</f>
        <v>0</v>
      </c>
      <c r="BG437" s="7">
        <f ca="1">IF(Table2[[#This Row],[area]]="area3",Table2[[#This Row],[income]],0)</f>
        <v>0</v>
      </c>
      <c r="BH437" s="7">
        <f ca="1">IF(Table2[[#This Row],[area]]="area4",Table2[[#This Row],[income]],0)</f>
        <v>0</v>
      </c>
      <c r="BI437" s="7">
        <f ca="1">IF(Table2[[#This Row],[area]]="area5",Table2[[#This Row],[income]],0)</f>
        <v>0</v>
      </c>
      <c r="BJ437" s="7">
        <f ca="1">IF(Table2[[#This Row],[area]]="area6",Table2[[#This Row],[income]],0)</f>
        <v>0</v>
      </c>
      <c r="BK437" s="7">
        <f ca="1">IF(Table2[[#This Row],[area]]="area7",Table2[[#This Row],[income]],0)</f>
        <v>0</v>
      </c>
      <c r="BL437" s="7">
        <f ca="1">IF(Table2[[#This Row],[area]]="area8",Table2[[#This Row],[income]],0)</f>
        <v>0</v>
      </c>
      <c r="BM437" s="7">
        <f ca="1">IF(Table2[[#This Row],[area]]="area9",Table2[[#This Row],[income]],0)</f>
        <v>0</v>
      </c>
      <c r="BN437" s="7">
        <f ca="1">IF(Table2[[#This Row],[area]]="area10",Table2[[#This Row],[income]],0)</f>
        <v>80194</v>
      </c>
      <c r="BO437" s="6">
        <f ca="1">IF(Table2[[#This Row],[field_of_work]]="health",Table2[[#This Row],[income]],0)</f>
        <v>0</v>
      </c>
      <c r="BP437" s="7">
        <f ca="1">IF(Table2[[#This Row],[field_of_work]]="construction",Table2[[#This Row],[income]],0)</f>
        <v>0</v>
      </c>
      <c r="BQ437" s="7">
        <f ca="1">IF(Table2[[#This Row],[field_of_work]]="teaching",Table2[[#This Row],[income]],0)</f>
        <v>0</v>
      </c>
      <c r="BR437" s="7">
        <f ca="1">IF(Table2[[#This Row],[field_of_work]]="IT",Table2[[#This Row],[income]],0)</f>
        <v>0</v>
      </c>
      <c r="BS437" s="7">
        <f ca="1">IF(Table2[[#This Row],[field_of_work]]="general work",Table2[[#This Row],[income]],0)</f>
        <v>80194</v>
      </c>
      <c r="BT437" s="8">
        <f ca="1">IF(Table2[[#This Row],[field_of_work]]="agriculture",Table2[[#This Row],[income]],0)</f>
        <v>0</v>
      </c>
      <c r="BU437" s="6">
        <f ca="1">IF(Table2[[#This Row],[value_of_debts]]&gt;Table2[[#This Row],[income]],1,0)</f>
        <v>1</v>
      </c>
      <c r="BV437" s="7"/>
      <c r="BW437" s="6">
        <f ca="1">IF(Table2[[#This Row],[net_worth_of_person($)]]&gt;$BX$14,Table2[[#This Row],[age]],0)</f>
        <v>28</v>
      </c>
      <c r="BX437" s="8"/>
    </row>
    <row r="438" spans="2:76" x14ac:dyDescent="0.3">
      <c r="B438">
        <f t="shared" ca="1" si="141"/>
        <v>1</v>
      </c>
      <c r="C438" t="str">
        <f t="shared" ca="1" si="142"/>
        <v>men</v>
      </c>
      <c r="D438">
        <f t="shared" ca="1" si="143"/>
        <v>38</v>
      </c>
      <c r="E438">
        <f t="shared" ca="1" si="144"/>
        <v>5</v>
      </c>
      <c r="F438" t="str">
        <f t="shared" ca="1" si="145"/>
        <v>general work</v>
      </c>
      <c r="G438">
        <f t="shared" ca="1" si="146"/>
        <v>1</v>
      </c>
      <c r="H438" t="str">
        <f t="shared" ca="1" si="147"/>
        <v>highschool</v>
      </c>
      <c r="I438">
        <f t="shared" ca="1" si="148"/>
        <v>3</v>
      </c>
      <c r="J438">
        <f t="shared" ca="1" si="149"/>
        <v>1</v>
      </c>
      <c r="K438">
        <f t="shared" ca="1" si="150"/>
        <v>26544</v>
      </c>
      <c r="L438">
        <f t="shared" ca="1" si="151"/>
        <v>4</v>
      </c>
      <c r="M438" t="str">
        <f t="shared" ca="1" si="139"/>
        <v>area4</v>
      </c>
      <c r="N438">
        <f t="shared" ca="1" si="152"/>
        <v>159264</v>
      </c>
      <c r="O438" s="2">
        <f t="shared" ca="1" si="153"/>
        <v>87061.229732106061</v>
      </c>
      <c r="P438" s="1">
        <f t="shared" ca="1" si="154"/>
        <v>22046.326487852646</v>
      </c>
      <c r="Q438">
        <f t="shared" ca="1" si="155"/>
        <v>9789</v>
      </c>
      <c r="R438">
        <f t="shared" ca="1" si="156"/>
        <v>38368.042181439676</v>
      </c>
      <c r="S438">
        <f t="shared" ca="1" si="157"/>
        <v>35395.586644046401</v>
      </c>
      <c r="T438" s="1">
        <f t="shared" ca="1" si="158"/>
        <v>216705.91313189903</v>
      </c>
      <c r="U438" s="2">
        <f t="shared" ca="1" si="159"/>
        <v>135218.27191354573</v>
      </c>
      <c r="V438" s="1">
        <f t="shared" ca="1" si="160"/>
        <v>81487.641218353296</v>
      </c>
      <c r="AD438" s="6">
        <f ca="1">IF(Table2[[#This Row],[gender]]="men",1,0)</f>
        <v>1</v>
      </c>
      <c r="AE438" s="7">
        <f ca="1">IF(Table2[[#This Row],[gender]]="women",1,0)</f>
        <v>0</v>
      </c>
      <c r="AF438" s="7"/>
      <c r="AG438" s="8"/>
      <c r="AI438" s="6">
        <f ca="1">IF(Table2[[#This Row],[field_of_work]]="health",1,0)</f>
        <v>0</v>
      </c>
      <c r="AJ438" s="7">
        <f ca="1">IF(Table2[[#This Row],[field_of_work]]="construction",1,0)</f>
        <v>0</v>
      </c>
      <c r="AK438" s="7">
        <f ca="1">IF(Table2[[#This Row],[field_of_work]]="teaching",1,0)</f>
        <v>0</v>
      </c>
      <c r="AL438" s="7">
        <f ca="1">IF(Table2[[#This Row],[field_of_work]]="IT",1,0)</f>
        <v>0</v>
      </c>
      <c r="AM438" s="7">
        <f ca="1">IF(Table2[[#This Row],[field_of_work]]="general work",1,0)</f>
        <v>1</v>
      </c>
      <c r="AN438" s="7">
        <f ca="1">IF(Table2[[#This Row],[field_of_work]]="agriculture",1,0)</f>
        <v>0</v>
      </c>
      <c r="AO438" s="7"/>
      <c r="AP438" s="7"/>
      <c r="AQ438" s="7"/>
      <c r="AR438" s="7"/>
      <c r="AS438" s="7"/>
      <c r="AT438" s="8"/>
      <c r="AV438" s="19">
        <f t="shared" ca="1" si="140"/>
        <v>33209.740804496578</v>
      </c>
      <c r="AW438" s="8"/>
      <c r="AX438" s="6">
        <f ca="1">IF(Table2[[#This Row],[debts]]&gt;$AY$14,1,0)</f>
        <v>1</v>
      </c>
      <c r="AY438" s="7"/>
      <c r="AZ438" s="8"/>
      <c r="BA438" s="26">
        <f ca="1">Table2[[#This Row],[mortage_left]]/Table2[[#This Row],[value_of_house]]</f>
        <v>0.546647263236551</v>
      </c>
      <c r="BB438" s="7">
        <f t="shared" ca="1" si="161"/>
        <v>0</v>
      </c>
      <c r="BC438" s="7"/>
      <c r="BD438" s="7"/>
      <c r="BE438" s="6">
        <f ca="1">IF(Table2[[#This Row],[area]]="area1",Table2[[#This Row],[income]],0)</f>
        <v>0</v>
      </c>
      <c r="BF438" s="7">
        <f ca="1">IF(Table2[[#This Row],[area]]="area2",Table2[[#This Row],[income]],0)</f>
        <v>0</v>
      </c>
      <c r="BG438" s="7">
        <f ca="1">IF(Table2[[#This Row],[area]]="area3",Table2[[#This Row],[income]],0)</f>
        <v>0</v>
      </c>
      <c r="BH438" s="7">
        <f ca="1">IF(Table2[[#This Row],[area]]="area4",Table2[[#This Row],[income]],0)</f>
        <v>26544</v>
      </c>
      <c r="BI438" s="7">
        <f ca="1">IF(Table2[[#This Row],[area]]="area5",Table2[[#This Row],[income]],0)</f>
        <v>0</v>
      </c>
      <c r="BJ438" s="7">
        <f ca="1">IF(Table2[[#This Row],[area]]="area6",Table2[[#This Row],[income]],0)</f>
        <v>0</v>
      </c>
      <c r="BK438" s="7">
        <f ca="1">IF(Table2[[#This Row],[area]]="area7",Table2[[#This Row],[income]],0)</f>
        <v>0</v>
      </c>
      <c r="BL438" s="7">
        <f ca="1">IF(Table2[[#This Row],[area]]="area8",Table2[[#This Row],[income]],0)</f>
        <v>0</v>
      </c>
      <c r="BM438" s="7">
        <f ca="1">IF(Table2[[#This Row],[area]]="area9",Table2[[#This Row],[income]],0)</f>
        <v>0</v>
      </c>
      <c r="BN438" s="7">
        <f ca="1">IF(Table2[[#This Row],[area]]="area10",Table2[[#This Row],[income]],0)</f>
        <v>0</v>
      </c>
      <c r="BO438" s="6">
        <f ca="1">IF(Table2[[#This Row],[field_of_work]]="health",Table2[[#This Row],[income]],0)</f>
        <v>0</v>
      </c>
      <c r="BP438" s="7">
        <f ca="1">IF(Table2[[#This Row],[field_of_work]]="construction",Table2[[#This Row],[income]],0)</f>
        <v>0</v>
      </c>
      <c r="BQ438" s="7">
        <f ca="1">IF(Table2[[#This Row],[field_of_work]]="teaching",Table2[[#This Row],[income]],0)</f>
        <v>0</v>
      </c>
      <c r="BR438" s="7">
        <f ca="1">IF(Table2[[#This Row],[field_of_work]]="IT",Table2[[#This Row],[income]],0)</f>
        <v>0</v>
      </c>
      <c r="BS438" s="7">
        <f ca="1">IF(Table2[[#This Row],[field_of_work]]="general work",Table2[[#This Row],[income]],0)</f>
        <v>26544</v>
      </c>
      <c r="BT438" s="8">
        <f ca="1">IF(Table2[[#This Row],[field_of_work]]="agriculture",Table2[[#This Row],[income]],0)</f>
        <v>0</v>
      </c>
      <c r="BU438" s="6">
        <f ca="1">IF(Table2[[#This Row],[value_of_debts]]&gt;Table2[[#This Row],[income]],1,0)</f>
        <v>1</v>
      </c>
      <c r="BV438" s="7"/>
      <c r="BW438" s="6">
        <f ca="1">IF(Table2[[#This Row],[net_worth_of_person($)]]&gt;$BX$14,Table2[[#This Row],[age]],0)</f>
        <v>38</v>
      </c>
      <c r="BX438" s="8"/>
    </row>
    <row r="439" spans="2:76" x14ac:dyDescent="0.3">
      <c r="B439">
        <f t="shared" ca="1" si="141"/>
        <v>1</v>
      </c>
      <c r="C439" t="str">
        <f t="shared" ca="1" si="142"/>
        <v>men</v>
      </c>
      <c r="D439">
        <f t="shared" ca="1" si="143"/>
        <v>42</v>
      </c>
      <c r="E439">
        <f t="shared" ca="1" si="144"/>
        <v>6</v>
      </c>
      <c r="F439" t="str">
        <f t="shared" ca="1" si="145"/>
        <v>agriculture</v>
      </c>
      <c r="G439">
        <f t="shared" ca="1" si="146"/>
        <v>5</v>
      </c>
      <c r="H439" t="str">
        <f t="shared" ca="1" si="147"/>
        <v>other</v>
      </c>
      <c r="I439">
        <f t="shared" ca="1" si="148"/>
        <v>3</v>
      </c>
      <c r="J439">
        <f t="shared" ca="1" si="149"/>
        <v>2</v>
      </c>
      <c r="K439">
        <f t="shared" ca="1" si="150"/>
        <v>41383</v>
      </c>
      <c r="L439">
        <f t="shared" ca="1" si="151"/>
        <v>3</v>
      </c>
      <c r="M439" t="str">
        <f t="shared" ca="1" si="139"/>
        <v>area3</v>
      </c>
      <c r="N439">
        <f t="shared" ca="1" si="152"/>
        <v>165532</v>
      </c>
      <c r="O439" s="2">
        <f t="shared" ca="1" si="153"/>
        <v>149213.85275377679</v>
      </c>
      <c r="P439" s="1">
        <f t="shared" ca="1" si="154"/>
        <v>66419.481608993156</v>
      </c>
      <c r="Q439">
        <f t="shared" ca="1" si="155"/>
        <v>57851</v>
      </c>
      <c r="R439">
        <f t="shared" ca="1" si="156"/>
        <v>19947.659944137376</v>
      </c>
      <c r="S439">
        <f t="shared" ca="1" si="157"/>
        <v>32785.730583700875</v>
      </c>
      <c r="T439" s="1">
        <f t="shared" ca="1" si="158"/>
        <v>264737.21219269402</v>
      </c>
      <c r="U439" s="2">
        <f t="shared" ca="1" si="159"/>
        <v>227012.51269791418</v>
      </c>
      <c r="V439" s="1">
        <f t="shared" ca="1" si="160"/>
        <v>37724.699494779838</v>
      </c>
      <c r="AD439" s="6">
        <f ca="1">IF(Table2[[#This Row],[gender]]="men",1,0)</f>
        <v>1</v>
      </c>
      <c r="AE439" s="7">
        <f ca="1">IF(Table2[[#This Row],[gender]]="women",1,0)</f>
        <v>0</v>
      </c>
      <c r="AF439" s="7"/>
      <c r="AG439" s="8"/>
      <c r="AI439" s="6">
        <f ca="1">IF(Table2[[#This Row],[field_of_work]]="health",1,0)</f>
        <v>0</v>
      </c>
      <c r="AJ439" s="7">
        <f ca="1">IF(Table2[[#This Row],[field_of_work]]="construction",1,0)</f>
        <v>0</v>
      </c>
      <c r="AK439" s="7">
        <f ca="1">IF(Table2[[#This Row],[field_of_work]]="teaching",1,0)</f>
        <v>0</v>
      </c>
      <c r="AL439" s="7">
        <f ca="1">IF(Table2[[#This Row],[field_of_work]]="IT",1,0)</f>
        <v>0</v>
      </c>
      <c r="AM439" s="7">
        <f ca="1">IF(Table2[[#This Row],[field_of_work]]="general work",1,0)</f>
        <v>0</v>
      </c>
      <c r="AN439" s="7">
        <f ca="1">IF(Table2[[#This Row],[field_of_work]]="agriculture",1,0)</f>
        <v>1</v>
      </c>
      <c r="AO439" s="7"/>
      <c r="AP439" s="7"/>
      <c r="AQ439" s="7"/>
      <c r="AR439" s="7"/>
      <c r="AS439" s="7"/>
      <c r="AT439" s="8"/>
      <c r="AV439" s="19">
        <f t="shared" ca="1" si="140"/>
        <v>59545.452862914761</v>
      </c>
      <c r="AW439" s="8"/>
      <c r="AX439" s="6">
        <f ca="1">IF(Table2[[#This Row],[debts]]&gt;$AY$14,1,0)</f>
        <v>1</v>
      </c>
      <c r="AY439" s="7"/>
      <c r="AZ439" s="8"/>
      <c r="BA439" s="26">
        <f ca="1">Table2[[#This Row],[mortage_left]]/Table2[[#This Row],[value_of_house]]</f>
        <v>0.9014199837721818</v>
      </c>
      <c r="BB439" s="7">
        <f t="shared" ca="1" si="161"/>
        <v>0</v>
      </c>
      <c r="BC439" s="7"/>
      <c r="BD439" s="7"/>
      <c r="BE439" s="6">
        <f ca="1">IF(Table2[[#This Row],[area]]="area1",Table2[[#This Row],[income]],0)</f>
        <v>0</v>
      </c>
      <c r="BF439" s="7">
        <f ca="1">IF(Table2[[#This Row],[area]]="area2",Table2[[#This Row],[income]],0)</f>
        <v>0</v>
      </c>
      <c r="BG439" s="7">
        <f ca="1">IF(Table2[[#This Row],[area]]="area3",Table2[[#This Row],[income]],0)</f>
        <v>41383</v>
      </c>
      <c r="BH439" s="7">
        <f ca="1">IF(Table2[[#This Row],[area]]="area4",Table2[[#This Row],[income]],0)</f>
        <v>0</v>
      </c>
      <c r="BI439" s="7">
        <f ca="1">IF(Table2[[#This Row],[area]]="area5",Table2[[#This Row],[income]],0)</f>
        <v>0</v>
      </c>
      <c r="BJ439" s="7">
        <f ca="1">IF(Table2[[#This Row],[area]]="area6",Table2[[#This Row],[income]],0)</f>
        <v>0</v>
      </c>
      <c r="BK439" s="7">
        <f ca="1">IF(Table2[[#This Row],[area]]="area7",Table2[[#This Row],[income]],0)</f>
        <v>0</v>
      </c>
      <c r="BL439" s="7">
        <f ca="1">IF(Table2[[#This Row],[area]]="area8",Table2[[#This Row],[income]],0)</f>
        <v>0</v>
      </c>
      <c r="BM439" s="7">
        <f ca="1">IF(Table2[[#This Row],[area]]="area9",Table2[[#This Row],[income]],0)</f>
        <v>0</v>
      </c>
      <c r="BN439" s="7">
        <f ca="1">IF(Table2[[#This Row],[area]]="area10",Table2[[#This Row],[income]],0)</f>
        <v>0</v>
      </c>
      <c r="BO439" s="6">
        <f ca="1">IF(Table2[[#This Row],[field_of_work]]="health",Table2[[#This Row],[income]],0)</f>
        <v>0</v>
      </c>
      <c r="BP439" s="7">
        <f ca="1">IF(Table2[[#This Row],[field_of_work]]="construction",Table2[[#This Row],[income]],0)</f>
        <v>0</v>
      </c>
      <c r="BQ439" s="7">
        <f ca="1">IF(Table2[[#This Row],[field_of_work]]="teaching",Table2[[#This Row],[income]],0)</f>
        <v>0</v>
      </c>
      <c r="BR439" s="7">
        <f ca="1">IF(Table2[[#This Row],[field_of_work]]="IT",Table2[[#This Row],[income]],0)</f>
        <v>0</v>
      </c>
      <c r="BS439" s="7">
        <f ca="1">IF(Table2[[#This Row],[field_of_work]]="general work",Table2[[#This Row],[income]],0)</f>
        <v>0</v>
      </c>
      <c r="BT439" s="8">
        <f ca="1">IF(Table2[[#This Row],[field_of_work]]="agriculture",Table2[[#This Row],[income]],0)</f>
        <v>41383</v>
      </c>
      <c r="BU439" s="6">
        <f ca="1">IF(Table2[[#This Row],[value_of_debts]]&gt;Table2[[#This Row],[income]],1,0)</f>
        <v>1</v>
      </c>
      <c r="BV439" s="7"/>
      <c r="BW439" s="6">
        <f ca="1">IF(Table2[[#This Row],[net_worth_of_person($)]]&gt;$BX$14,Table2[[#This Row],[age]],0)</f>
        <v>42</v>
      </c>
      <c r="BX439" s="8"/>
    </row>
    <row r="440" spans="2:76" x14ac:dyDescent="0.3">
      <c r="B440">
        <f t="shared" ca="1" si="141"/>
        <v>1</v>
      </c>
      <c r="C440" t="str">
        <f t="shared" ca="1" si="142"/>
        <v>men</v>
      </c>
      <c r="D440">
        <f t="shared" ca="1" si="143"/>
        <v>25</v>
      </c>
      <c r="E440">
        <f t="shared" ca="1" si="144"/>
        <v>3</v>
      </c>
      <c r="F440" t="str">
        <f t="shared" ca="1" si="145"/>
        <v>teaching</v>
      </c>
      <c r="G440">
        <f t="shared" ca="1" si="146"/>
        <v>5</v>
      </c>
      <c r="H440" t="str">
        <f t="shared" ca="1" si="147"/>
        <v>other</v>
      </c>
      <c r="I440">
        <f t="shared" ca="1" si="148"/>
        <v>3</v>
      </c>
      <c r="J440">
        <f t="shared" ca="1" si="149"/>
        <v>1</v>
      </c>
      <c r="K440">
        <f t="shared" ca="1" si="150"/>
        <v>59630</v>
      </c>
      <c r="L440">
        <f t="shared" ca="1" si="151"/>
        <v>2</v>
      </c>
      <c r="M440" t="str">
        <f t="shared" ca="1" si="139"/>
        <v>area2</v>
      </c>
      <c r="N440">
        <f t="shared" ca="1" si="152"/>
        <v>238520</v>
      </c>
      <c r="O440" s="2">
        <f t="shared" ca="1" si="153"/>
        <v>213741.10190180221</v>
      </c>
      <c r="P440" s="1">
        <f t="shared" ca="1" si="154"/>
        <v>59545.452862914761</v>
      </c>
      <c r="Q440">
        <f t="shared" ca="1" si="155"/>
        <v>24798</v>
      </c>
      <c r="R440">
        <f t="shared" ca="1" si="156"/>
        <v>28216.875882862012</v>
      </c>
      <c r="S440">
        <f t="shared" ca="1" si="157"/>
        <v>63864.149361137825</v>
      </c>
      <c r="T440" s="1">
        <f t="shared" ca="1" si="158"/>
        <v>361929.60222405259</v>
      </c>
      <c r="U440" s="2">
        <f t="shared" ca="1" si="159"/>
        <v>266755.9777846642</v>
      </c>
      <c r="V440" s="1">
        <f t="shared" ca="1" si="160"/>
        <v>95173.624439388397</v>
      </c>
      <c r="AD440" s="6">
        <f ca="1">IF(Table2[[#This Row],[gender]]="men",1,0)</f>
        <v>1</v>
      </c>
      <c r="AE440" s="7">
        <f ca="1">IF(Table2[[#This Row],[gender]]="women",1,0)</f>
        <v>0</v>
      </c>
      <c r="AF440" s="7"/>
      <c r="AG440" s="8"/>
      <c r="AI440" s="6">
        <f ca="1">IF(Table2[[#This Row],[field_of_work]]="health",1,0)</f>
        <v>0</v>
      </c>
      <c r="AJ440" s="7">
        <f ca="1">IF(Table2[[#This Row],[field_of_work]]="construction",1,0)</f>
        <v>0</v>
      </c>
      <c r="AK440" s="7">
        <f ca="1">IF(Table2[[#This Row],[field_of_work]]="teaching",1,0)</f>
        <v>1</v>
      </c>
      <c r="AL440" s="7">
        <f ca="1">IF(Table2[[#This Row],[field_of_work]]="IT",1,0)</f>
        <v>0</v>
      </c>
      <c r="AM440" s="7">
        <f ca="1">IF(Table2[[#This Row],[field_of_work]]="general work",1,0)</f>
        <v>0</v>
      </c>
      <c r="AN440" s="7">
        <f ca="1">IF(Table2[[#This Row],[field_of_work]]="agriculture",1,0)</f>
        <v>0</v>
      </c>
      <c r="AO440" s="7"/>
      <c r="AP440" s="7"/>
      <c r="AQ440" s="7"/>
      <c r="AR440" s="7"/>
      <c r="AS440" s="7"/>
      <c r="AT440" s="8"/>
      <c r="AV440" s="19">
        <f t="shared" ca="1" si="140"/>
        <v>2162.942036490002</v>
      </c>
      <c r="AW440" s="8"/>
      <c r="AX440" s="6">
        <f ca="1">IF(Table2[[#This Row],[debts]]&gt;$AY$14,1,0)</f>
        <v>1</v>
      </c>
      <c r="AY440" s="7"/>
      <c r="AZ440" s="8"/>
      <c r="BA440" s="26">
        <f ca="1">Table2[[#This Row],[mortage_left]]/Table2[[#This Row],[value_of_house]]</f>
        <v>0.89611396068171312</v>
      </c>
      <c r="BB440" s="7">
        <f t="shared" ca="1" si="161"/>
        <v>0</v>
      </c>
      <c r="BC440" s="7"/>
      <c r="BD440" s="7"/>
      <c r="BE440" s="6">
        <f ca="1">IF(Table2[[#This Row],[area]]="area1",Table2[[#This Row],[income]],0)</f>
        <v>0</v>
      </c>
      <c r="BF440" s="7">
        <f ca="1">IF(Table2[[#This Row],[area]]="area2",Table2[[#This Row],[income]],0)</f>
        <v>59630</v>
      </c>
      <c r="BG440" s="7">
        <f ca="1">IF(Table2[[#This Row],[area]]="area3",Table2[[#This Row],[income]],0)</f>
        <v>0</v>
      </c>
      <c r="BH440" s="7">
        <f ca="1">IF(Table2[[#This Row],[area]]="area4",Table2[[#This Row],[income]],0)</f>
        <v>0</v>
      </c>
      <c r="BI440" s="7">
        <f ca="1">IF(Table2[[#This Row],[area]]="area5",Table2[[#This Row],[income]],0)</f>
        <v>0</v>
      </c>
      <c r="BJ440" s="7">
        <f ca="1">IF(Table2[[#This Row],[area]]="area6",Table2[[#This Row],[income]],0)</f>
        <v>0</v>
      </c>
      <c r="BK440" s="7">
        <f ca="1">IF(Table2[[#This Row],[area]]="area7",Table2[[#This Row],[income]],0)</f>
        <v>0</v>
      </c>
      <c r="BL440" s="7">
        <f ca="1">IF(Table2[[#This Row],[area]]="area8",Table2[[#This Row],[income]],0)</f>
        <v>0</v>
      </c>
      <c r="BM440" s="7">
        <f ca="1">IF(Table2[[#This Row],[area]]="area9",Table2[[#This Row],[income]],0)</f>
        <v>0</v>
      </c>
      <c r="BN440" s="7">
        <f ca="1">IF(Table2[[#This Row],[area]]="area10",Table2[[#This Row],[income]],0)</f>
        <v>0</v>
      </c>
      <c r="BO440" s="6">
        <f ca="1">IF(Table2[[#This Row],[field_of_work]]="health",Table2[[#This Row],[income]],0)</f>
        <v>0</v>
      </c>
      <c r="BP440" s="7">
        <f ca="1">IF(Table2[[#This Row],[field_of_work]]="construction",Table2[[#This Row],[income]],0)</f>
        <v>0</v>
      </c>
      <c r="BQ440" s="7">
        <f ca="1">IF(Table2[[#This Row],[field_of_work]]="teaching",Table2[[#This Row],[income]],0)</f>
        <v>59630</v>
      </c>
      <c r="BR440" s="7">
        <f ca="1">IF(Table2[[#This Row],[field_of_work]]="IT",Table2[[#This Row],[income]],0)</f>
        <v>0</v>
      </c>
      <c r="BS440" s="7">
        <f ca="1">IF(Table2[[#This Row],[field_of_work]]="general work",Table2[[#This Row],[income]],0)</f>
        <v>0</v>
      </c>
      <c r="BT440" s="8">
        <f ca="1">IF(Table2[[#This Row],[field_of_work]]="agriculture",Table2[[#This Row],[income]],0)</f>
        <v>0</v>
      </c>
      <c r="BU440" s="6">
        <f ca="1">IF(Table2[[#This Row],[value_of_debts]]&gt;Table2[[#This Row],[income]],1,0)</f>
        <v>1</v>
      </c>
      <c r="BV440" s="7"/>
      <c r="BW440" s="6">
        <f ca="1">IF(Table2[[#This Row],[net_worth_of_person($)]]&gt;$BX$14,Table2[[#This Row],[age]],0)</f>
        <v>25</v>
      </c>
      <c r="BX440" s="8"/>
    </row>
    <row r="441" spans="2:76" x14ac:dyDescent="0.3">
      <c r="B441">
        <f t="shared" ca="1" si="141"/>
        <v>2</v>
      </c>
      <c r="C441" t="str">
        <f t="shared" ca="1" si="142"/>
        <v>women</v>
      </c>
      <c r="D441">
        <f t="shared" ca="1" si="143"/>
        <v>34</v>
      </c>
      <c r="E441">
        <f t="shared" ca="1" si="144"/>
        <v>5</v>
      </c>
      <c r="F441" t="str">
        <f t="shared" ca="1" si="145"/>
        <v>general work</v>
      </c>
      <c r="G441">
        <f t="shared" ca="1" si="146"/>
        <v>5</v>
      </c>
      <c r="H441" t="str">
        <f t="shared" ca="1" si="147"/>
        <v>other</v>
      </c>
      <c r="I441">
        <f t="shared" ca="1" si="148"/>
        <v>3</v>
      </c>
      <c r="J441">
        <f t="shared" ca="1" si="149"/>
        <v>2</v>
      </c>
      <c r="K441">
        <f t="shared" ca="1" si="150"/>
        <v>59892</v>
      </c>
      <c r="L441">
        <f t="shared" ca="1" si="151"/>
        <v>7</v>
      </c>
      <c r="M441" t="str">
        <f t="shared" ca="1" si="139"/>
        <v>area7</v>
      </c>
      <c r="N441">
        <f t="shared" ca="1" si="152"/>
        <v>239568</v>
      </c>
      <c r="O441" s="2">
        <f t="shared" ca="1" si="153"/>
        <v>232042.01926395428</v>
      </c>
      <c r="P441" s="1">
        <f t="shared" ca="1" si="154"/>
        <v>4325.884072980004</v>
      </c>
      <c r="Q441">
        <f t="shared" ca="1" si="155"/>
        <v>1502</v>
      </c>
      <c r="R441">
        <f t="shared" ca="1" si="156"/>
        <v>71594.616893367682</v>
      </c>
      <c r="S441">
        <f t="shared" ca="1" si="157"/>
        <v>55124.237585744537</v>
      </c>
      <c r="T441" s="1">
        <f t="shared" ca="1" si="158"/>
        <v>299018.12165872456</v>
      </c>
      <c r="U441" s="2">
        <f t="shared" ca="1" si="159"/>
        <v>305138.63615732198</v>
      </c>
      <c r="V441" s="1">
        <f t="shared" ca="1" si="160"/>
        <v>-6120.5144985974184</v>
      </c>
      <c r="AD441" s="6">
        <f ca="1">IF(Table2[[#This Row],[gender]]="men",1,0)</f>
        <v>0</v>
      </c>
      <c r="AE441" s="7">
        <f ca="1">IF(Table2[[#This Row],[gender]]="women",1,0)</f>
        <v>1</v>
      </c>
      <c r="AF441" s="7"/>
      <c r="AG441" s="8"/>
      <c r="AI441" s="6">
        <f ca="1">IF(Table2[[#This Row],[field_of_work]]="health",1,0)</f>
        <v>0</v>
      </c>
      <c r="AJ441" s="7">
        <f ca="1">IF(Table2[[#This Row],[field_of_work]]="construction",1,0)</f>
        <v>0</v>
      </c>
      <c r="AK441" s="7">
        <f ca="1">IF(Table2[[#This Row],[field_of_work]]="teaching",1,0)</f>
        <v>0</v>
      </c>
      <c r="AL441" s="7">
        <f ca="1">IF(Table2[[#This Row],[field_of_work]]="IT",1,0)</f>
        <v>0</v>
      </c>
      <c r="AM441" s="7">
        <f ca="1">IF(Table2[[#This Row],[field_of_work]]="general work",1,0)</f>
        <v>1</v>
      </c>
      <c r="AN441" s="7">
        <f ca="1">IF(Table2[[#This Row],[field_of_work]]="agriculture",1,0)</f>
        <v>0</v>
      </c>
      <c r="AO441" s="7"/>
      <c r="AP441" s="7"/>
      <c r="AQ441" s="7"/>
      <c r="AR441" s="7"/>
      <c r="AS441" s="7"/>
      <c r="AT441" s="8"/>
      <c r="AV441" s="19">
        <f t="shared" ca="1" si="140"/>
        <v>16617.747474908309</v>
      </c>
      <c r="AW441" s="8"/>
      <c r="AX441" s="6">
        <f ca="1">IF(Table2[[#This Row],[debts]]&gt;$AY$14,1,0)</f>
        <v>1</v>
      </c>
      <c r="AY441" s="7"/>
      <c r="AZ441" s="8"/>
      <c r="BA441" s="26">
        <f ca="1">Table2[[#This Row],[mortage_left]]/Table2[[#This Row],[value_of_house]]</f>
        <v>0.96858520029367146</v>
      </c>
      <c r="BB441" s="7">
        <f t="shared" ca="1" si="161"/>
        <v>0</v>
      </c>
      <c r="BC441" s="7"/>
      <c r="BD441" s="7"/>
      <c r="BE441" s="6">
        <f ca="1">IF(Table2[[#This Row],[area]]="area1",Table2[[#This Row],[income]],0)</f>
        <v>0</v>
      </c>
      <c r="BF441" s="7">
        <f ca="1">IF(Table2[[#This Row],[area]]="area2",Table2[[#This Row],[income]],0)</f>
        <v>0</v>
      </c>
      <c r="BG441" s="7">
        <f ca="1">IF(Table2[[#This Row],[area]]="area3",Table2[[#This Row],[income]],0)</f>
        <v>0</v>
      </c>
      <c r="BH441" s="7">
        <f ca="1">IF(Table2[[#This Row],[area]]="area4",Table2[[#This Row],[income]],0)</f>
        <v>0</v>
      </c>
      <c r="BI441" s="7">
        <f ca="1">IF(Table2[[#This Row],[area]]="area5",Table2[[#This Row],[income]],0)</f>
        <v>0</v>
      </c>
      <c r="BJ441" s="7">
        <f ca="1">IF(Table2[[#This Row],[area]]="area6",Table2[[#This Row],[income]],0)</f>
        <v>0</v>
      </c>
      <c r="BK441" s="7">
        <f ca="1">IF(Table2[[#This Row],[area]]="area7",Table2[[#This Row],[income]],0)</f>
        <v>59892</v>
      </c>
      <c r="BL441" s="7">
        <f ca="1">IF(Table2[[#This Row],[area]]="area8",Table2[[#This Row],[income]],0)</f>
        <v>0</v>
      </c>
      <c r="BM441" s="7">
        <f ca="1">IF(Table2[[#This Row],[area]]="area9",Table2[[#This Row],[income]],0)</f>
        <v>0</v>
      </c>
      <c r="BN441" s="7">
        <f ca="1">IF(Table2[[#This Row],[area]]="area10",Table2[[#This Row],[income]],0)</f>
        <v>0</v>
      </c>
      <c r="BO441" s="6">
        <f ca="1">IF(Table2[[#This Row],[field_of_work]]="health",Table2[[#This Row],[income]],0)</f>
        <v>0</v>
      </c>
      <c r="BP441" s="7">
        <f ca="1">IF(Table2[[#This Row],[field_of_work]]="construction",Table2[[#This Row],[income]],0)</f>
        <v>0</v>
      </c>
      <c r="BQ441" s="7">
        <f ca="1">IF(Table2[[#This Row],[field_of_work]]="teaching",Table2[[#This Row],[income]],0)</f>
        <v>0</v>
      </c>
      <c r="BR441" s="7">
        <f ca="1">IF(Table2[[#This Row],[field_of_work]]="IT",Table2[[#This Row],[income]],0)</f>
        <v>0</v>
      </c>
      <c r="BS441" s="7">
        <f ca="1">IF(Table2[[#This Row],[field_of_work]]="general work",Table2[[#This Row],[income]],0)</f>
        <v>59892</v>
      </c>
      <c r="BT441" s="8">
        <f ca="1">IF(Table2[[#This Row],[field_of_work]]="agriculture",Table2[[#This Row],[income]],0)</f>
        <v>0</v>
      </c>
      <c r="BU441" s="6">
        <f ca="1">IF(Table2[[#This Row],[value_of_debts]]&gt;Table2[[#This Row],[income]],1,0)</f>
        <v>1</v>
      </c>
      <c r="BV441" s="7"/>
      <c r="BW441" s="6">
        <f ca="1">IF(Table2[[#This Row],[net_worth_of_person($)]]&gt;$BX$14,Table2[[#This Row],[age]],0)</f>
        <v>0</v>
      </c>
      <c r="BX441" s="8"/>
    </row>
    <row r="442" spans="2:76" x14ac:dyDescent="0.3">
      <c r="B442">
        <f t="shared" ca="1" si="141"/>
        <v>2</v>
      </c>
      <c r="C442" t="str">
        <f t="shared" ca="1" si="142"/>
        <v>women</v>
      </c>
      <c r="D442">
        <f t="shared" ca="1" si="143"/>
        <v>35</v>
      </c>
      <c r="E442">
        <f t="shared" ca="1" si="144"/>
        <v>5</v>
      </c>
      <c r="F442" t="str">
        <f t="shared" ca="1" si="145"/>
        <v>general work</v>
      </c>
      <c r="G442">
        <f t="shared" ca="1" si="146"/>
        <v>4</v>
      </c>
      <c r="H442" t="str">
        <f t="shared" ca="1" si="147"/>
        <v>technical</v>
      </c>
      <c r="I442">
        <f t="shared" ca="1" si="148"/>
        <v>1</v>
      </c>
      <c r="J442">
        <f t="shared" ca="1" si="149"/>
        <v>3</v>
      </c>
      <c r="K442">
        <f t="shared" ca="1" si="150"/>
        <v>64848</v>
      </c>
      <c r="L442">
        <f t="shared" ca="1" si="151"/>
        <v>13</v>
      </c>
      <c r="M442" t="str">
        <f t="shared" ca="1" si="139"/>
        <v>area10</v>
      </c>
      <c r="N442">
        <f t="shared" ca="1" si="152"/>
        <v>324240</v>
      </c>
      <c r="O442" s="2">
        <f t="shared" ca="1" si="153"/>
        <v>73927.626756490747</v>
      </c>
      <c r="P442" s="1">
        <f t="shared" ca="1" si="154"/>
        <v>49853.242424724922</v>
      </c>
      <c r="Q442">
        <f t="shared" ca="1" si="155"/>
        <v>9711</v>
      </c>
      <c r="R442">
        <f t="shared" ca="1" si="156"/>
        <v>113115.672118373</v>
      </c>
      <c r="S442">
        <f t="shared" ca="1" si="157"/>
        <v>67510.826566958232</v>
      </c>
      <c r="T442" s="1">
        <f t="shared" ca="1" si="158"/>
        <v>441604.06899168313</v>
      </c>
      <c r="U442" s="2">
        <f t="shared" ca="1" si="159"/>
        <v>196754.29887486374</v>
      </c>
      <c r="V442" s="1">
        <f t="shared" ca="1" si="160"/>
        <v>244849.77011681939</v>
      </c>
      <c r="AD442" s="6">
        <f ca="1">IF(Table2[[#This Row],[gender]]="men",1,0)</f>
        <v>0</v>
      </c>
      <c r="AE442" s="7">
        <f ca="1">IF(Table2[[#This Row],[gender]]="women",1,0)</f>
        <v>1</v>
      </c>
      <c r="AF442" s="7"/>
      <c r="AG442" s="8"/>
      <c r="AI442" s="6">
        <f ca="1">IF(Table2[[#This Row],[field_of_work]]="health",1,0)</f>
        <v>0</v>
      </c>
      <c r="AJ442" s="7">
        <f ca="1">IF(Table2[[#This Row],[field_of_work]]="construction",1,0)</f>
        <v>0</v>
      </c>
      <c r="AK442" s="7">
        <f ca="1">IF(Table2[[#This Row],[field_of_work]]="teaching",1,0)</f>
        <v>0</v>
      </c>
      <c r="AL442" s="7">
        <f ca="1">IF(Table2[[#This Row],[field_of_work]]="IT",1,0)</f>
        <v>0</v>
      </c>
      <c r="AM442" s="7">
        <f ca="1">IF(Table2[[#This Row],[field_of_work]]="general work",1,0)</f>
        <v>1</v>
      </c>
      <c r="AN442" s="7">
        <f ca="1">IF(Table2[[#This Row],[field_of_work]]="agriculture",1,0)</f>
        <v>0</v>
      </c>
      <c r="AO442" s="7"/>
      <c r="AP442" s="7"/>
      <c r="AQ442" s="7"/>
      <c r="AR442" s="7"/>
      <c r="AS442" s="7"/>
      <c r="AT442" s="8"/>
      <c r="AV442" s="19">
        <f t="shared" ca="1" si="140"/>
        <v>47715.254796564426</v>
      </c>
      <c r="AW442" s="8"/>
      <c r="AX442" s="6">
        <f ca="1">IF(Table2[[#This Row],[debts]]&gt;$AY$14,1,0)</f>
        <v>1</v>
      </c>
      <c r="AY442" s="7"/>
      <c r="AZ442" s="8"/>
      <c r="BA442" s="26">
        <f ca="1">Table2[[#This Row],[mortage_left]]/Table2[[#This Row],[value_of_house]]</f>
        <v>0.22800279655961864</v>
      </c>
      <c r="BB442" s="7">
        <f t="shared" ca="1" si="161"/>
        <v>1</v>
      </c>
      <c r="BC442" s="7"/>
      <c r="BD442" s="7"/>
      <c r="BE442" s="6">
        <f ca="1">IF(Table2[[#This Row],[area]]="area1",Table2[[#This Row],[income]],0)</f>
        <v>0</v>
      </c>
      <c r="BF442" s="7">
        <f ca="1">IF(Table2[[#This Row],[area]]="area2",Table2[[#This Row],[income]],0)</f>
        <v>0</v>
      </c>
      <c r="BG442" s="7">
        <f ca="1">IF(Table2[[#This Row],[area]]="area3",Table2[[#This Row],[income]],0)</f>
        <v>0</v>
      </c>
      <c r="BH442" s="7">
        <f ca="1">IF(Table2[[#This Row],[area]]="area4",Table2[[#This Row],[income]],0)</f>
        <v>0</v>
      </c>
      <c r="BI442" s="7">
        <f ca="1">IF(Table2[[#This Row],[area]]="area5",Table2[[#This Row],[income]],0)</f>
        <v>0</v>
      </c>
      <c r="BJ442" s="7">
        <f ca="1">IF(Table2[[#This Row],[area]]="area6",Table2[[#This Row],[income]],0)</f>
        <v>0</v>
      </c>
      <c r="BK442" s="7">
        <f ca="1">IF(Table2[[#This Row],[area]]="area7",Table2[[#This Row],[income]],0)</f>
        <v>0</v>
      </c>
      <c r="BL442" s="7">
        <f ca="1">IF(Table2[[#This Row],[area]]="area8",Table2[[#This Row],[income]],0)</f>
        <v>0</v>
      </c>
      <c r="BM442" s="7">
        <f ca="1">IF(Table2[[#This Row],[area]]="area9",Table2[[#This Row],[income]],0)</f>
        <v>0</v>
      </c>
      <c r="BN442" s="7">
        <f ca="1">IF(Table2[[#This Row],[area]]="area10",Table2[[#This Row],[income]],0)</f>
        <v>64848</v>
      </c>
      <c r="BO442" s="6">
        <f ca="1">IF(Table2[[#This Row],[field_of_work]]="health",Table2[[#This Row],[income]],0)</f>
        <v>0</v>
      </c>
      <c r="BP442" s="7">
        <f ca="1">IF(Table2[[#This Row],[field_of_work]]="construction",Table2[[#This Row],[income]],0)</f>
        <v>0</v>
      </c>
      <c r="BQ442" s="7">
        <f ca="1">IF(Table2[[#This Row],[field_of_work]]="teaching",Table2[[#This Row],[income]],0)</f>
        <v>0</v>
      </c>
      <c r="BR442" s="7">
        <f ca="1">IF(Table2[[#This Row],[field_of_work]]="IT",Table2[[#This Row],[income]],0)</f>
        <v>0</v>
      </c>
      <c r="BS442" s="7">
        <f ca="1">IF(Table2[[#This Row],[field_of_work]]="general work",Table2[[#This Row],[income]],0)</f>
        <v>64848</v>
      </c>
      <c r="BT442" s="8">
        <f ca="1">IF(Table2[[#This Row],[field_of_work]]="agriculture",Table2[[#This Row],[income]],0)</f>
        <v>0</v>
      </c>
      <c r="BU442" s="6">
        <f ca="1">IF(Table2[[#This Row],[value_of_debts]]&gt;Table2[[#This Row],[income]],1,0)</f>
        <v>1</v>
      </c>
      <c r="BV442" s="7"/>
      <c r="BW442" s="6">
        <f ca="1">IF(Table2[[#This Row],[net_worth_of_person($)]]&gt;$BX$14,Table2[[#This Row],[age]],0)</f>
        <v>35</v>
      </c>
      <c r="BX442" s="8"/>
    </row>
    <row r="443" spans="2:76" x14ac:dyDescent="0.3">
      <c r="B443">
        <f t="shared" ca="1" si="141"/>
        <v>1</v>
      </c>
      <c r="C443" t="str">
        <f t="shared" ca="1" si="142"/>
        <v>men</v>
      </c>
      <c r="D443">
        <f t="shared" ca="1" si="143"/>
        <v>29</v>
      </c>
      <c r="E443">
        <f t="shared" ca="1" si="144"/>
        <v>5</v>
      </c>
      <c r="F443" t="str">
        <f t="shared" ca="1" si="145"/>
        <v>general work</v>
      </c>
      <c r="G443">
        <f t="shared" ca="1" si="146"/>
        <v>4</v>
      </c>
      <c r="H443" t="str">
        <f t="shared" ca="1" si="147"/>
        <v>technical</v>
      </c>
      <c r="I443">
        <f t="shared" ca="1" si="148"/>
        <v>0</v>
      </c>
      <c r="J443">
        <f t="shared" ca="1" si="149"/>
        <v>2</v>
      </c>
      <c r="K443">
        <f t="shared" ca="1" si="150"/>
        <v>50152</v>
      </c>
      <c r="L443">
        <f t="shared" ca="1" si="151"/>
        <v>1</v>
      </c>
      <c r="M443" t="str">
        <f t="shared" ca="1" si="139"/>
        <v>area1</v>
      </c>
      <c r="N443">
        <f t="shared" ca="1" si="152"/>
        <v>250760</v>
      </c>
      <c r="O443" s="2">
        <f t="shared" ca="1" si="153"/>
        <v>17086.660803566007</v>
      </c>
      <c r="P443" s="1">
        <f t="shared" ca="1" si="154"/>
        <v>95430.509593128852</v>
      </c>
      <c r="Q443">
        <f t="shared" ca="1" si="155"/>
        <v>18952</v>
      </c>
      <c r="R443">
        <f t="shared" ca="1" si="156"/>
        <v>62355.878912328393</v>
      </c>
      <c r="S443">
        <f t="shared" ca="1" si="157"/>
        <v>66337.391617265108</v>
      </c>
      <c r="T443" s="1">
        <f t="shared" ca="1" si="158"/>
        <v>412527.90121039399</v>
      </c>
      <c r="U443" s="2">
        <f t="shared" ca="1" si="159"/>
        <v>98394.539715894396</v>
      </c>
      <c r="V443" s="1">
        <f t="shared" ca="1" si="160"/>
        <v>314133.36149449961</v>
      </c>
      <c r="AD443" s="6">
        <f ca="1">IF(Table2[[#This Row],[gender]]="men",1,0)</f>
        <v>1</v>
      </c>
      <c r="AE443" s="7">
        <f ca="1">IF(Table2[[#This Row],[gender]]="women",1,0)</f>
        <v>0</v>
      </c>
      <c r="AF443" s="7"/>
      <c r="AG443" s="8"/>
      <c r="AI443" s="6">
        <f ca="1">IF(Table2[[#This Row],[field_of_work]]="health",1,0)</f>
        <v>0</v>
      </c>
      <c r="AJ443" s="7">
        <f ca="1">IF(Table2[[#This Row],[field_of_work]]="construction",1,0)</f>
        <v>0</v>
      </c>
      <c r="AK443" s="7">
        <f ca="1">IF(Table2[[#This Row],[field_of_work]]="teaching",1,0)</f>
        <v>0</v>
      </c>
      <c r="AL443" s="7">
        <f ca="1">IF(Table2[[#This Row],[field_of_work]]="IT",1,0)</f>
        <v>0</v>
      </c>
      <c r="AM443" s="7">
        <f ca="1">IF(Table2[[#This Row],[field_of_work]]="general work",1,0)</f>
        <v>1</v>
      </c>
      <c r="AN443" s="7">
        <f ca="1">IF(Table2[[#This Row],[field_of_work]]="agriculture",1,0)</f>
        <v>0</v>
      </c>
      <c r="AO443" s="7"/>
      <c r="AP443" s="7"/>
      <c r="AQ443" s="7"/>
      <c r="AR443" s="7"/>
      <c r="AS443" s="7"/>
      <c r="AT443" s="8"/>
      <c r="AV443" s="19">
        <f t="shared" ca="1" si="140"/>
        <v>43329.556068437145</v>
      </c>
      <c r="AW443" s="8"/>
      <c r="AX443" s="6">
        <f ca="1">IF(Table2[[#This Row],[debts]]&gt;$AY$14,1,0)</f>
        <v>1</v>
      </c>
      <c r="AY443" s="7"/>
      <c r="AZ443" s="8"/>
      <c r="BA443" s="26">
        <f ca="1">Table2[[#This Row],[mortage_left]]/Table2[[#This Row],[value_of_house]]</f>
        <v>6.8139499136887882E-2</v>
      </c>
      <c r="BB443" s="7">
        <f t="shared" ca="1" si="161"/>
        <v>1</v>
      </c>
      <c r="BC443" s="7"/>
      <c r="BD443" s="7"/>
      <c r="BE443" s="6">
        <f ca="1">IF(Table2[[#This Row],[area]]="area1",Table2[[#This Row],[income]],0)</f>
        <v>50152</v>
      </c>
      <c r="BF443" s="7">
        <f ca="1">IF(Table2[[#This Row],[area]]="area2",Table2[[#This Row],[income]],0)</f>
        <v>0</v>
      </c>
      <c r="BG443" s="7">
        <f ca="1">IF(Table2[[#This Row],[area]]="area3",Table2[[#This Row],[income]],0)</f>
        <v>0</v>
      </c>
      <c r="BH443" s="7">
        <f ca="1">IF(Table2[[#This Row],[area]]="area4",Table2[[#This Row],[income]],0)</f>
        <v>0</v>
      </c>
      <c r="BI443" s="7">
        <f ca="1">IF(Table2[[#This Row],[area]]="area5",Table2[[#This Row],[income]],0)</f>
        <v>0</v>
      </c>
      <c r="BJ443" s="7">
        <f ca="1">IF(Table2[[#This Row],[area]]="area6",Table2[[#This Row],[income]],0)</f>
        <v>0</v>
      </c>
      <c r="BK443" s="7">
        <f ca="1">IF(Table2[[#This Row],[area]]="area7",Table2[[#This Row],[income]],0)</f>
        <v>0</v>
      </c>
      <c r="BL443" s="7">
        <f ca="1">IF(Table2[[#This Row],[area]]="area8",Table2[[#This Row],[income]],0)</f>
        <v>0</v>
      </c>
      <c r="BM443" s="7">
        <f ca="1">IF(Table2[[#This Row],[area]]="area9",Table2[[#This Row],[income]],0)</f>
        <v>0</v>
      </c>
      <c r="BN443" s="7">
        <f ca="1">IF(Table2[[#This Row],[area]]="area10",Table2[[#This Row],[income]],0)</f>
        <v>0</v>
      </c>
      <c r="BO443" s="6">
        <f ca="1">IF(Table2[[#This Row],[field_of_work]]="health",Table2[[#This Row],[income]],0)</f>
        <v>0</v>
      </c>
      <c r="BP443" s="7">
        <f ca="1">IF(Table2[[#This Row],[field_of_work]]="construction",Table2[[#This Row],[income]],0)</f>
        <v>0</v>
      </c>
      <c r="BQ443" s="7">
        <f ca="1">IF(Table2[[#This Row],[field_of_work]]="teaching",Table2[[#This Row],[income]],0)</f>
        <v>0</v>
      </c>
      <c r="BR443" s="7">
        <f ca="1">IF(Table2[[#This Row],[field_of_work]]="IT",Table2[[#This Row],[income]],0)</f>
        <v>0</v>
      </c>
      <c r="BS443" s="7">
        <f ca="1">IF(Table2[[#This Row],[field_of_work]]="general work",Table2[[#This Row],[income]],0)</f>
        <v>50152</v>
      </c>
      <c r="BT443" s="8">
        <f ca="1">IF(Table2[[#This Row],[field_of_work]]="agriculture",Table2[[#This Row],[income]],0)</f>
        <v>0</v>
      </c>
      <c r="BU443" s="6">
        <f ca="1">IF(Table2[[#This Row],[value_of_debts]]&gt;Table2[[#This Row],[income]],1,0)</f>
        <v>1</v>
      </c>
      <c r="BV443" s="7"/>
      <c r="BW443" s="6">
        <f ca="1">IF(Table2[[#This Row],[net_worth_of_person($)]]&gt;$BX$14,Table2[[#This Row],[age]],0)</f>
        <v>29</v>
      </c>
      <c r="BX443" s="8"/>
    </row>
    <row r="444" spans="2:76" x14ac:dyDescent="0.3">
      <c r="B444">
        <f t="shared" ca="1" si="141"/>
        <v>2</v>
      </c>
      <c r="C444" t="str">
        <f t="shared" ca="1" si="142"/>
        <v>women</v>
      </c>
      <c r="D444">
        <f t="shared" ca="1" si="143"/>
        <v>43</v>
      </c>
      <c r="E444">
        <f t="shared" ca="1" si="144"/>
        <v>5</v>
      </c>
      <c r="F444" t="str">
        <f t="shared" ca="1" si="145"/>
        <v>general work</v>
      </c>
      <c r="G444">
        <f t="shared" ca="1" si="146"/>
        <v>5</v>
      </c>
      <c r="H444" t="str">
        <f t="shared" ca="1" si="147"/>
        <v>other</v>
      </c>
      <c r="I444">
        <f t="shared" ca="1" si="148"/>
        <v>0</v>
      </c>
      <c r="J444">
        <f t="shared" ca="1" si="149"/>
        <v>3</v>
      </c>
      <c r="K444">
        <f t="shared" ca="1" si="150"/>
        <v>65203</v>
      </c>
      <c r="L444">
        <f t="shared" ca="1" si="151"/>
        <v>10</v>
      </c>
      <c r="M444" t="str">
        <f t="shared" ca="1" si="139"/>
        <v>area10</v>
      </c>
      <c r="N444">
        <f t="shared" ca="1" si="152"/>
        <v>391218</v>
      </c>
      <c r="O444" s="2">
        <f t="shared" ca="1" si="153"/>
        <v>16797.484698220273</v>
      </c>
      <c r="P444" s="1">
        <f t="shared" ca="1" si="154"/>
        <v>129988.66820531143</v>
      </c>
      <c r="Q444">
        <f t="shared" ca="1" si="155"/>
        <v>32183</v>
      </c>
      <c r="R444">
        <f t="shared" ca="1" si="156"/>
        <v>53204.432639159779</v>
      </c>
      <c r="S444">
        <f t="shared" ca="1" si="157"/>
        <v>79817.039118428947</v>
      </c>
      <c r="T444" s="1">
        <f t="shared" ca="1" si="158"/>
        <v>601023.70732374035</v>
      </c>
      <c r="U444" s="2">
        <f t="shared" ca="1" si="159"/>
        <v>102184.91733738006</v>
      </c>
      <c r="V444" s="1">
        <f t="shared" ca="1" si="160"/>
        <v>498838.78998636029</v>
      </c>
      <c r="AD444" s="6">
        <f ca="1">IF(Table2[[#This Row],[gender]]="men",1,0)</f>
        <v>0</v>
      </c>
      <c r="AE444" s="7">
        <f ca="1">IF(Table2[[#This Row],[gender]]="women",1,0)</f>
        <v>1</v>
      </c>
      <c r="AF444" s="7"/>
      <c r="AG444" s="8"/>
      <c r="AI444" s="6">
        <f ca="1">IF(Table2[[#This Row],[field_of_work]]="health",1,0)</f>
        <v>0</v>
      </c>
      <c r="AJ444" s="7">
        <f ca="1">IF(Table2[[#This Row],[field_of_work]]="construction",1,0)</f>
        <v>0</v>
      </c>
      <c r="AK444" s="7">
        <f ca="1">IF(Table2[[#This Row],[field_of_work]]="teaching",1,0)</f>
        <v>0</v>
      </c>
      <c r="AL444" s="7">
        <f ca="1">IF(Table2[[#This Row],[field_of_work]]="IT",1,0)</f>
        <v>0</v>
      </c>
      <c r="AM444" s="7">
        <f ca="1">IF(Table2[[#This Row],[field_of_work]]="general work",1,0)</f>
        <v>1</v>
      </c>
      <c r="AN444" s="7">
        <f ca="1">IF(Table2[[#This Row],[field_of_work]]="agriculture",1,0)</f>
        <v>0</v>
      </c>
      <c r="AO444" s="7"/>
      <c r="AP444" s="7"/>
      <c r="AQ444" s="7"/>
      <c r="AR444" s="7"/>
      <c r="AS444" s="7"/>
      <c r="AT444" s="8"/>
      <c r="AV444" s="19">
        <f t="shared" ca="1" si="140"/>
        <v>27637.323101864778</v>
      </c>
      <c r="AW444" s="8"/>
      <c r="AX444" s="6">
        <f ca="1">IF(Table2[[#This Row],[debts]]&gt;$AY$14,1,0)</f>
        <v>1</v>
      </c>
      <c r="AY444" s="7"/>
      <c r="AZ444" s="8"/>
      <c r="BA444" s="26">
        <f ca="1">Table2[[#This Row],[mortage_left]]/Table2[[#This Row],[value_of_house]]</f>
        <v>4.2936379967742466E-2</v>
      </c>
      <c r="BB444" s="7">
        <f t="shared" ca="1" si="161"/>
        <v>1</v>
      </c>
      <c r="BC444" s="7"/>
      <c r="BD444" s="7"/>
      <c r="BE444" s="6">
        <f ca="1">IF(Table2[[#This Row],[area]]="area1",Table2[[#This Row],[income]],0)</f>
        <v>0</v>
      </c>
      <c r="BF444" s="7">
        <f ca="1">IF(Table2[[#This Row],[area]]="area2",Table2[[#This Row],[income]],0)</f>
        <v>0</v>
      </c>
      <c r="BG444" s="7">
        <f ca="1">IF(Table2[[#This Row],[area]]="area3",Table2[[#This Row],[income]],0)</f>
        <v>0</v>
      </c>
      <c r="BH444" s="7">
        <f ca="1">IF(Table2[[#This Row],[area]]="area4",Table2[[#This Row],[income]],0)</f>
        <v>0</v>
      </c>
      <c r="BI444" s="7">
        <f ca="1">IF(Table2[[#This Row],[area]]="area5",Table2[[#This Row],[income]],0)</f>
        <v>0</v>
      </c>
      <c r="BJ444" s="7">
        <f ca="1">IF(Table2[[#This Row],[area]]="area6",Table2[[#This Row],[income]],0)</f>
        <v>0</v>
      </c>
      <c r="BK444" s="7">
        <f ca="1">IF(Table2[[#This Row],[area]]="area7",Table2[[#This Row],[income]],0)</f>
        <v>0</v>
      </c>
      <c r="BL444" s="7">
        <f ca="1">IF(Table2[[#This Row],[area]]="area8",Table2[[#This Row],[income]],0)</f>
        <v>0</v>
      </c>
      <c r="BM444" s="7">
        <f ca="1">IF(Table2[[#This Row],[area]]="area9",Table2[[#This Row],[income]],0)</f>
        <v>0</v>
      </c>
      <c r="BN444" s="7">
        <f ca="1">IF(Table2[[#This Row],[area]]="area10",Table2[[#This Row],[income]],0)</f>
        <v>65203</v>
      </c>
      <c r="BO444" s="6">
        <f ca="1">IF(Table2[[#This Row],[field_of_work]]="health",Table2[[#This Row],[income]],0)</f>
        <v>0</v>
      </c>
      <c r="BP444" s="7">
        <f ca="1">IF(Table2[[#This Row],[field_of_work]]="construction",Table2[[#This Row],[income]],0)</f>
        <v>0</v>
      </c>
      <c r="BQ444" s="7">
        <f ca="1">IF(Table2[[#This Row],[field_of_work]]="teaching",Table2[[#This Row],[income]],0)</f>
        <v>0</v>
      </c>
      <c r="BR444" s="7">
        <f ca="1">IF(Table2[[#This Row],[field_of_work]]="IT",Table2[[#This Row],[income]],0)</f>
        <v>0</v>
      </c>
      <c r="BS444" s="7">
        <f ca="1">IF(Table2[[#This Row],[field_of_work]]="general work",Table2[[#This Row],[income]],0)</f>
        <v>65203</v>
      </c>
      <c r="BT444" s="8">
        <f ca="1">IF(Table2[[#This Row],[field_of_work]]="agriculture",Table2[[#This Row],[income]],0)</f>
        <v>0</v>
      </c>
      <c r="BU444" s="6">
        <f ca="1">IF(Table2[[#This Row],[value_of_debts]]&gt;Table2[[#This Row],[income]],1,0)</f>
        <v>1</v>
      </c>
      <c r="BV444" s="7"/>
      <c r="BW444" s="6">
        <f ca="1">IF(Table2[[#This Row],[net_worth_of_person($)]]&gt;$BX$14,Table2[[#This Row],[age]],0)</f>
        <v>43</v>
      </c>
      <c r="BX444" s="8"/>
    </row>
    <row r="445" spans="2:76" x14ac:dyDescent="0.3">
      <c r="B445">
        <f t="shared" ca="1" si="141"/>
        <v>1</v>
      </c>
      <c r="C445" t="str">
        <f t="shared" ca="1" si="142"/>
        <v>men</v>
      </c>
      <c r="D445">
        <f t="shared" ca="1" si="143"/>
        <v>31</v>
      </c>
      <c r="E445">
        <f t="shared" ca="1" si="144"/>
        <v>6</v>
      </c>
      <c r="F445" t="str">
        <f t="shared" ca="1" si="145"/>
        <v>agriculture</v>
      </c>
      <c r="G445">
        <f t="shared" ca="1" si="146"/>
        <v>5</v>
      </c>
      <c r="H445" t="str">
        <f t="shared" ca="1" si="147"/>
        <v>other</v>
      </c>
      <c r="I445">
        <f t="shared" ca="1" si="148"/>
        <v>3</v>
      </c>
      <c r="J445">
        <f t="shared" ca="1" si="149"/>
        <v>3</v>
      </c>
      <c r="K445">
        <f t="shared" ca="1" si="150"/>
        <v>42424</v>
      </c>
      <c r="L445">
        <f t="shared" ca="1" si="151"/>
        <v>6</v>
      </c>
      <c r="M445" t="str">
        <f t="shared" ca="1" si="139"/>
        <v>area6</v>
      </c>
      <c r="N445">
        <f t="shared" ca="1" si="152"/>
        <v>212120</v>
      </c>
      <c r="O445" s="2">
        <f t="shared" ca="1" si="153"/>
        <v>161957.40762096614</v>
      </c>
      <c r="P445" s="1">
        <f t="shared" ca="1" si="154"/>
        <v>82911.969305594335</v>
      </c>
      <c r="Q445">
        <f t="shared" ca="1" si="155"/>
        <v>82823</v>
      </c>
      <c r="R445">
        <f t="shared" ca="1" si="156"/>
        <v>4555.3158798873073</v>
      </c>
      <c r="S445">
        <f t="shared" ca="1" si="157"/>
        <v>61166.103834884823</v>
      </c>
      <c r="T445" s="1">
        <f t="shared" ca="1" si="158"/>
        <v>356198.07314047916</v>
      </c>
      <c r="U445" s="2">
        <f t="shared" ca="1" si="159"/>
        <v>249335.72350085346</v>
      </c>
      <c r="V445" s="1">
        <f t="shared" ca="1" si="160"/>
        <v>106862.3496396257</v>
      </c>
      <c r="AD445" s="6">
        <f ca="1">IF(Table2[[#This Row],[gender]]="men",1,0)</f>
        <v>1</v>
      </c>
      <c r="AE445" s="7">
        <f ca="1">IF(Table2[[#This Row],[gender]]="women",1,0)</f>
        <v>0</v>
      </c>
      <c r="AF445" s="7"/>
      <c r="AG445" s="8"/>
      <c r="AI445" s="6">
        <f ca="1">IF(Table2[[#This Row],[field_of_work]]="health",1,0)</f>
        <v>0</v>
      </c>
      <c r="AJ445" s="7">
        <f ca="1">IF(Table2[[#This Row],[field_of_work]]="construction",1,0)</f>
        <v>0</v>
      </c>
      <c r="AK445" s="7">
        <f ca="1">IF(Table2[[#This Row],[field_of_work]]="teaching",1,0)</f>
        <v>0</v>
      </c>
      <c r="AL445" s="7">
        <f ca="1">IF(Table2[[#This Row],[field_of_work]]="IT",1,0)</f>
        <v>0</v>
      </c>
      <c r="AM445" s="7">
        <f ca="1">IF(Table2[[#This Row],[field_of_work]]="general work",1,0)</f>
        <v>0</v>
      </c>
      <c r="AN445" s="7">
        <f ca="1">IF(Table2[[#This Row],[field_of_work]]="agriculture",1,0)</f>
        <v>1</v>
      </c>
      <c r="AO445" s="7"/>
      <c r="AP445" s="7"/>
      <c r="AQ445" s="7"/>
      <c r="AR445" s="7"/>
      <c r="AS445" s="7"/>
      <c r="AT445" s="8"/>
      <c r="AV445" s="19">
        <f t="shared" ca="1" si="140"/>
        <v>10210.763661381159</v>
      </c>
      <c r="AW445" s="8"/>
      <c r="AX445" s="6">
        <f ca="1">IF(Table2[[#This Row],[debts]]&gt;$AY$14,1,0)</f>
        <v>1</v>
      </c>
      <c r="AY445" s="7"/>
      <c r="AZ445" s="8"/>
      <c r="BA445" s="26">
        <f ca="1">Table2[[#This Row],[mortage_left]]/Table2[[#This Row],[value_of_house]]</f>
        <v>0.76351785602944622</v>
      </c>
      <c r="BB445" s="7">
        <f t="shared" ca="1" si="161"/>
        <v>0</v>
      </c>
      <c r="BC445" s="7"/>
      <c r="BD445" s="7"/>
      <c r="BE445" s="6">
        <f ca="1">IF(Table2[[#This Row],[area]]="area1",Table2[[#This Row],[income]],0)</f>
        <v>0</v>
      </c>
      <c r="BF445" s="7">
        <f ca="1">IF(Table2[[#This Row],[area]]="area2",Table2[[#This Row],[income]],0)</f>
        <v>0</v>
      </c>
      <c r="BG445" s="7">
        <f ca="1">IF(Table2[[#This Row],[area]]="area3",Table2[[#This Row],[income]],0)</f>
        <v>0</v>
      </c>
      <c r="BH445" s="7">
        <f ca="1">IF(Table2[[#This Row],[area]]="area4",Table2[[#This Row],[income]],0)</f>
        <v>0</v>
      </c>
      <c r="BI445" s="7">
        <f ca="1">IF(Table2[[#This Row],[area]]="area5",Table2[[#This Row],[income]],0)</f>
        <v>0</v>
      </c>
      <c r="BJ445" s="7">
        <f ca="1">IF(Table2[[#This Row],[area]]="area6",Table2[[#This Row],[income]],0)</f>
        <v>42424</v>
      </c>
      <c r="BK445" s="7">
        <f ca="1">IF(Table2[[#This Row],[area]]="area7",Table2[[#This Row],[income]],0)</f>
        <v>0</v>
      </c>
      <c r="BL445" s="7">
        <f ca="1">IF(Table2[[#This Row],[area]]="area8",Table2[[#This Row],[income]],0)</f>
        <v>0</v>
      </c>
      <c r="BM445" s="7">
        <f ca="1">IF(Table2[[#This Row],[area]]="area9",Table2[[#This Row],[income]],0)</f>
        <v>0</v>
      </c>
      <c r="BN445" s="7">
        <f ca="1">IF(Table2[[#This Row],[area]]="area10",Table2[[#This Row],[income]],0)</f>
        <v>0</v>
      </c>
      <c r="BO445" s="6">
        <f ca="1">IF(Table2[[#This Row],[field_of_work]]="health",Table2[[#This Row],[income]],0)</f>
        <v>0</v>
      </c>
      <c r="BP445" s="7">
        <f ca="1">IF(Table2[[#This Row],[field_of_work]]="construction",Table2[[#This Row],[income]],0)</f>
        <v>0</v>
      </c>
      <c r="BQ445" s="7">
        <f ca="1">IF(Table2[[#This Row],[field_of_work]]="teaching",Table2[[#This Row],[income]],0)</f>
        <v>0</v>
      </c>
      <c r="BR445" s="7">
        <f ca="1">IF(Table2[[#This Row],[field_of_work]]="IT",Table2[[#This Row],[income]],0)</f>
        <v>0</v>
      </c>
      <c r="BS445" s="7">
        <f ca="1">IF(Table2[[#This Row],[field_of_work]]="general work",Table2[[#This Row],[income]],0)</f>
        <v>0</v>
      </c>
      <c r="BT445" s="8">
        <f ca="1">IF(Table2[[#This Row],[field_of_work]]="agriculture",Table2[[#This Row],[income]],0)</f>
        <v>42424</v>
      </c>
      <c r="BU445" s="6">
        <f ca="1">IF(Table2[[#This Row],[value_of_debts]]&gt;Table2[[#This Row],[income]],1,0)</f>
        <v>1</v>
      </c>
      <c r="BV445" s="7"/>
      <c r="BW445" s="6">
        <f ca="1">IF(Table2[[#This Row],[net_worth_of_person($)]]&gt;$BX$14,Table2[[#This Row],[age]],0)</f>
        <v>31</v>
      </c>
      <c r="BX445" s="8"/>
    </row>
    <row r="446" spans="2:76" x14ac:dyDescent="0.3">
      <c r="B446">
        <f t="shared" ca="1" si="141"/>
        <v>1</v>
      </c>
      <c r="C446" t="str">
        <f t="shared" ca="1" si="142"/>
        <v>men</v>
      </c>
      <c r="D446">
        <f t="shared" ca="1" si="143"/>
        <v>32</v>
      </c>
      <c r="E446">
        <f t="shared" ca="1" si="144"/>
        <v>5</v>
      </c>
      <c r="F446" t="str">
        <f t="shared" ca="1" si="145"/>
        <v>general work</v>
      </c>
      <c r="G446">
        <f t="shared" ca="1" si="146"/>
        <v>5</v>
      </c>
      <c r="H446" t="str">
        <f t="shared" ca="1" si="147"/>
        <v>other</v>
      </c>
      <c r="I446">
        <f t="shared" ca="1" si="148"/>
        <v>1</v>
      </c>
      <c r="J446">
        <f t="shared" ca="1" si="149"/>
        <v>3</v>
      </c>
      <c r="K446">
        <f t="shared" ca="1" si="150"/>
        <v>74726</v>
      </c>
      <c r="L446">
        <f t="shared" ca="1" si="151"/>
        <v>2</v>
      </c>
      <c r="M446" t="str">
        <f t="shared" ca="1" si="139"/>
        <v>area2</v>
      </c>
      <c r="N446">
        <f t="shared" ca="1" si="152"/>
        <v>298904</v>
      </c>
      <c r="O446" s="2">
        <f t="shared" ca="1" si="153"/>
        <v>23921.175065527608</v>
      </c>
      <c r="P446" s="1">
        <f t="shared" ca="1" si="154"/>
        <v>30632.290984143478</v>
      </c>
      <c r="Q446">
        <f t="shared" ca="1" si="155"/>
        <v>22630</v>
      </c>
      <c r="R446">
        <f t="shared" ca="1" si="156"/>
        <v>106593.64589419162</v>
      </c>
      <c r="S446">
        <f t="shared" ca="1" si="157"/>
        <v>2984.8884351928682</v>
      </c>
      <c r="T446" s="1">
        <f t="shared" ca="1" si="158"/>
        <v>332521.17941933637</v>
      </c>
      <c r="U446" s="2">
        <f t="shared" ca="1" si="159"/>
        <v>153144.82095971925</v>
      </c>
      <c r="V446" s="1">
        <f t="shared" ca="1" si="160"/>
        <v>179376.35845961713</v>
      </c>
      <c r="AD446" s="6">
        <f ca="1">IF(Table2[[#This Row],[gender]]="men",1,0)</f>
        <v>1</v>
      </c>
      <c r="AE446" s="7">
        <f ca="1">IF(Table2[[#This Row],[gender]]="women",1,0)</f>
        <v>0</v>
      </c>
      <c r="AF446" s="7"/>
      <c r="AG446" s="8"/>
      <c r="AI446" s="6">
        <f ca="1">IF(Table2[[#This Row],[field_of_work]]="health",1,0)</f>
        <v>0</v>
      </c>
      <c r="AJ446" s="7">
        <f ca="1">IF(Table2[[#This Row],[field_of_work]]="construction",1,0)</f>
        <v>0</v>
      </c>
      <c r="AK446" s="7">
        <f ca="1">IF(Table2[[#This Row],[field_of_work]]="teaching",1,0)</f>
        <v>0</v>
      </c>
      <c r="AL446" s="7">
        <f ca="1">IF(Table2[[#This Row],[field_of_work]]="IT",1,0)</f>
        <v>0</v>
      </c>
      <c r="AM446" s="7">
        <f ca="1">IF(Table2[[#This Row],[field_of_work]]="general work",1,0)</f>
        <v>1</v>
      </c>
      <c r="AN446" s="7">
        <f ca="1">IF(Table2[[#This Row],[field_of_work]]="agriculture",1,0)</f>
        <v>0</v>
      </c>
      <c r="AO446" s="7"/>
      <c r="AP446" s="7"/>
      <c r="AQ446" s="7"/>
      <c r="AR446" s="7"/>
      <c r="AS446" s="7"/>
      <c r="AT446" s="8"/>
      <c r="AV446" s="19">
        <f t="shared" ca="1" si="140"/>
        <v>44039.847137096833</v>
      </c>
      <c r="AW446" s="8"/>
      <c r="AX446" s="6">
        <f ca="1">IF(Table2[[#This Row],[debts]]&gt;$AY$14,1,0)</f>
        <v>1</v>
      </c>
      <c r="AY446" s="7"/>
      <c r="AZ446" s="8"/>
      <c r="BA446" s="26">
        <f ca="1">Table2[[#This Row],[mortage_left]]/Table2[[#This Row],[value_of_house]]</f>
        <v>8.0029625115514036E-2</v>
      </c>
      <c r="BB446" s="7">
        <f t="shared" ca="1" si="161"/>
        <v>1</v>
      </c>
      <c r="BC446" s="7"/>
      <c r="BD446" s="7"/>
      <c r="BE446" s="6">
        <f ca="1">IF(Table2[[#This Row],[area]]="area1",Table2[[#This Row],[income]],0)</f>
        <v>0</v>
      </c>
      <c r="BF446" s="7">
        <f ca="1">IF(Table2[[#This Row],[area]]="area2",Table2[[#This Row],[income]],0)</f>
        <v>74726</v>
      </c>
      <c r="BG446" s="7">
        <f ca="1">IF(Table2[[#This Row],[area]]="area3",Table2[[#This Row],[income]],0)</f>
        <v>0</v>
      </c>
      <c r="BH446" s="7">
        <f ca="1">IF(Table2[[#This Row],[area]]="area4",Table2[[#This Row],[income]],0)</f>
        <v>0</v>
      </c>
      <c r="BI446" s="7">
        <f ca="1">IF(Table2[[#This Row],[area]]="area5",Table2[[#This Row],[income]],0)</f>
        <v>0</v>
      </c>
      <c r="BJ446" s="7">
        <f ca="1">IF(Table2[[#This Row],[area]]="area6",Table2[[#This Row],[income]],0)</f>
        <v>0</v>
      </c>
      <c r="BK446" s="7">
        <f ca="1">IF(Table2[[#This Row],[area]]="area7",Table2[[#This Row],[income]],0)</f>
        <v>0</v>
      </c>
      <c r="BL446" s="7">
        <f ca="1">IF(Table2[[#This Row],[area]]="area8",Table2[[#This Row],[income]],0)</f>
        <v>0</v>
      </c>
      <c r="BM446" s="7">
        <f ca="1">IF(Table2[[#This Row],[area]]="area9",Table2[[#This Row],[income]],0)</f>
        <v>0</v>
      </c>
      <c r="BN446" s="7">
        <f ca="1">IF(Table2[[#This Row],[area]]="area10",Table2[[#This Row],[income]],0)</f>
        <v>0</v>
      </c>
      <c r="BO446" s="6">
        <f ca="1">IF(Table2[[#This Row],[field_of_work]]="health",Table2[[#This Row],[income]],0)</f>
        <v>0</v>
      </c>
      <c r="BP446" s="7">
        <f ca="1">IF(Table2[[#This Row],[field_of_work]]="construction",Table2[[#This Row],[income]],0)</f>
        <v>0</v>
      </c>
      <c r="BQ446" s="7">
        <f ca="1">IF(Table2[[#This Row],[field_of_work]]="teaching",Table2[[#This Row],[income]],0)</f>
        <v>0</v>
      </c>
      <c r="BR446" s="7">
        <f ca="1">IF(Table2[[#This Row],[field_of_work]]="IT",Table2[[#This Row],[income]],0)</f>
        <v>0</v>
      </c>
      <c r="BS446" s="7">
        <f ca="1">IF(Table2[[#This Row],[field_of_work]]="general work",Table2[[#This Row],[income]],0)</f>
        <v>74726</v>
      </c>
      <c r="BT446" s="8">
        <f ca="1">IF(Table2[[#This Row],[field_of_work]]="agriculture",Table2[[#This Row],[income]],0)</f>
        <v>0</v>
      </c>
      <c r="BU446" s="6">
        <f ca="1">IF(Table2[[#This Row],[value_of_debts]]&gt;Table2[[#This Row],[income]],1,0)</f>
        <v>1</v>
      </c>
      <c r="BV446" s="7"/>
      <c r="BW446" s="6">
        <f ca="1">IF(Table2[[#This Row],[net_worth_of_person($)]]&gt;$BX$14,Table2[[#This Row],[age]],0)</f>
        <v>32</v>
      </c>
      <c r="BX446" s="8"/>
    </row>
    <row r="447" spans="2:76" x14ac:dyDescent="0.3">
      <c r="B447">
        <f t="shared" ca="1" si="141"/>
        <v>2</v>
      </c>
      <c r="C447" t="str">
        <f t="shared" ca="1" si="142"/>
        <v>women</v>
      </c>
      <c r="D447">
        <f t="shared" ca="1" si="143"/>
        <v>42</v>
      </c>
      <c r="E447">
        <f t="shared" ca="1" si="144"/>
        <v>2</v>
      </c>
      <c r="F447" t="str">
        <f t="shared" ca="1" si="145"/>
        <v>construction</v>
      </c>
      <c r="G447">
        <f t="shared" ca="1" si="146"/>
        <v>1</v>
      </c>
      <c r="H447" t="str">
        <f t="shared" ca="1" si="147"/>
        <v>highschool</v>
      </c>
      <c r="I447">
        <f t="shared" ca="1" si="148"/>
        <v>3</v>
      </c>
      <c r="J447">
        <f t="shared" ca="1" si="149"/>
        <v>3</v>
      </c>
      <c r="K447">
        <f t="shared" ca="1" si="150"/>
        <v>64035</v>
      </c>
      <c r="L447">
        <f t="shared" ca="1" si="151"/>
        <v>2</v>
      </c>
      <c r="M447" t="str">
        <f t="shared" ca="1" si="139"/>
        <v>area2</v>
      </c>
      <c r="N447">
        <f t="shared" ca="1" si="152"/>
        <v>192105</v>
      </c>
      <c r="O447" s="2">
        <f t="shared" ca="1" si="153"/>
        <v>18377.956589508693</v>
      </c>
      <c r="P447" s="1">
        <f t="shared" ca="1" si="154"/>
        <v>132119.5414112905</v>
      </c>
      <c r="Q447">
        <f t="shared" ca="1" si="155"/>
        <v>63413</v>
      </c>
      <c r="R447">
        <f t="shared" ca="1" si="156"/>
        <v>88221.989273049039</v>
      </c>
      <c r="S447">
        <f t="shared" ca="1" si="157"/>
        <v>60406.271702737868</v>
      </c>
      <c r="T447" s="1">
        <f t="shared" ca="1" si="158"/>
        <v>384630.81311402842</v>
      </c>
      <c r="U447" s="2">
        <f t="shared" ca="1" si="159"/>
        <v>170012.94586255774</v>
      </c>
      <c r="V447" s="1">
        <f t="shared" ca="1" si="160"/>
        <v>214617.86725147069</v>
      </c>
      <c r="AD447" s="6">
        <f ca="1">IF(Table2[[#This Row],[gender]]="men",1,0)</f>
        <v>0</v>
      </c>
      <c r="AE447" s="7">
        <f ca="1">IF(Table2[[#This Row],[gender]]="women",1,0)</f>
        <v>1</v>
      </c>
      <c r="AF447" s="7"/>
      <c r="AG447" s="8"/>
      <c r="AI447" s="6">
        <f ca="1">IF(Table2[[#This Row],[field_of_work]]="health",1,0)</f>
        <v>0</v>
      </c>
      <c r="AJ447" s="7">
        <f ca="1">IF(Table2[[#This Row],[field_of_work]]="construction",1,0)</f>
        <v>1</v>
      </c>
      <c r="AK447" s="7">
        <f ca="1">IF(Table2[[#This Row],[field_of_work]]="teaching",1,0)</f>
        <v>0</v>
      </c>
      <c r="AL447" s="7">
        <f ca="1">IF(Table2[[#This Row],[field_of_work]]="IT",1,0)</f>
        <v>0</v>
      </c>
      <c r="AM447" s="7">
        <f ca="1">IF(Table2[[#This Row],[field_of_work]]="general work",1,0)</f>
        <v>0</v>
      </c>
      <c r="AN447" s="7">
        <f ca="1">IF(Table2[[#This Row],[field_of_work]]="agriculture",1,0)</f>
        <v>0</v>
      </c>
      <c r="AO447" s="7"/>
      <c r="AP447" s="7"/>
      <c r="AQ447" s="7"/>
      <c r="AR447" s="7"/>
      <c r="AS447" s="7"/>
      <c r="AT447" s="8"/>
      <c r="AV447" s="19">
        <f t="shared" ca="1" si="140"/>
        <v>1512.027233874195</v>
      </c>
      <c r="AW447" s="8"/>
      <c r="AX447" s="6">
        <f ca="1">IF(Table2[[#This Row],[debts]]&gt;$AY$14,1,0)</f>
        <v>1</v>
      </c>
      <c r="AY447" s="7"/>
      <c r="AZ447" s="8"/>
      <c r="BA447" s="26">
        <f ca="1">Table2[[#This Row],[mortage_left]]/Table2[[#This Row],[value_of_house]]</f>
        <v>9.5666206447040381E-2</v>
      </c>
      <c r="BB447" s="7">
        <f t="shared" ca="1" si="161"/>
        <v>1</v>
      </c>
      <c r="BC447" s="7"/>
      <c r="BD447" s="7"/>
      <c r="BE447" s="6">
        <f ca="1">IF(Table2[[#This Row],[area]]="area1",Table2[[#This Row],[income]],0)</f>
        <v>0</v>
      </c>
      <c r="BF447" s="7">
        <f ca="1">IF(Table2[[#This Row],[area]]="area2",Table2[[#This Row],[income]],0)</f>
        <v>64035</v>
      </c>
      <c r="BG447" s="7">
        <f ca="1">IF(Table2[[#This Row],[area]]="area3",Table2[[#This Row],[income]],0)</f>
        <v>0</v>
      </c>
      <c r="BH447" s="7">
        <f ca="1">IF(Table2[[#This Row],[area]]="area4",Table2[[#This Row],[income]],0)</f>
        <v>0</v>
      </c>
      <c r="BI447" s="7">
        <f ca="1">IF(Table2[[#This Row],[area]]="area5",Table2[[#This Row],[income]],0)</f>
        <v>0</v>
      </c>
      <c r="BJ447" s="7">
        <f ca="1">IF(Table2[[#This Row],[area]]="area6",Table2[[#This Row],[income]],0)</f>
        <v>0</v>
      </c>
      <c r="BK447" s="7">
        <f ca="1">IF(Table2[[#This Row],[area]]="area7",Table2[[#This Row],[income]],0)</f>
        <v>0</v>
      </c>
      <c r="BL447" s="7">
        <f ca="1">IF(Table2[[#This Row],[area]]="area8",Table2[[#This Row],[income]],0)</f>
        <v>0</v>
      </c>
      <c r="BM447" s="7">
        <f ca="1">IF(Table2[[#This Row],[area]]="area9",Table2[[#This Row],[income]],0)</f>
        <v>0</v>
      </c>
      <c r="BN447" s="7">
        <f ca="1">IF(Table2[[#This Row],[area]]="area10",Table2[[#This Row],[income]],0)</f>
        <v>0</v>
      </c>
      <c r="BO447" s="6">
        <f ca="1">IF(Table2[[#This Row],[field_of_work]]="health",Table2[[#This Row],[income]],0)</f>
        <v>0</v>
      </c>
      <c r="BP447" s="7">
        <f ca="1">IF(Table2[[#This Row],[field_of_work]]="construction",Table2[[#This Row],[income]],0)</f>
        <v>64035</v>
      </c>
      <c r="BQ447" s="7">
        <f ca="1">IF(Table2[[#This Row],[field_of_work]]="teaching",Table2[[#This Row],[income]],0)</f>
        <v>0</v>
      </c>
      <c r="BR447" s="7">
        <f ca="1">IF(Table2[[#This Row],[field_of_work]]="IT",Table2[[#This Row],[income]],0)</f>
        <v>0</v>
      </c>
      <c r="BS447" s="7">
        <f ca="1">IF(Table2[[#This Row],[field_of_work]]="general work",Table2[[#This Row],[income]],0)</f>
        <v>0</v>
      </c>
      <c r="BT447" s="8">
        <f ca="1">IF(Table2[[#This Row],[field_of_work]]="agriculture",Table2[[#This Row],[income]],0)</f>
        <v>0</v>
      </c>
      <c r="BU447" s="6">
        <f ca="1">IF(Table2[[#This Row],[value_of_debts]]&gt;Table2[[#This Row],[income]],1,0)</f>
        <v>1</v>
      </c>
      <c r="BV447" s="7"/>
      <c r="BW447" s="6">
        <f ca="1">IF(Table2[[#This Row],[net_worth_of_person($)]]&gt;$BX$14,Table2[[#This Row],[age]],0)</f>
        <v>42</v>
      </c>
      <c r="BX447" s="8"/>
    </row>
    <row r="448" spans="2:76" x14ac:dyDescent="0.3">
      <c r="B448">
        <f t="shared" ca="1" si="141"/>
        <v>1</v>
      </c>
      <c r="C448" t="str">
        <f t="shared" ca="1" si="142"/>
        <v>men</v>
      </c>
      <c r="D448">
        <f t="shared" ca="1" si="143"/>
        <v>37</v>
      </c>
      <c r="E448">
        <f t="shared" ca="1" si="144"/>
        <v>6</v>
      </c>
      <c r="F448" t="str">
        <f t="shared" ca="1" si="145"/>
        <v>agriculture</v>
      </c>
      <c r="G448">
        <f t="shared" ca="1" si="146"/>
        <v>3</v>
      </c>
      <c r="H448" t="str">
        <f t="shared" ca="1" si="147"/>
        <v>university</v>
      </c>
      <c r="I448">
        <f t="shared" ca="1" si="148"/>
        <v>2</v>
      </c>
      <c r="J448">
        <f t="shared" ca="1" si="149"/>
        <v>1</v>
      </c>
      <c r="K448">
        <f t="shared" ca="1" si="150"/>
        <v>43714</v>
      </c>
      <c r="L448">
        <f t="shared" ca="1" si="151"/>
        <v>11</v>
      </c>
      <c r="M448" t="str">
        <f t="shared" ca="1" si="139"/>
        <v>area10</v>
      </c>
      <c r="N448">
        <f t="shared" ca="1" si="152"/>
        <v>262284</v>
      </c>
      <c r="O448" s="2">
        <f t="shared" ca="1" si="153"/>
        <v>91402.577300499048</v>
      </c>
      <c r="P448" s="1">
        <f t="shared" ca="1" si="154"/>
        <v>1512.027233874195</v>
      </c>
      <c r="Q448">
        <f t="shared" ca="1" si="155"/>
        <v>996</v>
      </c>
      <c r="R448">
        <f t="shared" ca="1" si="156"/>
        <v>72335.547364135375</v>
      </c>
      <c r="S448">
        <f t="shared" ca="1" si="157"/>
        <v>9461.0654319524001</v>
      </c>
      <c r="T448" s="1">
        <f t="shared" ca="1" si="158"/>
        <v>273257.09266582661</v>
      </c>
      <c r="U448" s="2">
        <f t="shared" ca="1" si="159"/>
        <v>164734.12466463441</v>
      </c>
      <c r="V448" s="1">
        <f t="shared" ca="1" si="160"/>
        <v>108522.9680011922</v>
      </c>
      <c r="AD448" s="6">
        <f ca="1">IF(Table2[[#This Row],[gender]]="men",1,0)</f>
        <v>1</v>
      </c>
      <c r="AE448" s="7">
        <f ca="1">IF(Table2[[#This Row],[gender]]="women",1,0)</f>
        <v>0</v>
      </c>
      <c r="AF448" s="7"/>
      <c r="AG448" s="8"/>
      <c r="AI448" s="6">
        <f ca="1">IF(Table2[[#This Row],[field_of_work]]="health",1,0)</f>
        <v>0</v>
      </c>
      <c r="AJ448" s="7">
        <f ca="1">IF(Table2[[#This Row],[field_of_work]]="construction",1,0)</f>
        <v>0</v>
      </c>
      <c r="AK448" s="7">
        <f ca="1">IF(Table2[[#This Row],[field_of_work]]="teaching",1,0)</f>
        <v>0</v>
      </c>
      <c r="AL448" s="7">
        <f ca="1">IF(Table2[[#This Row],[field_of_work]]="IT",1,0)</f>
        <v>0</v>
      </c>
      <c r="AM448" s="7">
        <f ca="1">IF(Table2[[#This Row],[field_of_work]]="general work",1,0)</f>
        <v>0</v>
      </c>
      <c r="AN448" s="7">
        <f ca="1">IF(Table2[[#This Row],[field_of_work]]="agriculture",1,0)</f>
        <v>1</v>
      </c>
      <c r="AO448" s="7"/>
      <c r="AP448" s="7"/>
      <c r="AQ448" s="7"/>
      <c r="AR448" s="7"/>
      <c r="AS448" s="7"/>
      <c r="AT448" s="8"/>
      <c r="AV448" s="19">
        <f t="shared" ca="1" si="140"/>
        <v>15786.66509675098</v>
      </c>
      <c r="AW448" s="8"/>
      <c r="AX448" s="6">
        <f ca="1">IF(Table2[[#This Row],[debts]]&gt;$AY$14,1,0)</f>
        <v>1</v>
      </c>
      <c r="AY448" s="7"/>
      <c r="AZ448" s="8"/>
      <c r="BA448" s="26">
        <f ca="1">Table2[[#This Row],[mortage_left]]/Table2[[#This Row],[value_of_house]]</f>
        <v>0.34848704953599552</v>
      </c>
      <c r="BB448" s="7">
        <f t="shared" ca="1" si="161"/>
        <v>0</v>
      </c>
      <c r="BC448" s="7"/>
      <c r="BD448" s="7"/>
      <c r="BE448" s="6">
        <f ca="1">IF(Table2[[#This Row],[area]]="area1",Table2[[#This Row],[income]],0)</f>
        <v>0</v>
      </c>
      <c r="BF448" s="7">
        <f ca="1">IF(Table2[[#This Row],[area]]="area2",Table2[[#This Row],[income]],0)</f>
        <v>0</v>
      </c>
      <c r="BG448" s="7">
        <f ca="1">IF(Table2[[#This Row],[area]]="area3",Table2[[#This Row],[income]],0)</f>
        <v>0</v>
      </c>
      <c r="BH448" s="7">
        <f ca="1">IF(Table2[[#This Row],[area]]="area4",Table2[[#This Row],[income]],0)</f>
        <v>0</v>
      </c>
      <c r="BI448" s="7">
        <f ca="1">IF(Table2[[#This Row],[area]]="area5",Table2[[#This Row],[income]],0)</f>
        <v>0</v>
      </c>
      <c r="BJ448" s="7">
        <f ca="1">IF(Table2[[#This Row],[area]]="area6",Table2[[#This Row],[income]],0)</f>
        <v>0</v>
      </c>
      <c r="BK448" s="7">
        <f ca="1">IF(Table2[[#This Row],[area]]="area7",Table2[[#This Row],[income]],0)</f>
        <v>0</v>
      </c>
      <c r="BL448" s="7">
        <f ca="1">IF(Table2[[#This Row],[area]]="area8",Table2[[#This Row],[income]],0)</f>
        <v>0</v>
      </c>
      <c r="BM448" s="7">
        <f ca="1">IF(Table2[[#This Row],[area]]="area9",Table2[[#This Row],[income]],0)</f>
        <v>0</v>
      </c>
      <c r="BN448" s="7">
        <f ca="1">IF(Table2[[#This Row],[area]]="area10",Table2[[#This Row],[income]],0)</f>
        <v>43714</v>
      </c>
      <c r="BO448" s="6">
        <f ca="1">IF(Table2[[#This Row],[field_of_work]]="health",Table2[[#This Row],[income]],0)</f>
        <v>0</v>
      </c>
      <c r="BP448" s="7">
        <f ca="1">IF(Table2[[#This Row],[field_of_work]]="construction",Table2[[#This Row],[income]],0)</f>
        <v>0</v>
      </c>
      <c r="BQ448" s="7">
        <f ca="1">IF(Table2[[#This Row],[field_of_work]]="teaching",Table2[[#This Row],[income]],0)</f>
        <v>0</v>
      </c>
      <c r="BR448" s="7">
        <f ca="1">IF(Table2[[#This Row],[field_of_work]]="IT",Table2[[#This Row],[income]],0)</f>
        <v>0</v>
      </c>
      <c r="BS448" s="7">
        <f ca="1">IF(Table2[[#This Row],[field_of_work]]="general work",Table2[[#This Row],[income]],0)</f>
        <v>0</v>
      </c>
      <c r="BT448" s="8">
        <f ca="1">IF(Table2[[#This Row],[field_of_work]]="agriculture",Table2[[#This Row],[income]],0)</f>
        <v>43714</v>
      </c>
      <c r="BU448" s="6">
        <f ca="1">IF(Table2[[#This Row],[value_of_debts]]&gt;Table2[[#This Row],[income]],1,0)</f>
        <v>1</v>
      </c>
      <c r="BV448" s="7"/>
      <c r="BW448" s="6">
        <f ca="1">IF(Table2[[#This Row],[net_worth_of_person($)]]&gt;$BX$14,Table2[[#This Row],[age]],0)</f>
        <v>37</v>
      </c>
      <c r="BX448" s="8"/>
    </row>
    <row r="449" spans="2:76" x14ac:dyDescent="0.3">
      <c r="B449">
        <f t="shared" ca="1" si="141"/>
        <v>1</v>
      </c>
      <c r="C449" t="str">
        <f t="shared" ca="1" si="142"/>
        <v>men</v>
      </c>
      <c r="D449">
        <f t="shared" ca="1" si="143"/>
        <v>35</v>
      </c>
      <c r="E449">
        <f t="shared" ca="1" si="144"/>
        <v>4</v>
      </c>
      <c r="F449" t="str">
        <f t="shared" ca="1" si="145"/>
        <v>IT</v>
      </c>
      <c r="G449">
        <f t="shared" ca="1" si="146"/>
        <v>1</v>
      </c>
      <c r="H449" t="str">
        <f t="shared" ca="1" si="147"/>
        <v>highschool</v>
      </c>
      <c r="I449">
        <f t="shared" ca="1" si="148"/>
        <v>4</v>
      </c>
      <c r="J449">
        <f t="shared" ca="1" si="149"/>
        <v>3</v>
      </c>
      <c r="K449">
        <f t="shared" ca="1" si="150"/>
        <v>55475</v>
      </c>
      <c r="L449">
        <f t="shared" ca="1" si="151"/>
        <v>12</v>
      </c>
      <c r="M449" t="str">
        <f t="shared" ca="1" si="139"/>
        <v>area10</v>
      </c>
      <c r="N449">
        <f t="shared" ca="1" si="152"/>
        <v>332850</v>
      </c>
      <c r="O449" s="2">
        <f t="shared" ca="1" si="153"/>
        <v>134517.00550552562</v>
      </c>
      <c r="P449" s="1">
        <f t="shared" ca="1" si="154"/>
        <v>47359.99529025294</v>
      </c>
      <c r="Q449">
        <f t="shared" ca="1" si="155"/>
        <v>32847</v>
      </c>
      <c r="R449">
        <f t="shared" ca="1" si="156"/>
        <v>34626.25391130706</v>
      </c>
      <c r="S449">
        <f t="shared" ca="1" si="157"/>
        <v>38957.636955320944</v>
      </c>
      <c r="T449" s="1">
        <f t="shared" ca="1" si="158"/>
        <v>419167.63224557391</v>
      </c>
      <c r="U449" s="2">
        <f t="shared" ca="1" si="159"/>
        <v>201990.25941683268</v>
      </c>
      <c r="V449" s="1">
        <f t="shared" ca="1" si="160"/>
        <v>217177.37282874124</v>
      </c>
      <c r="AD449" s="6">
        <f ca="1">IF(Table2[[#This Row],[gender]]="men",1,0)</f>
        <v>1</v>
      </c>
      <c r="AE449" s="7">
        <f ca="1">IF(Table2[[#This Row],[gender]]="women",1,0)</f>
        <v>0</v>
      </c>
      <c r="AF449" s="7"/>
      <c r="AG449" s="8"/>
      <c r="AI449" s="6">
        <f ca="1">IF(Table2[[#This Row],[field_of_work]]="health",1,0)</f>
        <v>0</v>
      </c>
      <c r="AJ449" s="7">
        <f ca="1">IF(Table2[[#This Row],[field_of_work]]="construction",1,0)</f>
        <v>0</v>
      </c>
      <c r="AK449" s="7">
        <f ca="1">IF(Table2[[#This Row],[field_of_work]]="teaching",1,0)</f>
        <v>0</v>
      </c>
      <c r="AL449" s="7">
        <f ca="1">IF(Table2[[#This Row],[field_of_work]]="IT",1,0)</f>
        <v>1</v>
      </c>
      <c r="AM449" s="7">
        <f ca="1">IF(Table2[[#This Row],[field_of_work]]="general work",1,0)</f>
        <v>0</v>
      </c>
      <c r="AN449" s="7">
        <f ca="1">IF(Table2[[#This Row],[field_of_work]]="agriculture",1,0)</f>
        <v>0</v>
      </c>
      <c r="AO449" s="7"/>
      <c r="AP449" s="7"/>
      <c r="AQ449" s="7"/>
      <c r="AR449" s="7"/>
      <c r="AS449" s="7"/>
      <c r="AT449" s="8"/>
      <c r="AV449" s="19">
        <f t="shared" ca="1" si="140"/>
        <v>19149.542505827871</v>
      </c>
      <c r="AW449" s="8"/>
      <c r="AX449" s="6">
        <f ca="1">IF(Table2[[#This Row],[debts]]&gt;$AY$14,1,0)</f>
        <v>1</v>
      </c>
      <c r="AY449" s="7"/>
      <c r="AZ449" s="8"/>
      <c r="BA449" s="26">
        <f ca="1">Table2[[#This Row],[mortage_left]]/Table2[[#This Row],[value_of_house]]</f>
        <v>0.40413701518860035</v>
      </c>
      <c r="BB449" s="7">
        <f t="shared" ca="1" si="161"/>
        <v>0</v>
      </c>
      <c r="BC449" s="7"/>
      <c r="BD449" s="7"/>
      <c r="BE449" s="6">
        <f ca="1">IF(Table2[[#This Row],[area]]="area1",Table2[[#This Row],[income]],0)</f>
        <v>0</v>
      </c>
      <c r="BF449" s="7">
        <f ca="1">IF(Table2[[#This Row],[area]]="area2",Table2[[#This Row],[income]],0)</f>
        <v>0</v>
      </c>
      <c r="BG449" s="7">
        <f ca="1">IF(Table2[[#This Row],[area]]="area3",Table2[[#This Row],[income]],0)</f>
        <v>0</v>
      </c>
      <c r="BH449" s="7">
        <f ca="1">IF(Table2[[#This Row],[area]]="area4",Table2[[#This Row],[income]],0)</f>
        <v>0</v>
      </c>
      <c r="BI449" s="7">
        <f ca="1">IF(Table2[[#This Row],[area]]="area5",Table2[[#This Row],[income]],0)</f>
        <v>0</v>
      </c>
      <c r="BJ449" s="7">
        <f ca="1">IF(Table2[[#This Row],[area]]="area6",Table2[[#This Row],[income]],0)</f>
        <v>0</v>
      </c>
      <c r="BK449" s="7">
        <f ca="1">IF(Table2[[#This Row],[area]]="area7",Table2[[#This Row],[income]],0)</f>
        <v>0</v>
      </c>
      <c r="BL449" s="7">
        <f ca="1">IF(Table2[[#This Row],[area]]="area8",Table2[[#This Row],[income]],0)</f>
        <v>0</v>
      </c>
      <c r="BM449" s="7">
        <f ca="1">IF(Table2[[#This Row],[area]]="area9",Table2[[#This Row],[income]],0)</f>
        <v>0</v>
      </c>
      <c r="BN449" s="7">
        <f ca="1">IF(Table2[[#This Row],[area]]="area10",Table2[[#This Row],[income]],0)</f>
        <v>55475</v>
      </c>
      <c r="BO449" s="6">
        <f ca="1">IF(Table2[[#This Row],[field_of_work]]="health",Table2[[#This Row],[income]],0)</f>
        <v>0</v>
      </c>
      <c r="BP449" s="7">
        <f ca="1">IF(Table2[[#This Row],[field_of_work]]="construction",Table2[[#This Row],[income]],0)</f>
        <v>0</v>
      </c>
      <c r="BQ449" s="7">
        <f ca="1">IF(Table2[[#This Row],[field_of_work]]="teaching",Table2[[#This Row],[income]],0)</f>
        <v>0</v>
      </c>
      <c r="BR449" s="7">
        <f ca="1">IF(Table2[[#This Row],[field_of_work]]="IT",Table2[[#This Row],[income]],0)</f>
        <v>55475</v>
      </c>
      <c r="BS449" s="7">
        <f ca="1">IF(Table2[[#This Row],[field_of_work]]="general work",Table2[[#This Row],[income]],0)</f>
        <v>0</v>
      </c>
      <c r="BT449" s="8">
        <f ca="1">IF(Table2[[#This Row],[field_of_work]]="agriculture",Table2[[#This Row],[income]],0)</f>
        <v>0</v>
      </c>
      <c r="BU449" s="6">
        <f ca="1">IF(Table2[[#This Row],[value_of_debts]]&gt;Table2[[#This Row],[income]],1,0)</f>
        <v>1</v>
      </c>
      <c r="BV449" s="7"/>
      <c r="BW449" s="6">
        <f ca="1">IF(Table2[[#This Row],[net_worth_of_person($)]]&gt;$BX$14,Table2[[#This Row],[age]],0)</f>
        <v>35</v>
      </c>
      <c r="BX449" s="8"/>
    </row>
    <row r="450" spans="2:76" x14ac:dyDescent="0.3">
      <c r="B450">
        <f t="shared" ca="1" si="141"/>
        <v>2</v>
      </c>
      <c r="C450" t="str">
        <f t="shared" ca="1" si="142"/>
        <v>women</v>
      </c>
      <c r="D450">
        <f t="shared" ca="1" si="143"/>
        <v>37</v>
      </c>
      <c r="E450">
        <f t="shared" ca="1" si="144"/>
        <v>4</v>
      </c>
      <c r="F450" t="str">
        <f t="shared" ca="1" si="145"/>
        <v>IT</v>
      </c>
      <c r="G450">
        <f t="shared" ca="1" si="146"/>
        <v>3</v>
      </c>
      <c r="H450" t="str">
        <f t="shared" ca="1" si="147"/>
        <v>university</v>
      </c>
      <c r="I450">
        <f t="shared" ca="1" si="148"/>
        <v>0</v>
      </c>
      <c r="J450">
        <f t="shared" ca="1" si="149"/>
        <v>2</v>
      </c>
      <c r="K450">
        <f t="shared" ca="1" si="150"/>
        <v>33016</v>
      </c>
      <c r="L450">
        <f t="shared" ca="1" si="151"/>
        <v>6</v>
      </c>
      <c r="M450" t="str">
        <f t="shared" ca="1" si="139"/>
        <v>area6</v>
      </c>
      <c r="N450">
        <f t="shared" ca="1" si="152"/>
        <v>99048</v>
      </c>
      <c r="O450" s="2">
        <f t="shared" ca="1" si="153"/>
        <v>88414.992465871765</v>
      </c>
      <c r="P450" s="1">
        <f t="shared" ca="1" si="154"/>
        <v>38299.085011655741</v>
      </c>
      <c r="Q450">
        <f t="shared" ca="1" si="155"/>
        <v>2652</v>
      </c>
      <c r="R450">
        <f t="shared" ca="1" si="156"/>
        <v>6862.4136321309061</v>
      </c>
      <c r="S450">
        <f t="shared" ca="1" si="157"/>
        <v>2768.3512685938044</v>
      </c>
      <c r="T450" s="1">
        <f t="shared" ca="1" si="158"/>
        <v>140115.43628024956</v>
      </c>
      <c r="U450" s="2">
        <f t="shared" ca="1" si="159"/>
        <v>97929.40609800267</v>
      </c>
      <c r="V450" s="1">
        <f t="shared" ca="1" si="160"/>
        <v>42186.03018224689</v>
      </c>
      <c r="AD450" s="6">
        <f ca="1">IF(Table2[[#This Row],[gender]]="men",1,0)</f>
        <v>0</v>
      </c>
      <c r="AE450" s="7">
        <f ca="1">IF(Table2[[#This Row],[gender]]="women",1,0)</f>
        <v>1</v>
      </c>
      <c r="AF450" s="7"/>
      <c r="AG450" s="8"/>
      <c r="AI450" s="6">
        <f ca="1">IF(Table2[[#This Row],[field_of_work]]="health",1,0)</f>
        <v>0</v>
      </c>
      <c r="AJ450" s="7">
        <f ca="1">IF(Table2[[#This Row],[field_of_work]]="construction",1,0)</f>
        <v>0</v>
      </c>
      <c r="AK450" s="7">
        <f ca="1">IF(Table2[[#This Row],[field_of_work]]="teaching",1,0)</f>
        <v>0</v>
      </c>
      <c r="AL450" s="7">
        <f ca="1">IF(Table2[[#This Row],[field_of_work]]="IT",1,0)</f>
        <v>1</v>
      </c>
      <c r="AM450" s="7">
        <f ca="1">IF(Table2[[#This Row],[field_of_work]]="general work",1,0)</f>
        <v>0</v>
      </c>
      <c r="AN450" s="7">
        <f ca="1">IF(Table2[[#This Row],[field_of_work]]="agriculture",1,0)</f>
        <v>0</v>
      </c>
      <c r="AO450" s="7"/>
      <c r="AP450" s="7"/>
      <c r="AQ450" s="7"/>
      <c r="AR450" s="7"/>
      <c r="AS450" s="7"/>
      <c r="AT450" s="8"/>
      <c r="AV450" s="19">
        <f t="shared" ca="1" si="140"/>
        <v>63258.260214076836</v>
      </c>
      <c r="AW450" s="8"/>
      <c r="AX450" s="6">
        <f ca="1">IF(Table2[[#This Row],[debts]]&gt;$AY$14,1,0)</f>
        <v>1</v>
      </c>
      <c r="AY450" s="7"/>
      <c r="AZ450" s="8"/>
      <c r="BA450" s="26">
        <f ca="1">Table2[[#This Row],[mortage_left]]/Table2[[#This Row],[value_of_house]]</f>
        <v>0.89264793298069389</v>
      </c>
      <c r="BB450" s="7">
        <f t="shared" ca="1" si="161"/>
        <v>0</v>
      </c>
      <c r="BC450" s="7"/>
      <c r="BD450" s="7"/>
      <c r="BE450" s="6">
        <f ca="1">IF(Table2[[#This Row],[area]]="area1",Table2[[#This Row],[income]],0)</f>
        <v>0</v>
      </c>
      <c r="BF450" s="7">
        <f ca="1">IF(Table2[[#This Row],[area]]="area2",Table2[[#This Row],[income]],0)</f>
        <v>0</v>
      </c>
      <c r="BG450" s="7">
        <f ca="1">IF(Table2[[#This Row],[area]]="area3",Table2[[#This Row],[income]],0)</f>
        <v>0</v>
      </c>
      <c r="BH450" s="7">
        <f ca="1">IF(Table2[[#This Row],[area]]="area4",Table2[[#This Row],[income]],0)</f>
        <v>0</v>
      </c>
      <c r="BI450" s="7">
        <f ca="1">IF(Table2[[#This Row],[area]]="area5",Table2[[#This Row],[income]],0)</f>
        <v>0</v>
      </c>
      <c r="BJ450" s="7">
        <f ca="1">IF(Table2[[#This Row],[area]]="area6",Table2[[#This Row],[income]],0)</f>
        <v>33016</v>
      </c>
      <c r="BK450" s="7">
        <f ca="1">IF(Table2[[#This Row],[area]]="area7",Table2[[#This Row],[income]],0)</f>
        <v>0</v>
      </c>
      <c r="BL450" s="7">
        <f ca="1">IF(Table2[[#This Row],[area]]="area8",Table2[[#This Row],[income]],0)</f>
        <v>0</v>
      </c>
      <c r="BM450" s="7">
        <f ca="1">IF(Table2[[#This Row],[area]]="area9",Table2[[#This Row],[income]],0)</f>
        <v>0</v>
      </c>
      <c r="BN450" s="7">
        <f ca="1">IF(Table2[[#This Row],[area]]="area10",Table2[[#This Row],[income]],0)</f>
        <v>0</v>
      </c>
      <c r="BO450" s="6">
        <f ca="1">IF(Table2[[#This Row],[field_of_work]]="health",Table2[[#This Row],[income]],0)</f>
        <v>0</v>
      </c>
      <c r="BP450" s="7">
        <f ca="1">IF(Table2[[#This Row],[field_of_work]]="construction",Table2[[#This Row],[income]],0)</f>
        <v>0</v>
      </c>
      <c r="BQ450" s="7">
        <f ca="1">IF(Table2[[#This Row],[field_of_work]]="teaching",Table2[[#This Row],[income]],0)</f>
        <v>0</v>
      </c>
      <c r="BR450" s="7">
        <f ca="1">IF(Table2[[#This Row],[field_of_work]]="IT",Table2[[#This Row],[income]],0)</f>
        <v>33016</v>
      </c>
      <c r="BS450" s="7">
        <f ca="1">IF(Table2[[#This Row],[field_of_work]]="general work",Table2[[#This Row],[income]],0)</f>
        <v>0</v>
      </c>
      <c r="BT450" s="8">
        <f ca="1">IF(Table2[[#This Row],[field_of_work]]="agriculture",Table2[[#This Row],[income]],0)</f>
        <v>0</v>
      </c>
      <c r="BU450" s="6">
        <f ca="1">IF(Table2[[#This Row],[value_of_debts]]&gt;Table2[[#This Row],[income]],1,0)</f>
        <v>1</v>
      </c>
      <c r="BV450" s="7"/>
      <c r="BW450" s="6">
        <f ca="1">IF(Table2[[#This Row],[net_worth_of_person($)]]&gt;$BX$14,Table2[[#This Row],[age]],0)</f>
        <v>37</v>
      </c>
      <c r="BX450" s="8"/>
    </row>
    <row r="451" spans="2:76" x14ac:dyDescent="0.3">
      <c r="B451">
        <f t="shared" ca="1" si="141"/>
        <v>2</v>
      </c>
      <c r="C451" t="str">
        <f t="shared" ca="1" si="142"/>
        <v>women</v>
      </c>
      <c r="D451">
        <f t="shared" ca="1" si="143"/>
        <v>26</v>
      </c>
      <c r="E451">
        <f t="shared" ca="1" si="144"/>
        <v>1</v>
      </c>
      <c r="F451" t="str">
        <f t="shared" ca="1" si="145"/>
        <v>health</v>
      </c>
      <c r="G451">
        <f t="shared" ca="1" si="146"/>
        <v>2</v>
      </c>
      <c r="H451" t="str">
        <f t="shared" ca="1" si="147"/>
        <v>college</v>
      </c>
      <c r="I451">
        <f t="shared" ca="1" si="148"/>
        <v>2</v>
      </c>
      <c r="J451">
        <f t="shared" ca="1" si="149"/>
        <v>1</v>
      </c>
      <c r="K451">
        <f t="shared" ca="1" si="150"/>
        <v>81935</v>
      </c>
      <c r="L451">
        <f t="shared" ca="1" si="151"/>
        <v>9</v>
      </c>
      <c r="M451" t="str">
        <f t="shared" ca="1" si="139"/>
        <v>area9</v>
      </c>
      <c r="N451">
        <f t="shared" ca="1" si="152"/>
        <v>245805</v>
      </c>
      <c r="O451" s="2">
        <f t="shared" ca="1" si="153"/>
        <v>137724.16568450633</v>
      </c>
      <c r="P451" s="1">
        <f t="shared" ca="1" si="154"/>
        <v>63258.260214076836</v>
      </c>
      <c r="Q451">
        <f t="shared" ca="1" si="155"/>
        <v>60704</v>
      </c>
      <c r="R451">
        <f t="shared" ca="1" si="156"/>
        <v>131566.67241128441</v>
      </c>
      <c r="S451">
        <f t="shared" ca="1" si="157"/>
        <v>50698.922363809572</v>
      </c>
      <c r="T451" s="1">
        <f t="shared" ca="1" si="158"/>
        <v>359762.18257788639</v>
      </c>
      <c r="U451" s="2">
        <f t="shared" ca="1" si="159"/>
        <v>329994.83809579071</v>
      </c>
      <c r="V451" s="1">
        <f t="shared" ca="1" si="160"/>
        <v>29767.344482095679</v>
      </c>
      <c r="AD451" s="6">
        <f ca="1">IF(Table2[[#This Row],[gender]]="men",1,0)</f>
        <v>0</v>
      </c>
      <c r="AE451" s="7">
        <f ca="1">IF(Table2[[#This Row],[gender]]="women",1,0)</f>
        <v>1</v>
      </c>
      <c r="AF451" s="7"/>
      <c r="AG451" s="8"/>
      <c r="AI451" s="6">
        <f ca="1">IF(Table2[[#This Row],[field_of_work]]="health",1,0)</f>
        <v>1</v>
      </c>
      <c r="AJ451" s="7">
        <f ca="1">IF(Table2[[#This Row],[field_of_work]]="construction",1,0)</f>
        <v>0</v>
      </c>
      <c r="AK451" s="7">
        <f ca="1">IF(Table2[[#This Row],[field_of_work]]="teaching",1,0)</f>
        <v>0</v>
      </c>
      <c r="AL451" s="7">
        <f ca="1">IF(Table2[[#This Row],[field_of_work]]="IT",1,0)</f>
        <v>0</v>
      </c>
      <c r="AM451" s="7">
        <f ca="1">IF(Table2[[#This Row],[field_of_work]]="general work",1,0)</f>
        <v>0</v>
      </c>
      <c r="AN451" s="7">
        <f ca="1">IF(Table2[[#This Row],[field_of_work]]="agriculture",1,0)</f>
        <v>0</v>
      </c>
      <c r="AO451" s="7"/>
      <c r="AP451" s="7"/>
      <c r="AQ451" s="7"/>
      <c r="AR451" s="7"/>
      <c r="AS451" s="7"/>
      <c r="AT451" s="8"/>
      <c r="AV451" s="19">
        <f t="shared" ca="1" si="140"/>
        <v>16215.446364291647</v>
      </c>
      <c r="AW451" s="8"/>
      <c r="AX451" s="6">
        <f ca="1">IF(Table2[[#This Row],[debts]]&gt;$AY$14,1,0)</f>
        <v>1</v>
      </c>
      <c r="AY451" s="7"/>
      <c r="AZ451" s="8"/>
      <c r="BA451" s="26">
        <f ca="1">Table2[[#This Row],[mortage_left]]/Table2[[#This Row],[value_of_house]]</f>
        <v>0.56029847108279462</v>
      </c>
      <c r="BB451" s="7">
        <f t="shared" ca="1" si="161"/>
        <v>0</v>
      </c>
      <c r="BC451" s="7"/>
      <c r="BD451" s="7"/>
      <c r="BE451" s="6">
        <f ca="1">IF(Table2[[#This Row],[area]]="area1",Table2[[#This Row],[income]],0)</f>
        <v>0</v>
      </c>
      <c r="BF451" s="7">
        <f ca="1">IF(Table2[[#This Row],[area]]="area2",Table2[[#This Row],[income]],0)</f>
        <v>0</v>
      </c>
      <c r="BG451" s="7">
        <f ca="1">IF(Table2[[#This Row],[area]]="area3",Table2[[#This Row],[income]],0)</f>
        <v>0</v>
      </c>
      <c r="BH451" s="7">
        <f ca="1">IF(Table2[[#This Row],[area]]="area4",Table2[[#This Row],[income]],0)</f>
        <v>0</v>
      </c>
      <c r="BI451" s="7">
        <f ca="1">IF(Table2[[#This Row],[area]]="area5",Table2[[#This Row],[income]],0)</f>
        <v>0</v>
      </c>
      <c r="BJ451" s="7">
        <f ca="1">IF(Table2[[#This Row],[area]]="area6",Table2[[#This Row],[income]],0)</f>
        <v>0</v>
      </c>
      <c r="BK451" s="7">
        <f ca="1">IF(Table2[[#This Row],[area]]="area7",Table2[[#This Row],[income]],0)</f>
        <v>0</v>
      </c>
      <c r="BL451" s="7">
        <f ca="1">IF(Table2[[#This Row],[area]]="area8",Table2[[#This Row],[income]],0)</f>
        <v>0</v>
      </c>
      <c r="BM451" s="7">
        <f ca="1">IF(Table2[[#This Row],[area]]="area9",Table2[[#This Row],[income]],0)</f>
        <v>81935</v>
      </c>
      <c r="BN451" s="7">
        <f ca="1">IF(Table2[[#This Row],[area]]="area10",Table2[[#This Row],[income]],0)</f>
        <v>0</v>
      </c>
      <c r="BO451" s="6">
        <f ca="1">IF(Table2[[#This Row],[field_of_work]]="health",Table2[[#This Row],[income]],0)</f>
        <v>81935</v>
      </c>
      <c r="BP451" s="7">
        <f ca="1">IF(Table2[[#This Row],[field_of_work]]="construction",Table2[[#This Row],[income]],0)</f>
        <v>0</v>
      </c>
      <c r="BQ451" s="7">
        <f ca="1">IF(Table2[[#This Row],[field_of_work]]="teaching",Table2[[#This Row],[income]],0)</f>
        <v>0</v>
      </c>
      <c r="BR451" s="7">
        <f ca="1">IF(Table2[[#This Row],[field_of_work]]="IT",Table2[[#This Row],[income]],0)</f>
        <v>0</v>
      </c>
      <c r="BS451" s="7">
        <f ca="1">IF(Table2[[#This Row],[field_of_work]]="general work",Table2[[#This Row],[income]],0)</f>
        <v>0</v>
      </c>
      <c r="BT451" s="8">
        <f ca="1">IF(Table2[[#This Row],[field_of_work]]="agriculture",Table2[[#This Row],[income]],0)</f>
        <v>0</v>
      </c>
      <c r="BU451" s="6">
        <f ca="1">IF(Table2[[#This Row],[value_of_debts]]&gt;Table2[[#This Row],[income]],1,0)</f>
        <v>1</v>
      </c>
      <c r="BV451" s="7"/>
      <c r="BW451" s="6">
        <f ca="1">IF(Table2[[#This Row],[net_worth_of_person($)]]&gt;$BX$14,Table2[[#This Row],[age]],0)</f>
        <v>26</v>
      </c>
      <c r="BX451" s="8"/>
    </row>
    <row r="452" spans="2:76" x14ac:dyDescent="0.3">
      <c r="B452">
        <f t="shared" ca="1" si="141"/>
        <v>1</v>
      </c>
      <c r="C452" t="str">
        <f t="shared" ca="1" si="142"/>
        <v>men</v>
      </c>
      <c r="D452">
        <f t="shared" ca="1" si="143"/>
        <v>32</v>
      </c>
      <c r="E452">
        <f t="shared" ca="1" si="144"/>
        <v>6</v>
      </c>
      <c r="F452" t="str">
        <f t="shared" ca="1" si="145"/>
        <v>agriculture</v>
      </c>
      <c r="G452">
        <f t="shared" ca="1" si="146"/>
        <v>2</v>
      </c>
      <c r="H452" t="str">
        <f t="shared" ca="1" si="147"/>
        <v>college</v>
      </c>
      <c r="I452">
        <f t="shared" ca="1" si="148"/>
        <v>3</v>
      </c>
      <c r="J452">
        <f t="shared" ca="1" si="149"/>
        <v>2</v>
      </c>
      <c r="K452">
        <f t="shared" ca="1" si="150"/>
        <v>67566</v>
      </c>
      <c r="L452">
        <f t="shared" ca="1" si="151"/>
        <v>9</v>
      </c>
      <c r="M452" t="str">
        <f t="shared" ca="1" si="139"/>
        <v>area9</v>
      </c>
      <c r="N452">
        <f t="shared" ca="1" si="152"/>
        <v>270264</v>
      </c>
      <c r="O452" s="2">
        <f t="shared" ca="1" si="153"/>
        <v>64431.029026679586</v>
      </c>
      <c r="P452" s="1">
        <f t="shared" ca="1" si="154"/>
        <v>32430.892728583294</v>
      </c>
      <c r="Q452">
        <f t="shared" ca="1" si="155"/>
        <v>21612</v>
      </c>
      <c r="R452">
        <f t="shared" ca="1" si="156"/>
        <v>81130.682593501071</v>
      </c>
      <c r="S452">
        <f t="shared" ca="1" si="157"/>
        <v>38148.558183065223</v>
      </c>
      <c r="T452" s="1">
        <f t="shared" ca="1" si="158"/>
        <v>340843.45091164851</v>
      </c>
      <c r="U452" s="2">
        <f t="shared" ca="1" si="159"/>
        <v>167173.71162018063</v>
      </c>
      <c r="V452" s="1">
        <f t="shared" ca="1" si="160"/>
        <v>173669.73929146788</v>
      </c>
      <c r="AD452" s="6">
        <f ca="1">IF(Table2[[#This Row],[gender]]="men",1,0)</f>
        <v>1</v>
      </c>
      <c r="AE452" s="7">
        <f ca="1">IF(Table2[[#This Row],[gender]]="women",1,0)</f>
        <v>0</v>
      </c>
      <c r="AF452" s="7"/>
      <c r="AG452" s="8"/>
      <c r="AI452" s="6">
        <f ca="1">IF(Table2[[#This Row],[field_of_work]]="health",1,0)</f>
        <v>0</v>
      </c>
      <c r="AJ452" s="7">
        <f ca="1">IF(Table2[[#This Row],[field_of_work]]="construction",1,0)</f>
        <v>0</v>
      </c>
      <c r="AK452" s="7">
        <f ca="1">IF(Table2[[#This Row],[field_of_work]]="teaching",1,0)</f>
        <v>0</v>
      </c>
      <c r="AL452" s="7">
        <f ca="1">IF(Table2[[#This Row],[field_of_work]]="IT",1,0)</f>
        <v>0</v>
      </c>
      <c r="AM452" s="7">
        <f ca="1">IF(Table2[[#This Row],[field_of_work]]="general work",1,0)</f>
        <v>0</v>
      </c>
      <c r="AN452" s="7">
        <f ca="1">IF(Table2[[#This Row],[field_of_work]]="agriculture",1,0)</f>
        <v>1</v>
      </c>
      <c r="AO452" s="7"/>
      <c r="AP452" s="7"/>
      <c r="AQ452" s="7"/>
      <c r="AR452" s="7"/>
      <c r="AS452" s="7"/>
      <c r="AT452" s="8"/>
      <c r="AV452" s="19">
        <f t="shared" ca="1" si="140"/>
        <v>25255.140545626276</v>
      </c>
      <c r="AW452" s="8"/>
      <c r="AX452" s="6">
        <f ca="1">IF(Table2[[#This Row],[debts]]&gt;$AY$14,1,0)</f>
        <v>1</v>
      </c>
      <c r="AY452" s="7"/>
      <c r="AZ452" s="8"/>
      <c r="BA452" s="26">
        <f ca="1">Table2[[#This Row],[mortage_left]]/Table2[[#This Row],[value_of_house]]</f>
        <v>0.23840033828656271</v>
      </c>
      <c r="BB452" s="7">
        <f t="shared" ca="1" si="161"/>
        <v>1</v>
      </c>
      <c r="BC452" s="7"/>
      <c r="BD452" s="7"/>
      <c r="BE452" s="6">
        <f ca="1">IF(Table2[[#This Row],[area]]="area1",Table2[[#This Row],[income]],0)</f>
        <v>0</v>
      </c>
      <c r="BF452" s="7">
        <f ca="1">IF(Table2[[#This Row],[area]]="area2",Table2[[#This Row],[income]],0)</f>
        <v>0</v>
      </c>
      <c r="BG452" s="7">
        <f ca="1">IF(Table2[[#This Row],[area]]="area3",Table2[[#This Row],[income]],0)</f>
        <v>0</v>
      </c>
      <c r="BH452" s="7">
        <f ca="1">IF(Table2[[#This Row],[area]]="area4",Table2[[#This Row],[income]],0)</f>
        <v>0</v>
      </c>
      <c r="BI452" s="7">
        <f ca="1">IF(Table2[[#This Row],[area]]="area5",Table2[[#This Row],[income]],0)</f>
        <v>0</v>
      </c>
      <c r="BJ452" s="7">
        <f ca="1">IF(Table2[[#This Row],[area]]="area6",Table2[[#This Row],[income]],0)</f>
        <v>0</v>
      </c>
      <c r="BK452" s="7">
        <f ca="1">IF(Table2[[#This Row],[area]]="area7",Table2[[#This Row],[income]],0)</f>
        <v>0</v>
      </c>
      <c r="BL452" s="7">
        <f ca="1">IF(Table2[[#This Row],[area]]="area8",Table2[[#This Row],[income]],0)</f>
        <v>0</v>
      </c>
      <c r="BM452" s="7">
        <f ca="1">IF(Table2[[#This Row],[area]]="area9",Table2[[#This Row],[income]],0)</f>
        <v>67566</v>
      </c>
      <c r="BN452" s="7">
        <f ca="1">IF(Table2[[#This Row],[area]]="area10",Table2[[#This Row],[income]],0)</f>
        <v>0</v>
      </c>
      <c r="BO452" s="6">
        <f ca="1">IF(Table2[[#This Row],[field_of_work]]="health",Table2[[#This Row],[income]],0)</f>
        <v>0</v>
      </c>
      <c r="BP452" s="7">
        <f ca="1">IF(Table2[[#This Row],[field_of_work]]="construction",Table2[[#This Row],[income]],0)</f>
        <v>0</v>
      </c>
      <c r="BQ452" s="7">
        <f ca="1">IF(Table2[[#This Row],[field_of_work]]="teaching",Table2[[#This Row],[income]],0)</f>
        <v>0</v>
      </c>
      <c r="BR452" s="7">
        <f ca="1">IF(Table2[[#This Row],[field_of_work]]="IT",Table2[[#This Row],[income]],0)</f>
        <v>0</v>
      </c>
      <c r="BS452" s="7">
        <f ca="1">IF(Table2[[#This Row],[field_of_work]]="general work",Table2[[#This Row],[income]],0)</f>
        <v>0</v>
      </c>
      <c r="BT452" s="8">
        <f ca="1">IF(Table2[[#This Row],[field_of_work]]="agriculture",Table2[[#This Row],[income]],0)</f>
        <v>67566</v>
      </c>
      <c r="BU452" s="6">
        <f ca="1">IF(Table2[[#This Row],[value_of_debts]]&gt;Table2[[#This Row],[income]],1,0)</f>
        <v>1</v>
      </c>
      <c r="BV452" s="7"/>
      <c r="BW452" s="6">
        <f ca="1">IF(Table2[[#This Row],[net_worth_of_person($)]]&gt;$BX$14,Table2[[#This Row],[age]],0)</f>
        <v>32</v>
      </c>
      <c r="BX452" s="8"/>
    </row>
    <row r="453" spans="2:76" x14ac:dyDescent="0.3">
      <c r="B453">
        <f t="shared" ca="1" si="141"/>
        <v>1</v>
      </c>
      <c r="C453" t="str">
        <f t="shared" ca="1" si="142"/>
        <v>men</v>
      </c>
      <c r="D453">
        <f t="shared" ca="1" si="143"/>
        <v>39</v>
      </c>
      <c r="E453">
        <f t="shared" ca="1" si="144"/>
        <v>3</v>
      </c>
      <c r="F453" t="str">
        <f t="shared" ca="1" si="145"/>
        <v>teaching</v>
      </c>
      <c r="G453">
        <f t="shared" ca="1" si="146"/>
        <v>3</v>
      </c>
      <c r="H453" t="str">
        <f t="shared" ca="1" si="147"/>
        <v>university</v>
      </c>
      <c r="I453">
        <f t="shared" ca="1" si="148"/>
        <v>2</v>
      </c>
      <c r="J453">
        <f t="shared" ca="1" si="149"/>
        <v>2</v>
      </c>
      <c r="K453">
        <f t="shared" ca="1" si="150"/>
        <v>45441</v>
      </c>
      <c r="L453">
        <f t="shared" ca="1" si="151"/>
        <v>11</v>
      </c>
      <c r="M453" t="str">
        <f t="shared" ca="1" si="139"/>
        <v>area10</v>
      </c>
      <c r="N453">
        <f t="shared" ca="1" si="152"/>
        <v>227205</v>
      </c>
      <c r="O453" s="2">
        <f t="shared" ca="1" si="153"/>
        <v>203841.56666832004</v>
      </c>
      <c r="P453" s="1">
        <f t="shared" ca="1" si="154"/>
        <v>50510.281091252553</v>
      </c>
      <c r="Q453">
        <f t="shared" ca="1" si="155"/>
        <v>24027</v>
      </c>
      <c r="R453">
        <f t="shared" ca="1" si="156"/>
        <v>51043.374199799684</v>
      </c>
      <c r="S453">
        <f t="shared" ca="1" si="157"/>
        <v>24195.425480025347</v>
      </c>
      <c r="T453" s="1">
        <f t="shared" ca="1" si="158"/>
        <v>301910.70657127793</v>
      </c>
      <c r="U453" s="2">
        <f t="shared" ca="1" si="159"/>
        <v>278911.94086811971</v>
      </c>
      <c r="V453" s="1">
        <f t="shared" ca="1" si="160"/>
        <v>22998.76570315822</v>
      </c>
      <c r="AD453" s="6">
        <f ca="1">IF(Table2[[#This Row],[gender]]="men",1,0)</f>
        <v>1</v>
      </c>
      <c r="AE453" s="7">
        <f ca="1">IF(Table2[[#This Row],[gender]]="women",1,0)</f>
        <v>0</v>
      </c>
      <c r="AF453" s="7"/>
      <c r="AG453" s="8"/>
      <c r="AI453" s="6">
        <f ca="1">IF(Table2[[#This Row],[field_of_work]]="health",1,0)</f>
        <v>0</v>
      </c>
      <c r="AJ453" s="7">
        <f ca="1">IF(Table2[[#This Row],[field_of_work]]="construction",1,0)</f>
        <v>0</v>
      </c>
      <c r="AK453" s="7">
        <f ca="1">IF(Table2[[#This Row],[field_of_work]]="teaching",1,0)</f>
        <v>1</v>
      </c>
      <c r="AL453" s="7">
        <f ca="1">IF(Table2[[#This Row],[field_of_work]]="IT",1,0)</f>
        <v>0</v>
      </c>
      <c r="AM453" s="7">
        <f ca="1">IF(Table2[[#This Row],[field_of_work]]="general work",1,0)</f>
        <v>0</v>
      </c>
      <c r="AN453" s="7">
        <f ca="1">IF(Table2[[#This Row],[field_of_work]]="agriculture",1,0)</f>
        <v>0</v>
      </c>
      <c r="AO453" s="7"/>
      <c r="AP453" s="7"/>
      <c r="AQ453" s="7"/>
      <c r="AR453" s="7"/>
      <c r="AS453" s="7"/>
      <c r="AT453" s="8"/>
      <c r="AV453" s="19">
        <f t="shared" ca="1" si="140"/>
        <v>9660.8381297983142</v>
      </c>
      <c r="AW453" s="8"/>
      <c r="AX453" s="6">
        <f ca="1">IF(Table2[[#This Row],[debts]]&gt;$AY$14,1,0)</f>
        <v>1</v>
      </c>
      <c r="AY453" s="7"/>
      <c r="AZ453" s="8"/>
      <c r="BA453" s="26">
        <f ca="1">Table2[[#This Row],[mortage_left]]/Table2[[#This Row],[value_of_house]]</f>
        <v>0.89717025007513052</v>
      </c>
      <c r="BB453" s="7">
        <f t="shared" ca="1" si="161"/>
        <v>0</v>
      </c>
      <c r="BC453" s="7"/>
      <c r="BD453" s="7"/>
      <c r="BE453" s="6">
        <f ca="1">IF(Table2[[#This Row],[area]]="area1",Table2[[#This Row],[income]],0)</f>
        <v>0</v>
      </c>
      <c r="BF453" s="7">
        <f ca="1">IF(Table2[[#This Row],[area]]="area2",Table2[[#This Row],[income]],0)</f>
        <v>0</v>
      </c>
      <c r="BG453" s="7">
        <f ca="1">IF(Table2[[#This Row],[area]]="area3",Table2[[#This Row],[income]],0)</f>
        <v>0</v>
      </c>
      <c r="BH453" s="7">
        <f ca="1">IF(Table2[[#This Row],[area]]="area4",Table2[[#This Row],[income]],0)</f>
        <v>0</v>
      </c>
      <c r="BI453" s="7">
        <f ca="1">IF(Table2[[#This Row],[area]]="area5",Table2[[#This Row],[income]],0)</f>
        <v>0</v>
      </c>
      <c r="BJ453" s="7">
        <f ca="1">IF(Table2[[#This Row],[area]]="area6",Table2[[#This Row],[income]],0)</f>
        <v>0</v>
      </c>
      <c r="BK453" s="7">
        <f ca="1">IF(Table2[[#This Row],[area]]="area7",Table2[[#This Row],[income]],0)</f>
        <v>0</v>
      </c>
      <c r="BL453" s="7">
        <f ca="1">IF(Table2[[#This Row],[area]]="area8",Table2[[#This Row],[income]],0)</f>
        <v>0</v>
      </c>
      <c r="BM453" s="7">
        <f ca="1">IF(Table2[[#This Row],[area]]="area9",Table2[[#This Row],[income]],0)</f>
        <v>0</v>
      </c>
      <c r="BN453" s="7">
        <f ca="1">IF(Table2[[#This Row],[area]]="area10",Table2[[#This Row],[income]],0)</f>
        <v>45441</v>
      </c>
      <c r="BO453" s="6">
        <f ca="1">IF(Table2[[#This Row],[field_of_work]]="health",Table2[[#This Row],[income]],0)</f>
        <v>0</v>
      </c>
      <c r="BP453" s="7">
        <f ca="1">IF(Table2[[#This Row],[field_of_work]]="construction",Table2[[#This Row],[income]],0)</f>
        <v>0</v>
      </c>
      <c r="BQ453" s="7">
        <f ca="1">IF(Table2[[#This Row],[field_of_work]]="teaching",Table2[[#This Row],[income]],0)</f>
        <v>45441</v>
      </c>
      <c r="BR453" s="7">
        <f ca="1">IF(Table2[[#This Row],[field_of_work]]="IT",Table2[[#This Row],[income]],0)</f>
        <v>0</v>
      </c>
      <c r="BS453" s="7">
        <f ca="1">IF(Table2[[#This Row],[field_of_work]]="general work",Table2[[#This Row],[income]],0)</f>
        <v>0</v>
      </c>
      <c r="BT453" s="8">
        <f ca="1">IF(Table2[[#This Row],[field_of_work]]="agriculture",Table2[[#This Row],[income]],0)</f>
        <v>0</v>
      </c>
      <c r="BU453" s="6">
        <f ca="1">IF(Table2[[#This Row],[value_of_debts]]&gt;Table2[[#This Row],[income]],1,0)</f>
        <v>1</v>
      </c>
      <c r="BV453" s="7"/>
      <c r="BW453" s="6">
        <f ca="1">IF(Table2[[#This Row],[net_worth_of_person($)]]&gt;$BX$14,Table2[[#This Row],[age]],0)</f>
        <v>39</v>
      </c>
      <c r="BX453" s="8"/>
    </row>
    <row r="454" spans="2:76" x14ac:dyDescent="0.3">
      <c r="B454">
        <f t="shared" ca="1" si="141"/>
        <v>2</v>
      </c>
      <c r="C454" t="str">
        <f t="shared" ca="1" si="142"/>
        <v>women</v>
      </c>
      <c r="D454">
        <f t="shared" ca="1" si="143"/>
        <v>28</v>
      </c>
      <c r="E454">
        <f t="shared" ca="1" si="144"/>
        <v>1</v>
      </c>
      <c r="F454" t="str">
        <f t="shared" ca="1" si="145"/>
        <v>health</v>
      </c>
      <c r="G454">
        <f t="shared" ca="1" si="146"/>
        <v>5</v>
      </c>
      <c r="H454" t="str">
        <f t="shared" ca="1" si="147"/>
        <v>other</v>
      </c>
      <c r="I454">
        <f t="shared" ca="1" si="148"/>
        <v>4</v>
      </c>
      <c r="J454">
        <f t="shared" ca="1" si="149"/>
        <v>3</v>
      </c>
      <c r="K454">
        <f t="shared" ca="1" si="150"/>
        <v>75519</v>
      </c>
      <c r="L454">
        <f t="shared" ca="1" si="151"/>
        <v>10</v>
      </c>
      <c r="M454" t="str">
        <f t="shared" ca="1" si="139"/>
        <v>area10</v>
      </c>
      <c r="N454">
        <f t="shared" ca="1" si="152"/>
        <v>377595</v>
      </c>
      <c r="O454" s="2">
        <f t="shared" ca="1" si="153"/>
        <v>308071.55486870353</v>
      </c>
      <c r="P454" s="1">
        <f t="shared" ca="1" si="154"/>
        <v>28982.514389394943</v>
      </c>
      <c r="Q454">
        <f t="shared" ca="1" si="155"/>
        <v>14468</v>
      </c>
      <c r="R454">
        <f t="shared" ca="1" si="156"/>
        <v>125265.27217990196</v>
      </c>
      <c r="S454">
        <f t="shared" ca="1" si="157"/>
        <v>25005.495392179528</v>
      </c>
      <c r="T454" s="1">
        <f t="shared" ca="1" si="158"/>
        <v>431583.00978157448</v>
      </c>
      <c r="U454" s="2">
        <f t="shared" ca="1" si="159"/>
        <v>447804.82704860548</v>
      </c>
      <c r="V454" s="1">
        <f t="shared" ca="1" si="160"/>
        <v>-16221.817267031001</v>
      </c>
      <c r="AD454" s="6">
        <f ca="1">IF(Table2[[#This Row],[gender]]="men",1,0)</f>
        <v>0</v>
      </c>
      <c r="AE454" s="7">
        <f ca="1">IF(Table2[[#This Row],[gender]]="women",1,0)</f>
        <v>1</v>
      </c>
      <c r="AF454" s="7"/>
      <c r="AG454" s="8"/>
      <c r="AI454" s="6">
        <f ca="1">IF(Table2[[#This Row],[field_of_work]]="health",1,0)</f>
        <v>1</v>
      </c>
      <c r="AJ454" s="7">
        <f ca="1">IF(Table2[[#This Row],[field_of_work]]="construction",1,0)</f>
        <v>0</v>
      </c>
      <c r="AK454" s="7">
        <f ca="1">IF(Table2[[#This Row],[field_of_work]]="teaching",1,0)</f>
        <v>0</v>
      </c>
      <c r="AL454" s="7">
        <f ca="1">IF(Table2[[#This Row],[field_of_work]]="IT",1,0)</f>
        <v>0</v>
      </c>
      <c r="AM454" s="7">
        <f ca="1">IF(Table2[[#This Row],[field_of_work]]="general work",1,0)</f>
        <v>0</v>
      </c>
      <c r="AN454" s="7">
        <f ca="1">IF(Table2[[#This Row],[field_of_work]]="agriculture",1,0)</f>
        <v>0</v>
      </c>
      <c r="AO454" s="7"/>
      <c r="AP454" s="7"/>
      <c r="AQ454" s="7"/>
      <c r="AR454" s="7"/>
      <c r="AS454" s="7"/>
      <c r="AT454" s="8"/>
      <c r="AV454" s="19">
        <f t="shared" ca="1" si="140"/>
        <v>86183.671025993288</v>
      </c>
      <c r="AW454" s="8"/>
      <c r="AX454" s="6">
        <f ca="1">IF(Table2[[#This Row],[debts]]&gt;$AY$14,1,0)</f>
        <v>1</v>
      </c>
      <c r="AY454" s="7"/>
      <c r="AZ454" s="8"/>
      <c r="BA454" s="26">
        <f ca="1">Table2[[#This Row],[mortage_left]]/Table2[[#This Row],[value_of_house]]</f>
        <v>0.8158782686971584</v>
      </c>
      <c r="BB454" s="7">
        <f t="shared" ca="1" si="161"/>
        <v>0</v>
      </c>
      <c r="BC454" s="7"/>
      <c r="BD454" s="7"/>
      <c r="BE454" s="6">
        <f ca="1">IF(Table2[[#This Row],[area]]="area1",Table2[[#This Row],[income]],0)</f>
        <v>0</v>
      </c>
      <c r="BF454" s="7">
        <f ca="1">IF(Table2[[#This Row],[area]]="area2",Table2[[#This Row],[income]],0)</f>
        <v>0</v>
      </c>
      <c r="BG454" s="7">
        <f ca="1">IF(Table2[[#This Row],[area]]="area3",Table2[[#This Row],[income]],0)</f>
        <v>0</v>
      </c>
      <c r="BH454" s="7">
        <f ca="1">IF(Table2[[#This Row],[area]]="area4",Table2[[#This Row],[income]],0)</f>
        <v>0</v>
      </c>
      <c r="BI454" s="7">
        <f ca="1">IF(Table2[[#This Row],[area]]="area5",Table2[[#This Row],[income]],0)</f>
        <v>0</v>
      </c>
      <c r="BJ454" s="7">
        <f ca="1">IF(Table2[[#This Row],[area]]="area6",Table2[[#This Row],[income]],0)</f>
        <v>0</v>
      </c>
      <c r="BK454" s="7">
        <f ca="1">IF(Table2[[#This Row],[area]]="area7",Table2[[#This Row],[income]],0)</f>
        <v>0</v>
      </c>
      <c r="BL454" s="7">
        <f ca="1">IF(Table2[[#This Row],[area]]="area8",Table2[[#This Row],[income]],0)</f>
        <v>0</v>
      </c>
      <c r="BM454" s="7">
        <f ca="1">IF(Table2[[#This Row],[area]]="area9",Table2[[#This Row],[income]],0)</f>
        <v>0</v>
      </c>
      <c r="BN454" s="7">
        <f ca="1">IF(Table2[[#This Row],[area]]="area10",Table2[[#This Row],[income]],0)</f>
        <v>75519</v>
      </c>
      <c r="BO454" s="6">
        <f ca="1">IF(Table2[[#This Row],[field_of_work]]="health",Table2[[#This Row],[income]],0)</f>
        <v>75519</v>
      </c>
      <c r="BP454" s="7">
        <f ca="1">IF(Table2[[#This Row],[field_of_work]]="construction",Table2[[#This Row],[income]],0)</f>
        <v>0</v>
      </c>
      <c r="BQ454" s="7">
        <f ca="1">IF(Table2[[#This Row],[field_of_work]]="teaching",Table2[[#This Row],[income]],0)</f>
        <v>0</v>
      </c>
      <c r="BR454" s="7">
        <f ca="1">IF(Table2[[#This Row],[field_of_work]]="IT",Table2[[#This Row],[income]],0)</f>
        <v>0</v>
      </c>
      <c r="BS454" s="7">
        <f ca="1">IF(Table2[[#This Row],[field_of_work]]="general work",Table2[[#This Row],[income]],0)</f>
        <v>0</v>
      </c>
      <c r="BT454" s="8">
        <f ca="1">IF(Table2[[#This Row],[field_of_work]]="agriculture",Table2[[#This Row],[income]],0)</f>
        <v>0</v>
      </c>
      <c r="BU454" s="6">
        <f ca="1">IF(Table2[[#This Row],[value_of_debts]]&gt;Table2[[#This Row],[income]],1,0)</f>
        <v>1</v>
      </c>
      <c r="BV454" s="7"/>
      <c r="BW454" s="6">
        <f ca="1">IF(Table2[[#This Row],[net_worth_of_person($)]]&gt;$BX$14,Table2[[#This Row],[age]],0)</f>
        <v>0</v>
      </c>
      <c r="BX454" s="8"/>
    </row>
    <row r="455" spans="2:76" x14ac:dyDescent="0.3">
      <c r="B455">
        <f t="shared" ca="1" si="141"/>
        <v>2</v>
      </c>
      <c r="C455" t="str">
        <f t="shared" ca="1" si="142"/>
        <v>women</v>
      </c>
      <c r="D455">
        <f t="shared" ca="1" si="143"/>
        <v>26</v>
      </c>
      <c r="E455">
        <f t="shared" ca="1" si="144"/>
        <v>2</v>
      </c>
      <c r="F455" t="str">
        <f t="shared" ca="1" si="145"/>
        <v>construction</v>
      </c>
      <c r="G455">
        <f t="shared" ca="1" si="146"/>
        <v>4</v>
      </c>
      <c r="H455" t="str">
        <f t="shared" ca="1" si="147"/>
        <v>technical</v>
      </c>
      <c r="I455">
        <f t="shared" ca="1" si="148"/>
        <v>3</v>
      </c>
      <c r="J455">
        <f t="shared" ca="1" si="149"/>
        <v>3</v>
      </c>
      <c r="K455">
        <f t="shared" ca="1" si="150"/>
        <v>89702</v>
      </c>
      <c r="L455">
        <f t="shared" ca="1" si="151"/>
        <v>3</v>
      </c>
      <c r="M455" t="str">
        <f t="shared" ca="1" si="139"/>
        <v>area3</v>
      </c>
      <c r="N455">
        <f t="shared" ca="1" si="152"/>
        <v>269106</v>
      </c>
      <c r="O455" s="2">
        <f t="shared" ca="1" si="153"/>
        <v>86459.037352432235</v>
      </c>
      <c r="P455" s="1">
        <f t="shared" ca="1" si="154"/>
        <v>258551.01307797988</v>
      </c>
      <c r="Q455">
        <f t="shared" ca="1" si="155"/>
        <v>179922</v>
      </c>
      <c r="R455">
        <f t="shared" ca="1" si="156"/>
        <v>140069.63077232518</v>
      </c>
      <c r="S455">
        <f t="shared" ca="1" si="157"/>
        <v>132744.80262726077</v>
      </c>
      <c r="T455" s="1">
        <f t="shared" ca="1" si="158"/>
        <v>660401.8157052407</v>
      </c>
      <c r="U455" s="2">
        <f t="shared" ca="1" si="159"/>
        <v>406450.66812475747</v>
      </c>
      <c r="V455" s="1">
        <f t="shared" ca="1" si="160"/>
        <v>253951.14758048323</v>
      </c>
      <c r="AD455" s="6">
        <f ca="1">IF(Table2[[#This Row],[gender]]="men",1,0)</f>
        <v>0</v>
      </c>
      <c r="AE455" s="7">
        <f ca="1">IF(Table2[[#This Row],[gender]]="women",1,0)</f>
        <v>1</v>
      </c>
      <c r="AF455" s="7"/>
      <c r="AG455" s="8"/>
      <c r="AI455" s="6">
        <f ca="1">IF(Table2[[#This Row],[field_of_work]]="health",1,0)</f>
        <v>0</v>
      </c>
      <c r="AJ455" s="7">
        <f ca="1">IF(Table2[[#This Row],[field_of_work]]="construction",1,0)</f>
        <v>1</v>
      </c>
      <c r="AK455" s="7">
        <f ca="1">IF(Table2[[#This Row],[field_of_work]]="teaching",1,0)</f>
        <v>0</v>
      </c>
      <c r="AL455" s="7">
        <f ca="1">IF(Table2[[#This Row],[field_of_work]]="IT",1,0)</f>
        <v>0</v>
      </c>
      <c r="AM455" s="7">
        <f ca="1">IF(Table2[[#This Row],[field_of_work]]="general work",1,0)</f>
        <v>0</v>
      </c>
      <c r="AN455" s="7">
        <f ca="1">IF(Table2[[#This Row],[field_of_work]]="agriculture",1,0)</f>
        <v>0</v>
      </c>
      <c r="AO455" s="7"/>
      <c r="AP455" s="7"/>
      <c r="AQ455" s="7"/>
      <c r="AR455" s="7"/>
      <c r="AS455" s="7"/>
      <c r="AT455" s="8"/>
      <c r="AV455" s="19">
        <f t="shared" ca="1" si="140"/>
        <v>34019.257742101516</v>
      </c>
      <c r="AW455" s="8"/>
      <c r="AX455" s="6">
        <f ca="1">IF(Table2[[#This Row],[debts]]&gt;$AY$14,1,0)</f>
        <v>1</v>
      </c>
      <c r="AY455" s="7"/>
      <c r="AZ455" s="8"/>
      <c r="BA455" s="26">
        <f ca="1">Table2[[#This Row],[mortage_left]]/Table2[[#This Row],[value_of_house]]</f>
        <v>0.32128245877993145</v>
      </c>
      <c r="BB455" s="7">
        <f t="shared" ca="1" si="161"/>
        <v>0</v>
      </c>
      <c r="BC455" s="7"/>
      <c r="BD455" s="7"/>
      <c r="BE455" s="6">
        <f ca="1">IF(Table2[[#This Row],[area]]="area1",Table2[[#This Row],[income]],0)</f>
        <v>0</v>
      </c>
      <c r="BF455" s="7">
        <f ca="1">IF(Table2[[#This Row],[area]]="area2",Table2[[#This Row],[income]],0)</f>
        <v>0</v>
      </c>
      <c r="BG455" s="7">
        <f ca="1">IF(Table2[[#This Row],[area]]="area3",Table2[[#This Row],[income]],0)</f>
        <v>89702</v>
      </c>
      <c r="BH455" s="7">
        <f ca="1">IF(Table2[[#This Row],[area]]="area4",Table2[[#This Row],[income]],0)</f>
        <v>0</v>
      </c>
      <c r="BI455" s="7">
        <f ca="1">IF(Table2[[#This Row],[area]]="area5",Table2[[#This Row],[income]],0)</f>
        <v>0</v>
      </c>
      <c r="BJ455" s="7">
        <f ca="1">IF(Table2[[#This Row],[area]]="area6",Table2[[#This Row],[income]],0)</f>
        <v>0</v>
      </c>
      <c r="BK455" s="7">
        <f ca="1">IF(Table2[[#This Row],[area]]="area7",Table2[[#This Row],[income]],0)</f>
        <v>0</v>
      </c>
      <c r="BL455" s="7">
        <f ca="1">IF(Table2[[#This Row],[area]]="area8",Table2[[#This Row],[income]],0)</f>
        <v>0</v>
      </c>
      <c r="BM455" s="7">
        <f ca="1">IF(Table2[[#This Row],[area]]="area9",Table2[[#This Row],[income]],0)</f>
        <v>0</v>
      </c>
      <c r="BN455" s="7">
        <f ca="1">IF(Table2[[#This Row],[area]]="area10",Table2[[#This Row],[income]],0)</f>
        <v>0</v>
      </c>
      <c r="BO455" s="6">
        <f ca="1">IF(Table2[[#This Row],[field_of_work]]="health",Table2[[#This Row],[income]],0)</f>
        <v>0</v>
      </c>
      <c r="BP455" s="7">
        <f ca="1">IF(Table2[[#This Row],[field_of_work]]="construction",Table2[[#This Row],[income]],0)</f>
        <v>89702</v>
      </c>
      <c r="BQ455" s="7">
        <f ca="1">IF(Table2[[#This Row],[field_of_work]]="teaching",Table2[[#This Row],[income]],0)</f>
        <v>0</v>
      </c>
      <c r="BR455" s="7">
        <f ca="1">IF(Table2[[#This Row],[field_of_work]]="IT",Table2[[#This Row],[income]],0)</f>
        <v>0</v>
      </c>
      <c r="BS455" s="7">
        <f ca="1">IF(Table2[[#This Row],[field_of_work]]="general work",Table2[[#This Row],[income]],0)</f>
        <v>0</v>
      </c>
      <c r="BT455" s="8">
        <f ca="1">IF(Table2[[#This Row],[field_of_work]]="agriculture",Table2[[#This Row],[income]],0)</f>
        <v>0</v>
      </c>
      <c r="BU455" s="6">
        <f ca="1">IF(Table2[[#This Row],[value_of_debts]]&gt;Table2[[#This Row],[income]],1,0)</f>
        <v>1</v>
      </c>
      <c r="BV455" s="7"/>
      <c r="BW455" s="6">
        <f ca="1">IF(Table2[[#This Row],[net_worth_of_person($)]]&gt;$BX$14,Table2[[#This Row],[age]],0)</f>
        <v>26</v>
      </c>
      <c r="BX455" s="8"/>
    </row>
    <row r="456" spans="2:76" x14ac:dyDescent="0.3">
      <c r="B456">
        <f t="shared" ca="1" si="141"/>
        <v>2</v>
      </c>
      <c r="C456" t="str">
        <f t="shared" ca="1" si="142"/>
        <v>women</v>
      </c>
      <c r="D456">
        <f t="shared" ca="1" si="143"/>
        <v>33</v>
      </c>
      <c r="E456">
        <f t="shared" ca="1" si="144"/>
        <v>4</v>
      </c>
      <c r="F456" t="str">
        <f t="shared" ca="1" si="145"/>
        <v>IT</v>
      </c>
      <c r="G456">
        <f t="shared" ca="1" si="146"/>
        <v>1</v>
      </c>
      <c r="H456" t="str">
        <f t="shared" ca="1" si="147"/>
        <v>highschool</v>
      </c>
      <c r="I456">
        <f t="shared" ca="1" si="148"/>
        <v>4</v>
      </c>
      <c r="J456">
        <f t="shared" ca="1" si="149"/>
        <v>3</v>
      </c>
      <c r="K456">
        <f t="shared" ca="1" si="150"/>
        <v>53990</v>
      </c>
      <c r="L456">
        <f t="shared" ca="1" si="151"/>
        <v>6</v>
      </c>
      <c r="M456" t="str">
        <f t="shared" ca="1" si="139"/>
        <v>area6</v>
      </c>
      <c r="N456">
        <f t="shared" ca="1" si="152"/>
        <v>215960</v>
      </c>
      <c r="O456" s="2">
        <f t="shared" ca="1" si="153"/>
        <v>5365.2642058419369</v>
      </c>
      <c r="P456" s="1">
        <f t="shared" ca="1" si="154"/>
        <v>102057.77322630455</v>
      </c>
      <c r="Q456">
        <f t="shared" ca="1" si="155"/>
        <v>83237</v>
      </c>
      <c r="R456">
        <f t="shared" ca="1" si="156"/>
        <v>47676.858927789319</v>
      </c>
      <c r="S456">
        <f t="shared" ca="1" si="157"/>
        <v>2352.7068316519676</v>
      </c>
      <c r="T456" s="1">
        <f t="shared" ca="1" si="158"/>
        <v>320370.48005795653</v>
      </c>
      <c r="U456" s="2">
        <f t="shared" ca="1" si="159"/>
        <v>136279.12313363125</v>
      </c>
      <c r="V456" s="1">
        <f t="shared" ca="1" si="160"/>
        <v>184091.35692432529</v>
      </c>
      <c r="AD456" s="6">
        <f ca="1">IF(Table2[[#This Row],[gender]]="men",1,0)</f>
        <v>0</v>
      </c>
      <c r="AE456" s="7">
        <f ca="1">IF(Table2[[#This Row],[gender]]="women",1,0)</f>
        <v>1</v>
      </c>
      <c r="AF456" s="7"/>
      <c r="AG456" s="8"/>
      <c r="AI456" s="6">
        <f ca="1">IF(Table2[[#This Row],[field_of_work]]="health",1,0)</f>
        <v>0</v>
      </c>
      <c r="AJ456" s="7">
        <f ca="1">IF(Table2[[#This Row],[field_of_work]]="construction",1,0)</f>
        <v>0</v>
      </c>
      <c r="AK456" s="7">
        <f ca="1">IF(Table2[[#This Row],[field_of_work]]="teaching",1,0)</f>
        <v>0</v>
      </c>
      <c r="AL456" s="7">
        <f ca="1">IF(Table2[[#This Row],[field_of_work]]="IT",1,0)</f>
        <v>1</v>
      </c>
      <c r="AM456" s="7">
        <f ca="1">IF(Table2[[#This Row],[field_of_work]]="general work",1,0)</f>
        <v>0</v>
      </c>
      <c r="AN456" s="7">
        <f ca="1">IF(Table2[[#This Row],[field_of_work]]="agriculture",1,0)</f>
        <v>0</v>
      </c>
      <c r="AO456" s="7"/>
      <c r="AP456" s="7"/>
      <c r="AQ456" s="7"/>
      <c r="AR456" s="7"/>
      <c r="AS456" s="7"/>
      <c r="AT456" s="8"/>
      <c r="AV456" s="19">
        <f t="shared" ca="1" si="140"/>
        <v>27466.777706539855</v>
      </c>
      <c r="AW456" s="8"/>
      <c r="AX456" s="6">
        <f ca="1">IF(Table2[[#This Row],[debts]]&gt;$AY$14,1,0)</f>
        <v>1</v>
      </c>
      <c r="AY456" s="7"/>
      <c r="AZ456" s="8"/>
      <c r="BA456" s="26">
        <f ca="1">Table2[[#This Row],[mortage_left]]/Table2[[#This Row],[value_of_house]]</f>
        <v>2.4843786839423676E-2</v>
      </c>
      <c r="BB456" s="7">
        <f t="shared" ca="1" si="161"/>
        <v>1</v>
      </c>
      <c r="BC456" s="7"/>
      <c r="BD456" s="7"/>
      <c r="BE456" s="6">
        <f ca="1">IF(Table2[[#This Row],[area]]="area1",Table2[[#This Row],[income]],0)</f>
        <v>0</v>
      </c>
      <c r="BF456" s="7">
        <f ca="1">IF(Table2[[#This Row],[area]]="area2",Table2[[#This Row],[income]],0)</f>
        <v>0</v>
      </c>
      <c r="BG456" s="7">
        <f ca="1">IF(Table2[[#This Row],[area]]="area3",Table2[[#This Row],[income]],0)</f>
        <v>0</v>
      </c>
      <c r="BH456" s="7">
        <f ca="1">IF(Table2[[#This Row],[area]]="area4",Table2[[#This Row],[income]],0)</f>
        <v>0</v>
      </c>
      <c r="BI456" s="7">
        <f ca="1">IF(Table2[[#This Row],[area]]="area5",Table2[[#This Row],[income]],0)</f>
        <v>0</v>
      </c>
      <c r="BJ456" s="7">
        <f ca="1">IF(Table2[[#This Row],[area]]="area6",Table2[[#This Row],[income]],0)</f>
        <v>53990</v>
      </c>
      <c r="BK456" s="7">
        <f ca="1">IF(Table2[[#This Row],[area]]="area7",Table2[[#This Row],[income]],0)</f>
        <v>0</v>
      </c>
      <c r="BL456" s="7">
        <f ca="1">IF(Table2[[#This Row],[area]]="area8",Table2[[#This Row],[income]],0)</f>
        <v>0</v>
      </c>
      <c r="BM456" s="7">
        <f ca="1">IF(Table2[[#This Row],[area]]="area9",Table2[[#This Row],[income]],0)</f>
        <v>0</v>
      </c>
      <c r="BN456" s="7">
        <f ca="1">IF(Table2[[#This Row],[area]]="area10",Table2[[#This Row],[income]],0)</f>
        <v>0</v>
      </c>
      <c r="BO456" s="6">
        <f ca="1">IF(Table2[[#This Row],[field_of_work]]="health",Table2[[#This Row],[income]],0)</f>
        <v>0</v>
      </c>
      <c r="BP456" s="7">
        <f ca="1">IF(Table2[[#This Row],[field_of_work]]="construction",Table2[[#This Row],[income]],0)</f>
        <v>0</v>
      </c>
      <c r="BQ456" s="7">
        <f ca="1">IF(Table2[[#This Row],[field_of_work]]="teaching",Table2[[#This Row],[income]],0)</f>
        <v>0</v>
      </c>
      <c r="BR456" s="7">
        <f ca="1">IF(Table2[[#This Row],[field_of_work]]="IT",Table2[[#This Row],[income]],0)</f>
        <v>53990</v>
      </c>
      <c r="BS456" s="7">
        <f ca="1">IF(Table2[[#This Row],[field_of_work]]="general work",Table2[[#This Row],[income]],0)</f>
        <v>0</v>
      </c>
      <c r="BT456" s="8">
        <f ca="1">IF(Table2[[#This Row],[field_of_work]]="agriculture",Table2[[#This Row],[income]],0)</f>
        <v>0</v>
      </c>
      <c r="BU456" s="6">
        <f ca="1">IF(Table2[[#This Row],[value_of_debts]]&gt;Table2[[#This Row],[income]],1,0)</f>
        <v>1</v>
      </c>
      <c r="BV456" s="7"/>
      <c r="BW456" s="6">
        <f ca="1">IF(Table2[[#This Row],[net_worth_of_person($)]]&gt;$BX$14,Table2[[#This Row],[age]],0)</f>
        <v>33</v>
      </c>
      <c r="BX456" s="8"/>
    </row>
    <row r="457" spans="2:76" x14ac:dyDescent="0.3">
      <c r="B457">
        <f t="shared" ca="1" si="141"/>
        <v>2</v>
      </c>
      <c r="C457" t="str">
        <f t="shared" ca="1" si="142"/>
        <v>women</v>
      </c>
      <c r="D457">
        <f t="shared" ca="1" si="143"/>
        <v>29</v>
      </c>
      <c r="E457">
        <f t="shared" ca="1" si="144"/>
        <v>5</v>
      </c>
      <c r="F457" t="str">
        <f t="shared" ca="1" si="145"/>
        <v>general work</v>
      </c>
      <c r="G457">
        <f t="shared" ca="1" si="146"/>
        <v>5</v>
      </c>
      <c r="H457" t="str">
        <f t="shared" ca="1" si="147"/>
        <v>other</v>
      </c>
      <c r="I457">
        <f t="shared" ca="1" si="148"/>
        <v>3</v>
      </c>
      <c r="J457">
        <f t="shared" ca="1" si="149"/>
        <v>1</v>
      </c>
      <c r="K457">
        <f t="shared" ca="1" si="150"/>
        <v>29113</v>
      </c>
      <c r="L457">
        <f t="shared" ca="1" si="151"/>
        <v>1</v>
      </c>
      <c r="M457" t="str">
        <f t="shared" ca="1" si="139"/>
        <v>area1</v>
      </c>
      <c r="N457">
        <f t="shared" ca="1" si="152"/>
        <v>174678</v>
      </c>
      <c r="O457" s="2">
        <f t="shared" ca="1" si="153"/>
        <v>68117.809672769741</v>
      </c>
      <c r="P457" s="1">
        <f t="shared" ca="1" si="154"/>
        <v>27466.777706539855</v>
      </c>
      <c r="Q457">
        <f t="shared" ca="1" si="155"/>
        <v>17881</v>
      </c>
      <c r="R457">
        <f t="shared" ca="1" si="156"/>
        <v>53140.849468281493</v>
      </c>
      <c r="S457">
        <f t="shared" ca="1" si="157"/>
        <v>10499.677738149383</v>
      </c>
      <c r="T457" s="1">
        <f t="shared" ca="1" si="158"/>
        <v>212644.45544468923</v>
      </c>
      <c r="U457" s="2">
        <f t="shared" ca="1" si="159"/>
        <v>139139.65914105123</v>
      </c>
      <c r="V457" s="1">
        <f t="shared" ca="1" si="160"/>
        <v>73504.796303637995</v>
      </c>
      <c r="AD457" s="6">
        <f ca="1">IF(Table2[[#This Row],[gender]]="men",1,0)</f>
        <v>0</v>
      </c>
      <c r="AE457" s="7">
        <f ca="1">IF(Table2[[#This Row],[gender]]="women",1,0)</f>
        <v>1</v>
      </c>
      <c r="AF457" s="7"/>
      <c r="AG457" s="8"/>
      <c r="AI457" s="6">
        <f ca="1">IF(Table2[[#This Row],[field_of_work]]="health",1,0)</f>
        <v>0</v>
      </c>
      <c r="AJ457" s="7">
        <f ca="1">IF(Table2[[#This Row],[field_of_work]]="construction",1,0)</f>
        <v>0</v>
      </c>
      <c r="AK457" s="7">
        <f ca="1">IF(Table2[[#This Row],[field_of_work]]="teaching",1,0)</f>
        <v>0</v>
      </c>
      <c r="AL457" s="7">
        <f ca="1">IF(Table2[[#This Row],[field_of_work]]="IT",1,0)</f>
        <v>0</v>
      </c>
      <c r="AM457" s="7">
        <f ca="1">IF(Table2[[#This Row],[field_of_work]]="general work",1,0)</f>
        <v>1</v>
      </c>
      <c r="AN457" s="7">
        <f ca="1">IF(Table2[[#This Row],[field_of_work]]="agriculture",1,0)</f>
        <v>0</v>
      </c>
      <c r="AO457" s="7"/>
      <c r="AP457" s="7"/>
      <c r="AQ457" s="7"/>
      <c r="AR457" s="7"/>
      <c r="AS457" s="7"/>
      <c r="AT457" s="8"/>
      <c r="AV457" s="19">
        <f t="shared" ca="1" si="140"/>
        <v>40869.030494801751</v>
      </c>
      <c r="AW457" s="8"/>
      <c r="AX457" s="6">
        <f ca="1">IF(Table2[[#This Row],[debts]]&gt;$AY$14,1,0)</f>
        <v>1</v>
      </c>
      <c r="AY457" s="7"/>
      <c r="AZ457" s="8"/>
      <c r="BA457" s="26">
        <f ca="1">Table2[[#This Row],[mortage_left]]/Table2[[#This Row],[value_of_house]]</f>
        <v>0.38996215707055121</v>
      </c>
      <c r="BB457" s="7">
        <f t="shared" ca="1" si="161"/>
        <v>0</v>
      </c>
      <c r="BC457" s="7"/>
      <c r="BD457" s="7"/>
      <c r="BE457" s="6">
        <f ca="1">IF(Table2[[#This Row],[area]]="area1",Table2[[#This Row],[income]],0)</f>
        <v>29113</v>
      </c>
      <c r="BF457" s="7">
        <f ca="1">IF(Table2[[#This Row],[area]]="area2",Table2[[#This Row],[income]],0)</f>
        <v>0</v>
      </c>
      <c r="BG457" s="7">
        <f ca="1">IF(Table2[[#This Row],[area]]="area3",Table2[[#This Row],[income]],0)</f>
        <v>0</v>
      </c>
      <c r="BH457" s="7">
        <f ca="1">IF(Table2[[#This Row],[area]]="area4",Table2[[#This Row],[income]],0)</f>
        <v>0</v>
      </c>
      <c r="BI457" s="7">
        <f ca="1">IF(Table2[[#This Row],[area]]="area5",Table2[[#This Row],[income]],0)</f>
        <v>0</v>
      </c>
      <c r="BJ457" s="7">
        <f ca="1">IF(Table2[[#This Row],[area]]="area6",Table2[[#This Row],[income]],0)</f>
        <v>0</v>
      </c>
      <c r="BK457" s="7">
        <f ca="1">IF(Table2[[#This Row],[area]]="area7",Table2[[#This Row],[income]],0)</f>
        <v>0</v>
      </c>
      <c r="BL457" s="7">
        <f ca="1">IF(Table2[[#This Row],[area]]="area8",Table2[[#This Row],[income]],0)</f>
        <v>0</v>
      </c>
      <c r="BM457" s="7">
        <f ca="1">IF(Table2[[#This Row],[area]]="area9",Table2[[#This Row],[income]],0)</f>
        <v>0</v>
      </c>
      <c r="BN457" s="7">
        <f ca="1">IF(Table2[[#This Row],[area]]="area10",Table2[[#This Row],[income]],0)</f>
        <v>0</v>
      </c>
      <c r="BO457" s="6">
        <f ca="1">IF(Table2[[#This Row],[field_of_work]]="health",Table2[[#This Row],[income]],0)</f>
        <v>0</v>
      </c>
      <c r="BP457" s="7">
        <f ca="1">IF(Table2[[#This Row],[field_of_work]]="construction",Table2[[#This Row],[income]],0)</f>
        <v>0</v>
      </c>
      <c r="BQ457" s="7">
        <f ca="1">IF(Table2[[#This Row],[field_of_work]]="teaching",Table2[[#This Row],[income]],0)</f>
        <v>0</v>
      </c>
      <c r="BR457" s="7">
        <f ca="1">IF(Table2[[#This Row],[field_of_work]]="IT",Table2[[#This Row],[income]],0)</f>
        <v>0</v>
      </c>
      <c r="BS457" s="7">
        <f ca="1">IF(Table2[[#This Row],[field_of_work]]="general work",Table2[[#This Row],[income]],0)</f>
        <v>29113</v>
      </c>
      <c r="BT457" s="8">
        <f ca="1">IF(Table2[[#This Row],[field_of_work]]="agriculture",Table2[[#This Row],[income]],0)</f>
        <v>0</v>
      </c>
      <c r="BU457" s="6">
        <f ca="1">IF(Table2[[#This Row],[value_of_debts]]&gt;Table2[[#This Row],[income]],1,0)</f>
        <v>1</v>
      </c>
      <c r="BV457" s="7"/>
      <c r="BW457" s="6">
        <f ca="1">IF(Table2[[#This Row],[net_worth_of_person($)]]&gt;$BX$14,Table2[[#This Row],[age]],0)</f>
        <v>29</v>
      </c>
      <c r="BX457" s="8"/>
    </row>
    <row r="458" spans="2:76" x14ac:dyDescent="0.3">
      <c r="B458">
        <f t="shared" ca="1" si="141"/>
        <v>1</v>
      </c>
      <c r="C458" t="str">
        <f t="shared" ca="1" si="142"/>
        <v>men</v>
      </c>
      <c r="D458">
        <f t="shared" ca="1" si="143"/>
        <v>26</v>
      </c>
      <c r="E458">
        <f t="shared" ca="1" si="144"/>
        <v>2</v>
      </c>
      <c r="F458" t="str">
        <f t="shared" ca="1" si="145"/>
        <v>construction</v>
      </c>
      <c r="G458">
        <f t="shared" ca="1" si="146"/>
        <v>4</v>
      </c>
      <c r="H458" t="str">
        <f t="shared" ca="1" si="147"/>
        <v>technical</v>
      </c>
      <c r="I458">
        <f t="shared" ca="1" si="148"/>
        <v>3</v>
      </c>
      <c r="J458">
        <f t="shared" ca="1" si="149"/>
        <v>2</v>
      </c>
      <c r="K458">
        <f t="shared" ca="1" si="150"/>
        <v>50087</v>
      </c>
      <c r="L458">
        <f t="shared" ca="1" si="151"/>
        <v>1</v>
      </c>
      <c r="M458" t="str">
        <f t="shared" ca="1" si="139"/>
        <v>area1</v>
      </c>
      <c r="N458">
        <f t="shared" ca="1" si="152"/>
        <v>200348</v>
      </c>
      <c r="O458" s="2">
        <f t="shared" ca="1" si="153"/>
        <v>38055.884561733401</v>
      </c>
      <c r="P458" s="1">
        <f t="shared" ca="1" si="154"/>
        <v>81738.060989603502</v>
      </c>
      <c r="Q458">
        <f t="shared" ca="1" si="155"/>
        <v>39120</v>
      </c>
      <c r="R458">
        <f t="shared" ca="1" si="156"/>
        <v>10497.521462575505</v>
      </c>
      <c r="S458">
        <f t="shared" ca="1" si="157"/>
        <v>24504.546470593035</v>
      </c>
      <c r="T458" s="1">
        <f t="shared" ca="1" si="158"/>
        <v>306590.60746019654</v>
      </c>
      <c r="U458" s="2">
        <f t="shared" ca="1" si="159"/>
        <v>87673.406024308904</v>
      </c>
      <c r="V458" s="1">
        <f t="shared" ca="1" si="160"/>
        <v>218917.20143588763</v>
      </c>
      <c r="AD458" s="6">
        <f ca="1">IF(Table2[[#This Row],[gender]]="men",1,0)</f>
        <v>1</v>
      </c>
      <c r="AE458" s="7">
        <f ca="1">IF(Table2[[#This Row],[gender]]="women",1,0)</f>
        <v>0</v>
      </c>
      <c r="AF458" s="7"/>
      <c r="AG458" s="8"/>
      <c r="AI458" s="6">
        <f ca="1">IF(Table2[[#This Row],[field_of_work]]="health",1,0)</f>
        <v>0</v>
      </c>
      <c r="AJ458" s="7">
        <f ca="1">IF(Table2[[#This Row],[field_of_work]]="construction",1,0)</f>
        <v>1</v>
      </c>
      <c r="AK458" s="7">
        <f ca="1">IF(Table2[[#This Row],[field_of_work]]="teaching",1,0)</f>
        <v>0</v>
      </c>
      <c r="AL458" s="7">
        <f ca="1">IF(Table2[[#This Row],[field_of_work]]="IT",1,0)</f>
        <v>0</v>
      </c>
      <c r="AM458" s="7">
        <f ca="1">IF(Table2[[#This Row],[field_of_work]]="general work",1,0)</f>
        <v>0</v>
      </c>
      <c r="AN458" s="7">
        <f ca="1">IF(Table2[[#This Row],[field_of_work]]="agriculture",1,0)</f>
        <v>0</v>
      </c>
      <c r="AO458" s="7"/>
      <c r="AP458" s="7"/>
      <c r="AQ458" s="7"/>
      <c r="AR458" s="7"/>
      <c r="AS458" s="7"/>
      <c r="AT458" s="8"/>
      <c r="AV458" s="19">
        <f t="shared" ca="1" si="140"/>
        <v>3387.6409936554037</v>
      </c>
      <c r="AW458" s="8"/>
      <c r="AX458" s="6">
        <f ca="1">IF(Table2[[#This Row],[debts]]&gt;$AY$14,1,0)</f>
        <v>1</v>
      </c>
      <c r="AY458" s="7"/>
      <c r="AZ458" s="8"/>
      <c r="BA458" s="26">
        <f ca="1">Table2[[#This Row],[mortage_left]]/Table2[[#This Row],[value_of_house]]</f>
        <v>0.18994891170230499</v>
      </c>
      <c r="BB458" s="7">
        <f t="shared" ca="1" si="161"/>
        <v>1</v>
      </c>
      <c r="BC458" s="7"/>
      <c r="BD458" s="7"/>
      <c r="BE458" s="6">
        <f ca="1">IF(Table2[[#This Row],[area]]="area1",Table2[[#This Row],[income]],0)</f>
        <v>50087</v>
      </c>
      <c r="BF458" s="7">
        <f ca="1">IF(Table2[[#This Row],[area]]="area2",Table2[[#This Row],[income]],0)</f>
        <v>0</v>
      </c>
      <c r="BG458" s="7">
        <f ca="1">IF(Table2[[#This Row],[area]]="area3",Table2[[#This Row],[income]],0)</f>
        <v>0</v>
      </c>
      <c r="BH458" s="7">
        <f ca="1">IF(Table2[[#This Row],[area]]="area4",Table2[[#This Row],[income]],0)</f>
        <v>0</v>
      </c>
      <c r="BI458" s="7">
        <f ca="1">IF(Table2[[#This Row],[area]]="area5",Table2[[#This Row],[income]],0)</f>
        <v>0</v>
      </c>
      <c r="BJ458" s="7">
        <f ca="1">IF(Table2[[#This Row],[area]]="area6",Table2[[#This Row],[income]],0)</f>
        <v>0</v>
      </c>
      <c r="BK458" s="7">
        <f ca="1">IF(Table2[[#This Row],[area]]="area7",Table2[[#This Row],[income]],0)</f>
        <v>0</v>
      </c>
      <c r="BL458" s="7">
        <f ca="1">IF(Table2[[#This Row],[area]]="area8",Table2[[#This Row],[income]],0)</f>
        <v>0</v>
      </c>
      <c r="BM458" s="7">
        <f ca="1">IF(Table2[[#This Row],[area]]="area9",Table2[[#This Row],[income]],0)</f>
        <v>0</v>
      </c>
      <c r="BN458" s="7">
        <f ca="1">IF(Table2[[#This Row],[area]]="area10",Table2[[#This Row],[income]],0)</f>
        <v>0</v>
      </c>
      <c r="BO458" s="6">
        <f ca="1">IF(Table2[[#This Row],[field_of_work]]="health",Table2[[#This Row],[income]],0)</f>
        <v>0</v>
      </c>
      <c r="BP458" s="7">
        <f ca="1">IF(Table2[[#This Row],[field_of_work]]="construction",Table2[[#This Row],[income]],0)</f>
        <v>50087</v>
      </c>
      <c r="BQ458" s="7">
        <f ca="1">IF(Table2[[#This Row],[field_of_work]]="teaching",Table2[[#This Row],[income]],0)</f>
        <v>0</v>
      </c>
      <c r="BR458" s="7">
        <f ca="1">IF(Table2[[#This Row],[field_of_work]]="IT",Table2[[#This Row],[income]],0)</f>
        <v>0</v>
      </c>
      <c r="BS458" s="7">
        <f ca="1">IF(Table2[[#This Row],[field_of_work]]="general work",Table2[[#This Row],[income]],0)</f>
        <v>0</v>
      </c>
      <c r="BT458" s="8">
        <f ca="1">IF(Table2[[#This Row],[field_of_work]]="agriculture",Table2[[#This Row],[income]],0)</f>
        <v>0</v>
      </c>
      <c r="BU458" s="6">
        <f ca="1">IF(Table2[[#This Row],[value_of_debts]]&gt;Table2[[#This Row],[income]],1,0)</f>
        <v>1</v>
      </c>
      <c r="BV458" s="7"/>
      <c r="BW458" s="6">
        <f ca="1">IF(Table2[[#This Row],[net_worth_of_person($)]]&gt;$BX$14,Table2[[#This Row],[age]],0)</f>
        <v>26</v>
      </c>
      <c r="BX458" s="8"/>
    </row>
    <row r="459" spans="2:76" x14ac:dyDescent="0.3">
      <c r="B459">
        <f t="shared" ca="1" si="141"/>
        <v>1</v>
      </c>
      <c r="C459" t="str">
        <f t="shared" ca="1" si="142"/>
        <v>men</v>
      </c>
      <c r="D459">
        <f t="shared" ca="1" si="143"/>
        <v>29</v>
      </c>
      <c r="E459">
        <f t="shared" ca="1" si="144"/>
        <v>3</v>
      </c>
      <c r="F459" t="str">
        <f t="shared" ca="1" si="145"/>
        <v>teaching</v>
      </c>
      <c r="G459">
        <f t="shared" ca="1" si="146"/>
        <v>5</v>
      </c>
      <c r="H459" t="str">
        <f t="shared" ca="1" si="147"/>
        <v>other</v>
      </c>
      <c r="I459">
        <f t="shared" ca="1" si="148"/>
        <v>2</v>
      </c>
      <c r="J459">
        <f t="shared" ca="1" si="149"/>
        <v>1</v>
      </c>
      <c r="K459">
        <f t="shared" ca="1" si="150"/>
        <v>58190</v>
      </c>
      <c r="L459">
        <f t="shared" ca="1" si="151"/>
        <v>14</v>
      </c>
      <c r="M459" t="str">
        <f t="shared" ca="1" si="139"/>
        <v>area10</v>
      </c>
      <c r="N459">
        <f t="shared" ca="1" si="152"/>
        <v>174570</v>
      </c>
      <c r="O459" s="2">
        <f t="shared" ca="1" si="153"/>
        <v>6830.2673456439352</v>
      </c>
      <c r="P459" s="1">
        <f t="shared" ca="1" si="154"/>
        <v>3387.6409936554037</v>
      </c>
      <c r="Q459">
        <f t="shared" ca="1" si="155"/>
        <v>853</v>
      </c>
      <c r="R459">
        <f t="shared" ca="1" si="156"/>
        <v>72423.021866989729</v>
      </c>
      <c r="S459">
        <f t="shared" ca="1" si="157"/>
        <v>42590.746811716694</v>
      </c>
      <c r="T459" s="1">
        <f t="shared" ca="1" si="158"/>
        <v>220548.3878053721</v>
      </c>
      <c r="U459" s="2">
        <f t="shared" ca="1" si="159"/>
        <v>80106.289212633666</v>
      </c>
      <c r="V459" s="1">
        <f t="shared" ca="1" si="160"/>
        <v>140442.09859273845</v>
      </c>
      <c r="AD459" s="6">
        <f ca="1">IF(Table2[[#This Row],[gender]]="men",1,0)</f>
        <v>1</v>
      </c>
      <c r="AE459" s="7">
        <f ca="1">IF(Table2[[#This Row],[gender]]="women",1,0)</f>
        <v>0</v>
      </c>
      <c r="AF459" s="7"/>
      <c r="AG459" s="8"/>
      <c r="AI459" s="6">
        <f ca="1">IF(Table2[[#This Row],[field_of_work]]="health",1,0)</f>
        <v>0</v>
      </c>
      <c r="AJ459" s="7">
        <f ca="1">IF(Table2[[#This Row],[field_of_work]]="construction",1,0)</f>
        <v>0</v>
      </c>
      <c r="AK459" s="7">
        <f ca="1">IF(Table2[[#This Row],[field_of_work]]="teaching",1,0)</f>
        <v>1</v>
      </c>
      <c r="AL459" s="7">
        <f ca="1">IF(Table2[[#This Row],[field_of_work]]="IT",1,0)</f>
        <v>0</v>
      </c>
      <c r="AM459" s="7">
        <f ca="1">IF(Table2[[#This Row],[field_of_work]]="general work",1,0)</f>
        <v>0</v>
      </c>
      <c r="AN459" s="7">
        <f ca="1">IF(Table2[[#This Row],[field_of_work]]="agriculture",1,0)</f>
        <v>0</v>
      </c>
      <c r="AO459" s="7"/>
      <c r="AP459" s="7"/>
      <c r="AQ459" s="7"/>
      <c r="AR459" s="7"/>
      <c r="AS459" s="7"/>
      <c r="AT459" s="8"/>
      <c r="AV459" s="19">
        <f t="shared" ca="1" si="140"/>
        <v>70513.801771929488</v>
      </c>
      <c r="AW459" s="8"/>
      <c r="AX459" s="6">
        <f ca="1">IF(Table2[[#This Row],[debts]]&gt;$AY$14,1,0)</f>
        <v>1</v>
      </c>
      <c r="AY459" s="7"/>
      <c r="AZ459" s="8"/>
      <c r="BA459" s="26">
        <f ca="1">Table2[[#This Row],[mortage_left]]/Table2[[#This Row],[value_of_house]]</f>
        <v>3.9126237873884029E-2</v>
      </c>
      <c r="BB459" s="7">
        <f t="shared" ca="1" si="161"/>
        <v>1</v>
      </c>
      <c r="BC459" s="7"/>
      <c r="BD459" s="7"/>
      <c r="BE459" s="6">
        <f ca="1">IF(Table2[[#This Row],[area]]="area1",Table2[[#This Row],[income]],0)</f>
        <v>0</v>
      </c>
      <c r="BF459" s="7">
        <f ca="1">IF(Table2[[#This Row],[area]]="area2",Table2[[#This Row],[income]],0)</f>
        <v>0</v>
      </c>
      <c r="BG459" s="7">
        <f ca="1">IF(Table2[[#This Row],[area]]="area3",Table2[[#This Row],[income]],0)</f>
        <v>0</v>
      </c>
      <c r="BH459" s="7">
        <f ca="1">IF(Table2[[#This Row],[area]]="area4",Table2[[#This Row],[income]],0)</f>
        <v>0</v>
      </c>
      <c r="BI459" s="7">
        <f ca="1">IF(Table2[[#This Row],[area]]="area5",Table2[[#This Row],[income]],0)</f>
        <v>0</v>
      </c>
      <c r="BJ459" s="7">
        <f ca="1">IF(Table2[[#This Row],[area]]="area6",Table2[[#This Row],[income]],0)</f>
        <v>0</v>
      </c>
      <c r="BK459" s="7">
        <f ca="1">IF(Table2[[#This Row],[area]]="area7",Table2[[#This Row],[income]],0)</f>
        <v>0</v>
      </c>
      <c r="BL459" s="7">
        <f ca="1">IF(Table2[[#This Row],[area]]="area8",Table2[[#This Row],[income]],0)</f>
        <v>0</v>
      </c>
      <c r="BM459" s="7">
        <f ca="1">IF(Table2[[#This Row],[area]]="area9",Table2[[#This Row],[income]],0)</f>
        <v>0</v>
      </c>
      <c r="BN459" s="7">
        <f ca="1">IF(Table2[[#This Row],[area]]="area10",Table2[[#This Row],[income]],0)</f>
        <v>58190</v>
      </c>
      <c r="BO459" s="6">
        <f ca="1">IF(Table2[[#This Row],[field_of_work]]="health",Table2[[#This Row],[income]],0)</f>
        <v>0</v>
      </c>
      <c r="BP459" s="7">
        <f ca="1">IF(Table2[[#This Row],[field_of_work]]="construction",Table2[[#This Row],[income]],0)</f>
        <v>0</v>
      </c>
      <c r="BQ459" s="7">
        <f ca="1">IF(Table2[[#This Row],[field_of_work]]="teaching",Table2[[#This Row],[income]],0)</f>
        <v>58190</v>
      </c>
      <c r="BR459" s="7">
        <f ca="1">IF(Table2[[#This Row],[field_of_work]]="IT",Table2[[#This Row],[income]],0)</f>
        <v>0</v>
      </c>
      <c r="BS459" s="7">
        <f ca="1">IF(Table2[[#This Row],[field_of_work]]="general work",Table2[[#This Row],[income]],0)</f>
        <v>0</v>
      </c>
      <c r="BT459" s="8">
        <f ca="1">IF(Table2[[#This Row],[field_of_work]]="agriculture",Table2[[#This Row],[income]],0)</f>
        <v>0</v>
      </c>
      <c r="BU459" s="6">
        <f ca="1">IF(Table2[[#This Row],[value_of_debts]]&gt;Table2[[#This Row],[income]],1,0)</f>
        <v>1</v>
      </c>
      <c r="BV459" s="7"/>
      <c r="BW459" s="6">
        <f ca="1">IF(Table2[[#This Row],[net_worth_of_person($)]]&gt;$BX$14,Table2[[#This Row],[age]],0)</f>
        <v>29</v>
      </c>
      <c r="BX459" s="8"/>
    </row>
    <row r="460" spans="2:76" x14ac:dyDescent="0.3">
      <c r="B460">
        <f t="shared" ca="1" si="141"/>
        <v>2</v>
      </c>
      <c r="C460" t="str">
        <f t="shared" ca="1" si="142"/>
        <v>women</v>
      </c>
      <c r="D460">
        <f t="shared" ca="1" si="143"/>
        <v>34</v>
      </c>
      <c r="E460">
        <f t="shared" ca="1" si="144"/>
        <v>1</v>
      </c>
      <c r="F460" t="str">
        <f t="shared" ca="1" si="145"/>
        <v>health</v>
      </c>
      <c r="G460">
        <f t="shared" ca="1" si="146"/>
        <v>3</v>
      </c>
      <c r="H460" t="str">
        <f t="shared" ca="1" si="147"/>
        <v>university</v>
      </c>
      <c r="I460">
        <f t="shared" ca="1" si="148"/>
        <v>1</v>
      </c>
      <c r="J460">
        <f t="shared" ca="1" si="149"/>
        <v>2</v>
      </c>
      <c r="K460">
        <f t="shared" ca="1" si="150"/>
        <v>80785</v>
      </c>
      <c r="L460">
        <f t="shared" ca="1" si="151"/>
        <v>4</v>
      </c>
      <c r="M460" t="str">
        <f t="shared" ca="1" si="139"/>
        <v>area4</v>
      </c>
      <c r="N460">
        <f t="shared" ca="1" si="152"/>
        <v>242355</v>
      </c>
      <c r="O460" s="2">
        <f t="shared" ca="1" si="153"/>
        <v>48204.030161103889</v>
      </c>
      <c r="P460" s="1">
        <f t="shared" ca="1" si="154"/>
        <v>141027.60354385898</v>
      </c>
      <c r="Q460">
        <f t="shared" ca="1" si="155"/>
        <v>124828</v>
      </c>
      <c r="R460">
        <f t="shared" ca="1" si="156"/>
        <v>19671.226018515124</v>
      </c>
      <c r="S460">
        <f t="shared" ca="1" si="157"/>
        <v>1397.3062430875009</v>
      </c>
      <c r="T460" s="1">
        <f t="shared" ca="1" si="158"/>
        <v>384779.90978694649</v>
      </c>
      <c r="U460" s="2">
        <f t="shared" ca="1" si="159"/>
        <v>192703.256179619</v>
      </c>
      <c r="V460" s="1">
        <f t="shared" ca="1" si="160"/>
        <v>192076.65360732749</v>
      </c>
      <c r="AD460" s="6">
        <f ca="1">IF(Table2[[#This Row],[gender]]="men",1,0)</f>
        <v>0</v>
      </c>
      <c r="AE460" s="7">
        <f ca="1">IF(Table2[[#This Row],[gender]]="women",1,0)</f>
        <v>1</v>
      </c>
      <c r="AF460" s="7"/>
      <c r="AG460" s="8"/>
      <c r="AI460" s="6">
        <f ca="1">IF(Table2[[#This Row],[field_of_work]]="health",1,0)</f>
        <v>1</v>
      </c>
      <c r="AJ460" s="7">
        <f ca="1">IF(Table2[[#This Row],[field_of_work]]="construction",1,0)</f>
        <v>0</v>
      </c>
      <c r="AK460" s="7">
        <f ca="1">IF(Table2[[#This Row],[field_of_work]]="teaching",1,0)</f>
        <v>0</v>
      </c>
      <c r="AL460" s="7">
        <f ca="1">IF(Table2[[#This Row],[field_of_work]]="IT",1,0)</f>
        <v>0</v>
      </c>
      <c r="AM460" s="7">
        <f ca="1">IF(Table2[[#This Row],[field_of_work]]="general work",1,0)</f>
        <v>0</v>
      </c>
      <c r="AN460" s="7">
        <f ca="1">IF(Table2[[#This Row],[field_of_work]]="agriculture",1,0)</f>
        <v>0</v>
      </c>
      <c r="AO460" s="7"/>
      <c r="AP460" s="7"/>
      <c r="AQ460" s="7"/>
      <c r="AR460" s="7"/>
      <c r="AS460" s="7"/>
      <c r="AT460" s="8"/>
      <c r="AV460" s="19">
        <f t="shared" ca="1" si="140"/>
        <v>26969.437229627274</v>
      </c>
      <c r="AW460" s="8"/>
      <c r="AX460" s="6">
        <f ca="1">IF(Table2[[#This Row],[debts]]&gt;$AY$14,1,0)</f>
        <v>1</v>
      </c>
      <c r="AY460" s="7"/>
      <c r="AZ460" s="8"/>
      <c r="BA460" s="26">
        <f ca="1">Table2[[#This Row],[mortage_left]]/Table2[[#This Row],[value_of_house]]</f>
        <v>0.19889843477998759</v>
      </c>
      <c r="BB460" s="7">
        <f t="shared" ca="1" si="161"/>
        <v>1</v>
      </c>
      <c r="BC460" s="7"/>
      <c r="BD460" s="7"/>
      <c r="BE460" s="6">
        <f ca="1">IF(Table2[[#This Row],[area]]="area1",Table2[[#This Row],[income]],0)</f>
        <v>0</v>
      </c>
      <c r="BF460" s="7">
        <f ca="1">IF(Table2[[#This Row],[area]]="area2",Table2[[#This Row],[income]],0)</f>
        <v>0</v>
      </c>
      <c r="BG460" s="7">
        <f ca="1">IF(Table2[[#This Row],[area]]="area3",Table2[[#This Row],[income]],0)</f>
        <v>0</v>
      </c>
      <c r="BH460" s="7">
        <f ca="1">IF(Table2[[#This Row],[area]]="area4",Table2[[#This Row],[income]],0)</f>
        <v>80785</v>
      </c>
      <c r="BI460" s="7">
        <f ca="1">IF(Table2[[#This Row],[area]]="area5",Table2[[#This Row],[income]],0)</f>
        <v>0</v>
      </c>
      <c r="BJ460" s="7">
        <f ca="1">IF(Table2[[#This Row],[area]]="area6",Table2[[#This Row],[income]],0)</f>
        <v>0</v>
      </c>
      <c r="BK460" s="7">
        <f ca="1">IF(Table2[[#This Row],[area]]="area7",Table2[[#This Row],[income]],0)</f>
        <v>0</v>
      </c>
      <c r="BL460" s="7">
        <f ca="1">IF(Table2[[#This Row],[area]]="area8",Table2[[#This Row],[income]],0)</f>
        <v>0</v>
      </c>
      <c r="BM460" s="7">
        <f ca="1">IF(Table2[[#This Row],[area]]="area9",Table2[[#This Row],[income]],0)</f>
        <v>0</v>
      </c>
      <c r="BN460" s="7">
        <f ca="1">IF(Table2[[#This Row],[area]]="area10",Table2[[#This Row],[income]],0)</f>
        <v>0</v>
      </c>
      <c r="BO460" s="6">
        <f ca="1">IF(Table2[[#This Row],[field_of_work]]="health",Table2[[#This Row],[income]],0)</f>
        <v>80785</v>
      </c>
      <c r="BP460" s="7">
        <f ca="1">IF(Table2[[#This Row],[field_of_work]]="construction",Table2[[#This Row],[income]],0)</f>
        <v>0</v>
      </c>
      <c r="BQ460" s="7">
        <f ca="1">IF(Table2[[#This Row],[field_of_work]]="teaching",Table2[[#This Row],[income]],0)</f>
        <v>0</v>
      </c>
      <c r="BR460" s="7">
        <f ca="1">IF(Table2[[#This Row],[field_of_work]]="IT",Table2[[#This Row],[income]],0)</f>
        <v>0</v>
      </c>
      <c r="BS460" s="7">
        <f ca="1">IF(Table2[[#This Row],[field_of_work]]="general work",Table2[[#This Row],[income]],0)</f>
        <v>0</v>
      </c>
      <c r="BT460" s="8">
        <f ca="1">IF(Table2[[#This Row],[field_of_work]]="agriculture",Table2[[#This Row],[income]],0)</f>
        <v>0</v>
      </c>
      <c r="BU460" s="6">
        <f ca="1">IF(Table2[[#This Row],[value_of_debts]]&gt;Table2[[#This Row],[income]],1,0)</f>
        <v>1</v>
      </c>
      <c r="BV460" s="7"/>
      <c r="BW460" s="6">
        <f ca="1">IF(Table2[[#This Row],[net_worth_of_person($)]]&gt;$BX$14,Table2[[#This Row],[age]],0)</f>
        <v>34</v>
      </c>
      <c r="BX460" s="8"/>
    </row>
    <row r="461" spans="2:76" x14ac:dyDescent="0.3">
      <c r="B461">
        <f t="shared" ca="1" si="141"/>
        <v>2</v>
      </c>
      <c r="C461" t="str">
        <f t="shared" ca="1" si="142"/>
        <v>women</v>
      </c>
      <c r="D461">
        <f t="shared" ca="1" si="143"/>
        <v>27</v>
      </c>
      <c r="E461">
        <f t="shared" ca="1" si="144"/>
        <v>5</v>
      </c>
      <c r="F461" t="str">
        <f t="shared" ca="1" si="145"/>
        <v>general work</v>
      </c>
      <c r="G461">
        <f t="shared" ca="1" si="146"/>
        <v>3</v>
      </c>
      <c r="H461" t="str">
        <f t="shared" ca="1" si="147"/>
        <v>university</v>
      </c>
      <c r="I461">
        <f t="shared" ca="1" si="148"/>
        <v>3</v>
      </c>
      <c r="J461">
        <f t="shared" ca="1" si="149"/>
        <v>3</v>
      </c>
      <c r="K461">
        <f t="shared" ca="1" si="150"/>
        <v>56091</v>
      </c>
      <c r="L461">
        <f t="shared" ca="1" si="151"/>
        <v>13</v>
      </c>
      <c r="M461" t="str">
        <f t="shared" ca="1" si="139"/>
        <v>area10</v>
      </c>
      <c r="N461">
        <f t="shared" ca="1" si="152"/>
        <v>280455</v>
      </c>
      <c r="O461" s="2">
        <f t="shared" ca="1" si="153"/>
        <v>60099.820878932354</v>
      </c>
      <c r="P461" s="1">
        <f t="shared" ca="1" si="154"/>
        <v>80908.311688881819</v>
      </c>
      <c r="Q461">
        <f t="shared" ca="1" si="155"/>
        <v>9942</v>
      </c>
      <c r="R461">
        <f t="shared" ca="1" si="156"/>
        <v>98633.218845010328</v>
      </c>
      <c r="S461">
        <f t="shared" ca="1" si="157"/>
        <v>59192.207851542145</v>
      </c>
      <c r="T461" s="1">
        <f t="shared" ca="1" si="158"/>
        <v>420555.51954042399</v>
      </c>
      <c r="U461" s="2">
        <f t="shared" ca="1" si="159"/>
        <v>168675.0397239427</v>
      </c>
      <c r="V461" s="1">
        <f t="shared" ca="1" si="160"/>
        <v>251880.4798164813</v>
      </c>
      <c r="AD461" s="6">
        <f ca="1">IF(Table2[[#This Row],[gender]]="men",1,0)</f>
        <v>0</v>
      </c>
      <c r="AE461" s="7">
        <f ca="1">IF(Table2[[#This Row],[gender]]="women",1,0)</f>
        <v>1</v>
      </c>
      <c r="AF461" s="7"/>
      <c r="AG461" s="8"/>
      <c r="AI461" s="6">
        <f ca="1">IF(Table2[[#This Row],[field_of_work]]="health",1,0)</f>
        <v>0</v>
      </c>
      <c r="AJ461" s="7">
        <f ca="1">IF(Table2[[#This Row],[field_of_work]]="construction",1,0)</f>
        <v>0</v>
      </c>
      <c r="AK461" s="7">
        <f ca="1">IF(Table2[[#This Row],[field_of_work]]="teaching",1,0)</f>
        <v>0</v>
      </c>
      <c r="AL461" s="7">
        <f ca="1">IF(Table2[[#This Row],[field_of_work]]="IT",1,0)</f>
        <v>0</v>
      </c>
      <c r="AM461" s="7">
        <f ca="1">IF(Table2[[#This Row],[field_of_work]]="general work",1,0)</f>
        <v>1</v>
      </c>
      <c r="AN461" s="7">
        <f ca="1">IF(Table2[[#This Row],[field_of_work]]="agriculture",1,0)</f>
        <v>0</v>
      </c>
      <c r="AO461" s="7"/>
      <c r="AP461" s="7"/>
      <c r="AQ461" s="7"/>
      <c r="AR461" s="7"/>
      <c r="AS461" s="7"/>
      <c r="AT461" s="8"/>
      <c r="AV461" s="19">
        <f t="shared" ca="1" si="140"/>
        <v>50380.215579829797</v>
      </c>
      <c r="AW461" s="8"/>
      <c r="AX461" s="6">
        <f ca="1">IF(Table2[[#This Row],[debts]]&gt;$AY$14,1,0)</f>
        <v>1</v>
      </c>
      <c r="AY461" s="7"/>
      <c r="AZ461" s="8"/>
      <c r="BA461" s="26">
        <f ca="1">Table2[[#This Row],[mortage_left]]/Table2[[#This Row],[value_of_house]]</f>
        <v>0.2142939896915097</v>
      </c>
      <c r="BB461" s="7">
        <f t="shared" ca="1" si="161"/>
        <v>1</v>
      </c>
      <c r="BC461" s="7"/>
      <c r="BD461" s="7"/>
      <c r="BE461" s="6">
        <f ca="1">IF(Table2[[#This Row],[area]]="area1",Table2[[#This Row],[income]],0)</f>
        <v>0</v>
      </c>
      <c r="BF461" s="7">
        <f ca="1">IF(Table2[[#This Row],[area]]="area2",Table2[[#This Row],[income]],0)</f>
        <v>0</v>
      </c>
      <c r="BG461" s="7">
        <f ca="1">IF(Table2[[#This Row],[area]]="area3",Table2[[#This Row],[income]],0)</f>
        <v>0</v>
      </c>
      <c r="BH461" s="7">
        <f ca="1">IF(Table2[[#This Row],[area]]="area4",Table2[[#This Row],[income]],0)</f>
        <v>0</v>
      </c>
      <c r="BI461" s="7">
        <f ca="1">IF(Table2[[#This Row],[area]]="area5",Table2[[#This Row],[income]],0)</f>
        <v>0</v>
      </c>
      <c r="BJ461" s="7">
        <f ca="1">IF(Table2[[#This Row],[area]]="area6",Table2[[#This Row],[income]],0)</f>
        <v>0</v>
      </c>
      <c r="BK461" s="7">
        <f ca="1">IF(Table2[[#This Row],[area]]="area7",Table2[[#This Row],[income]],0)</f>
        <v>0</v>
      </c>
      <c r="BL461" s="7">
        <f ca="1">IF(Table2[[#This Row],[area]]="area8",Table2[[#This Row],[income]],0)</f>
        <v>0</v>
      </c>
      <c r="BM461" s="7">
        <f ca="1">IF(Table2[[#This Row],[area]]="area9",Table2[[#This Row],[income]],0)</f>
        <v>0</v>
      </c>
      <c r="BN461" s="7">
        <f ca="1">IF(Table2[[#This Row],[area]]="area10",Table2[[#This Row],[income]],0)</f>
        <v>56091</v>
      </c>
      <c r="BO461" s="6">
        <f ca="1">IF(Table2[[#This Row],[field_of_work]]="health",Table2[[#This Row],[income]],0)</f>
        <v>0</v>
      </c>
      <c r="BP461" s="7">
        <f ca="1">IF(Table2[[#This Row],[field_of_work]]="construction",Table2[[#This Row],[income]],0)</f>
        <v>0</v>
      </c>
      <c r="BQ461" s="7">
        <f ca="1">IF(Table2[[#This Row],[field_of_work]]="teaching",Table2[[#This Row],[income]],0)</f>
        <v>0</v>
      </c>
      <c r="BR461" s="7">
        <f ca="1">IF(Table2[[#This Row],[field_of_work]]="IT",Table2[[#This Row],[income]],0)</f>
        <v>0</v>
      </c>
      <c r="BS461" s="7">
        <f ca="1">IF(Table2[[#This Row],[field_of_work]]="general work",Table2[[#This Row],[income]],0)</f>
        <v>56091</v>
      </c>
      <c r="BT461" s="8">
        <f ca="1">IF(Table2[[#This Row],[field_of_work]]="agriculture",Table2[[#This Row],[income]],0)</f>
        <v>0</v>
      </c>
      <c r="BU461" s="6">
        <f ca="1">IF(Table2[[#This Row],[value_of_debts]]&gt;Table2[[#This Row],[income]],1,0)</f>
        <v>1</v>
      </c>
      <c r="BV461" s="7"/>
      <c r="BW461" s="6">
        <f ca="1">IF(Table2[[#This Row],[net_worth_of_person($)]]&gt;$BX$14,Table2[[#This Row],[age]],0)</f>
        <v>27</v>
      </c>
      <c r="BX461" s="8"/>
    </row>
    <row r="462" spans="2:76" x14ac:dyDescent="0.3">
      <c r="B462">
        <f t="shared" ca="1" si="141"/>
        <v>1</v>
      </c>
      <c r="C462" t="str">
        <f t="shared" ca="1" si="142"/>
        <v>men</v>
      </c>
      <c r="D462">
        <f t="shared" ca="1" si="143"/>
        <v>39</v>
      </c>
      <c r="E462">
        <f t="shared" ca="1" si="144"/>
        <v>2</v>
      </c>
      <c r="F462" t="str">
        <f t="shared" ca="1" si="145"/>
        <v>construction</v>
      </c>
      <c r="G462">
        <f t="shared" ca="1" si="146"/>
        <v>4</v>
      </c>
      <c r="H462" t="str">
        <f t="shared" ca="1" si="147"/>
        <v>technical</v>
      </c>
      <c r="I462">
        <f t="shared" ca="1" si="148"/>
        <v>4</v>
      </c>
      <c r="J462">
        <f t="shared" ca="1" si="149"/>
        <v>2</v>
      </c>
      <c r="K462">
        <f t="shared" ca="1" si="150"/>
        <v>86798</v>
      </c>
      <c r="L462">
        <f t="shared" ca="1" si="151"/>
        <v>2</v>
      </c>
      <c r="M462" t="str">
        <f t="shared" ca="1" si="139"/>
        <v>area2</v>
      </c>
      <c r="N462">
        <f t="shared" ca="1" si="152"/>
        <v>433990</v>
      </c>
      <c r="O462" s="2">
        <f t="shared" ca="1" si="153"/>
        <v>292342.99968899915</v>
      </c>
      <c r="P462" s="1">
        <f t="shared" ca="1" si="154"/>
        <v>100760.43115965959</v>
      </c>
      <c r="Q462">
        <f t="shared" ca="1" si="155"/>
        <v>57514</v>
      </c>
      <c r="R462">
        <f t="shared" ca="1" si="156"/>
        <v>69348.403119736584</v>
      </c>
      <c r="S462">
        <f t="shared" ca="1" si="157"/>
        <v>42737.94241443355</v>
      </c>
      <c r="T462" s="1">
        <f t="shared" ca="1" si="158"/>
        <v>577488.37357409322</v>
      </c>
      <c r="U462" s="2">
        <f t="shared" ca="1" si="159"/>
        <v>419205.40280873573</v>
      </c>
      <c r="V462" s="1">
        <f t="shared" ca="1" si="160"/>
        <v>158282.97076535749</v>
      </c>
      <c r="AD462" s="6">
        <f ca="1">IF(Table2[[#This Row],[gender]]="men",1,0)</f>
        <v>1</v>
      </c>
      <c r="AE462" s="7">
        <f ca="1">IF(Table2[[#This Row],[gender]]="women",1,0)</f>
        <v>0</v>
      </c>
      <c r="AF462" s="7"/>
      <c r="AG462" s="8"/>
      <c r="AI462" s="6">
        <f ca="1">IF(Table2[[#This Row],[field_of_work]]="health",1,0)</f>
        <v>0</v>
      </c>
      <c r="AJ462" s="7">
        <f ca="1">IF(Table2[[#This Row],[field_of_work]]="construction",1,0)</f>
        <v>1</v>
      </c>
      <c r="AK462" s="7">
        <f ca="1">IF(Table2[[#This Row],[field_of_work]]="teaching",1,0)</f>
        <v>0</v>
      </c>
      <c r="AL462" s="7">
        <f ca="1">IF(Table2[[#This Row],[field_of_work]]="IT",1,0)</f>
        <v>0</v>
      </c>
      <c r="AM462" s="7">
        <f ca="1">IF(Table2[[#This Row],[field_of_work]]="general work",1,0)</f>
        <v>0</v>
      </c>
      <c r="AN462" s="7">
        <f ca="1">IF(Table2[[#This Row],[field_of_work]]="agriculture",1,0)</f>
        <v>0</v>
      </c>
      <c r="AO462" s="7"/>
      <c r="AP462" s="7"/>
      <c r="AQ462" s="7"/>
      <c r="AR462" s="7"/>
      <c r="AS462" s="7"/>
      <c r="AT462" s="8"/>
      <c r="AV462" s="19">
        <f t="shared" ca="1" si="140"/>
        <v>10147.68267428965</v>
      </c>
      <c r="AW462" s="8"/>
      <c r="AX462" s="6">
        <f ca="1">IF(Table2[[#This Row],[debts]]&gt;$AY$14,1,0)</f>
        <v>1</v>
      </c>
      <c r="AY462" s="7"/>
      <c r="AZ462" s="8"/>
      <c r="BA462" s="26">
        <f ca="1">Table2[[#This Row],[mortage_left]]/Table2[[#This Row],[value_of_house]]</f>
        <v>0.67361690289868237</v>
      </c>
      <c r="BB462" s="7">
        <f t="shared" ca="1" si="161"/>
        <v>0</v>
      </c>
      <c r="BC462" s="7"/>
      <c r="BD462" s="7"/>
      <c r="BE462" s="6">
        <f ca="1">IF(Table2[[#This Row],[area]]="area1",Table2[[#This Row],[income]],0)</f>
        <v>0</v>
      </c>
      <c r="BF462" s="7">
        <f ca="1">IF(Table2[[#This Row],[area]]="area2",Table2[[#This Row],[income]],0)</f>
        <v>86798</v>
      </c>
      <c r="BG462" s="7">
        <f ca="1">IF(Table2[[#This Row],[area]]="area3",Table2[[#This Row],[income]],0)</f>
        <v>0</v>
      </c>
      <c r="BH462" s="7">
        <f ca="1">IF(Table2[[#This Row],[area]]="area4",Table2[[#This Row],[income]],0)</f>
        <v>0</v>
      </c>
      <c r="BI462" s="7">
        <f ca="1">IF(Table2[[#This Row],[area]]="area5",Table2[[#This Row],[income]],0)</f>
        <v>0</v>
      </c>
      <c r="BJ462" s="7">
        <f ca="1">IF(Table2[[#This Row],[area]]="area6",Table2[[#This Row],[income]],0)</f>
        <v>0</v>
      </c>
      <c r="BK462" s="7">
        <f ca="1">IF(Table2[[#This Row],[area]]="area7",Table2[[#This Row],[income]],0)</f>
        <v>0</v>
      </c>
      <c r="BL462" s="7">
        <f ca="1">IF(Table2[[#This Row],[area]]="area8",Table2[[#This Row],[income]],0)</f>
        <v>0</v>
      </c>
      <c r="BM462" s="7">
        <f ca="1">IF(Table2[[#This Row],[area]]="area9",Table2[[#This Row],[income]],0)</f>
        <v>0</v>
      </c>
      <c r="BN462" s="7">
        <f ca="1">IF(Table2[[#This Row],[area]]="area10",Table2[[#This Row],[income]],0)</f>
        <v>0</v>
      </c>
      <c r="BO462" s="6">
        <f ca="1">IF(Table2[[#This Row],[field_of_work]]="health",Table2[[#This Row],[income]],0)</f>
        <v>0</v>
      </c>
      <c r="BP462" s="7">
        <f ca="1">IF(Table2[[#This Row],[field_of_work]]="construction",Table2[[#This Row],[income]],0)</f>
        <v>86798</v>
      </c>
      <c r="BQ462" s="7">
        <f ca="1">IF(Table2[[#This Row],[field_of_work]]="teaching",Table2[[#This Row],[income]],0)</f>
        <v>0</v>
      </c>
      <c r="BR462" s="7">
        <f ca="1">IF(Table2[[#This Row],[field_of_work]]="IT",Table2[[#This Row],[income]],0)</f>
        <v>0</v>
      </c>
      <c r="BS462" s="7">
        <f ca="1">IF(Table2[[#This Row],[field_of_work]]="general work",Table2[[#This Row],[income]],0)</f>
        <v>0</v>
      </c>
      <c r="BT462" s="8">
        <f ca="1">IF(Table2[[#This Row],[field_of_work]]="agriculture",Table2[[#This Row],[income]],0)</f>
        <v>0</v>
      </c>
      <c r="BU462" s="6">
        <f ca="1">IF(Table2[[#This Row],[value_of_debts]]&gt;Table2[[#This Row],[income]],1,0)</f>
        <v>1</v>
      </c>
      <c r="BV462" s="7"/>
      <c r="BW462" s="6">
        <f ca="1">IF(Table2[[#This Row],[net_worth_of_person($)]]&gt;$BX$14,Table2[[#This Row],[age]],0)</f>
        <v>39</v>
      </c>
      <c r="BX462" s="8"/>
    </row>
    <row r="463" spans="2:76" x14ac:dyDescent="0.3">
      <c r="B463">
        <f t="shared" ca="1" si="141"/>
        <v>1</v>
      </c>
      <c r="C463" t="str">
        <f t="shared" ca="1" si="142"/>
        <v>men</v>
      </c>
      <c r="D463">
        <f t="shared" ca="1" si="143"/>
        <v>27</v>
      </c>
      <c r="E463">
        <f t="shared" ca="1" si="144"/>
        <v>6</v>
      </c>
      <c r="F463" t="str">
        <f t="shared" ca="1" si="145"/>
        <v>agriculture</v>
      </c>
      <c r="G463">
        <f t="shared" ca="1" si="146"/>
        <v>4</v>
      </c>
      <c r="H463" t="str">
        <f t="shared" ca="1" si="147"/>
        <v>technical</v>
      </c>
      <c r="I463">
        <f t="shared" ca="1" si="148"/>
        <v>2</v>
      </c>
      <c r="J463">
        <f t="shared" ca="1" si="149"/>
        <v>1</v>
      </c>
      <c r="K463">
        <f t="shared" ca="1" si="150"/>
        <v>29823</v>
      </c>
      <c r="L463">
        <f t="shared" ca="1" si="151"/>
        <v>3</v>
      </c>
      <c r="M463" t="str">
        <f t="shared" ref="M463:M526" ca="1" si="162">VLOOKUP(L463,$AB$14:$AC$23,2)</f>
        <v>area3</v>
      </c>
      <c r="N463">
        <f t="shared" ca="1" si="152"/>
        <v>149115</v>
      </c>
      <c r="O463" s="2">
        <f t="shared" ca="1" si="153"/>
        <v>18659.591903262339</v>
      </c>
      <c r="P463" s="1">
        <f t="shared" ca="1" si="154"/>
        <v>10147.68267428965</v>
      </c>
      <c r="Q463">
        <f t="shared" ca="1" si="155"/>
        <v>1713</v>
      </c>
      <c r="R463">
        <f t="shared" ca="1" si="156"/>
        <v>19485.838737805949</v>
      </c>
      <c r="S463">
        <f t="shared" ca="1" si="157"/>
        <v>29459.155966005186</v>
      </c>
      <c r="T463" s="1">
        <f t="shared" ca="1" si="158"/>
        <v>188721.83864029485</v>
      </c>
      <c r="U463" s="2">
        <f t="shared" ca="1" si="159"/>
        <v>39858.430641068291</v>
      </c>
      <c r="V463" s="1">
        <f t="shared" ca="1" si="160"/>
        <v>148863.40799922656</v>
      </c>
      <c r="AD463" s="6">
        <f ca="1">IF(Table2[[#This Row],[gender]]="men",1,0)</f>
        <v>1</v>
      </c>
      <c r="AE463" s="7">
        <f ca="1">IF(Table2[[#This Row],[gender]]="women",1,0)</f>
        <v>0</v>
      </c>
      <c r="AF463" s="7"/>
      <c r="AG463" s="8"/>
      <c r="AI463" s="6">
        <f ca="1">IF(Table2[[#This Row],[field_of_work]]="health",1,0)</f>
        <v>0</v>
      </c>
      <c r="AJ463" s="7">
        <f ca="1">IF(Table2[[#This Row],[field_of_work]]="construction",1,0)</f>
        <v>0</v>
      </c>
      <c r="AK463" s="7">
        <f ca="1">IF(Table2[[#This Row],[field_of_work]]="teaching",1,0)</f>
        <v>0</v>
      </c>
      <c r="AL463" s="7">
        <f ca="1">IF(Table2[[#This Row],[field_of_work]]="IT",1,0)</f>
        <v>0</v>
      </c>
      <c r="AM463" s="7">
        <f ca="1">IF(Table2[[#This Row],[field_of_work]]="general work",1,0)</f>
        <v>0</v>
      </c>
      <c r="AN463" s="7">
        <f ca="1">IF(Table2[[#This Row],[field_of_work]]="agriculture",1,0)</f>
        <v>1</v>
      </c>
      <c r="AO463" s="7"/>
      <c r="AP463" s="7"/>
      <c r="AQ463" s="7"/>
      <c r="AR463" s="7"/>
      <c r="AS463" s="7"/>
      <c r="AT463" s="8"/>
      <c r="AV463" s="19">
        <f t="shared" ref="AV463:AV526" ca="1" si="163">P464/J464</f>
        <v>44275.592488095092</v>
      </c>
      <c r="AW463" s="8"/>
      <c r="AX463" s="6">
        <f ca="1">IF(Table2[[#This Row],[debts]]&gt;$AY$14,1,0)</f>
        <v>1</v>
      </c>
      <c r="AY463" s="7"/>
      <c r="AZ463" s="8"/>
      <c r="BA463" s="26">
        <f ca="1">Table2[[#This Row],[mortage_left]]/Table2[[#This Row],[value_of_house]]</f>
        <v>0.12513557927279173</v>
      </c>
      <c r="BB463" s="7">
        <f t="shared" ca="1" si="161"/>
        <v>1</v>
      </c>
      <c r="BC463" s="7"/>
      <c r="BD463" s="7"/>
      <c r="BE463" s="6">
        <f ca="1">IF(Table2[[#This Row],[area]]="area1",Table2[[#This Row],[income]],0)</f>
        <v>0</v>
      </c>
      <c r="BF463" s="7">
        <f ca="1">IF(Table2[[#This Row],[area]]="area2",Table2[[#This Row],[income]],0)</f>
        <v>0</v>
      </c>
      <c r="BG463" s="7">
        <f ca="1">IF(Table2[[#This Row],[area]]="area3",Table2[[#This Row],[income]],0)</f>
        <v>29823</v>
      </c>
      <c r="BH463" s="7">
        <f ca="1">IF(Table2[[#This Row],[area]]="area4",Table2[[#This Row],[income]],0)</f>
        <v>0</v>
      </c>
      <c r="BI463" s="7">
        <f ca="1">IF(Table2[[#This Row],[area]]="area5",Table2[[#This Row],[income]],0)</f>
        <v>0</v>
      </c>
      <c r="BJ463" s="7">
        <f ca="1">IF(Table2[[#This Row],[area]]="area6",Table2[[#This Row],[income]],0)</f>
        <v>0</v>
      </c>
      <c r="BK463" s="7">
        <f ca="1">IF(Table2[[#This Row],[area]]="area7",Table2[[#This Row],[income]],0)</f>
        <v>0</v>
      </c>
      <c r="BL463" s="7">
        <f ca="1">IF(Table2[[#This Row],[area]]="area8",Table2[[#This Row],[income]],0)</f>
        <v>0</v>
      </c>
      <c r="BM463" s="7">
        <f ca="1">IF(Table2[[#This Row],[area]]="area9",Table2[[#This Row],[income]],0)</f>
        <v>0</v>
      </c>
      <c r="BN463" s="7">
        <f ca="1">IF(Table2[[#This Row],[area]]="area10",Table2[[#This Row],[income]],0)</f>
        <v>0</v>
      </c>
      <c r="BO463" s="6">
        <f ca="1">IF(Table2[[#This Row],[field_of_work]]="health",Table2[[#This Row],[income]],0)</f>
        <v>0</v>
      </c>
      <c r="BP463" s="7">
        <f ca="1">IF(Table2[[#This Row],[field_of_work]]="construction",Table2[[#This Row],[income]],0)</f>
        <v>0</v>
      </c>
      <c r="BQ463" s="7">
        <f ca="1">IF(Table2[[#This Row],[field_of_work]]="teaching",Table2[[#This Row],[income]],0)</f>
        <v>0</v>
      </c>
      <c r="BR463" s="7">
        <f ca="1">IF(Table2[[#This Row],[field_of_work]]="IT",Table2[[#This Row],[income]],0)</f>
        <v>0</v>
      </c>
      <c r="BS463" s="7">
        <f ca="1">IF(Table2[[#This Row],[field_of_work]]="general work",Table2[[#This Row],[income]],0)</f>
        <v>0</v>
      </c>
      <c r="BT463" s="8">
        <f ca="1">IF(Table2[[#This Row],[field_of_work]]="agriculture",Table2[[#This Row],[income]],0)</f>
        <v>29823</v>
      </c>
      <c r="BU463" s="6">
        <f ca="1">IF(Table2[[#This Row],[value_of_debts]]&gt;Table2[[#This Row],[income]],1,0)</f>
        <v>1</v>
      </c>
      <c r="BV463" s="7"/>
      <c r="BW463" s="6">
        <f ca="1">IF(Table2[[#This Row],[net_worth_of_person($)]]&gt;$BX$14,Table2[[#This Row],[age]],0)</f>
        <v>27</v>
      </c>
      <c r="BX463" s="8"/>
    </row>
    <row r="464" spans="2:76" x14ac:dyDescent="0.3">
      <c r="B464">
        <f t="shared" ref="B464:B527" ca="1" si="164">RANDBETWEEN(1,2)</f>
        <v>1</v>
      </c>
      <c r="C464" t="str">
        <f t="shared" ref="C464:C527" ca="1" si="165">IF(B464=1,"men","women")</f>
        <v>men</v>
      </c>
      <c r="D464">
        <f t="shared" ref="D464:D527" ca="1" si="166">RANDBETWEEN(25,45)</f>
        <v>35</v>
      </c>
      <c r="E464">
        <f t="shared" ref="E464:E527" ca="1" si="167">RANDBETWEEN(1,6)</f>
        <v>5</v>
      </c>
      <c r="F464" t="str">
        <f t="shared" ref="F464:F527" ca="1" si="168">VLOOKUP(E464,$X$14:$Y$19,2)</f>
        <v>general work</v>
      </c>
      <c r="G464">
        <f t="shared" ref="G464:G527" ca="1" si="169">RANDBETWEEN(1,5)</f>
        <v>5</v>
      </c>
      <c r="H464" t="str">
        <f t="shared" ref="H464:H527" ca="1" si="170">VLOOKUP(G464,$Z$14:$AA$18,2)</f>
        <v>other</v>
      </c>
      <c r="I464">
        <f t="shared" ref="I464:I527" ca="1" si="171">RANDBETWEEN(0,4)</f>
        <v>2</v>
      </c>
      <c r="J464">
        <f t="shared" ref="J464:J527" ca="1" si="172">RANDBETWEEN(1,3)</f>
        <v>2</v>
      </c>
      <c r="K464">
        <f t="shared" ref="K464:K527" ca="1" si="173">RANDBETWEEN(25000,90000)</f>
        <v>62521</v>
      </c>
      <c r="L464">
        <f t="shared" ref="L464:L527" ca="1" si="174">RANDBETWEEN(1,14)</f>
        <v>6</v>
      </c>
      <c r="M464" t="str">
        <f t="shared" ca="1" si="162"/>
        <v>area6</v>
      </c>
      <c r="N464">
        <f t="shared" ref="N464:N527" ca="1" si="175">K464*RANDBETWEEN(3,6)</f>
        <v>250084</v>
      </c>
      <c r="O464" s="2">
        <f t="shared" ref="O464:O527" ca="1" si="176">RAND()*N464</f>
        <v>1477.9802778802207</v>
      </c>
      <c r="P464" s="1">
        <f t="shared" ref="P464:P527" ca="1" si="177">J464*RAND()*K464</f>
        <v>88551.184976190183</v>
      </c>
      <c r="Q464">
        <f t="shared" ref="Q464:Q527" ca="1" si="178">RANDBETWEEN(0,P464)</f>
        <v>59123</v>
      </c>
      <c r="R464">
        <f t="shared" ref="R464:R527" ca="1" si="179">RAND()*K464*2</f>
        <v>5485.7216687321752</v>
      </c>
      <c r="S464">
        <f t="shared" ref="S464:S527" ca="1" si="180">RAND()*K464*1.5</f>
        <v>174.96906397301058</v>
      </c>
      <c r="T464" s="1">
        <f t="shared" ref="T464:T527" ca="1" si="181">N464+P464+S464</f>
        <v>338810.15404016321</v>
      </c>
      <c r="U464" s="2">
        <f t="shared" ref="U464:U527" ca="1" si="182">O464+Q464+R464</f>
        <v>66086.701946612389</v>
      </c>
      <c r="V464" s="1">
        <f t="shared" ref="V464:V527" ca="1" si="183">T464-U464</f>
        <v>272723.45209355082</v>
      </c>
      <c r="AD464" s="6">
        <f ca="1">IF(Table2[[#This Row],[gender]]="men",1,0)</f>
        <v>1</v>
      </c>
      <c r="AE464" s="7">
        <f ca="1">IF(Table2[[#This Row],[gender]]="women",1,0)</f>
        <v>0</v>
      </c>
      <c r="AF464" s="7"/>
      <c r="AG464" s="8"/>
      <c r="AI464" s="6">
        <f ca="1">IF(Table2[[#This Row],[field_of_work]]="health",1,0)</f>
        <v>0</v>
      </c>
      <c r="AJ464" s="7">
        <f ca="1">IF(Table2[[#This Row],[field_of_work]]="construction",1,0)</f>
        <v>0</v>
      </c>
      <c r="AK464" s="7">
        <f ca="1">IF(Table2[[#This Row],[field_of_work]]="teaching",1,0)</f>
        <v>0</v>
      </c>
      <c r="AL464" s="7">
        <f ca="1">IF(Table2[[#This Row],[field_of_work]]="IT",1,0)</f>
        <v>0</v>
      </c>
      <c r="AM464" s="7">
        <f ca="1">IF(Table2[[#This Row],[field_of_work]]="general work",1,0)</f>
        <v>1</v>
      </c>
      <c r="AN464" s="7">
        <f ca="1">IF(Table2[[#This Row],[field_of_work]]="agriculture",1,0)</f>
        <v>0</v>
      </c>
      <c r="AO464" s="7"/>
      <c r="AP464" s="7"/>
      <c r="AQ464" s="7"/>
      <c r="AR464" s="7"/>
      <c r="AS464" s="7"/>
      <c r="AT464" s="8"/>
      <c r="AV464" s="19">
        <f t="shared" ca="1" si="163"/>
        <v>5840.6321448648205</v>
      </c>
      <c r="AW464" s="8"/>
      <c r="AX464" s="6">
        <f ca="1">IF(Table2[[#This Row],[debts]]&gt;$AY$14,1,0)</f>
        <v>1</v>
      </c>
      <c r="AY464" s="7"/>
      <c r="AZ464" s="8"/>
      <c r="BA464" s="26">
        <f ca="1">Table2[[#This Row],[mortage_left]]/Table2[[#This Row],[value_of_house]]</f>
        <v>5.9099353732354754E-3</v>
      </c>
      <c r="BB464" s="7">
        <f t="shared" ref="BB464:BB527" ca="1" si="184">IF(BA464&lt;$BC$14,1,0)</f>
        <v>1</v>
      </c>
      <c r="BC464" s="7"/>
      <c r="BD464" s="7"/>
      <c r="BE464" s="6">
        <f ca="1">IF(Table2[[#This Row],[area]]="area1",Table2[[#This Row],[income]],0)</f>
        <v>0</v>
      </c>
      <c r="BF464" s="7">
        <f ca="1">IF(Table2[[#This Row],[area]]="area2",Table2[[#This Row],[income]],0)</f>
        <v>0</v>
      </c>
      <c r="BG464" s="7">
        <f ca="1">IF(Table2[[#This Row],[area]]="area3",Table2[[#This Row],[income]],0)</f>
        <v>0</v>
      </c>
      <c r="BH464" s="7">
        <f ca="1">IF(Table2[[#This Row],[area]]="area4",Table2[[#This Row],[income]],0)</f>
        <v>0</v>
      </c>
      <c r="BI464" s="7">
        <f ca="1">IF(Table2[[#This Row],[area]]="area5",Table2[[#This Row],[income]],0)</f>
        <v>0</v>
      </c>
      <c r="BJ464" s="7">
        <f ca="1">IF(Table2[[#This Row],[area]]="area6",Table2[[#This Row],[income]],0)</f>
        <v>62521</v>
      </c>
      <c r="BK464" s="7">
        <f ca="1">IF(Table2[[#This Row],[area]]="area7",Table2[[#This Row],[income]],0)</f>
        <v>0</v>
      </c>
      <c r="BL464" s="7">
        <f ca="1">IF(Table2[[#This Row],[area]]="area8",Table2[[#This Row],[income]],0)</f>
        <v>0</v>
      </c>
      <c r="BM464" s="7">
        <f ca="1">IF(Table2[[#This Row],[area]]="area9",Table2[[#This Row],[income]],0)</f>
        <v>0</v>
      </c>
      <c r="BN464" s="7">
        <f ca="1">IF(Table2[[#This Row],[area]]="area10",Table2[[#This Row],[income]],0)</f>
        <v>0</v>
      </c>
      <c r="BO464" s="6">
        <f ca="1">IF(Table2[[#This Row],[field_of_work]]="health",Table2[[#This Row],[income]],0)</f>
        <v>0</v>
      </c>
      <c r="BP464" s="7">
        <f ca="1">IF(Table2[[#This Row],[field_of_work]]="construction",Table2[[#This Row],[income]],0)</f>
        <v>0</v>
      </c>
      <c r="BQ464" s="7">
        <f ca="1">IF(Table2[[#This Row],[field_of_work]]="teaching",Table2[[#This Row],[income]],0)</f>
        <v>0</v>
      </c>
      <c r="BR464" s="7">
        <f ca="1">IF(Table2[[#This Row],[field_of_work]]="IT",Table2[[#This Row],[income]],0)</f>
        <v>0</v>
      </c>
      <c r="BS464" s="7">
        <f ca="1">IF(Table2[[#This Row],[field_of_work]]="general work",Table2[[#This Row],[income]],0)</f>
        <v>62521</v>
      </c>
      <c r="BT464" s="8">
        <f ca="1">IF(Table2[[#This Row],[field_of_work]]="agriculture",Table2[[#This Row],[income]],0)</f>
        <v>0</v>
      </c>
      <c r="BU464" s="6">
        <f ca="1">IF(Table2[[#This Row],[value_of_debts]]&gt;Table2[[#This Row],[income]],1,0)</f>
        <v>1</v>
      </c>
      <c r="BV464" s="7"/>
      <c r="BW464" s="6">
        <f ca="1">IF(Table2[[#This Row],[net_worth_of_person($)]]&gt;$BX$14,Table2[[#This Row],[age]],0)</f>
        <v>35</v>
      </c>
      <c r="BX464" s="8"/>
    </row>
    <row r="465" spans="2:76" x14ac:dyDescent="0.3">
      <c r="B465">
        <f t="shared" ca="1" si="164"/>
        <v>1</v>
      </c>
      <c r="C465" t="str">
        <f t="shared" ca="1" si="165"/>
        <v>men</v>
      </c>
      <c r="D465">
        <f t="shared" ca="1" si="166"/>
        <v>37</v>
      </c>
      <c r="E465">
        <f t="shared" ca="1" si="167"/>
        <v>2</v>
      </c>
      <c r="F465" t="str">
        <f t="shared" ca="1" si="168"/>
        <v>construction</v>
      </c>
      <c r="G465">
        <f t="shared" ca="1" si="169"/>
        <v>3</v>
      </c>
      <c r="H465" t="str">
        <f t="shared" ca="1" si="170"/>
        <v>university</v>
      </c>
      <c r="I465">
        <f t="shared" ca="1" si="171"/>
        <v>3</v>
      </c>
      <c r="J465">
        <f t="shared" ca="1" si="172"/>
        <v>2</v>
      </c>
      <c r="K465">
        <f t="shared" ca="1" si="173"/>
        <v>38857</v>
      </c>
      <c r="L465">
        <f t="shared" ca="1" si="174"/>
        <v>2</v>
      </c>
      <c r="M465" t="str">
        <f t="shared" ca="1" si="162"/>
        <v>area2</v>
      </c>
      <c r="N465">
        <f t="shared" ca="1" si="175"/>
        <v>194285</v>
      </c>
      <c r="O465" s="2">
        <f t="shared" ca="1" si="176"/>
        <v>152952.52334078314</v>
      </c>
      <c r="P465" s="1">
        <f t="shared" ca="1" si="177"/>
        <v>11681.264289729641</v>
      </c>
      <c r="Q465">
        <f t="shared" ca="1" si="178"/>
        <v>387</v>
      </c>
      <c r="R465">
        <f t="shared" ca="1" si="179"/>
        <v>20907.341754021516</v>
      </c>
      <c r="S465">
        <f t="shared" ca="1" si="180"/>
        <v>18459.806448687097</v>
      </c>
      <c r="T465" s="1">
        <f t="shared" ca="1" si="181"/>
        <v>224426.07073841675</v>
      </c>
      <c r="U465" s="2">
        <f t="shared" ca="1" si="182"/>
        <v>174246.86509480467</v>
      </c>
      <c r="V465" s="1">
        <f t="shared" ca="1" si="183"/>
        <v>50179.205643612077</v>
      </c>
      <c r="AD465" s="6">
        <f ca="1">IF(Table2[[#This Row],[gender]]="men",1,0)</f>
        <v>1</v>
      </c>
      <c r="AE465" s="7">
        <f ca="1">IF(Table2[[#This Row],[gender]]="women",1,0)</f>
        <v>0</v>
      </c>
      <c r="AF465" s="7"/>
      <c r="AG465" s="8"/>
      <c r="AI465" s="6">
        <f ca="1">IF(Table2[[#This Row],[field_of_work]]="health",1,0)</f>
        <v>0</v>
      </c>
      <c r="AJ465" s="7">
        <f ca="1">IF(Table2[[#This Row],[field_of_work]]="construction",1,0)</f>
        <v>1</v>
      </c>
      <c r="AK465" s="7">
        <f ca="1">IF(Table2[[#This Row],[field_of_work]]="teaching",1,0)</f>
        <v>0</v>
      </c>
      <c r="AL465" s="7">
        <f ca="1">IF(Table2[[#This Row],[field_of_work]]="IT",1,0)</f>
        <v>0</v>
      </c>
      <c r="AM465" s="7">
        <f ca="1">IF(Table2[[#This Row],[field_of_work]]="general work",1,0)</f>
        <v>0</v>
      </c>
      <c r="AN465" s="7">
        <f ca="1">IF(Table2[[#This Row],[field_of_work]]="agriculture",1,0)</f>
        <v>0</v>
      </c>
      <c r="AO465" s="7"/>
      <c r="AP465" s="7"/>
      <c r="AQ465" s="7"/>
      <c r="AR465" s="7"/>
      <c r="AS465" s="7"/>
      <c r="AT465" s="8"/>
      <c r="AV465" s="19">
        <f t="shared" ca="1" si="163"/>
        <v>9742.9459019552451</v>
      </c>
      <c r="AW465" s="8"/>
      <c r="AX465" s="6">
        <f ca="1">IF(Table2[[#This Row],[debts]]&gt;$AY$14,1,0)</f>
        <v>1</v>
      </c>
      <c r="AY465" s="7"/>
      <c r="AZ465" s="8"/>
      <c r="BA465" s="26">
        <f ca="1">Table2[[#This Row],[mortage_left]]/Table2[[#This Row],[value_of_house]]</f>
        <v>0.78725852917509398</v>
      </c>
      <c r="BB465" s="7">
        <f t="shared" ca="1" si="184"/>
        <v>0</v>
      </c>
      <c r="BC465" s="7"/>
      <c r="BD465" s="7"/>
      <c r="BE465" s="6">
        <f ca="1">IF(Table2[[#This Row],[area]]="area1",Table2[[#This Row],[income]],0)</f>
        <v>0</v>
      </c>
      <c r="BF465" s="7">
        <f ca="1">IF(Table2[[#This Row],[area]]="area2",Table2[[#This Row],[income]],0)</f>
        <v>38857</v>
      </c>
      <c r="BG465" s="7">
        <f ca="1">IF(Table2[[#This Row],[area]]="area3",Table2[[#This Row],[income]],0)</f>
        <v>0</v>
      </c>
      <c r="BH465" s="7">
        <f ca="1">IF(Table2[[#This Row],[area]]="area4",Table2[[#This Row],[income]],0)</f>
        <v>0</v>
      </c>
      <c r="BI465" s="7">
        <f ca="1">IF(Table2[[#This Row],[area]]="area5",Table2[[#This Row],[income]],0)</f>
        <v>0</v>
      </c>
      <c r="BJ465" s="7">
        <f ca="1">IF(Table2[[#This Row],[area]]="area6",Table2[[#This Row],[income]],0)</f>
        <v>0</v>
      </c>
      <c r="BK465" s="7">
        <f ca="1">IF(Table2[[#This Row],[area]]="area7",Table2[[#This Row],[income]],0)</f>
        <v>0</v>
      </c>
      <c r="BL465" s="7">
        <f ca="1">IF(Table2[[#This Row],[area]]="area8",Table2[[#This Row],[income]],0)</f>
        <v>0</v>
      </c>
      <c r="BM465" s="7">
        <f ca="1">IF(Table2[[#This Row],[area]]="area9",Table2[[#This Row],[income]],0)</f>
        <v>0</v>
      </c>
      <c r="BN465" s="7">
        <f ca="1">IF(Table2[[#This Row],[area]]="area10",Table2[[#This Row],[income]],0)</f>
        <v>0</v>
      </c>
      <c r="BO465" s="6">
        <f ca="1">IF(Table2[[#This Row],[field_of_work]]="health",Table2[[#This Row],[income]],0)</f>
        <v>0</v>
      </c>
      <c r="BP465" s="7">
        <f ca="1">IF(Table2[[#This Row],[field_of_work]]="construction",Table2[[#This Row],[income]],0)</f>
        <v>38857</v>
      </c>
      <c r="BQ465" s="7">
        <f ca="1">IF(Table2[[#This Row],[field_of_work]]="teaching",Table2[[#This Row],[income]],0)</f>
        <v>0</v>
      </c>
      <c r="BR465" s="7">
        <f ca="1">IF(Table2[[#This Row],[field_of_work]]="IT",Table2[[#This Row],[income]],0)</f>
        <v>0</v>
      </c>
      <c r="BS465" s="7">
        <f ca="1">IF(Table2[[#This Row],[field_of_work]]="general work",Table2[[#This Row],[income]],0)</f>
        <v>0</v>
      </c>
      <c r="BT465" s="8">
        <f ca="1">IF(Table2[[#This Row],[field_of_work]]="agriculture",Table2[[#This Row],[income]],0)</f>
        <v>0</v>
      </c>
      <c r="BU465" s="6">
        <f ca="1">IF(Table2[[#This Row],[value_of_debts]]&gt;Table2[[#This Row],[income]],1,0)</f>
        <v>1</v>
      </c>
      <c r="BV465" s="7"/>
      <c r="BW465" s="6">
        <f ca="1">IF(Table2[[#This Row],[net_worth_of_person($)]]&gt;$BX$14,Table2[[#This Row],[age]],0)</f>
        <v>37</v>
      </c>
      <c r="BX465" s="8"/>
    </row>
    <row r="466" spans="2:76" x14ac:dyDescent="0.3">
      <c r="B466">
        <f t="shared" ca="1" si="164"/>
        <v>2</v>
      </c>
      <c r="C466" t="str">
        <f t="shared" ca="1" si="165"/>
        <v>women</v>
      </c>
      <c r="D466">
        <f t="shared" ca="1" si="166"/>
        <v>25</v>
      </c>
      <c r="E466">
        <f t="shared" ca="1" si="167"/>
        <v>3</v>
      </c>
      <c r="F466" t="str">
        <f t="shared" ca="1" si="168"/>
        <v>teaching</v>
      </c>
      <c r="G466">
        <f t="shared" ca="1" si="169"/>
        <v>5</v>
      </c>
      <c r="H466" t="str">
        <f t="shared" ca="1" si="170"/>
        <v>other</v>
      </c>
      <c r="I466">
        <f t="shared" ca="1" si="171"/>
        <v>2</v>
      </c>
      <c r="J466">
        <f t="shared" ca="1" si="172"/>
        <v>1</v>
      </c>
      <c r="K466">
        <f t="shared" ca="1" si="173"/>
        <v>61472</v>
      </c>
      <c r="L466">
        <f t="shared" ca="1" si="174"/>
        <v>13</v>
      </c>
      <c r="M466" t="str">
        <f t="shared" ca="1" si="162"/>
        <v>area10</v>
      </c>
      <c r="N466">
        <f t="shared" ca="1" si="175"/>
        <v>184416</v>
      </c>
      <c r="O466" s="2">
        <f t="shared" ca="1" si="176"/>
        <v>146795.51414096533</v>
      </c>
      <c r="P466" s="1">
        <f t="shared" ca="1" si="177"/>
        <v>9742.9459019552451</v>
      </c>
      <c r="Q466">
        <f t="shared" ca="1" si="178"/>
        <v>1474</v>
      </c>
      <c r="R466">
        <f t="shared" ca="1" si="179"/>
        <v>33131.253487804475</v>
      </c>
      <c r="S466">
        <f t="shared" ca="1" si="180"/>
        <v>78241.229280958505</v>
      </c>
      <c r="T466" s="1">
        <f t="shared" ca="1" si="181"/>
        <v>272400.17518291378</v>
      </c>
      <c r="U466" s="2">
        <f t="shared" ca="1" si="182"/>
        <v>181400.7676287698</v>
      </c>
      <c r="V466" s="1">
        <f t="shared" ca="1" si="183"/>
        <v>90999.407554143982</v>
      </c>
      <c r="AD466" s="6">
        <f ca="1">IF(Table2[[#This Row],[gender]]="men",1,0)</f>
        <v>0</v>
      </c>
      <c r="AE466" s="7">
        <f ca="1">IF(Table2[[#This Row],[gender]]="women",1,0)</f>
        <v>1</v>
      </c>
      <c r="AF466" s="7"/>
      <c r="AG466" s="8"/>
      <c r="AI466" s="6">
        <f ca="1">IF(Table2[[#This Row],[field_of_work]]="health",1,0)</f>
        <v>0</v>
      </c>
      <c r="AJ466" s="7">
        <f ca="1">IF(Table2[[#This Row],[field_of_work]]="construction",1,0)</f>
        <v>0</v>
      </c>
      <c r="AK466" s="7">
        <f ca="1">IF(Table2[[#This Row],[field_of_work]]="teaching",1,0)</f>
        <v>1</v>
      </c>
      <c r="AL466" s="7">
        <f ca="1">IF(Table2[[#This Row],[field_of_work]]="IT",1,0)</f>
        <v>0</v>
      </c>
      <c r="AM466" s="7">
        <f ca="1">IF(Table2[[#This Row],[field_of_work]]="general work",1,0)</f>
        <v>0</v>
      </c>
      <c r="AN466" s="7">
        <f ca="1">IF(Table2[[#This Row],[field_of_work]]="agriculture",1,0)</f>
        <v>0</v>
      </c>
      <c r="AO466" s="7"/>
      <c r="AP466" s="7"/>
      <c r="AQ466" s="7"/>
      <c r="AR466" s="7"/>
      <c r="AS466" s="7"/>
      <c r="AT466" s="8"/>
      <c r="AV466" s="19">
        <f t="shared" ca="1" si="163"/>
        <v>21842.142331254134</v>
      </c>
      <c r="AW466" s="8"/>
      <c r="AX466" s="6">
        <f ca="1">IF(Table2[[#This Row],[debts]]&gt;$AY$14,1,0)</f>
        <v>1</v>
      </c>
      <c r="AY466" s="7"/>
      <c r="AZ466" s="8"/>
      <c r="BA466" s="26">
        <f ca="1">Table2[[#This Row],[mortage_left]]/Table2[[#This Row],[value_of_house]]</f>
        <v>0.79600205047807848</v>
      </c>
      <c r="BB466" s="7">
        <f t="shared" ca="1" si="184"/>
        <v>0</v>
      </c>
      <c r="BC466" s="7"/>
      <c r="BD466" s="7"/>
      <c r="BE466" s="6">
        <f ca="1">IF(Table2[[#This Row],[area]]="area1",Table2[[#This Row],[income]],0)</f>
        <v>0</v>
      </c>
      <c r="BF466" s="7">
        <f ca="1">IF(Table2[[#This Row],[area]]="area2",Table2[[#This Row],[income]],0)</f>
        <v>0</v>
      </c>
      <c r="BG466" s="7">
        <f ca="1">IF(Table2[[#This Row],[area]]="area3",Table2[[#This Row],[income]],0)</f>
        <v>0</v>
      </c>
      <c r="BH466" s="7">
        <f ca="1">IF(Table2[[#This Row],[area]]="area4",Table2[[#This Row],[income]],0)</f>
        <v>0</v>
      </c>
      <c r="BI466" s="7">
        <f ca="1">IF(Table2[[#This Row],[area]]="area5",Table2[[#This Row],[income]],0)</f>
        <v>0</v>
      </c>
      <c r="BJ466" s="7">
        <f ca="1">IF(Table2[[#This Row],[area]]="area6",Table2[[#This Row],[income]],0)</f>
        <v>0</v>
      </c>
      <c r="BK466" s="7">
        <f ca="1">IF(Table2[[#This Row],[area]]="area7",Table2[[#This Row],[income]],0)</f>
        <v>0</v>
      </c>
      <c r="BL466" s="7">
        <f ca="1">IF(Table2[[#This Row],[area]]="area8",Table2[[#This Row],[income]],0)</f>
        <v>0</v>
      </c>
      <c r="BM466" s="7">
        <f ca="1">IF(Table2[[#This Row],[area]]="area9",Table2[[#This Row],[income]],0)</f>
        <v>0</v>
      </c>
      <c r="BN466" s="7">
        <f ca="1">IF(Table2[[#This Row],[area]]="area10",Table2[[#This Row],[income]],0)</f>
        <v>61472</v>
      </c>
      <c r="BO466" s="6">
        <f ca="1">IF(Table2[[#This Row],[field_of_work]]="health",Table2[[#This Row],[income]],0)</f>
        <v>0</v>
      </c>
      <c r="BP466" s="7">
        <f ca="1">IF(Table2[[#This Row],[field_of_work]]="construction",Table2[[#This Row],[income]],0)</f>
        <v>0</v>
      </c>
      <c r="BQ466" s="7">
        <f ca="1">IF(Table2[[#This Row],[field_of_work]]="teaching",Table2[[#This Row],[income]],0)</f>
        <v>61472</v>
      </c>
      <c r="BR466" s="7">
        <f ca="1">IF(Table2[[#This Row],[field_of_work]]="IT",Table2[[#This Row],[income]],0)</f>
        <v>0</v>
      </c>
      <c r="BS466" s="7">
        <f ca="1">IF(Table2[[#This Row],[field_of_work]]="general work",Table2[[#This Row],[income]],0)</f>
        <v>0</v>
      </c>
      <c r="BT466" s="8">
        <f ca="1">IF(Table2[[#This Row],[field_of_work]]="agriculture",Table2[[#This Row],[income]],0)</f>
        <v>0</v>
      </c>
      <c r="BU466" s="6">
        <f ca="1">IF(Table2[[#This Row],[value_of_debts]]&gt;Table2[[#This Row],[income]],1,0)</f>
        <v>1</v>
      </c>
      <c r="BV466" s="7"/>
      <c r="BW466" s="6">
        <f ca="1">IF(Table2[[#This Row],[net_worth_of_person($)]]&gt;$BX$14,Table2[[#This Row],[age]],0)</f>
        <v>25</v>
      </c>
      <c r="BX466" s="8"/>
    </row>
    <row r="467" spans="2:76" x14ac:dyDescent="0.3">
      <c r="B467">
        <f t="shared" ca="1" si="164"/>
        <v>1</v>
      </c>
      <c r="C467" t="str">
        <f t="shared" ca="1" si="165"/>
        <v>men</v>
      </c>
      <c r="D467">
        <f t="shared" ca="1" si="166"/>
        <v>27</v>
      </c>
      <c r="E467">
        <f t="shared" ca="1" si="167"/>
        <v>2</v>
      </c>
      <c r="F467" t="str">
        <f t="shared" ca="1" si="168"/>
        <v>construction</v>
      </c>
      <c r="G467">
        <f t="shared" ca="1" si="169"/>
        <v>4</v>
      </c>
      <c r="H467" t="str">
        <f t="shared" ca="1" si="170"/>
        <v>technical</v>
      </c>
      <c r="I467">
        <f t="shared" ca="1" si="171"/>
        <v>4</v>
      </c>
      <c r="J467">
        <f t="shared" ca="1" si="172"/>
        <v>3</v>
      </c>
      <c r="K467">
        <f t="shared" ca="1" si="173"/>
        <v>57868</v>
      </c>
      <c r="L467">
        <f t="shared" ca="1" si="174"/>
        <v>9</v>
      </c>
      <c r="M467" t="str">
        <f t="shared" ca="1" si="162"/>
        <v>area9</v>
      </c>
      <c r="N467">
        <f t="shared" ca="1" si="175"/>
        <v>173604</v>
      </c>
      <c r="O467" s="2">
        <f t="shared" ca="1" si="176"/>
        <v>131473.79547503931</v>
      </c>
      <c r="P467" s="1">
        <f t="shared" ca="1" si="177"/>
        <v>65526.426993762398</v>
      </c>
      <c r="Q467">
        <f t="shared" ca="1" si="178"/>
        <v>14104</v>
      </c>
      <c r="R467">
        <f t="shared" ca="1" si="179"/>
        <v>45295.472066510636</v>
      </c>
      <c r="S467">
        <f t="shared" ca="1" si="180"/>
        <v>73052.084817686511</v>
      </c>
      <c r="T467" s="1">
        <f t="shared" ca="1" si="181"/>
        <v>312182.5118114489</v>
      </c>
      <c r="U467" s="2">
        <f t="shared" ca="1" si="182"/>
        <v>190873.26754154995</v>
      </c>
      <c r="V467" s="1">
        <f t="shared" ca="1" si="183"/>
        <v>121309.24426989895</v>
      </c>
      <c r="AD467" s="6">
        <f ca="1">IF(Table2[[#This Row],[gender]]="men",1,0)</f>
        <v>1</v>
      </c>
      <c r="AE467" s="7">
        <f ca="1">IF(Table2[[#This Row],[gender]]="women",1,0)</f>
        <v>0</v>
      </c>
      <c r="AF467" s="7"/>
      <c r="AG467" s="8"/>
      <c r="AI467" s="6">
        <f ca="1">IF(Table2[[#This Row],[field_of_work]]="health",1,0)</f>
        <v>0</v>
      </c>
      <c r="AJ467" s="7">
        <f ca="1">IF(Table2[[#This Row],[field_of_work]]="construction",1,0)</f>
        <v>1</v>
      </c>
      <c r="AK467" s="7">
        <f ca="1">IF(Table2[[#This Row],[field_of_work]]="teaching",1,0)</f>
        <v>0</v>
      </c>
      <c r="AL467" s="7">
        <f ca="1">IF(Table2[[#This Row],[field_of_work]]="IT",1,0)</f>
        <v>0</v>
      </c>
      <c r="AM467" s="7">
        <f ca="1">IF(Table2[[#This Row],[field_of_work]]="general work",1,0)</f>
        <v>0</v>
      </c>
      <c r="AN467" s="7">
        <f ca="1">IF(Table2[[#This Row],[field_of_work]]="agriculture",1,0)</f>
        <v>0</v>
      </c>
      <c r="AO467" s="7"/>
      <c r="AP467" s="7"/>
      <c r="AQ467" s="7"/>
      <c r="AR467" s="7"/>
      <c r="AS467" s="7"/>
      <c r="AT467" s="8"/>
      <c r="AV467" s="19">
        <f t="shared" ca="1" si="163"/>
        <v>48675.092791674077</v>
      </c>
      <c r="AW467" s="8"/>
      <c r="AX467" s="6">
        <f ca="1">IF(Table2[[#This Row],[debts]]&gt;$AY$14,1,0)</f>
        <v>1</v>
      </c>
      <c r="AY467" s="7"/>
      <c r="AZ467" s="8"/>
      <c r="BA467" s="26">
        <f ca="1">Table2[[#This Row],[mortage_left]]/Table2[[#This Row],[value_of_house]]</f>
        <v>0.75732008176677557</v>
      </c>
      <c r="BB467" s="7">
        <f t="shared" ca="1" si="184"/>
        <v>0</v>
      </c>
      <c r="BC467" s="7"/>
      <c r="BD467" s="7"/>
      <c r="BE467" s="6">
        <f ca="1">IF(Table2[[#This Row],[area]]="area1",Table2[[#This Row],[income]],0)</f>
        <v>0</v>
      </c>
      <c r="BF467" s="7">
        <f ca="1">IF(Table2[[#This Row],[area]]="area2",Table2[[#This Row],[income]],0)</f>
        <v>0</v>
      </c>
      <c r="BG467" s="7">
        <f ca="1">IF(Table2[[#This Row],[area]]="area3",Table2[[#This Row],[income]],0)</f>
        <v>0</v>
      </c>
      <c r="BH467" s="7">
        <f ca="1">IF(Table2[[#This Row],[area]]="area4",Table2[[#This Row],[income]],0)</f>
        <v>0</v>
      </c>
      <c r="BI467" s="7">
        <f ca="1">IF(Table2[[#This Row],[area]]="area5",Table2[[#This Row],[income]],0)</f>
        <v>0</v>
      </c>
      <c r="BJ467" s="7">
        <f ca="1">IF(Table2[[#This Row],[area]]="area6",Table2[[#This Row],[income]],0)</f>
        <v>0</v>
      </c>
      <c r="BK467" s="7">
        <f ca="1">IF(Table2[[#This Row],[area]]="area7",Table2[[#This Row],[income]],0)</f>
        <v>0</v>
      </c>
      <c r="BL467" s="7">
        <f ca="1">IF(Table2[[#This Row],[area]]="area8",Table2[[#This Row],[income]],0)</f>
        <v>0</v>
      </c>
      <c r="BM467" s="7">
        <f ca="1">IF(Table2[[#This Row],[area]]="area9",Table2[[#This Row],[income]],0)</f>
        <v>57868</v>
      </c>
      <c r="BN467" s="7">
        <f ca="1">IF(Table2[[#This Row],[area]]="area10",Table2[[#This Row],[income]],0)</f>
        <v>0</v>
      </c>
      <c r="BO467" s="6">
        <f ca="1">IF(Table2[[#This Row],[field_of_work]]="health",Table2[[#This Row],[income]],0)</f>
        <v>0</v>
      </c>
      <c r="BP467" s="7">
        <f ca="1">IF(Table2[[#This Row],[field_of_work]]="construction",Table2[[#This Row],[income]],0)</f>
        <v>57868</v>
      </c>
      <c r="BQ467" s="7">
        <f ca="1">IF(Table2[[#This Row],[field_of_work]]="teaching",Table2[[#This Row],[income]],0)</f>
        <v>0</v>
      </c>
      <c r="BR467" s="7">
        <f ca="1">IF(Table2[[#This Row],[field_of_work]]="IT",Table2[[#This Row],[income]],0)</f>
        <v>0</v>
      </c>
      <c r="BS467" s="7">
        <f ca="1">IF(Table2[[#This Row],[field_of_work]]="general work",Table2[[#This Row],[income]],0)</f>
        <v>0</v>
      </c>
      <c r="BT467" s="8">
        <f ca="1">IF(Table2[[#This Row],[field_of_work]]="agriculture",Table2[[#This Row],[income]],0)</f>
        <v>0</v>
      </c>
      <c r="BU467" s="6">
        <f ca="1">IF(Table2[[#This Row],[value_of_debts]]&gt;Table2[[#This Row],[income]],1,0)</f>
        <v>1</v>
      </c>
      <c r="BV467" s="7"/>
      <c r="BW467" s="6">
        <f ca="1">IF(Table2[[#This Row],[net_worth_of_person($)]]&gt;$BX$14,Table2[[#This Row],[age]],0)</f>
        <v>27</v>
      </c>
      <c r="BX467" s="8"/>
    </row>
    <row r="468" spans="2:76" x14ac:dyDescent="0.3">
      <c r="B468">
        <f t="shared" ca="1" si="164"/>
        <v>2</v>
      </c>
      <c r="C468" t="str">
        <f t="shared" ca="1" si="165"/>
        <v>women</v>
      </c>
      <c r="D468">
        <f t="shared" ca="1" si="166"/>
        <v>25</v>
      </c>
      <c r="E468">
        <f t="shared" ca="1" si="167"/>
        <v>1</v>
      </c>
      <c r="F468" t="str">
        <f t="shared" ca="1" si="168"/>
        <v>health</v>
      </c>
      <c r="G468">
        <f t="shared" ca="1" si="169"/>
        <v>5</v>
      </c>
      <c r="H468" t="str">
        <f t="shared" ca="1" si="170"/>
        <v>other</v>
      </c>
      <c r="I468">
        <f t="shared" ca="1" si="171"/>
        <v>0</v>
      </c>
      <c r="J468">
        <f t="shared" ca="1" si="172"/>
        <v>1</v>
      </c>
      <c r="K468">
        <f t="shared" ca="1" si="173"/>
        <v>81882</v>
      </c>
      <c r="L468">
        <f t="shared" ca="1" si="174"/>
        <v>3</v>
      </c>
      <c r="M468" t="str">
        <f t="shared" ca="1" si="162"/>
        <v>area3</v>
      </c>
      <c r="N468">
        <f t="shared" ca="1" si="175"/>
        <v>491292</v>
      </c>
      <c r="O468" s="2">
        <f t="shared" ca="1" si="176"/>
        <v>334524.64195995277</v>
      </c>
      <c r="P468" s="1">
        <f t="shared" ca="1" si="177"/>
        <v>48675.092791674077</v>
      </c>
      <c r="Q468">
        <f t="shared" ca="1" si="178"/>
        <v>45295</v>
      </c>
      <c r="R468">
        <f t="shared" ca="1" si="179"/>
        <v>7795.9337707964905</v>
      </c>
      <c r="S468">
        <f t="shared" ca="1" si="180"/>
        <v>111302.98955734512</v>
      </c>
      <c r="T468" s="1">
        <f t="shared" ca="1" si="181"/>
        <v>651270.08234901924</v>
      </c>
      <c r="U468" s="2">
        <f t="shared" ca="1" si="182"/>
        <v>387615.57573074929</v>
      </c>
      <c r="V468" s="1">
        <f t="shared" ca="1" si="183"/>
        <v>263654.50661826995</v>
      </c>
      <c r="AD468" s="6">
        <f ca="1">IF(Table2[[#This Row],[gender]]="men",1,0)</f>
        <v>0</v>
      </c>
      <c r="AE468" s="7">
        <f ca="1">IF(Table2[[#This Row],[gender]]="women",1,0)</f>
        <v>1</v>
      </c>
      <c r="AF468" s="7"/>
      <c r="AG468" s="8"/>
      <c r="AI468" s="6">
        <f ca="1">IF(Table2[[#This Row],[field_of_work]]="health",1,0)</f>
        <v>1</v>
      </c>
      <c r="AJ468" s="7">
        <f ca="1">IF(Table2[[#This Row],[field_of_work]]="construction",1,0)</f>
        <v>0</v>
      </c>
      <c r="AK468" s="7">
        <f ca="1">IF(Table2[[#This Row],[field_of_work]]="teaching",1,0)</f>
        <v>0</v>
      </c>
      <c r="AL468" s="7">
        <f ca="1">IF(Table2[[#This Row],[field_of_work]]="IT",1,0)</f>
        <v>0</v>
      </c>
      <c r="AM468" s="7">
        <f ca="1">IF(Table2[[#This Row],[field_of_work]]="general work",1,0)</f>
        <v>0</v>
      </c>
      <c r="AN468" s="7">
        <f ca="1">IF(Table2[[#This Row],[field_of_work]]="agriculture",1,0)</f>
        <v>0</v>
      </c>
      <c r="AO468" s="7"/>
      <c r="AP468" s="7"/>
      <c r="AQ468" s="7"/>
      <c r="AR468" s="7"/>
      <c r="AS468" s="7"/>
      <c r="AT468" s="8"/>
      <c r="AV468" s="19">
        <f t="shared" ca="1" si="163"/>
        <v>11661.13500440898</v>
      </c>
      <c r="AW468" s="8"/>
      <c r="AX468" s="6">
        <f ca="1">IF(Table2[[#This Row],[debts]]&gt;$AY$14,1,0)</f>
        <v>1</v>
      </c>
      <c r="AY468" s="7"/>
      <c r="AZ468" s="8"/>
      <c r="BA468" s="26">
        <f ca="1">Table2[[#This Row],[mortage_left]]/Table2[[#This Row],[value_of_house]]</f>
        <v>0.68090797725172147</v>
      </c>
      <c r="BB468" s="7">
        <f t="shared" ca="1" si="184"/>
        <v>0</v>
      </c>
      <c r="BC468" s="7"/>
      <c r="BD468" s="7"/>
      <c r="BE468" s="6">
        <f ca="1">IF(Table2[[#This Row],[area]]="area1",Table2[[#This Row],[income]],0)</f>
        <v>0</v>
      </c>
      <c r="BF468" s="7">
        <f ca="1">IF(Table2[[#This Row],[area]]="area2",Table2[[#This Row],[income]],0)</f>
        <v>0</v>
      </c>
      <c r="BG468" s="7">
        <f ca="1">IF(Table2[[#This Row],[area]]="area3",Table2[[#This Row],[income]],0)</f>
        <v>81882</v>
      </c>
      <c r="BH468" s="7">
        <f ca="1">IF(Table2[[#This Row],[area]]="area4",Table2[[#This Row],[income]],0)</f>
        <v>0</v>
      </c>
      <c r="BI468" s="7">
        <f ca="1">IF(Table2[[#This Row],[area]]="area5",Table2[[#This Row],[income]],0)</f>
        <v>0</v>
      </c>
      <c r="BJ468" s="7">
        <f ca="1">IF(Table2[[#This Row],[area]]="area6",Table2[[#This Row],[income]],0)</f>
        <v>0</v>
      </c>
      <c r="BK468" s="7">
        <f ca="1">IF(Table2[[#This Row],[area]]="area7",Table2[[#This Row],[income]],0)</f>
        <v>0</v>
      </c>
      <c r="BL468" s="7">
        <f ca="1">IF(Table2[[#This Row],[area]]="area8",Table2[[#This Row],[income]],0)</f>
        <v>0</v>
      </c>
      <c r="BM468" s="7">
        <f ca="1">IF(Table2[[#This Row],[area]]="area9",Table2[[#This Row],[income]],0)</f>
        <v>0</v>
      </c>
      <c r="BN468" s="7">
        <f ca="1">IF(Table2[[#This Row],[area]]="area10",Table2[[#This Row],[income]],0)</f>
        <v>0</v>
      </c>
      <c r="BO468" s="6">
        <f ca="1">IF(Table2[[#This Row],[field_of_work]]="health",Table2[[#This Row],[income]],0)</f>
        <v>81882</v>
      </c>
      <c r="BP468" s="7">
        <f ca="1">IF(Table2[[#This Row],[field_of_work]]="construction",Table2[[#This Row],[income]],0)</f>
        <v>0</v>
      </c>
      <c r="BQ468" s="7">
        <f ca="1">IF(Table2[[#This Row],[field_of_work]]="teaching",Table2[[#This Row],[income]],0)</f>
        <v>0</v>
      </c>
      <c r="BR468" s="7">
        <f ca="1">IF(Table2[[#This Row],[field_of_work]]="IT",Table2[[#This Row],[income]],0)</f>
        <v>0</v>
      </c>
      <c r="BS468" s="7">
        <f ca="1">IF(Table2[[#This Row],[field_of_work]]="general work",Table2[[#This Row],[income]],0)</f>
        <v>0</v>
      </c>
      <c r="BT468" s="8">
        <f ca="1">IF(Table2[[#This Row],[field_of_work]]="agriculture",Table2[[#This Row],[income]],0)</f>
        <v>0</v>
      </c>
      <c r="BU468" s="6">
        <f ca="1">IF(Table2[[#This Row],[value_of_debts]]&gt;Table2[[#This Row],[income]],1,0)</f>
        <v>1</v>
      </c>
      <c r="BV468" s="7"/>
      <c r="BW468" s="6">
        <f ca="1">IF(Table2[[#This Row],[net_worth_of_person($)]]&gt;$BX$14,Table2[[#This Row],[age]],0)</f>
        <v>25</v>
      </c>
      <c r="BX468" s="8"/>
    </row>
    <row r="469" spans="2:76" x14ac:dyDescent="0.3">
      <c r="B469">
        <f t="shared" ca="1" si="164"/>
        <v>2</v>
      </c>
      <c r="C469" t="str">
        <f t="shared" ca="1" si="165"/>
        <v>women</v>
      </c>
      <c r="D469">
        <f t="shared" ca="1" si="166"/>
        <v>28</v>
      </c>
      <c r="E469">
        <f t="shared" ca="1" si="167"/>
        <v>4</v>
      </c>
      <c r="F469" t="str">
        <f t="shared" ca="1" si="168"/>
        <v>IT</v>
      </c>
      <c r="G469">
        <f t="shared" ca="1" si="169"/>
        <v>2</v>
      </c>
      <c r="H469" t="str">
        <f t="shared" ca="1" si="170"/>
        <v>college</v>
      </c>
      <c r="I469">
        <f t="shared" ca="1" si="171"/>
        <v>1</v>
      </c>
      <c r="J469">
        <f t="shared" ca="1" si="172"/>
        <v>1</v>
      </c>
      <c r="K469">
        <f t="shared" ca="1" si="173"/>
        <v>29919</v>
      </c>
      <c r="L469">
        <f t="shared" ca="1" si="174"/>
        <v>5</v>
      </c>
      <c r="M469" t="str">
        <f t="shared" ca="1" si="162"/>
        <v>area5</v>
      </c>
      <c r="N469">
        <f t="shared" ca="1" si="175"/>
        <v>149595</v>
      </c>
      <c r="O469" s="2">
        <f t="shared" ca="1" si="176"/>
        <v>96026.900042952737</v>
      </c>
      <c r="P469" s="1">
        <f t="shared" ca="1" si="177"/>
        <v>11661.13500440898</v>
      </c>
      <c r="Q469">
        <f t="shared" ca="1" si="178"/>
        <v>4793</v>
      </c>
      <c r="R469">
        <f t="shared" ca="1" si="179"/>
        <v>18051.17628754217</v>
      </c>
      <c r="S469">
        <f t="shared" ca="1" si="180"/>
        <v>35609.435365758953</v>
      </c>
      <c r="T469" s="1">
        <f t="shared" ca="1" si="181"/>
        <v>196865.57037016793</v>
      </c>
      <c r="U469" s="2">
        <f t="shared" ca="1" si="182"/>
        <v>118871.07633049491</v>
      </c>
      <c r="V469" s="1">
        <f t="shared" ca="1" si="183"/>
        <v>77994.494039673024</v>
      </c>
      <c r="AD469" s="6">
        <f ca="1">IF(Table2[[#This Row],[gender]]="men",1,0)</f>
        <v>0</v>
      </c>
      <c r="AE469" s="7">
        <f ca="1">IF(Table2[[#This Row],[gender]]="women",1,0)</f>
        <v>1</v>
      </c>
      <c r="AF469" s="7"/>
      <c r="AG469" s="8"/>
      <c r="AI469" s="6">
        <f ca="1">IF(Table2[[#This Row],[field_of_work]]="health",1,0)</f>
        <v>0</v>
      </c>
      <c r="AJ469" s="7">
        <f ca="1">IF(Table2[[#This Row],[field_of_work]]="construction",1,0)</f>
        <v>0</v>
      </c>
      <c r="AK469" s="7">
        <f ca="1">IF(Table2[[#This Row],[field_of_work]]="teaching",1,0)</f>
        <v>0</v>
      </c>
      <c r="AL469" s="7">
        <f ca="1">IF(Table2[[#This Row],[field_of_work]]="IT",1,0)</f>
        <v>1</v>
      </c>
      <c r="AM469" s="7">
        <f ca="1">IF(Table2[[#This Row],[field_of_work]]="general work",1,0)</f>
        <v>0</v>
      </c>
      <c r="AN469" s="7">
        <f ca="1">IF(Table2[[#This Row],[field_of_work]]="agriculture",1,0)</f>
        <v>0</v>
      </c>
      <c r="AO469" s="7"/>
      <c r="AP469" s="7"/>
      <c r="AQ469" s="7"/>
      <c r="AR469" s="7"/>
      <c r="AS469" s="7"/>
      <c r="AT469" s="8"/>
      <c r="AV469" s="19">
        <f t="shared" ca="1" si="163"/>
        <v>223.88347934793342</v>
      </c>
      <c r="AW469" s="8"/>
      <c r="AX469" s="6">
        <f ca="1">IF(Table2[[#This Row],[debts]]&gt;$AY$14,1,0)</f>
        <v>1</v>
      </c>
      <c r="AY469" s="7"/>
      <c r="AZ469" s="8"/>
      <c r="BA469" s="26">
        <f ca="1">Table2[[#This Row],[mortage_left]]/Table2[[#This Row],[value_of_house]]</f>
        <v>0.64191249736256384</v>
      </c>
      <c r="BB469" s="7">
        <f t="shared" ca="1" si="184"/>
        <v>0</v>
      </c>
      <c r="BC469" s="7"/>
      <c r="BD469" s="7"/>
      <c r="BE469" s="6">
        <f ca="1">IF(Table2[[#This Row],[area]]="area1",Table2[[#This Row],[income]],0)</f>
        <v>0</v>
      </c>
      <c r="BF469" s="7">
        <f ca="1">IF(Table2[[#This Row],[area]]="area2",Table2[[#This Row],[income]],0)</f>
        <v>0</v>
      </c>
      <c r="BG469" s="7">
        <f ca="1">IF(Table2[[#This Row],[area]]="area3",Table2[[#This Row],[income]],0)</f>
        <v>0</v>
      </c>
      <c r="BH469" s="7">
        <f ca="1">IF(Table2[[#This Row],[area]]="area4",Table2[[#This Row],[income]],0)</f>
        <v>0</v>
      </c>
      <c r="BI469" s="7">
        <f ca="1">IF(Table2[[#This Row],[area]]="area5",Table2[[#This Row],[income]],0)</f>
        <v>29919</v>
      </c>
      <c r="BJ469" s="7">
        <f ca="1">IF(Table2[[#This Row],[area]]="area6",Table2[[#This Row],[income]],0)</f>
        <v>0</v>
      </c>
      <c r="BK469" s="7">
        <f ca="1">IF(Table2[[#This Row],[area]]="area7",Table2[[#This Row],[income]],0)</f>
        <v>0</v>
      </c>
      <c r="BL469" s="7">
        <f ca="1">IF(Table2[[#This Row],[area]]="area8",Table2[[#This Row],[income]],0)</f>
        <v>0</v>
      </c>
      <c r="BM469" s="7">
        <f ca="1">IF(Table2[[#This Row],[area]]="area9",Table2[[#This Row],[income]],0)</f>
        <v>0</v>
      </c>
      <c r="BN469" s="7">
        <f ca="1">IF(Table2[[#This Row],[area]]="area10",Table2[[#This Row],[income]],0)</f>
        <v>0</v>
      </c>
      <c r="BO469" s="6">
        <f ca="1">IF(Table2[[#This Row],[field_of_work]]="health",Table2[[#This Row],[income]],0)</f>
        <v>0</v>
      </c>
      <c r="BP469" s="7">
        <f ca="1">IF(Table2[[#This Row],[field_of_work]]="construction",Table2[[#This Row],[income]],0)</f>
        <v>0</v>
      </c>
      <c r="BQ469" s="7">
        <f ca="1">IF(Table2[[#This Row],[field_of_work]]="teaching",Table2[[#This Row],[income]],0)</f>
        <v>0</v>
      </c>
      <c r="BR469" s="7">
        <f ca="1">IF(Table2[[#This Row],[field_of_work]]="IT",Table2[[#This Row],[income]],0)</f>
        <v>29919</v>
      </c>
      <c r="BS469" s="7">
        <f ca="1">IF(Table2[[#This Row],[field_of_work]]="general work",Table2[[#This Row],[income]],0)</f>
        <v>0</v>
      </c>
      <c r="BT469" s="8">
        <f ca="1">IF(Table2[[#This Row],[field_of_work]]="agriculture",Table2[[#This Row],[income]],0)</f>
        <v>0</v>
      </c>
      <c r="BU469" s="6">
        <f ca="1">IF(Table2[[#This Row],[value_of_debts]]&gt;Table2[[#This Row],[income]],1,0)</f>
        <v>1</v>
      </c>
      <c r="BV469" s="7"/>
      <c r="BW469" s="6">
        <f ca="1">IF(Table2[[#This Row],[net_worth_of_person($)]]&gt;$BX$14,Table2[[#This Row],[age]],0)</f>
        <v>28</v>
      </c>
      <c r="BX469" s="8"/>
    </row>
    <row r="470" spans="2:76" x14ac:dyDescent="0.3">
      <c r="B470">
        <f t="shared" ca="1" si="164"/>
        <v>1</v>
      </c>
      <c r="C470" t="str">
        <f t="shared" ca="1" si="165"/>
        <v>men</v>
      </c>
      <c r="D470">
        <f t="shared" ca="1" si="166"/>
        <v>45</v>
      </c>
      <c r="E470">
        <f t="shared" ca="1" si="167"/>
        <v>2</v>
      </c>
      <c r="F470" t="str">
        <f t="shared" ca="1" si="168"/>
        <v>construction</v>
      </c>
      <c r="G470">
        <f t="shared" ca="1" si="169"/>
        <v>3</v>
      </c>
      <c r="H470" t="str">
        <f t="shared" ca="1" si="170"/>
        <v>university</v>
      </c>
      <c r="I470">
        <f t="shared" ca="1" si="171"/>
        <v>1</v>
      </c>
      <c r="J470">
        <f t="shared" ca="1" si="172"/>
        <v>1</v>
      </c>
      <c r="K470">
        <f t="shared" ca="1" si="173"/>
        <v>49981</v>
      </c>
      <c r="L470">
        <f t="shared" ca="1" si="174"/>
        <v>12</v>
      </c>
      <c r="M470" t="str">
        <f t="shared" ca="1" si="162"/>
        <v>area10</v>
      </c>
      <c r="N470">
        <f t="shared" ca="1" si="175"/>
        <v>199924</v>
      </c>
      <c r="O470" s="2">
        <f t="shared" ca="1" si="176"/>
        <v>20065.934609626533</v>
      </c>
      <c r="P470" s="1">
        <f t="shared" ca="1" si="177"/>
        <v>223.88347934793342</v>
      </c>
      <c r="Q470">
        <f t="shared" ca="1" si="178"/>
        <v>195</v>
      </c>
      <c r="R470">
        <f t="shared" ca="1" si="179"/>
        <v>307.00193098152653</v>
      </c>
      <c r="S470">
        <f t="shared" ca="1" si="180"/>
        <v>32988.51458832842</v>
      </c>
      <c r="T470" s="1">
        <f t="shared" ca="1" si="181"/>
        <v>233136.39806767637</v>
      </c>
      <c r="U470" s="2">
        <f t="shared" ca="1" si="182"/>
        <v>20567.936540608058</v>
      </c>
      <c r="V470" s="1">
        <f t="shared" ca="1" si="183"/>
        <v>212568.46152706831</v>
      </c>
      <c r="AD470" s="6">
        <f ca="1">IF(Table2[[#This Row],[gender]]="men",1,0)</f>
        <v>1</v>
      </c>
      <c r="AE470" s="7">
        <f ca="1">IF(Table2[[#This Row],[gender]]="women",1,0)</f>
        <v>0</v>
      </c>
      <c r="AF470" s="7"/>
      <c r="AG470" s="8"/>
      <c r="AI470" s="6">
        <f ca="1">IF(Table2[[#This Row],[field_of_work]]="health",1,0)</f>
        <v>0</v>
      </c>
      <c r="AJ470" s="7">
        <f ca="1">IF(Table2[[#This Row],[field_of_work]]="construction",1,0)</f>
        <v>1</v>
      </c>
      <c r="AK470" s="7">
        <f ca="1">IF(Table2[[#This Row],[field_of_work]]="teaching",1,0)</f>
        <v>0</v>
      </c>
      <c r="AL470" s="7">
        <f ca="1">IF(Table2[[#This Row],[field_of_work]]="IT",1,0)</f>
        <v>0</v>
      </c>
      <c r="AM470" s="7">
        <f ca="1">IF(Table2[[#This Row],[field_of_work]]="general work",1,0)</f>
        <v>0</v>
      </c>
      <c r="AN470" s="7">
        <f ca="1">IF(Table2[[#This Row],[field_of_work]]="agriculture",1,0)</f>
        <v>0</v>
      </c>
      <c r="AO470" s="7"/>
      <c r="AP470" s="7"/>
      <c r="AQ470" s="7"/>
      <c r="AR470" s="7"/>
      <c r="AS470" s="7"/>
      <c r="AT470" s="8"/>
      <c r="AV470" s="19">
        <f t="shared" ca="1" si="163"/>
        <v>63933.216184859841</v>
      </c>
      <c r="AW470" s="8"/>
      <c r="AX470" s="6">
        <f ca="1">IF(Table2[[#This Row],[debts]]&gt;$AY$14,1,0)</f>
        <v>0</v>
      </c>
      <c r="AY470" s="7"/>
      <c r="AZ470" s="8"/>
      <c r="BA470" s="26">
        <f ca="1">Table2[[#This Row],[mortage_left]]/Table2[[#This Row],[value_of_house]]</f>
        <v>0.10036781281700312</v>
      </c>
      <c r="BB470" s="7">
        <f t="shared" ca="1" si="184"/>
        <v>1</v>
      </c>
      <c r="BC470" s="7"/>
      <c r="BD470" s="7"/>
      <c r="BE470" s="6">
        <f ca="1">IF(Table2[[#This Row],[area]]="area1",Table2[[#This Row],[income]],0)</f>
        <v>0</v>
      </c>
      <c r="BF470" s="7">
        <f ca="1">IF(Table2[[#This Row],[area]]="area2",Table2[[#This Row],[income]],0)</f>
        <v>0</v>
      </c>
      <c r="BG470" s="7">
        <f ca="1">IF(Table2[[#This Row],[area]]="area3",Table2[[#This Row],[income]],0)</f>
        <v>0</v>
      </c>
      <c r="BH470" s="7">
        <f ca="1">IF(Table2[[#This Row],[area]]="area4",Table2[[#This Row],[income]],0)</f>
        <v>0</v>
      </c>
      <c r="BI470" s="7">
        <f ca="1">IF(Table2[[#This Row],[area]]="area5",Table2[[#This Row],[income]],0)</f>
        <v>0</v>
      </c>
      <c r="BJ470" s="7">
        <f ca="1">IF(Table2[[#This Row],[area]]="area6",Table2[[#This Row],[income]],0)</f>
        <v>0</v>
      </c>
      <c r="BK470" s="7">
        <f ca="1">IF(Table2[[#This Row],[area]]="area7",Table2[[#This Row],[income]],0)</f>
        <v>0</v>
      </c>
      <c r="BL470" s="7">
        <f ca="1">IF(Table2[[#This Row],[area]]="area8",Table2[[#This Row],[income]],0)</f>
        <v>0</v>
      </c>
      <c r="BM470" s="7">
        <f ca="1">IF(Table2[[#This Row],[area]]="area9",Table2[[#This Row],[income]],0)</f>
        <v>0</v>
      </c>
      <c r="BN470" s="7">
        <f ca="1">IF(Table2[[#This Row],[area]]="area10",Table2[[#This Row],[income]],0)</f>
        <v>49981</v>
      </c>
      <c r="BO470" s="6">
        <f ca="1">IF(Table2[[#This Row],[field_of_work]]="health",Table2[[#This Row],[income]],0)</f>
        <v>0</v>
      </c>
      <c r="BP470" s="7">
        <f ca="1">IF(Table2[[#This Row],[field_of_work]]="construction",Table2[[#This Row],[income]],0)</f>
        <v>49981</v>
      </c>
      <c r="BQ470" s="7">
        <f ca="1">IF(Table2[[#This Row],[field_of_work]]="teaching",Table2[[#This Row],[income]],0)</f>
        <v>0</v>
      </c>
      <c r="BR470" s="7">
        <f ca="1">IF(Table2[[#This Row],[field_of_work]]="IT",Table2[[#This Row],[income]],0)</f>
        <v>0</v>
      </c>
      <c r="BS470" s="7">
        <f ca="1">IF(Table2[[#This Row],[field_of_work]]="general work",Table2[[#This Row],[income]],0)</f>
        <v>0</v>
      </c>
      <c r="BT470" s="8">
        <f ca="1">IF(Table2[[#This Row],[field_of_work]]="agriculture",Table2[[#This Row],[income]],0)</f>
        <v>0</v>
      </c>
      <c r="BU470" s="6">
        <f ca="1">IF(Table2[[#This Row],[value_of_debts]]&gt;Table2[[#This Row],[income]],1,0)</f>
        <v>0</v>
      </c>
      <c r="BV470" s="7"/>
      <c r="BW470" s="6">
        <f ca="1">IF(Table2[[#This Row],[net_worth_of_person($)]]&gt;$BX$14,Table2[[#This Row],[age]],0)</f>
        <v>45</v>
      </c>
      <c r="BX470" s="8"/>
    </row>
    <row r="471" spans="2:76" x14ac:dyDescent="0.3">
      <c r="B471">
        <f t="shared" ca="1" si="164"/>
        <v>1</v>
      </c>
      <c r="C471" t="str">
        <f t="shared" ca="1" si="165"/>
        <v>men</v>
      </c>
      <c r="D471">
        <f t="shared" ca="1" si="166"/>
        <v>28</v>
      </c>
      <c r="E471">
        <f t="shared" ca="1" si="167"/>
        <v>6</v>
      </c>
      <c r="F471" t="str">
        <f t="shared" ca="1" si="168"/>
        <v>agriculture</v>
      </c>
      <c r="G471">
        <f t="shared" ca="1" si="169"/>
        <v>5</v>
      </c>
      <c r="H471" t="str">
        <f t="shared" ca="1" si="170"/>
        <v>other</v>
      </c>
      <c r="I471">
        <f t="shared" ca="1" si="171"/>
        <v>2</v>
      </c>
      <c r="J471">
        <f t="shared" ca="1" si="172"/>
        <v>1</v>
      </c>
      <c r="K471">
        <f t="shared" ca="1" si="173"/>
        <v>70382</v>
      </c>
      <c r="L471">
        <f t="shared" ca="1" si="174"/>
        <v>14</v>
      </c>
      <c r="M471" t="str">
        <f t="shared" ca="1" si="162"/>
        <v>area10</v>
      </c>
      <c r="N471">
        <f t="shared" ca="1" si="175"/>
        <v>211146</v>
      </c>
      <c r="O471" s="2">
        <f t="shared" ca="1" si="176"/>
        <v>184326.41457282568</v>
      </c>
      <c r="P471" s="1">
        <f t="shared" ca="1" si="177"/>
        <v>63933.216184859841</v>
      </c>
      <c r="Q471">
        <f t="shared" ca="1" si="178"/>
        <v>22032</v>
      </c>
      <c r="R471">
        <f t="shared" ca="1" si="179"/>
        <v>43234.752792094048</v>
      </c>
      <c r="S471">
        <f t="shared" ca="1" si="180"/>
        <v>89943.361356940048</v>
      </c>
      <c r="T471" s="1">
        <f t="shared" ca="1" si="181"/>
        <v>365022.57754179992</v>
      </c>
      <c r="U471" s="2">
        <f t="shared" ca="1" si="182"/>
        <v>249593.16736491973</v>
      </c>
      <c r="V471" s="1">
        <f t="shared" ca="1" si="183"/>
        <v>115429.41017688019</v>
      </c>
      <c r="AD471" s="6">
        <f ca="1">IF(Table2[[#This Row],[gender]]="men",1,0)</f>
        <v>1</v>
      </c>
      <c r="AE471" s="7">
        <f ca="1">IF(Table2[[#This Row],[gender]]="women",1,0)</f>
        <v>0</v>
      </c>
      <c r="AF471" s="7"/>
      <c r="AG471" s="8"/>
      <c r="AI471" s="6">
        <f ca="1">IF(Table2[[#This Row],[field_of_work]]="health",1,0)</f>
        <v>0</v>
      </c>
      <c r="AJ471" s="7">
        <f ca="1">IF(Table2[[#This Row],[field_of_work]]="construction",1,0)</f>
        <v>0</v>
      </c>
      <c r="AK471" s="7">
        <f ca="1">IF(Table2[[#This Row],[field_of_work]]="teaching",1,0)</f>
        <v>0</v>
      </c>
      <c r="AL471" s="7">
        <f ca="1">IF(Table2[[#This Row],[field_of_work]]="IT",1,0)</f>
        <v>0</v>
      </c>
      <c r="AM471" s="7">
        <f ca="1">IF(Table2[[#This Row],[field_of_work]]="general work",1,0)</f>
        <v>0</v>
      </c>
      <c r="AN471" s="7">
        <f ca="1">IF(Table2[[#This Row],[field_of_work]]="agriculture",1,0)</f>
        <v>1</v>
      </c>
      <c r="AO471" s="7"/>
      <c r="AP471" s="7"/>
      <c r="AQ471" s="7"/>
      <c r="AR471" s="7"/>
      <c r="AS471" s="7"/>
      <c r="AT471" s="8"/>
      <c r="AV471" s="19">
        <f t="shared" ca="1" si="163"/>
        <v>1641.0148093908822</v>
      </c>
      <c r="AW471" s="8"/>
      <c r="AX471" s="6">
        <f ca="1">IF(Table2[[#This Row],[debts]]&gt;$AY$14,1,0)</f>
        <v>1</v>
      </c>
      <c r="AY471" s="7"/>
      <c r="AZ471" s="8"/>
      <c r="BA471" s="26">
        <f ca="1">Table2[[#This Row],[mortage_left]]/Table2[[#This Row],[value_of_house]]</f>
        <v>0.87298085008868598</v>
      </c>
      <c r="BB471" s="7">
        <f t="shared" ca="1" si="184"/>
        <v>0</v>
      </c>
      <c r="BC471" s="7"/>
      <c r="BD471" s="7"/>
      <c r="BE471" s="6">
        <f ca="1">IF(Table2[[#This Row],[area]]="area1",Table2[[#This Row],[income]],0)</f>
        <v>0</v>
      </c>
      <c r="BF471" s="7">
        <f ca="1">IF(Table2[[#This Row],[area]]="area2",Table2[[#This Row],[income]],0)</f>
        <v>0</v>
      </c>
      <c r="BG471" s="7">
        <f ca="1">IF(Table2[[#This Row],[area]]="area3",Table2[[#This Row],[income]],0)</f>
        <v>0</v>
      </c>
      <c r="BH471" s="7">
        <f ca="1">IF(Table2[[#This Row],[area]]="area4",Table2[[#This Row],[income]],0)</f>
        <v>0</v>
      </c>
      <c r="BI471" s="7">
        <f ca="1">IF(Table2[[#This Row],[area]]="area5",Table2[[#This Row],[income]],0)</f>
        <v>0</v>
      </c>
      <c r="BJ471" s="7">
        <f ca="1">IF(Table2[[#This Row],[area]]="area6",Table2[[#This Row],[income]],0)</f>
        <v>0</v>
      </c>
      <c r="BK471" s="7">
        <f ca="1">IF(Table2[[#This Row],[area]]="area7",Table2[[#This Row],[income]],0)</f>
        <v>0</v>
      </c>
      <c r="BL471" s="7">
        <f ca="1">IF(Table2[[#This Row],[area]]="area8",Table2[[#This Row],[income]],0)</f>
        <v>0</v>
      </c>
      <c r="BM471" s="7">
        <f ca="1">IF(Table2[[#This Row],[area]]="area9",Table2[[#This Row],[income]],0)</f>
        <v>0</v>
      </c>
      <c r="BN471" s="7">
        <f ca="1">IF(Table2[[#This Row],[area]]="area10",Table2[[#This Row],[income]],0)</f>
        <v>70382</v>
      </c>
      <c r="BO471" s="6">
        <f ca="1">IF(Table2[[#This Row],[field_of_work]]="health",Table2[[#This Row],[income]],0)</f>
        <v>0</v>
      </c>
      <c r="BP471" s="7">
        <f ca="1">IF(Table2[[#This Row],[field_of_work]]="construction",Table2[[#This Row],[income]],0)</f>
        <v>0</v>
      </c>
      <c r="BQ471" s="7">
        <f ca="1">IF(Table2[[#This Row],[field_of_work]]="teaching",Table2[[#This Row],[income]],0)</f>
        <v>0</v>
      </c>
      <c r="BR471" s="7">
        <f ca="1">IF(Table2[[#This Row],[field_of_work]]="IT",Table2[[#This Row],[income]],0)</f>
        <v>0</v>
      </c>
      <c r="BS471" s="7">
        <f ca="1">IF(Table2[[#This Row],[field_of_work]]="general work",Table2[[#This Row],[income]],0)</f>
        <v>0</v>
      </c>
      <c r="BT471" s="8">
        <f ca="1">IF(Table2[[#This Row],[field_of_work]]="agriculture",Table2[[#This Row],[income]],0)</f>
        <v>70382</v>
      </c>
      <c r="BU471" s="6">
        <f ca="1">IF(Table2[[#This Row],[value_of_debts]]&gt;Table2[[#This Row],[income]],1,0)</f>
        <v>1</v>
      </c>
      <c r="BV471" s="7"/>
      <c r="BW471" s="6">
        <f ca="1">IF(Table2[[#This Row],[net_worth_of_person($)]]&gt;$BX$14,Table2[[#This Row],[age]],0)</f>
        <v>28</v>
      </c>
      <c r="BX471" s="8"/>
    </row>
    <row r="472" spans="2:76" x14ac:dyDescent="0.3">
      <c r="B472">
        <f t="shared" ca="1" si="164"/>
        <v>2</v>
      </c>
      <c r="C472" t="str">
        <f t="shared" ca="1" si="165"/>
        <v>women</v>
      </c>
      <c r="D472">
        <f t="shared" ca="1" si="166"/>
        <v>37</v>
      </c>
      <c r="E472">
        <f t="shared" ca="1" si="167"/>
        <v>1</v>
      </c>
      <c r="F472" t="str">
        <f t="shared" ca="1" si="168"/>
        <v>health</v>
      </c>
      <c r="G472">
        <f t="shared" ca="1" si="169"/>
        <v>5</v>
      </c>
      <c r="H472" t="str">
        <f t="shared" ca="1" si="170"/>
        <v>other</v>
      </c>
      <c r="I472">
        <f t="shared" ca="1" si="171"/>
        <v>3</v>
      </c>
      <c r="J472">
        <f t="shared" ca="1" si="172"/>
        <v>2</v>
      </c>
      <c r="K472">
        <f t="shared" ca="1" si="173"/>
        <v>77877</v>
      </c>
      <c r="L472">
        <f t="shared" ca="1" si="174"/>
        <v>7</v>
      </c>
      <c r="M472" t="str">
        <f t="shared" ca="1" si="162"/>
        <v>area7</v>
      </c>
      <c r="N472">
        <f t="shared" ca="1" si="175"/>
        <v>389385</v>
      </c>
      <c r="O472" s="2">
        <f t="shared" ca="1" si="176"/>
        <v>87487.541943450051</v>
      </c>
      <c r="P472" s="1">
        <f t="shared" ca="1" si="177"/>
        <v>3282.0296187817644</v>
      </c>
      <c r="Q472">
        <f t="shared" ca="1" si="178"/>
        <v>2219</v>
      </c>
      <c r="R472">
        <f t="shared" ca="1" si="179"/>
        <v>69142.906114716941</v>
      </c>
      <c r="S472">
        <f t="shared" ca="1" si="180"/>
        <v>78583.891774419433</v>
      </c>
      <c r="T472" s="1">
        <f t="shared" ca="1" si="181"/>
        <v>471250.92139320122</v>
      </c>
      <c r="U472" s="2">
        <f t="shared" ca="1" si="182"/>
        <v>158849.44805816701</v>
      </c>
      <c r="V472" s="1">
        <f t="shared" ca="1" si="183"/>
        <v>312401.47333503421</v>
      </c>
      <c r="AD472" s="6">
        <f ca="1">IF(Table2[[#This Row],[gender]]="men",1,0)</f>
        <v>0</v>
      </c>
      <c r="AE472" s="7">
        <f ca="1">IF(Table2[[#This Row],[gender]]="women",1,0)</f>
        <v>1</v>
      </c>
      <c r="AF472" s="7"/>
      <c r="AG472" s="8"/>
      <c r="AI472" s="6">
        <f ca="1">IF(Table2[[#This Row],[field_of_work]]="health",1,0)</f>
        <v>1</v>
      </c>
      <c r="AJ472" s="7">
        <f ca="1">IF(Table2[[#This Row],[field_of_work]]="construction",1,0)</f>
        <v>0</v>
      </c>
      <c r="AK472" s="7">
        <f ca="1">IF(Table2[[#This Row],[field_of_work]]="teaching",1,0)</f>
        <v>0</v>
      </c>
      <c r="AL472" s="7">
        <f ca="1">IF(Table2[[#This Row],[field_of_work]]="IT",1,0)</f>
        <v>0</v>
      </c>
      <c r="AM472" s="7">
        <f ca="1">IF(Table2[[#This Row],[field_of_work]]="general work",1,0)</f>
        <v>0</v>
      </c>
      <c r="AN472" s="7">
        <f ca="1">IF(Table2[[#This Row],[field_of_work]]="agriculture",1,0)</f>
        <v>0</v>
      </c>
      <c r="AO472" s="7"/>
      <c r="AP472" s="7"/>
      <c r="AQ472" s="7"/>
      <c r="AR472" s="7"/>
      <c r="AS472" s="7"/>
      <c r="AT472" s="8"/>
      <c r="AV472" s="19">
        <f t="shared" ca="1" si="163"/>
        <v>45237.302018867704</v>
      </c>
      <c r="AW472" s="8"/>
      <c r="AX472" s="6">
        <f ca="1">IF(Table2[[#This Row],[debts]]&gt;$AY$14,1,0)</f>
        <v>1</v>
      </c>
      <c r="AY472" s="7"/>
      <c r="AZ472" s="8"/>
      <c r="BA472" s="26">
        <f ca="1">Table2[[#This Row],[mortage_left]]/Table2[[#This Row],[value_of_house]]</f>
        <v>0.22468133580761984</v>
      </c>
      <c r="BB472" s="7">
        <f t="shared" ca="1" si="184"/>
        <v>1</v>
      </c>
      <c r="BC472" s="7"/>
      <c r="BD472" s="7"/>
      <c r="BE472" s="6">
        <f ca="1">IF(Table2[[#This Row],[area]]="area1",Table2[[#This Row],[income]],0)</f>
        <v>0</v>
      </c>
      <c r="BF472" s="7">
        <f ca="1">IF(Table2[[#This Row],[area]]="area2",Table2[[#This Row],[income]],0)</f>
        <v>0</v>
      </c>
      <c r="BG472" s="7">
        <f ca="1">IF(Table2[[#This Row],[area]]="area3",Table2[[#This Row],[income]],0)</f>
        <v>0</v>
      </c>
      <c r="BH472" s="7">
        <f ca="1">IF(Table2[[#This Row],[area]]="area4",Table2[[#This Row],[income]],0)</f>
        <v>0</v>
      </c>
      <c r="BI472" s="7">
        <f ca="1">IF(Table2[[#This Row],[area]]="area5",Table2[[#This Row],[income]],0)</f>
        <v>0</v>
      </c>
      <c r="BJ472" s="7">
        <f ca="1">IF(Table2[[#This Row],[area]]="area6",Table2[[#This Row],[income]],0)</f>
        <v>0</v>
      </c>
      <c r="BK472" s="7">
        <f ca="1">IF(Table2[[#This Row],[area]]="area7",Table2[[#This Row],[income]],0)</f>
        <v>77877</v>
      </c>
      <c r="BL472" s="7">
        <f ca="1">IF(Table2[[#This Row],[area]]="area8",Table2[[#This Row],[income]],0)</f>
        <v>0</v>
      </c>
      <c r="BM472" s="7">
        <f ca="1">IF(Table2[[#This Row],[area]]="area9",Table2[[#This Row],[income]],0)</f>
        <v>0</v>
      </c>
      <c r="BN472" s="7">
        <f ca="1">IF(Table2[[#This Row],[area]]="area10",Table2[[#This Row],[income]],0)</f>
        <v>0</v>
      </c>
      <c r="BO472" s="6">
        <f ca="1">IF(Table2[[#This Row],[field_of_work]]="health",Table2[[#This Row],[income]],0)</f>
        <v>77877</v>
      </c>
      <c r="BP472" s="7">
        <f ca="1">IF(Table2[[#This Row],[field_of_work]]="construction",Table2[[#This Row],[income]],0)</f>
        <v>0</v>
      </c>
      <c r="BQ472" s="7">
        <f ca="1">IF(Table2[[#This Row],[field_of_work]]="teaching",Table2[[#This Row],[income]],0)</f>
        <v>0</v>
      </c>
      <c r="BR472" s="7">
        <f ca="1">IF(Table2[[#This Row],[field_of_work]]="IT",Table2[[#This Row],[income]],0)</f>
        <v>0</v>
      </c>
      <c r="BS472" s="7">
        <f ca="1">IF(Table2[[#This Row],[field_of_work]]="general work",Table2[[#This Row],[income]],0)</f>
        <v>0</v>
      </c>
      <c r="BT472" s="8">
        <f ca="1">IF(Table2[[#This Row],[field_of_work]]="agriculture",Table2[[#This Row],[income]],0)</f>
        <v>0</v>
      </c>
      <c r="BU472" s="6">
        <f ca="1">IF(Table2[[#This Row],[value_of_debts]]&gt;Table2[[#This Row],[income]],1,0)</f>
        <v>1</v>
      </c>
      <c r="BV472" s="7"/>
      <c r="BW472" s="6">
        <f ca="1">IF(Table2[[#This Row],[net_worth_of_person($)]]&gt;$BX$14,Table2[[#This Row],[age]],0)</f>
        <v>37</v>
      </c>
      <c r="BX472" s="8"/>
    </row>
    <row r="473" spans="2:76" x14ac:dyDescent="0.3">
      <c r="B473">
        <f t="shared" ca="1" si="164"/>
        <v>1</v>
      </c>
      <c r="C473" t="str">
        <f t="shared" ca="1" si="165"/>
        <v>men</v>
      </c>
      <c r="D473">
        <f t="shared" ca="1" si="166"/>
        <v>26</v>
      </c>
      <c r="E473">
        <f t="shared" ca="1" si="167"/>
        <v>2</v>
      </c>
      <c r="F473" t="str">
        <f t="shared" ca="1" si="168"/>
        <v>construction</v>
      </c>
      <c r="G473">
        <f t="shared" ca="1" si="169"/>
        <v>2</v>
      </c>
      <c r="H473" t="str">
        <f t="shared" ca="1" si="170"/>
        <v>college</v>
      </c>
      <c r="I473">
        <f t="shared" ca="1" si="171"/>
        <v>2</v>
      </c>
      <c r="J473">
        <f t="shared" ca="1" si="172"/>
        <v>1</v>
      </c>
      <c r="K473">
        <f t="shared" ca="1" si="173"/>
        <v>69983</v>
      </c>
      <c r="L473">
        <f t="shared" ca="1" si="174"/>
        <v>11</v>
      </c>
      <c r="M473" t="str">
        <f t="shared" ca="1" si="162"/>
        <v>area10</v>
      </c>
      <c r="N473">
        <f t="shared" ca="1" si="175"/>
        <v>209949</v>
      </c>
      <c r="O473" s="2">
        <f t="shared" ca="1" si="176"/>
        <v>29128.538485650366</v>
      </c>
      <c r="P473" s="1">
        <f t="shared" ca="1" si="177"/>
        <v>45237.302018867704</v>
      </c>
      <c r="Q473">
        <f t="shared" ca="1" si="178"/>
        <v>2206</v>
      </c>
      <c r="R473">
        <f t="shared" ca="1" si="179"/>
        <v>21072.371017002824</v>
      </c>
      <c r="S473">
        <f t="shared" ca="1" si="180"/>
        <v>99439.177642843017</v>
      </c>
      <c r="T473" s="1">
        <f t="shared" ca="1" si="181"/>
        <v>354625.47966171068</v>
      </c>
      <c r="U473" s="2">
        <f t="shared" ca="1" si="182"/>
        <v>52406.909502653187</v>
      </c>
      <c r="V473" s="1">
        <f t="shared" ca="1" si="183"/>
        <v>302218.5701590575</v>
      </c>
      <c r="AD473" s="6">
        <f ca="1">IF(Table2[[#This Row],[gender]]="men",1,0)</f>
        <v>1</v>
      </c>
      <c r="AE473" s="7">
        <f ca="1">IF(Table2[[#This Row],[gender]]="women",1,0)</f>
        <v>0</v>
      </c>
      <c r="AF473" s="7"/>
      <c r="AG473" s="8"/>
      <c r="AI473" s="6">
        <f ca="1">IF(Table2[[#This Row],[field_of_work]]="health",1,0)</f>
        <v>0</v>
      </c>
      <c r="AJ473" s="7">
        <f ca="1">IF(Table2[[#This Row],[field_of_work]]="construction",1,0)</f>
        <v>1</v>
      </c>
      <c r="AK473" s="7">
        <f ca="1">IF(Table2[[#This Row],[field_of_work]]="teaching",1,0)</f>
        <v>0</v>
      </c>
      <c r="AL473" s="7">
        <f ca="1">IF(Table2[[#This Row],[field_of_work]]="IT",1,0)</f>
        <v>0</v>
      </c>
      <c r="AM473" s="7">
        <f ca="1">IF(Table2[[#This Row],[field_of_work]]="general work",1,0)</f>
        <v>0</v>
      </c>
      <c r="AN473" s="7">
        <f ca="1">IF(Table2[[#This Row],[field_of_work]]="agriculture",1,0)</f>
        <v>0</v>
      </c>
      <c r="AO473" s="7"/>
      <c r="AP473" s="7"/>
      <c r="AQ473" s="7"/>
      <c r="AR473" s="7"/>
      <c r="AS473" s="7"/>
      <c r="AT473" s="8"/>
      <c r="AV473" s="19">
        <f t="shared" ca="1" si="163"/>
        <v>11952.819798951947</v>
      </c>
      <c r="AW473" s="8"/>
      <c r="AX473" s="6">
        <f ca="1">IF(Table2[[#This Row],[debts]]&gt;$AY$14,1,0)</f>
        <v>1</v>
      </c>
      <c r="AY473" s="7"/>
      <c r="AZ473" s="8"/>
      <c r="BA473" s="26">
        <f ca="1">Table2[[#This Row],[mortage_left]]/Table2[[#This Row],[value_of_house]]</f>
        <v>0.13874102036994873</v>
      </c>
      <c r="BB473" s="7">
        <f t="shared" ca="1" si="184"/>
        <v>1</v>
      </c>
      <c r="BC473" s="7"/>
      <c r="BD473" s="7"/>
      <c r="BE473" s="6">
        <f ca="1">IF(Table2[[#This Row],[area]]="area1",Table2[[#This Row],[income]],0)</f>
        <v>0</v>
      </c>
      <c r="BF473" s="7">
        <f ca="1">IF(Table2[[#This Row],[area]]="area2",Table2[[#This Row],[income]],0)</f>
        <v>0</v>
      </c>
      <c r="BG473" s="7">
        <f ca="1">IF(Table2[[#This Row],[area]]="area3",Table2[[#This Row],[income]],0)</f>
        <v>0</v>
      </c>
      <c r="BH473" s="7">
        <f ca="1">IF(Table2[[#This Row],[area]]="area4",Table2[[#This Row],[income]],0)</f>
        <v>0</v>
      </c>
      <c r="BI473" s="7">
        <f ca="1">IF(Table2[[#This Row],[area]]="area5",Table2[[#This Row],[income]],0)</f>
        <v>0</v>
      </c>
      <c r="BJ473" s="7">
        <f ca="1">IF(Table2[[#This Row],[area]]="area6",Table2[[#This Row],[income]],0)</f>
        <v>0</v>
      </c>
      <c r="BK473" s="7">
        <f ca="1">IF(Table2[[#This Row],[area]]="area7",Table2[[#This Row],[income]],0)</f>
        <v>0</v>
      </c>
      <c r="BL473" s="7">
        <f ca="1">IF(Table2[[#This Row],[area]]="area8",Table2[[#This Row],[income]],0)</f>
        <v>0</v>
      </c>
      <c r="BM473" s="7">
        <f ca="1">IF(Table2[[#This Row],[area]]="area9",Table2[[#This Row],[income]],0)</f>
        <v>0</v>
      </c>
      <c r="BN473" s="7">
        <f ca="1">IF(Table2[[#This Row],[area]]="area10",Table2[[#This Row],[income]],0)</f>
        <v>69983</v>
      </c>
      <c r="BO473" s="6">
        <f ca="1">IF(Table2[[#This Row],[field_of_work]]="health",Table2[[#This Row],[income]],0)</f>
        <v>0</v>
      </c>
      <c r="BP473" s="7">
        <f ca="1">IF(Table2[[#This Row],[field_of_work]]="construction",Table2[[#This Row],[income]],0)</f>
        <v>69983</v>
      </c>
      <c r="BQ473" s="7">
        <f ca="1">IF(Table2[[#This Row],[field_of_work]]="teaching",Table2[[#This Row],[income]],0)</f>
        <v>0</v>
      </c>
      <c r="BR473" s="7">
        <f ca="1">IF(Table2[[#This Row],[field_of_work]]="IT",Table2[[#This Row],[income]],0)</f>
        <v>0</v>
      </c>
      <c r="BS473" s="7">
        <f ca="1">IF(Table2[[#This Row],[field_of_work]]="general work",Table2[[#This Row],[income]],0)</f>
        <v>0</v>
      </c>
      <c r="BT473" s="8">
        <f ca="1">IF(Table2[[#This Row],[field_of_work]]="agriculture",Table2[[#This Row],[income]],0)</f>
        <v>0</v>
      </c>
      <c r="BU473" s="6">
        <f ca="1">IF(Table2[[#This Row],[value_of_debts]]&gt;Table2[[#This Row],[income]],1,0)</f>
        <v>0</v>
      </c>
      <c r="BV473" s="7"/>
      <c r="BW473" s="6">
        <f ca="1">IF(Table2[[#This Row],[net_worth_of_person($)]]&gt;$BX$14,Table2[[#This Row],[age]],0)</f>
        <v>26</v>
      </c>
      <c r="BX473" s="8"/>
    </row>
    <row r="474" spans="2:76" x14ac:dyDescent="0.3">
      <c r="B474">
        <f t="shared" ca="1" si="164"/>
        <v>2</v>
      </c>
      <c r="C474" t="str">
        <f t="shared" ca="1" si="165"/>
        <v>women</v>
      </c>
      <c r="D474">
        <f t="shared" ca="1" si="166"/>
        <v>32</v>
      </c>
      <c r="E474">
        <f t="shared" ca="1" si="167"/>
        <v>1</v>
      </c>
      <c r="F474" t="str">
        <f t="shared" ca="1" si="168"/>
        <v>health</v>
      </c>
      <c r="G474">
        <f t="shared" ca="1" si="169"/>
        <v>5</v>
      </c>
      <c r="H474" t="str">
        <f t="shared" ca="1" si="170"/>
        <v>other</v>
      </c>
      <c r="I474">
        <f t="shared" ca="1" si="171"/>
        <v>4</v>
      </c>
      <c r="J474">
        <f t="shared" ca="1" si="172"/>
        <v>1</v>
      </c>
      <c r="K474">
        <f t="shared" ca="1" si="173"/>
        <v>37055</v>
      </c>
      <c r="L474">
        <f t="shared" ca="1" si="174"/>
        <v>5</v>
      </c>
      <c r="M474" t="str">
        <f t="shared" ca="1" si="162"/>
        <v>area5</v>
      </c>
      <c r="N474">
        <f t="shared" ca="1" si="175"/>
        <v>185275</v>
      </c>
      <c r="O474" s="2">
        <f t="shared" ca="1" si="176"/>
        <v>175167.03431590035</v>
      </c>
      <c r="P474" s="1">
        <f t="shared" ca="1" si="177"/>
        <v>11952.819798951947</v>
      </c>
      <c r="Q474">
        <f t="shared" ca="1" si="178"/>
        <v>8451</v>
      </c>
      <c r="R474">
        <f t="shared" ca="1" si="179"/>
        <v>20170.255678022775</v>
      </c>
      <c r="S474">
        <f t="shared" ca="1" si="180"/>
        <v>34390.406887873221</v>
      </c>
      <c r="T474" s="1">
        <f t="shared" ca="1" si="181"/>
        <v>231618.22668682516</v>
      </c>
      <c r="U474" s="2">
        <f t="shared" ca="1" si="182"/>
        <v>203788.28999392313</v>
      </c>
      <c r="V474" s="1">
        <f t="shared" ca="1" si="183"/>
        <v>27829.936692902033</v>
      </c>
      <c r="AD474" s="6">
        <f ca="1">IF(Table2[[#This Row],[gender]]="men",1,0)</f>
        <v>0</v>
      </c>
      <c r="AE474" s="7">
        <f ca="1">IF(Table2[[#This Row],[gender]]="women",1,0)</f>
        <v>1</v>
      </c>
      <c r="AF474" s="7"/>
      <c r="AG474" s="8"/>
      <c r="AI474" s="6">
        <f ca="1">IF(Table2[[#This Row],[field_of_work]]="health",1,0)</f>
        <v>1</v>
      </c>
      <c r="AJ474" s="7">
        <f ca="1">IF(Table2[[#This Row],[field_of_work]]="construction",1,0)</f>
        <v>0</v>
      </c>
      <c r="AK474" s="7">
        <f ca="1">IF(Table2[[#This Row],[field_of_work]]="teaching",1,0)</f>
        <v>0</v>
      </c>
      <c r="AL474" s="7">
        <f ca="1">IF(Table2[[#This Row],[field_of_work]]="IT",1,0)</f>
        <v>0</v>
      </c>
      <c r="AM474" s="7">
        <f ca="1">IF(Table2[[#This Row],[field_of_work]]="general work",1,0)</f>
        <v>0</v>
      </c>
      <c r="AN474" s="7">
        <f ca="1">IF(Table2[[#This Row],[field_of_work]]="agriculture",1,0)</f>
        <v>0</v>
      </c>
      <c r="AO474" s="7"/>
      <c r="AP474" s="7"/>
      <c r="AQ474" s="7"/>
      <c r="AR474" s="7"/>
      <c r="AS474" s="7"/>
      <c r="AT474" s="8"/>
      <c r="AV474" s="19">
        <f t="shared" ca="1" si="163"/>
        <v>604.8272579542554</v>
      </c>
      <c r="AW474" s="8"/>
      <c r="AX474" s="6">
        <f ca="1">IF(Table2[[#This Row],[debts]]&gt;$AY$14,1,0)</f>
        <v>1</v>
      </c>
      <c r="AY474" s="7"/>
      <c r="AZ474" s="8"/>
      <c r="BA474" s="26">
        <f ca="1">Table2[[#This Row],[mortage_left]]/Table2[[#This Row],[value_of_house]]</f>
        <v>0.94544344523492296</v>
      </c>
      <c r="BB474" s="7">
        <f t="shared" ca="1" si="184"/>
        <v>0</v>
      </c>
      <c r="BC474" s="7"/>
      <c r="BD474" s="7"/>
      <c r="BE474" s="6">
        <f ca="1">IF(Table2[[#This Row],[area]]="area1",Table2[[#This Row],[income]],0)</f>
        <v>0</v>
      </c>
      <c r="BF474" s="7">
        <f ca="1">IF(Table2[[#This Row],[area]]="area2",Table2[[#This Row],[income]],0)</f>
        <v>0</v>
      </c>
      <c r="BG474" s="7">
        <f ca="1">IF(Table2[[#This Row],[area]]="area3",Table2[[#This Row],[income]],0)</f>
        <v>0</v>
      </c>
      <c r="BH474" s="7">
        <f ca="1">IF(Table2[[#This Row],[area]]="area4",Table2[[#This Row],[income]],0)</f>
        <v>0</v>
      </c>
      <c r="BI474" s="7">
        <f ca="1">IF(Table2[[#This Row],[area]]="area5",Table2[[#This Row],[income]],0)</f>
        <v>37055</v>
      </c>
      <c r="BJ474" s="7">
        <f ca="1">IF(Table2[[#This Row],[area]]="area6",Table2[[#This Row],[income]],0)</f>
        <v>0</v>
      </c>
      <c r="BK474" s="7">
        <f ca="1">IF(Table2[[#This Row],[area]]="area7",Table2[[#This Row],[income]],0)</f>
        <v>0</v>
      </c>
      <c r="BL474" s="7">
        <f ca="1">IF(Table2[[#This Row],[area]]="area8",Table2[[#This Row],[income]],0)</f>
        <v>0</v>
      </c>
      <c r="BM474" s="7">
        <f ca="1">IF(Table2[[#This Row],[area]]="area9",Table2[[#This Row],[income]],0)</f>
        <v>0</v>
      </c>
      <c r="BN474" s="7">
        <f ca="1">IF(Table2[[#This Row],[area]]="area10",Table2[[#This Row],[income]],0)</f>
        <v>0</v>
      </c>
      <c r="BO474" s="6">
        <f ca="1">IF(Table2[[#This Row],[field_of_work]]="health",Table2[[#This Row],[income]],0)</f>
        <v>37055</v>
      </c>
      <c r="BP474" s="7">
        <f ca="1">IF(Table2[[#This Row],[field_of_work]]="construction",Table2[[#This Row],[income]],0)</f>
        <v>0</v>
      </c>
      <c r="BQ474" s="7">
        <f ca="1">IF(Table2[[#This Row],[field_of_work]]="teaching",Table2[[#This Row],[income]],0)</f>
        <v>0</v>
      </c>
      <c r="BR474" s="7">
        <f ca="1">IF(Table2[[#This Row],[field_of_work]]="IT",Table2[[#This Row],[income]],0)</f>
        <v>0</v>
      </c>
      <c r="BS474" s="7">
        <f ca="1">IF(Table2[[#This Row],[field_of_work]]="general work",Table2[[#This Row],[income]],0)</f>
        <v>0</v>
      </c>
      <c r="BT474" s="8">
        <f ca="1">IF(Table2[[#This Row],[field_of_work]]="agriculture",Table2[[#This Row],[income]],0)</f>
        <v>0</v>
      </c>
      <c r="BU474" s="6">
        <f ca="1">IF(Table2[[#This Row],[value_of_debts]]&gt;Table2[[#This Row],[income]],1,0)</f>
        <v>1</v>
      </c>
      <c r="BV474" s="7"/>
      <c r="BW474" s="6">
        <f ca="1">IF(Table2[[#This Row],[net_worth_of_person($)]]&gt;$BX$14,Table2[[#This Row],[age]],0)</f>
        <v>32</v>
      </c>
      <c r="BX474" s="8"/>
    </row>
    <row r="475" spans="2:76" x14ac:dyDescent="0.3">
      <c r="B475">
        <f t="shared" ca="1" si="164"/>
        <v>1</v>
      </c>
      <c r="C475" t="str">
        <f t="shared" ca="1" si="165"/>
        <v>men</v>
      </c>
      <c r="D475">
        <f t="shared" ca="1" si="166"/>
        <v>27</v>
      </c>
      <c r="E475">
        <f t="shared" ca="1" si="167"/>
        <v>1</v>
      </c>
      <c r="F475" t="str">
        <f t="shared" ca="1" si="168"/>
        <v>health</v>
      </c>
      <c r="G475">
        <f t="shared" ca="1" si="169"/>
        <v>5</v>
      </c>
      <c r="H475" t="str">
        <f t="shared" ca="1" si="170"/>
        <v>other</v>
      </c>
      <c r="I475">
        <f t="shared" ca="1" si="171"/>
        <v>4</v>
      </c>
      <c r="J475">
        <f t="shared" ca="1" si="172"/>
        <v>2</v>
      </c>
      <c r="K475">
        <f t="shared" ca="1" si="173"/>
        <v>43150</v>
      </c>
      <c r="L475">
        <f t="shared" ca="1" si="174"/>
        <v>9</v>
      </c>
      <c r="M475" t="str">
        <f t="shared" ca="1" si="162"/>
        <v>area9</v>
      </c>
      <c r="N475">
        <f t="shared" ca="1" si="175"/>
        <v>172600</v>
      </c>
      <c r="O475" s="2">
        <f t="shared" ca="1" si="176"/>
        <v>103512.47947908421</v>
      </c>
      <c r="P475" s="1">
        <f t="shared" ca="1" si="177"/>
        <v>1209.6545159085108</v>
      </c>
      <c r="Q475">
        <f t="shared" ca="1" si="178"/>
        <v>55</v>
      </c>
      <c r="R475">
        <f t="shared" ca="1" si="179"/>
        <v>32100.498370751855</v>
      </c>
      <c r="S475">
        <f t="shared" ca="1" si="180"/>
        <v>36007.828154936273</v>
      </c>
      <c r="T475" s="1">
        <f t="shared" ca="1" si="181"/>
        <v>209817.48267084477</v>
      </c>
      <c r="U475" s="2">
        <f t="shared" ca="1" si="182"/>
        <v>135667.97784983605</v>
      </c>
      <c r="V475" s="1">
        <f t="shared" ca="1" si="183"/>
        <v>74149.504821008712</v>
      </c>
      <c r="AD475" s="6">
        <f ca="1">IF(Table2[[#This Row],[gender]]="men",1,0)</f>
        <v>1</v>
      </c>
      <c r="AE475" s="7">
        <f ca="1">IF(Table2[[#This Row],[gender]]="women",1,0)</f>
        <v>0</v>
      </c>
      <c r="AF475" s="7"/>
      <c r="AG475" s="8"/>
      <c r="AI475" s="6">
        <f ca="1">IF(Table2[[#This Row],[field_of_work]]="health",1,0)</f>
        <v>1</v>
      </c>
      <c r="AJ475" s="7">
        <f ca="1">IF(Table2[[#This Row],[field_of_work]]="construction",1,0)</f>
        <v>0</v>
      </c>
      <c r="AK475" s="7">
        <f ca="1">IF(Table2[[#This Row],[field_of_work]]="teaching",1,0)</f>
        <v>0</v>
      </c>
      <c r="AL475" s="7">
        <f ca="1">IF(Table2[[#This Row],[field_of_work]]="IT",1,0)</f>
        <v>0</v>
      </c>
      <c r="AM475" s="7">
        <f ca="1">IF(Table2[[#This Row],[field_of_work]]="general work",1,0)</f>
        <v>0</v>
      </c>
      <c r="AN475" s="7">
        <f ca="1">IF(Table2[[#This Row],[field_of_work]]="agriculture",1,0)</f>
        <v>0</v>
      </c>
      <c r="AO475" s="7"/>
      <c r="AP475" s="7"/>
      <c r="AQ475" s="7"/>
      <c r="AR475" s="7"/>
      <c r="AS475" s="7"/>
      <c r="AT475" s="8"/>
      <c r="AV475" s="19">
        <f t="shared" ca="1" si="163"/>
        <v>9720.0650248935071</v>
      </c>
      <c r="AW475" s="8"/>
      <c r="AX475" s="6">
        <f ca="1">IF(Table2[[#This Row],[debts]]&gt;$AY$14,1,0)</f>
        <v>1</v>
      </c>
      <c r="AY475" s="7"/>
      <c r="AZ475" s="8"/>
      <c r="BA475" s="26">
        <f ca="1">Table2[[#This Row],[mortage_left]]/Table2[[#This Row],[value_of_house]]</f>
        <v>0.59972467832609622</v>
      </c>
      <c r="BB475" s="7">
        <f t="shared" ca="1" si="184"/>
        <v>0</v>
      </c>
      <c r="BC475" s="7"/>
      <c r="BD475" s="7"/>
      <c r="BE475" s="6">
        <f ca="1">IF(Table2[[#This Row],[area]]="area1",Table2[[#This Row],[income]],0)</f>
        <v>0</v>
      </c>
      <c r="BF475" s="7">
        <f ca="1">IF(Table2[[#This Row],[area]]="area2",Table2[[#This Row],[income]],0)</f>
        <v>0</v>
      </c>
      <c r="BG475" s="7">
        <f ca="1">IF(Table2[[#This Row],[area]]="area3",Table2[[#This Row],[income]],0)</f>
        <v>0</v>
      </c>
      <c r="BH475" s="7">
        <f ca="1">IF(Table2[[#This Row],[area]]="area4",Table2[[#This Row],[income]],0)</f>
        <v>0</v>
      </c>
      <c r="BI475" s="7">
        <f ca="1">IF(Table2[[#This Row],[area]]="area5",Table2[[#This Row],[income]],0)</f>
        <v>0</v>
      </c>
      <c r="BJ475" s="7">
        <f ca="1">IF(Table2[[#This Row],[area]]="area6",Table2[[#This Row],[income]],0)</f>
        <v>0</v>
      </c>
      <c r="BK475" s="7">
        <f ca="1">IF(Table2[[#This Row],[area]]="area7",Table2[[#This Row],[income]],0)</f>
        <v>0</v>
      </c>
      <c r="BL475" s="7">
        <f ca="1">IF(Table2[[#This Row],[area]]="area8",Table2[[#This Row],[income]],0)</f>
        <v>0</v>
      </c>
      <c r="BM475" s="7">
        <f ca="1">IF(Table2[[#This Row],[area]]="area9",Table2[[#This Row],[income]],0)</f>
        <v>43150</v>
      </c>
      <c r="BN475" s="7">
        <f ca="1">IF(Table2[[#This Row],[area]]="area10",Table2[[#This Row],[income]],0)</f>
        <v>0</v>
      </c>
      <c r="BO475" s="6">
        <f ca="1">IF(Table2[[#This Row],[field_of_work]]="health",Table2[[#This Row],[income]],0)</f>
        <v>43150</v>
      </c>
      <c r="BP475" s="7">
        <f ca="1">IF(Table2[[#This Row],[field_of_work]]="construction",Table2[[#This Row],[income]],0)</f>
        <v>0</v>
      </c>
      <c r="BQ475" s="7">
        <f ca="1">IF(Table2[[#This Row],[field_of_work]]="teaching",Table2[[#This Row],[income]],0)</f>
        <v>0</v>
      </c>
      <c r="BR475" s="7">
        <f ca="1">IF(Table2[[#This Row],[field_of_work]]="IT",Table2[[#This Row],[income]],0)</f>
        <v>0</v>
      </c>
      <c r="BS475" s="7">
        <f ca="1">IF(Table2[[#This Row],[field_of_work]]="general work",Table2[[#This Row],[income]],0)</f>
        <v>0</v>
      </c>
      <c r="BT475" s="8">
        <f ca="1">IF(Table2[[#This Row],[field_of_work]]="agriculture",Table2[[#This Row],[income]],0)</f>
        <v>0</v>
      </c>
      <c r="BU475" s="6">
        <f ca="1">IF(Table2[[#This Row],[value_of_debts]]&gt;Table2[[#This Row],[income]],1,0)</f>
        <v>1</v>
      </c>
      <c r="BV475" s="7"/>
      <c r="BW475" s="6">
        <f ca="1">IF(Table2[[#This Row],[net_worth_of_person($)]]&gt;$BX$14,Table2[[#This Row],[age]],0)</f>
        <v>27</v>
      </c>
      <c r="BX475" s="8"/>
    </row>
    <row r="476" spans="2:76" x14ac:dyDescent="0.3">
      <c r="B476">
        <f t="shared" ca="1" si="164"/>
        <v>1</v>
      </c>
      <c r="C476" t="str">
        <f t="shared" ca="1" si="165"/>
        <v>men</v>
      </c>
      <c r="D476">
        <f t="shared" ca="1" si="166"/>
        <v>27</v>
      </c>
      <c r="E476">
        <f t="shared" ca="1" si="167"/>
        <v>1</v>
      </c>
      <c r="F476" t="str">
        <f t="shared" ca="1" si="168"/>
        <v>health</v>
      </c>
      <c r="G476">
        <f t="shared" ca="1" si="169"/>
        <v>4</v>
      </c>
      <c r="H476" t="str">
        <f t="shared" ca="1" si="170"/>
        <v>technical</v>
      </c>
      <c r="I476">
        <f t="shared" ca="1" si="171"/>
        <v>4</v>
      </c>
      <c r="J476">
        <f t="shared" ca="1" si="172"/>
        <v>3</v>
      </c>
      <c r="K476">
        <f t="shared" ca="1" si="173"/>
        <v>47704</v>
      </c>
      <c r="L476">
        <f t="shared" ca="1" si="174"/>
        <v>5</v>
      </c>
      <c r="M476" t="str">
        <f t="shared" ca="1" si="162"/>
        <v>area5</v>
      </c>
      <c r="N476">
        <f t="shared" ca="1" si="175"/>
        <v>238520</v>
      </c>
      <c r="O476" s="2">
        <f t="shared" ca="1" si="176"/>
        <v>214451.36660826733</v>
      </c>
      <c r="P476" s="1">
        <f t="shared" ca="1" si="177"/>
        <v>29160.19507468052</v>
      </c>
      <c r="Q476">
        <f t="shared" ca="1" si="178"/>
        <v>18455</v>
      </c>
      <c r="R476">
        <f t="shared" ca="1" si="179"/>
        <v>81351.288226121862</v>
      </c>
      <c r="S476">
        <f t="shared" ca="1" si="180"/>
        <v>23546.042128767542</v>
      </c>
      <c r="T476" s="1">
        <f t="shared" ca="1" si="181"/>
        <v>291226.23720344802</v>
      </c>
      <c r="U476" s="2">
        <f t="shared" ca="1" si="182"/>
        <v>314257.65483438922</v>
      </c>
      <c r="V476" s="1">
        <f t="shared" ca="1" si="183"/>
        <v>-23031.4176309412</v>
      </c>
      <c r="AD476" s="6">
        <f ca="1">IF(Table2[[#This Row],[gender]]="men",1,0)</f>
        <v>1</v>
      </c>
      <c r="AE476" s="7">
        <f ca="1">IF(Table2[[#This Row],[gender]]="women",1,0)</f>
        <v>0</v>
      </c>
      <c r="AF476" s="7"/>
      <c r="AG476" s="8"/>
      <c r="AI476" s="6">
        <f ca="1">IF(Table2[[#This Row],[field_of_work]]="health",1,0)</f>
        <v>1</v>
      </c>
      <c r="AJ476" s="7">
        <f ca="1">IF(Table2[[#This Row],[field_of_work]]="construction",1,0)</f>
        <v>0</v>
      </c>
      <c r="AK476" s="7">
        <f ca="1">IF(Table2[[#This Row],[field_of_work]]="teaching",1,0)</f>
        <v>0</v>
      </c>
      <c r="AL476" s="7">
        <f ca="1">IF(Table2[[#This Row],[field_of_work]]="IT",1,0)</f>
        <v>0</v>
      </c>
      <c r="AM476" s="7">
        <f ca="1">IF(Table2[[#This Row],[field_of_work]]="general work",1,0)</f>
        <v>0</v>
      </c>
      <c r="AN476" s="7">
        <f ca="1">IF(Table2[[#This Row],[field_of_work]]="agriculture",1,0)</f>
        <v>0</v>
      </c>
      <c r="AO476" s="7"/>
      <c r="AP476" s="7"/>
      <c r="AQ476" s="7"/>
      <c r="AR476" s="7"/>
      <c r="AS476" s="7"/>
      <c r="AT476" s="8"/>
      <c r="AV476" s="19">
        <f t="shared" ca="1" si="163"/>
        <v>14390.29316860936</v>
      </c>
      <c r="AW476" s="8"/>
      <c r="AX476" s="6">
        <f ca="1">IF(Table2[[#This Row],[debts]]&gt;$AY$14,1,0)</f>
        <v>1</v>
      </c>
      <c r="AY476" s="7"/>
      <c r="AZ476" s="8"/>
      <c r="BA476" s="26">
        <f ca="1">Table2[[#This Row],[mortage_left]]/Table2[[#This Row],[value_of_house]]</f>
        <v>0.89909176005478508</v>
      </c>
      <c r="BB476" s="7">
        <f t="shared" ca="1" si="184"/>
        <v>0</v>
      </c>
      <c r="BC476" s="7"/>
      <c r="BD476" s="7"/>
      <c r="BE476" s="6">
        <f ca="1">IF(Table2[[#This Row],[area]]="area1",Table2[[#This Row],[income]],0)</f>
        <v>0</v>
      </c>
      <c r="BF476" s="7">
        <f ca="1">IF(Table2[[#This Row],[area]]="area2",Table2[[#This Row],[income]],0)</f>
        <v>0</v>
      </c>
      <c r="BG476" s="7">
        <f ca="1">IF(Table2[[#This Row],[area]]="area3",Table2[[#This Row],[income]],0)</f>
        <v>0</v>
      </c>
      <c r="BH476" s="7">
        <f ca="1">IF(Table2[[#This Row],[area]]="area4",Table2[[#This Row],[income]],0)</f>
        <v>0</v>
      </c>
      <c r="BI476" s="7">
        <f ca="1">IF(Table2[[#This Row],[area]]="area5",Table2[[#This Row],[income]],0)</f>
        <v>47704</v>
      </c>
      <c r="BJ476" s="7">
        <f ca="1">IF(Table2[[#This Row],[area]]="area6",Table2[[#This Row],[income]],0)</f>
        <v>0</v>
      </c>
      <c r="BK476" s="7">
        <f ca="1">IF(Table2[[#This Row],[area]]="area7",Table2[[#This Row],[income]],0)</f>
        <v>0</v>
      </c>
      <c r="BL476" s="7">
        <f ca="1">IF(Table2[[#This Row],[area]]="area8",Table2[[#This Row],[income]],0)</f>
        <v>0</v>
      </c>
      <c r="BM476" s="7">
        <f ca="1">IF(Table2[[#This Row],[area]]="area9",Table2[[#This Row],[income]],0)</f>
        <v>0</v>
      </c>
      <c r="BN476" s="7">
        <f ca="1">IF(Table2[[#This Row],[area]]="area10",Table2[[#This Row],[income]],0)</f>
        <v>0</v>
      </c>
      <c r="BO476" s="6">
        <f ca="1">IF(Table2[[#This Row],[field_of_work]]="health",Table2[[#This Row],[income]],0)</f>
        <v>47704</v>
      </c>
      <c r="BP476" s="7">
        <f ca="1">IF(Table2[[#This Row],[field_of_work]]="construction",Table2[[#This Row],[income]],0)</f>
        <v>0</v>
      </c>
      <c r="BQ476" s="7">
        <f ca="1">IF(Table2[[#This Row],[field_of_work]]="teaching",Table2[[#This Row],[income]],0)</f>
        <v>0</v>
      </c>
      <c r="BR476" s="7">
        <f ca="1">IF(Table2[[#This Row],[field_of_work]]="IT",Table2[[#This Row],[income]],0)</f>
        <v>0</v>
      </c>
      <c r="BS476" s="7">
        <f ca="1">IF(Table2[[#This Row],[field_of_work]]="general work",Table2[[#This Row],[income]],0)</f>
        <v>0</v>
      </c>
      <c r="BT476" s="8">
        <f ca="1">IF(Table2[[#This Row],[field_of_work]]="agriculture",Table2[[#This Row],[income]],0)</f>
        <v>0</v>
      </c>
      <c r="BU476" s="6">
        <f ca="1">IF(Table2[[#This Row],[value_of_debts]]&gt;Table2[[#This Row],[income]],1,0)</f>
        <v>1</v>
      </c>
      <c r="BV476" s="7"/>
      <c r="BW476" s="6">
        <f ca="1">IF(Table2[[#This Row],[net_worth_of_person($)]]&gt;$BX$14,Table2[[#This Row],[age]],0)</f>
        <v>0</v>
      </c>
      <c r="BX476" s="8"/>
    </row>
    <row r="477" spans="2:76" x14ac:dyDescent="0.3">
      <c r="B477">
        <f t="shared" ca="1" si="164"/>
        <v>2</v>
      </c>
      <c r="C477" t="str">
        <f t="shared" ca="1" si="165"/>
        <v>women</v>
      </c>
      <c r="D477">
        <f t="shared" ca="1" si="166"/>
        <v>35</v>
      </c>
      <c r="E477">
        <f t="shared" ca="1" si="167"/>
        <v>2</v>
      </c>
      <c r="F477" t="str">
        <f t="shared" ca="1" si="168"/>
        <v>construction</v>
      </c>
      <c r="G477">
        <f t="shared" ca="1" si="169"/>
        <v>5</v>
      </c>
      <c r="H477" t="str">
        <f t="shared" ca="1" si="170"/>
        <v>other</v>
      </c>
      <c r="I477">
        <f t="shared" ca="1" si="171"/>
        <v>1</v>
      </c>
      <c r="J477">
        <f t="shared" ca="1" si="172"/>
        <v>1</v>
      </c>
      <c r="K477">
        <f t="shared" ca="1" si="173"/>
        <v>52301</v>
      </c>
      <c r="L477">
        <f t="shared" ca="1" si="174"/>
        <v>4</v>
      </c>
      <c r="M477" t="str">
        <f t="shared" ca="1" si="162"/>
        <v>area4</v>
      </c>
      <c r="N477">
        <f t="shared" ca="1" si="175"/>
        <v>313806</v>
      </c>
      <c r="O477" s="2">
        <f t="shared" ca="1" si="176"/>
        <v>120241.69521066338</v>
      </c>
      <c r="P477" s="1">
        <f t="shared" ca="1" si="177"/>
        <v>14390.29316860936</v>
      </c>
      <c r="Q477">
        <f t="shared" ca="1" si="178"/>
        <v>2049</v>
      </c>
      <c r="R477">
        <f t="shared" ca="1" si="179"/>
        <v>43898.640034388001</v>
      </c>
      <c r="S477">
        <f t="shared" ca="1" si="180"/>
        <v>48565.118513910653</v>
      </c>
      <c r="T477" s="1">
        <f t="shared" ca="1" si="181"/>
        <v>376761.41168252006</v>
      </c>
      <c r="U477" s="2">
        <f t="shared" ca="1" si="182"/>
        <v>166189.33524505139</v>
      </c>
      <c r="V477" s="1">
        <f t="shared" ca="1" si="183"/>
        <v>210572.07643746867</v>
      </c>
      <c r="AD477" s="6">
        <f ca="1">IF(Table2[[#This Row],[gender]]="men",1,0)</f>
        <v>0</v>
      </c>
      <c r="AE477" s="7">
        <f ca="1">IF(Table2[[#This Row],[gender]]="women",1,0)</f>
        <v>1</v>
      </c>
      <c r="AF477" s="7"/>
      <c r="AG477" s="8"/>
      <c r="AI477" s="6">
        <f ca="1">IF(Table2[[#This Row],[field_of_work]]="health",1,0)</f>
        <v>0</v>
      </c>
      <c r="AJ477" s="7">
        <f ca="1">IF(Table2[[#This Row],[field_of_work]]="construction",1,0)</f>
        <v>1</v>
      </c>
      <c r="AK477" s="7">
        <f ca="1">IF(Table2[[#This Row],[field_of_work]]="teaching",1,0)</f>
        <v>0</v>
      </c>
      <c r="AL477" s="7">
        <f ca="1">IF(Table2[[#This Row],[field_of_work]]="IT",1,0)</f>
        <v>0</v>
      </c>
      <c r="AM477" s="7">
        <f ca="1">IF(Table2[[#This Row],[field_of_work]]="general work",1,0)</f>
        <v>0</v>
      </c>
      <c r="AN477" s="7">
        <f ca="1">IF(Table2[[#This Row],[field_of_work]]="agriculture",1,0)</f>
        <v>0</v>
      </c>
      <c r="AO477" s="7"/>
      <c r="AP477" s="7"/>
      <c r="AQ477" s="7"/>
      <c r="AR477" s="7"/>
      <c r="AS477" s="7"/>
      <c r="AT477" s="8"/>
      <c r="AV477" s="19">
        <f t="shared" ca="1" si="163"/>
        <v>26156.741457860302</v>
      </c>
      <c r="AW477" s="8"/>
      <c r="AX477" s="6">
        <f ca="1">IF(Table2[[#This Row],[debts]]&gt;$AY$14,1,0)</f>
        <v>1</v>
      </c>
      <c r="AY477" s="7"/>
      <c r="AZ477" s="8"/>
      <c r="BA477" s="26">
        <f ca="1">Table2[[#This Row],[mortage_left]]/Table2[[#This Row],[value_of_house]]</f>
        <v>0.38317207195102509</v>
      </c>
      <c r="BB477" s="7">
        <f t="shared" ca="1" si="184"/>
        <v>0</v>
      </c>
      <c r="BC477" s="7"/>
      <c r="BD477" s="7"/>
      <c r="BE477" s="6">
        <f ca="1">IF(Table2[[#This Row],[area]]="area1",Table2[[#This Row],[income]],0)</f>
        <v>0</v>
      </c>
      <c r="BF477" s="7">
        <f ca="1">IF(Table2[[#This Row],[area]]="area2",Table2[[#This Row],[income]],0)</f>
        <v>0</v>
      </c>
      <c r="BG477" s="7">
        <f ca="1">IF(Table2[[#This Row],[area]]="area3",Table2[[#This Row],[income]],0)</f>
        <v>0</v>
      </c>
      <c r="BH477" s="7">
        <f ca="1">IF(Table2[[#This Row],[area]]="area4",Table2[[#This Row],[income]],0)</f>
        <v>52301</v>
      </c>
      <c r="BI477" s="7">
        <f ca="1">IF(Table2[[#This Row],[area]]="area5",Table2[[#This Row],[income]],0)</f>
        <v>0</v>
      </c>
      <c r="BJ477" s="7">
        <f ca="1">IF(Table2[[#This Row],[area]]="area6",Table2[[#This Row],[income]],0)</f>
        <v>0</v>
      </c>
      <c r="BK477" s="7">
        <f ca="1">IF(Table2[[#This Row],[area]]="area7",Table2[[#This Row],[income]],0)</f>
        <v>0</v>
      </c>
      <c r="BL477" s="7">
        <f ca="1">IF(Table2[[#This Row],[area]]="area8",Table2[[#This Row],[income]],0)</f>
        <v>0</v>
      </c>
      <c r="BM477" s="7">
        <f ca="1">IF(Table2[[#This Row],[area]]="area9",Table2[[#This Row],[income]],0)</f>
        <v>0</v>
      </c>
      <c r="BN477" s="7">
        <f ca="1">IF(Table2[[#This Row],[area]]="area10",Table2[[#This Row],[income]],0)</f>
        <v>0</v>
      </c>
      <c r="BO477" s="6">
        <f ca="1">IF(Table2[[#This Row],[field_of_work]]="health",Table2[[#This Row],[income]],0)</f>
        <v>0</v>
      </c>
      <c r="BP477" s="7">
        <f ca="1">IF(Table2[[#This Row],[field_of_work]]="construction",Table2[[#This Row],[income]],0)</f>
        <v>52301</v>
      </c>
      <c r="BQ477" s="7">
        <f ca="1">IF(Table2[[#This Row],[field_of_work]]="teaching",Table2[[#This Row],[income]],0)</f>
        <v>0</v>
      </c>
      <c r="BR477" s="7">
        <f ca="1">IF(Table2[[#This Row],[field_of_work]]="IT",Table2[[#This Row],[income]],0)</f>
        <v>0</v>
      </c>
      <c r="BS477" s="7">
        <f ca="1">IF(Table2[[#This Row],[field_of_work]]="general work",Table2[[#This Row],[income]],0)</f>
        <v>0</v>
      </c>
      <c r="BT477" s="8">
        <f ca="1">IF(Table2[[#This Row],[field_of_work]]="agriculture",Table2[[#This Row],[income]],0)</f>
        <v>0</v>
      </c>
      <c r="BU477" s="6">
        <f ca="1">IF(Table2[[#This Row],[value_of_debts]]&gt;Table2[[#This Row],[income]],1,0)</f>
        <v>1</v>
      </c>
      <c r="BV477" s="7"/>
      <c r="BW477" s="6">
        <f ca="1">IF(Table2[[#This Row],[net_worth_of_person($)]]&gt;$BX$14,Table2[[#This Row],[age]],0)</f>
        <v>35</v>
      </c>
      <c r="BX477" s="8"/>
    </row>
    <row r="478" spans="2:76" x14ac:dyDescent="0.3">
      <c r="B478">
        <f t="shared" ca="1" si="164"/>
        <v>1</v>
      </c>
      <c r="C478" t="str">
        <f t="shared" ca="1" si="165"/>
        <v>men</v>
      </c>
      <c r="D478">
        <f t="shared" ca="1" si="166"/>
        <v>30</v>
      </c>
      <c r="E478">
        <f t="shared" ca="1" si="167"/>
        <v>6</v>
      </c>
      <c r="F478" t="str">
        <f t="shared" ca="1" si="168"/>
        <v>agriculture</v>
      </c>
      <c r="G478">
        <f t="shared" ca="1" si="169"/>
        <v>2</v>
      </c>
      <c r="H478" t="str">
        <f t="shared" ca="1" si="170"/>
        <v>college</v>
      </c>
      <c r="I478">
        <f t="shared" ca="1" si="171"/>
        <v>0</v>
      </c>
      <c r="J478">
        <f t="shared" ca="1" si="172"/>
        <v>2</v>
      </c>
      <c r="K478">
        <f t="shared" ca="1" si="173"/>
        <v>56054</v>
      </c>
      <c r="L478">
        <f t="shared" ca="1" si="174"/>
        <v>3</v>
      </c>
      <c r="M478" t="str">
        <f t="shared" ca="1" si="162"/>
        <v>area3</v>
      </c>
      <c r="N478">
        <f t="shared" ca="1" si="175"/>
        <v>224216</v>
      </c>
      <c r="O478" s="2">
        <f t="shared" ca="1" si="176"/>
        <v>126291.23664376773</v>
      </c>
      <c r="P478" s="1">
        <f t="shared" ca="1" si="177"/>
        <v>52313.482915720604</v>
      </c>
      <c r="Q478">
        <f t="shared" ca="1" si="178"/>
        <v>17157</v>
      </c>
      <c r="R478">
        <f t="shared" ca="1" si="179"/>
        <v>6558.7499330655819</v>
      </c>
      <c r="S478">
        <f t="shared" ca="1" si="180"/>
        <v>5671.1665743656222</v>
      </c>
      <c r="T478" s="1">
        <f t="shared" ca="1" si="181"/>
        <v>282200.64949008625</v>
      </c>
      <c r="U478" s="2">
        <f t="shared" ca="1" si="182"/>
        <v>150006.98657683333</v>
      </c>
      <c r="V478" s="1">
        <f t="shared" ca="1" si="183"/>
        <v>132193.66291325292</v>
      </c>
      <c r="AD478" s="6">
        <f ca="1">IF(Table2[[#This Row],[gender]]="men",1,0)</f>
        <v>1</v>
      </c>
      <c r="AE478" s="7">
        <f ca="1">IF(Table2[[#This Row],[gender]]="women",1,0)</f>
        <v>0</v>
      </c>
      <c r="AF478" s="7"/>
      <c r="AG478" s="8"/>
      <c r="AI478" s="6">
        <f ca="1">IF(Table2[[#This Row],[field_of_work]]="health",1,0)</f>
        <v>0</v>
      </c>
      <c r="AJ478" s="7">
        <f ca="1">IF(Table2[[#This Row],[field_of_work]]="construction",1,0)</f>
        <v>0</v>
      </c>
      <c r="AK478" s="7">
        <f ca="1">IF(Table2[[#This Row],[field_of_work]]="teaching",1,0)</f>
        <v>0</v>
      </c>
      <c r="AL478" s="7">
        <f ca="1">IF(Table2[[#This Row],[field_of_work]]="IT",1,0)</f>
        <v>0</v>
      </c>
      <c r="AM478" s="7">
        <f ca="1">IF(Table2[[#This Row],[field_of_work]]="general work",1,0)</f>
        <v>0</v>
      </c>
      <c r="AN478" s="7">
        <f ca="1">IF(Table2[[#This Row],[field_of_work]]="agriculture",1,0)</f>
        <v>1</v>
      </c>
      <c r="AO478" s="7"/>
      <c r="AP478" s="7"/>
      <c r="AQ478" s="7"/>
      <c r="AR478" s="7"/>
      <c r="AS478" s="7"/>
      <c r="AT478" s="8"/>
      <c r="AV478" s="19">
        <f t="shared" ca="1" si="163"/>
        <v>40745.662399268629</v>
      </c>
      <c r="AW478" s="8"/>
      <c r="AX478" s="6">
        <f ca="1">IF(Table2[[#This Row],[debts]]&gt;$AY$14,1,0)</f>
        <v>1</v>
      </c>
      <c r="AY478" s="7"/>
      <c r="AZ478" s="8"/>
      <c r="BA478" s="26">
        <f ca="1">Table2[[#This Row],[mortage_left]]/Table2[[#This Row],[value_of_house]]</f>
        <v>0.56325702288760715</v>
      </c>
      <c r="BB478" s="7">
        <f t="shared" ca="1" si="184"/>
        <v>0</v>
      </c>
      <c r="BC478" s="7"/>
      <c r="BD478" s="7"/>
      <c r="BE478" s="6">
        <f ca="1">IF(Table2[[#This Row],[area]]="area1",Table2[[#This Row],[income]],0)</f>
        <v>0</v>
      </c>
      <c r="BF478" s="7">
        <f ca="1">IF(Table2[[#This Row],[area]]="area2",Table2[[#This Row],[income]],0)</f>
        <v>0</v>
      </c>
      <c r="BG478" s="7">
        <f ca="1">IF(Table2[[#This Row],[area]]="area3",Table2[[#This Row],[income]],0)</f>
        <v>56054</v>
      </c>
      <c r="BH478" s="7">
        <f ca="1">IF(Table2[[#This Row],[area]]="area4",Table2[[#This Row],[income]],0)</f>
        <v>0</v>
      </c>
      <c r="BI478" s="7">
        <f ca="1">IF(Table2[[#This Row],[area]]="area5",Table2[[#This Row],[income]],0)</f>
        <v>0</v>
      </c>
      <c r="BJ478" s="7">
        <f ca="1">IF(Table2[[#This Row],[area]]="area6",Table2[[#This Row],[income]],0)</f>
        <v>0</v>
      </c>
      <c r="BK478" s="7">
        <f ca="1">IF(Table2[[#This Row],[area]]="area7",Table2[[#This Row],[income]],0)</f>
        <v>0</v>
      </c>
      <c r="BL478" s="7">
        <f ca="1">IF(Table2[[#This Row],[area]]="area8",Table2[[#This Row],[income]],0)</f>
        <v>0</v>
      </c>
      <c r="BM478" s="7">
        <f ca="1">IF(Table2[[#This Row],[area]]="area9",Table2[[#This Row],[income]],0)</f>
        <v>0</v>
      </c>
      <c r="BN478" s="7">
        <f ca="1">IF(Table2[[#This Row],[area]]="area10",Table2[[#This Row],[income]],0)</f>
        <v>0</v>
      </c>
      <c r="BO478" s="6">
        <f ca="1">IF(Table2[[#This Row],[field_of_work]]="health",Table2[[#This Row],[income]],0)</f>
        <v>0</v>
      </c>
      <c r="BP478" s="7">
        <f ca="1">IF(Table2[[#This Row],[field_of_work]]="construction",Table2[[#This Row],[income]],0)</f>
        <v>0</v>
      </c>
      <c r="BQ478" s="7">
        <f ca="1">IF(Table2[[#This Row],[field_of_work]]="teaching",Table2[[#This Row],[income]],0)</f>
        <v>0</v>
      </c>
      <c r="BR478" s="7">
        <f ca="1">IF(Table2[[#This Row],[field_of_work]]="IT",Table2[[#This Row],[income]],0)</f>
        <v>0</v>
      </c>
      <c r="BS478" s="7">
        <f ca="1">IF(Table2[[#This Row],[field_of_work]]="general work",Table2[[#This Row],[income]],0)</f>
        <v>0</v>
      </c>
      <c r="BT478" s="8">
        <f ca="1">IF(Table2[[#This Row],[field_of_work]]="agriculture",Table2[[#This Row],[income]],0)</f>
        <v>56054</v>
      </c>
      <c r="BU478" s="6">
        <f ca="1">IF(Table2[[#This Row],[value_of_debts]]&gt;Table2[[#This Row],[income]],1,0)</f>
        <v>1</v>
      </c>
      <c r="BV478" s="7"/>
      <c r="BW478" s="6">
        <f ca="1">IF(Table2[[#This Row],[net_worth_of_person($)]]&gt;$BX$14,Table2[[#This Row],[age]],0)</f>
        <v>30</v>
      </c>
      <c r="BX478" s="8"/>
    </row>
    <row r="479" spans="2:76" x14ac:dyDescent="0.3">
      <c r="B479">
        <f t="shared" ca="1" si="164"/>
        <v>1</v>
      </c>
      <c r="C479" t="str">
        <f t="shared" ca="1" si="165"/>
        <v>men</v>
      </c>
      <c r="D479">
        <f t="shared" ca="1" si="166"/>
        <v>44</v>
      </c>
      <c r="E479">
        <f t="shared" ca="1" si="167"/>
        <v>3</v>
      </c>
      <c r="F479" t="str">
        <f t="shared" ca="1" si="168"/>
        <v>teaching</v>
      </c>
      <c r="G479">
        <f t="shared" ca="1" si="169"/>
        <v>1</v>
      </c>
      <c r="H479" t="str">
        <f t="shared" ca="1" si="170"/>
        <v>highschool</v>
      </c>
      <c r="I479">
        <f t="shared" ca="1" si="171"/>
        <v>0</v>
      </c>
      <c r="J479">
        <f t="shared" ca="1" si="172"/>
        <v>1</v>
      </c>
      <c r="K479">
        <f t="shared" ca="1" si="173"/>
        <v>73154</v>
      </c>
      <c r="L479">
        <f t="shared" ca="1" si="174"/>
        <v>10</v>
      </c>
      <c r="M479" t="str">
        <f t="shared" ca="1" si="162"/>
        <v>area10</v>
      </c>
      <c r="N479">
        <f t="shared" ca="1" si="175"/>
        <v>438924</v>
      </c>
      <c r="O479" s="2">
        <f t="shared" ca="1" si="176"/>
        <v>233302.08949565279</v>
      </c>
      <c r="P479" s="1">
        <f t="shared" ca="1" si="177"/>
        <v>40745.662399268629</v>
      </c>
      <c r="Q479">
        <f t="shared" ca="1" si="178"/>
        <v>22313</v>
      </c>
      <c r="R479">
        <f t="shared" ca="1" si="179"/>
        <v>7156.038326750313</v>
      </c>
      <c r="S479">
        <f t="shared" ca="1" si="180"/>
        <v>6372.3083012995412</v>
      </c>
      <c r="T479" s="1">
        <f t="shared" ca="1" si="181"/>
        <v>486041.97070056817</v>
      </c>
      <c r="U479" s="2">
        <f t="shared" ca="1" si="182"/>
        <v>262771.1278224031</v>
      </c>
      <c r="V479" s="1">
        <f t="shared" ca="1" si="183"/>
        <v>223270.84287816507</v>
      </c>
      <c r="AD479" s="6">
        <f ca="1">IF(Table2[[#This Row],[gender]]="men",1,0)</f>
        <v>1</v>
      </c>
      <c r="AE479" s="7">
        <f ca="1">IF(Table2[[#This Row],[gender]]="women",1,0)</f>
        <v>0</v>
      </c>
      <c r="AF479" s="7"/>
      <c r="AG479" s="8"/>
      <c r="AI479" s="6">
        <f ca="1">IF(Table2[[#This Row],[field_of_work]]="health",1,0)</f>
        <v>0</v>
      </c>
      <c r="AJ479" s="7">
        <f ca="1">IF(Table2[[#This Row],[field_of_work]]="construction",1,0)</f>
        <v>0</v>
      </c>
      <c r="AK479" s="7">
        <f ca="1">IF(Table2[[#This Row],[field_of_work]]="teaching",1,0)</f>
        <v>1</v>
      </c>
      <c r="AL479" s="7">
        <f ca="1">IF(Table2[[#This Row],[field_of_work]]="IT",1,0)</f>
        <v>0</v>
      </c>
      <c r="AM479" s="7">
        <f ca="1">IF(Table2[[#This Row],[field_of_work]]="general work",1,0)</f>
        <v>0</v>
      </c>
      <c r="AN479" s="7">
        <f ca="1">IF(Table2[[#This Row],[field_of_work]]="agriculture",1,0)</f>
        <v>0</v>
      </c>
      <c r="AO479" s="7"/>
      <c r="AP479" s="7"/>
      <c r="AQ479" s="7"/>
      <c r="AR479" s="7"/>
      <c r="AS479" s="7"/>
      <c r="AT479" s="8"/>
      <c r="AV479" s="19">
        <f t="shared" ca="1" si="163"/>
        <v>23298.552243483944</v>
      </c>
      <c r="AW479" s="8"/>
      <c r="AX479" s="6">
        <f ca="1">IF(Table2[[#This Row],[debts]]&gt;$AY$14,1,0)</f>
        <v>1</v>
      </c>
      <c r="AY479" s="7"/>
      <c r="AZ479" s="8"/>
      <c r="BA479" s="26">
        <f ca="1">Table2[[#This Row],[mortage_left]]/Table2[[#This Row],[value_of_house]]</f>
        <v>0.531531858580649</v>
      </c>
      <c r="BB479" s="7">
        <f t="shared" ca="1" si="184"/>
        <v>0</v>
      </c>
      <c r="BC479" s="7"/>
      <c r="BD479" s="7"/>
      <c r="BE479" s="6">
        <f ca="1">IF(Table2[[#This Row],[area]]="area1",Table2[[#This Row],[income]],0)</f>
        <v>0</v>
      </c>
      <c r="BF479" s="7">
        <f ca="1">IF(Table2[[#This Row],[area]]="area2",Table2[[#This Row],[income]],0)</f>
        <v>0</v>
      </c>
      <c r="BG479" s="7">
        <f ca="1">IF(Table2[[#This Row],[area]]="area3",Table2[[#This Row],[income]],0)</f>
        <v>0</v>
      </c>
      <c r="BH479" s="7">
        <f ca="1">IF(Table2[[#This Row],[area]]="area4",Table2[[#This Row],[income]],0)</f>
        <v>0</v>
      </c>
      <c r="BI479" s="7">
        <f ca="1">IF(Table2[[#This Row],[area]]="area5",Table2[[#This Row],[income]],0)</f>
        <v>0</v>
      </c>
      <c r="BJ479" s="7">
        <f ca="1">IF(Table2[[#This Row],[area]]="area6",Table2[[#This Row],[income]],0)</f>
        <v>0</v>
      </c>
      <c r="BK479" s="7">
        <f ca="1">IF(Table2[[#This Row],[area]]="area7",Table2[[#This Row],[income]],0)</f>
        <v>0</v>
      </c>
      <c r="BL479" s="7">
        <f ca="1">IF(Table2[[#This Row],[area]]="area8",Table2[[#This Row],[income]],0)</f>
        <v>0</v>
      </c>
      <c r="BM479" s="7">
        <f ca="1">IF(Table2[[#This Row],[area]]="area9",Table2[[#This Row],[income]],0)</f>
        <v>0</v>
      </c>
      <c r="BN479" s="7">
        <f ca="1">IF(Table2[[#This Row],[area]]="area10",Table2[[#This Row],[income]],0)</f>
        <v>73154</v>
      </c>
      <c r="BO479" s="6">
        <f ca="1">IF(Table2[[#This Row],[field_of_work]]="health",Table2[[#This Row],[income]],0)</f>
        <v>0</v>
      </c>
      <c r="BP479" s="7">
        <f ca="1">IF(Table2[[#This Row],[field_of_work]]="construction",Table2[[#This Row],[income]],0)</f>
        <v>0</v>
      </c>
      <c r="BQ479" s="7">
        <f ca="1">IF(Table2[[#This Row],[field_of_work]]="teaching",Table2[[#This Row],[income]],0)</f>
        <v>73154</v>
      </c>
      <c r="BR479" s="7">
        <f ca="1">IF(Table2[[#This Row],[field_of_work]]="IT",Table2[[#This Row],[income]],0)</f>
        <v>0</v>
      </c>
      <c r="BS479" s="7">
        <f ca="1">IF(Table2[[#This Row],[field_of_work]]="general work",Table2[[#This Row],[income]],0)</f>
        <v>0</v>
      </c>
      <c r="BT479" s="8">
        <f ca="1">IF(Table2[[#This Row],[field_of_work]]="agriculture",Table2[[#This Row],[income]],0)</f>
        <v>0</v>
      </c>
      <c r="BU479" s="6">
        <f ca="1">IF(Table2[[#This Row],[value_of_debts]]&gt;Table2[[#This Row],[income]],1,0)</f>
        <v>1</v>
      </c>
      <c r="BV479" s="7"/>
      <c r="BW479" s="6">
        <f ca="1">IF(Table2[[#This Row],[net_worth_of_person($)]]&gt;$BX$14,Table2[[#This Row],[age]],0)</f>
        <v>44</v>
      </c>
      <c r="BX479" s="8"/>
    </row>
    <row r="480" spans="2:76" x14ac:dyDescent="0.3">
      <c r="B480">
        <f t="shared" ca="1" si="164"/>
        <v>1</v>
      </c>
      <c r="C480" t="str">
        <f t="shared" ca="1" si="165"/>
        <v>men</v>
      </c>
      <c r="D480">
        <f t="shared" ca="1" si="166"/>
        <v>44</v>
      </c>
      <c r="E480">
        <f t="shared" ca="1" si="167"/>
        <v>3</v>
      </c>
      <c r="F480" t="str">
        <f t="shared" ca="1" si="168"/>
        <v>teaching</v>
      </c>
      <c r="G480">
        <f t="shared" ca="1" si="169"/>
        <v>5</v>
      </c>
      <c r="H480" t="str">
        <f t="shared" ca="1" si="170"/>
        <v>other</v>
      </c>
      <c r="I480">
        <f t="shared" ca="1" si="171"/>
        <v>4</v>
      </c>
      <c r="J480">
        <f t="shared" ca="1" si="172"/>
        <v>1</v>
      </c>
      <c r="K480">
        <f t="shared" ca="1" si="173"/>
        <v>37229</v>
      </c>
      <c r="L480">
        <f t="shared" ca="1" si="174"/>
        <v>6</v>
      </c>
      <c r="M480" t="str">
        <f t="shared" ca="1" si="162"/>
        <v>area6</v>
      </c>
      <c r="N480">
        <f t="shared" ca="1" si="175"/>
        <v>223374</v>
      </c>
      <c r="O480" s="2">
        <f t="shared" ca="1" si="176"/>
        <v>87214.749975243671</v>
      </c>
      <c r="P480" s="1">
        <f t="shared" ca="1" si="177"/>
        <v>23298.552243483944</v>
      </c>
      <c r="Q480">
        <f t="shared" ca="1" si="178"/>
        <v>4178</v>
      </c>
      <c r="R480">
        <f t="shared" ca="1" si="179"/>
        <v>29629.408249115957</v>
      </c>
      <c r="S480">
        <f t="shared" ca="1" si="180"/>
        <v>35798.602954364265</v>
      </c>
      <c r="T480" s="1">
        <f t="shared" ca="1" si="181"/>
        <v>282471.15519784822</v>
      </c>
      <c r="U480" s="2">
        <f t="shared" ca="1" si="182"/>
        <v>121022.15822435962</v>
      </c>
      <c r="V480" s="1">
        <f t="shared" ca="1" si="183"/>
        <v>161448.9969734886</v>
      </c>
      <c r="AD480" s="6">
        <f ca="1">IF(Table2[[#This Row],[gender]]="men",1,0)</f>
        <v>1</v>
      </c>
      <c r="AE480" s="7">
        <f ca="1">IF(Table2[[#This Row],[gender]]="women",1,0)</f>
        <v>0</v>
      </c>
      <c r="AF480" s="7"/>
      <c r="AG480" s="8"/>
      <c r="AI480" s="6">
        <f ca="1">IF(Table2[[#This Row],[field_of_work]]="health",1,0)</f>
        <v>0</v>
      </c>
      <c r="AJ480" s="7">
        <f ca="1">IF(Table2[[#This Row],[field_of_work]]="construction",1,0)</f>
        <v>0</v>
      </c>
      <c r="AK480" s="7">
        <f ca="1">IF(Table2[[#This Row],[field_of_work]]="teaching",1,0)</f>
        <v>1</v>
      </c>
      <c r="AL480" s="7">
        <f ca="1">IF(Table2[[#This Row],[field_of_work]]="IT",1,0)</f>
        <v>0</v>
      </c>
      <c r="AM480" s="7">
        <f ca="1">IF(Table2[[#This Row],[field_of_work]]="general work",1,0)</f>
        <v>0</v>
      </c>
      <c r="AN480" s="7">
        <f ca="1">IF(Table2[[#This Row],[field_of_work]]="agriculture",1,0)</f>
        <v>0</v>
      </c>
      <c r="AO480" s="7"/>
      <c r="AP480" s="7"/>
      <c r="AQ480" s="7"/>
      <c r="AR480" s="7"/>
      <c r="AS480" s="7"/>
      <c r="AT480" s="8"/>
      <c r="AV480" s="19">
        <f t="shared" ca="1" si="163"/>
        <v>49888.585224181159</v>
      </c>
      <c r="AW480" s="8"/>
      <c r="AX480" s="6">
        <f ca="1">IF(Table2[[#This Row],[debts]]&gt;$AY$14,1,0)</f>
        <v>1</v>
      </c>
      <c r="AY480" s="7"/>
      <c r="AZ480" s="8"/>
      <c r="BA480" s="26">
        <f ca="1">Table2[[#This Row],[mortage_left]]/Table2[[#This Row],[value_of_house]]</f>
        <v>0.39044271032100275</v>
      </c>
      <c r="BB480" s="7">
        <f t="shared" ca="1" si="184"/>
        <v>0</v>
      </c>
      <c r="BC480" s="7"/>
      <c r="BD480" s="7"/>
      <c r="BE480" s="6">
        <f ca="1">IF(Table2[[#This Row],[area]]="area1",Table2[[#This Row],[income]],0)</f>
        <v>0</v>
      </c>
      <c r="BF480" s="7">
        <f ca="1">IF(Table2[[#This Row],[area]]="area2",Table2[[#This Row],[income]],0)</f>
        <v>0</v>
      </c>
      <c r="BG480" s="7">
        <f ca="1">IF(Table2[[#This Row],[area]]="area3",Table2[[#This Row],[income]],0)</f>
        <v>0</v>
      </c>
      <c r="BH480" s="7">
        <f ca="1">IF(Table2[[#This Row],[area]]="area4",Table2[[#This Row],[income]],0)</f>
        <v>0</v>
      </c>
      <c r="BI480" s="7">
        <f ca="1">IF(Table2[[#This Row],[area]]="area5",Table2[[#This Row],[income]],0)</f>
        <v>0</v>
      </c>
      <c r="BJ480" s="7">
        <f ca="1">IF(Table2[[#This Row],[area]]="area6",Table2[[#This Row],[income]],0)</f>
        <v>37229</v>
      </c>
      <c r="BK480" s="7">
        <f ca="1">IF(Table2[[#This Row],[area]]="area7",Table2[[#This Row],[income]],0)</f>
        <v>0</v>
      </c>
      <c r="BL480" s="7">
        <f ca="1">IF(Table2[[#This Row],[area]]="area8",Table2[[#This Row],[income]],0)</f>
        <v>0</v>
      </c>
      <c r="BM480" s="7">
        <f ca="1">IF(Table2[[#This Row],[area]]="area9",Table2[[#This Row],[income]],0)</f>
        <v>0</v>
      </c>
      <c r="BN480" s="7">
        <f ca="1">IF(Table2[[#This Row],[area]]="area10",Table2[[#This Row],[income]],0)</f>
        <v>0</v>
      </c>
      <c r="BO480" s="6">
        <f ca="1">IF(Table2[[#This Row],[field_of_work]]="health",Table2[[#This Row],[income]],0)</f>
        <v>0</v>
      </c>
      <c r="BP480" s="7">
        <f ca="1">IF(Table2[[#This Row],[field_of_work]]="construction",Table2[[#This Row],[income]],0)</f>
        <v>0</v>
      </c>
      <c r="BQ480" s="7">
        <f ca="1">IF(Table2[[#This Row],[field_of_work]]="teaching",Table2[[#This Row],[income]],0)</f>
        <v>37229</v>
      </c>
      <c r="BR480" s="7">
        <f ca="1">IF(Table2[[#This Row],[field_of_work]]="IT",Table2[[#This Row],[income]],0)</f>
        <v>0</v>
      </c>
      <c r="BS480" s="7">
        <f ca="1">IF(Table2[[#This Row],[field_of_work]]="general work",Table2[[#This Row],[income]],0)</f>
        <v>0</v>
      </c>
      <c r="BT480" s="8">
        <f ca="1">IF(Table2[[#This Row],[field_of_work]]="agriculture",Table2[[#This Row],[income]],0)</f>
        <v>0</v>
      </c>
      <c r="BU480" s="6">
        <f ca="1">IF(Table2[[#This Row],[value_of_debts]]&gt;Table2[[#This Row],[income]],1,0)</f>
        <v>1</v>
      </c>
      <c r="BV480" s="7"/>
      <c r="BW480" s="6">
        <f ca="1">IF(Table2[[#This Row],[net_worth_of_person($)]]&gt;$BX$14,Table2[[#This Row],[age]],0)</f>
        <v>44</v>
      </c>
      <c r="BX480" s="8"/>
    </row>
    <row r="481" spans="2:76" x14ac:dyDescent="0.3">
      <c r="B481">
        <f t="shared" ca="1" si="164"/>
        <v>1</v>
      </c>
      <c r="C481" t="str">
        <f t="shared" ca="1" si="165"/>
        <v>men</v>
      </c>
      <c r="D481">
        <f t="shared" ca="1" si="166"/>
        <v>37</v>
      </c>
      <c r="E481">
        <f t="shared" ca="1" si="167"/>
        <v>6</v>
      </c>
      <c r="F481" t="str">
        <f t="shared" ca="1" si="168"/>
        <v>agriculture</v>
      </c>
      <c r="G481">
        <f t="shared" ca="1" si="169"/>
        <v>5</v>
      </c>
      <c r="H481" t="str">
        <f t="shared" ca="1" si="170"/>
        <v>other</v>
      </c>
      <c r="I481">
        <f t="shared" ca="1" si="171"/>
        <v>3</v>
      </c>
      <c r="J481">
        <f t="shared" ca="1" si="172"/>
        <v>2</v>
      </c>
      <c r="K481">
        <f t="shared" ca="1" si="173"/>
        <v>89045</v>
      </c>
      <c r="L481">
        <f t="shared" ca="1" si="174"/>
        <v>1</v>
      </c>
      <c r="M481" t="str">
        <f t="shared" ca="1" si="162"/>
        <v>area1</v>
      </c>
      <c r="N481">
        <f t="shared" ca="1" si="175"/>
        <v>534270</v>
      </c>
      <c r="O481" s="2">
        <f t="shared" ca="1" si="176"/>
        <v>375805.4451771864</v>
      </c>
      <c r="P481" s="1">
        <f t="shared" ca="1" si="177"/>
        <v>99777.170448362318</v>
      </c>
      <c r="Q481">
        <f t="shared" ca="1" si="178"/>
        <v>90094</v>
      </c>
      <c r="R481">
        <f t="shared" ca="1" si="179"/>
        <v>58999.017032981137</v>
      </c>
      <c r="S481">
        <f t="shared" ca="1" si="180"/>
        <v>102122.44694609841</v>
      </c>
      <c r="T481" s="1">
        <f t="shared" ca="1" si="181"/>
        <v>736169.61739446083</v>
      </c>
      <c r="U481" s="2">
        <f t="shared" ca="1" si="182"/>
        <v>524898.46221016755</v>
      </c>
      <c r="V481" s="1">
        <f t="shared" ca="1" si="183"/>
        <v>211271.15518429328</v>
      </c>
      <c r="AD481" s="6">
        <f ca="1">IF(Table2[[#This Row],[gender]]="men",1,0)</f>
        <v>1</v>
      </c>
      <c r="AE481" s="7">
        <f ca="1">IF(Table2[[#This Row],[gender]]="women",1,0)</f>
        <v>0</v>
      </c>
      <c r="AF481" s="7"/>
      <c r="AG481" s="8"/>
      <c r="AI481" s="6">
        <f ca="1">IF(Table2[[#This Row],[field_of_work]]="health",1,0)</f>
        <v>0</v>
      </c>
      <c r="AJ481" s="7">
        <f ca="1">IF(Table2[[#This Row],[field_of_work]]="construction",1,0)</f>
        <v>0</v>
      </c>
      <c r="AK481" s="7">
        <f ca="1">IF(Table2[[#This Row],[field_of_work]]="teaching",1,0)</f>
        <v>0</v>
      </c>
      <c r="AL481" s="7">
        <f ca="1">IF(Table2[[#This Row],[field_of_work]]="IT",1,0)</f>
        <v>0</v>
      </c>
      <c r="AM481" s="7">
        <f ca="1">IF(Table2[[#This Row],[field_of_work]]="general work",1,0)</f>
        <v>0</v>
      </c>
      <c r="AN481" s="7">
        <f ca="1">IF(Table2[[#This Row],[field_of_work]]="agriculture",1,0)</f>
        <v>1</v>
      </c>
      <c r="AO481" s="7"/>
      <c r="AP481" s="7"/>
      <c r="AQ481" s="7"/>
      <c r="AR481" s="7"/>
      <c r="AS481" s="7"/>
      <c r="AT481" s="8"/>
      <c r="AV481" s="19">
        <f t="shared" ca="1" si="163"/>
        <v>6383.9890885221466</v>
      </c>
      <c r="AW481" s="8"/>
      <c r="AX481" s="6">
        <f ca="1">IF(Table2[[#This Row],[debts]]&gt;$AY$14,1,0)</f>
        <v>1</v>
      </c>
      <c r="AY481" s="7"/>
      <c r="AZ481" s="8"/>
      <c r="BA481" s="26">
        <f ca="1">Table2[[#This Row],[mortage_left]]/Table2[[#This Row],[value_of_house]]</f>
        <v>0.70339986369660734</v>
      </c>
      <c r="BB481" s="7">
        <f t="shared" ca="1" si="184"/>
        <v>0</v>
      </c>
      <c r="BC481" s="7"/>
      <c r="BD481" s="7"/>
      <c r="BE481" s="6">
        <f ca="1">IF(Table2[[#This Row],[area]]="area1",Table2[[#This Row],[income]],0)</f>
        <v>89045</v>
      </c>
      <c r="BF481" s="7">
        <f ca="1">IF(Table2[[#This Row],[area]]="area2",Table2[[#This Row],[income]],0)</f>
        <v>0</v>
      </c>
      <c r="BG481" s="7">
        <f ca="1">IF(Table2[[#This Row],[area]]="area3",Table2[[#This Row],[income]],0)</f>
        <v>0</v>
      </c>
      <c r="BH481" s="7">
        <f ca="1">IF(Table2[[#This Row],[area]]="area4",Table2[[#This Row],[income]],0)</f>
        <v>0</v>
      </c>
      <c r="BI481" s="7">
        <f ca="1">IF(Table2[[#This Row],[area]]="area5",Table2[[#This Row],[income]],0)</f>
        <v>0</v>
      </c>
      <c r="BJ481" s="7">
        <f ca="1">IF(Table2[[#This Row],[area]]="area6",Table2[[#This Row],[income]],0)</f>
        <v>0</v>
      </c>
      <c r="BK481" s="7">
        <f ca="1">IF(Table2[[#This Row],[area]]="area7",Table2[[#This Row],[income]],0)</f>
        <v>0</v>
      </c>
      <c r="BL481" s="7">
        <f ca="1">IF(Table2[[#This Row],[area]]="area8",Table2[[#This Row],[income]],0)</f>
        <v>0</v>
      </c>
      <c r="BM481" s="7">
        <f ca="1">IF(Table2[[#This Row],[area]]="area9",Table2[[#This Row],[income]],0)</f>
        <v>0</v>
      </c>
      <c r="BN481" s="7">
        <f ca="1">IF(Table2[[#This Row],[area]]="area10",Table2[[#This Row],[income]],0)</f>
        <v>0</v>
      </c>
      <c r="BO481" s="6">
        <f ca="1">IF(Table2[[#This Row],[field_of_work]]="health",Table2[[#This Row],[income]],0)</f>
        <v>0</v>
      </c>
      <c r="BP481" s="7">
        <f ca="1">IF(Table2[[#This Row],[field_of_work]]="construction",Table2[[#This Row],[income]],0)</f>
        <v>0</v>
      </c>
      <c r="BQ481" s="7">
        <f ca="1">IF(Table2[[#This Row],[field_of_work]]="teaching",Table2[[#This Row],[income]],0)</f>
        <v>0</v>
      </c>
      <c r="BR481" s="7">
        <f ca="1">IF(Table2[[#This Row],[field_of_work]]="IT",Table2[[#This Row],[income]],0)</f>
        <v>0</v>
      </c>
      <c r="BS481" s="7">
        <f ca="1">IF(Table2[[#This Row],[field_of_work]]="general work",Table2[[#This Row],[income]],0)</f>
        <v>0</v>
      </c>
      <c r="BT481" s="8">
        <f ca="1">IF(Table2[[#This Row],[field_of_work]]="agriculture",Table2[[#This Row],[income]],0)</f>
        <v>89045</v>
      </c>
      <c r="BU481" s="6">
        <f ca="1">IF(Table2[[#This Row],[value_of_debts]]&gt;Table2[[#This Row],[income]],1,0)</f>
        <v>1</v>
      </c>
      <c r="BV481" s="7"/>
      <c r="BW481" s="6">
        <f ca="1">IF(Table2[[#This Row],[net_worth_of_person($)]]&gt;$BX$14,Table2[[#This Row],[age]],0)</f>
        <v>37</v>
      </c>
      <c r="BX481" s="8"/>
    </row>
    <row r="482" spans="2:76" x14ac:dyDescent="0.3">
      <c r="B482">
        <f t="shared" ca="1" si="164"/>
        <v>2</v>
      </c>
      <c r="C482" t="str">
        <f t="shared" ca="1" si="165"/>
        <v>women</v>
      </c>
      <c r="D482">
        <f t="shared" ca="1" si="166"/>
        <v>26</v>
      </c>
      <c r="E482">
        <f t="shared" ca="1" si="167"/>
        <v>2</v>
      </c>
      <c r="F482" t="str">
        <f t="shared" ca="1" si="168"/>
        <v>construction</v>
      </c>
      <c r="G482">
        <f t="shared" ca="1" si="169"/>
        <v>1</v>
      </c>
      <c r="H482" t="str">
        <f t="shared" ca="1" si="170"/>
        <v>highschool</v>
      </c>
      <c r="I482">
        <f t="shared" ca="1" si="171"/>
        <v>1</v>
      </c>
      <c r="J482">
        <f t="shared" ca="1" si="172"/>
        <v>2</v>
      </c>
      <c r="K482">
        <f t="shared" ca="1" si="173"/>
        <v>41344</v>
      </c>
      <c r="L482">
        <f t="shared" ca="1" si="174"/>
        <v>11</v>
      </c>
      <c r="M482" t="str">
        <f t="shared" ca="1" si="162"/>
        <v>area10</v>
      </c>
      <c r="N482">
        <f t="shared" ca="1" si="175"/>
        <v>124032</v>
      </c>
      <c r="O482" s="2">
        <f t="shared" ca="1" si="176"/>
        <v>95811.695365566411</v>
      </c>
      <c r="P482" s="1">
        <f t="shared" ca="1" si="177"/>
        <v>12767.978177044293</v>
      </c>
      <c r="Q482">
        <f t="shared" ca="1" si="178"/>
        <v>3876</v>
      </c>
      <c r="R482">
        <f t="shared" ca="1" si="179"/>
        <v>17541.403633790371</v>
      </c>
      <c r="S482">
        <f t="shared" ca="1" si="180"/>
        <v>18881.16715158847</v>
      </c>
      <c r="T482" s="1">
        <f t="shared" ca="1" si="181"/>
        <v>155681.14532863279</v>
      </c>
      <c r="U482" s="2">
        <f t="shared" ca="1" si="182"/>
        <v>117229.09899935678</v>
      </c>
      <c r="V482" s="1">
        <f t="shared" ca="1" si="183"/>
        <v>38452.046329276011</v>
      </c>
      <c r="AD482" s="6">
        <f ca="1">IF(Table2[[#This Row],[gender]]="men",1,0)</f>
        <v>0</v>
      </c>
      <c r="AE482" s="7">
        <f ca="1">IF(Table2[[#This Row],[gender]]="women",1,0)</f>
        <v>1</v>
      </c>
      <c r="AF482" s="7"/>
      <c r="AG482" s="8"/>
      <c r="AI482" s="6">
        <f ca="1">IF(Table2[[#This Row],[field_of_work]]="health",1,0)</f>
        <v>0</v>
      </c>
      <c r="AJ482" s="7">
        <f ca="1">IF(Table2[[#This Row],[field_of_work]]="construction",1,0)</f>
        <v>1</v>
      </c>
      <c r="AK482" s="7">
        <f ca="1">IF(Table2[[#This Row],[field_of_work]]="teaching",1,0)</f>
        <v>0</v>
      </c>
      <c r="AL482" s="7">
        <f ca="1">IF(Table2[[#This Row],[field_of_work]]="IT",1,0)</f>
        <v>0</v>
      </c>
      <c r="AM482" s="7">
        <f ca="1">IF(Table2[[#This Row],[field_of_work]]="general work",1,0)</f>
        <v>0</v>
      </c>
      <c r="AN482" s="7">
        <f ca="1">IF(Table2[[#This Row],[field_of_work]]="agriculture",1,0)</f>
        <v>0</v>
      </c>
      <c r="AO482" s="7"/>
      <c r="AP482" s="7"/>
      <c r="AQ482" s="7"/>
      <c r="AR482" s="7"/>
      <c r="AS482" s="7"/>
      <c r="AT482" s="8"/>
      <c r="AV482" s="19">
        <f t="shared" ca="1" si="163"/>
        <v>14085.253196339607</v>
      </c>
      <c r="AW482" s="8"/>
      <c r="AX482" s="6">
        <f ca="1">IF(Table2[[#This Row],[debts]]&gt;$AY$14,1,0)</f>
        <v>1</v>
      </c>
      <c r="AY482" s="7"/>
      <c r="AZ482" s="8"/>
      <c r="BA482" s="26">
        <f ca="1">Table2[[#This Row],[mortage_left]]/Table2[[#This Row],[value_of_house]]</f>
        <v>0.77247561407996657</v>
      </c>
      <c r="BB482" s="7">
        <f t="shared" ca="1" si="184"/>
        <v>0</v>
      </c>
      <c r="BC482" s="7"/>
      <c r="BD482" s="7"/>
      <c r="BE482" s="6">
        <f ca="1">IF(Table2[[#This Row],[area]]="area1",Table2[[#This Row],[income]],0)</f>
        <v>0</v>
      </c>
      <c r="BF482" s="7">
        <f ca="1">IF(Table2[[#This Row],[area]]="area2",Table2[[#This Row],[income]],0)</f>
        <v>0</v>
      </c>
      <c r="BG482" s="7">
        <f ca="1">IF(Table2[[#This Row],[area]]="area3",Table2[[#This Row],[income]],0)</f>
        <v>0</v>
      </c>
      <c r="BH482" s="7">
        <f ca="1">IF(Table2[[#This Row],[area]]="area4",Table2[[#This Row],[income]],0)</f>
        <v>0</v>
      </c>
      <c r="BI482" s="7">
        <f ca="1">IF(Table2[[#This Row],[area]]="area5",Table2[[#This Row],[income]],0)</f>
        <v>0</v>
      </c>
      <c r="BJ482" s="7">
        <f ca="1">IF(Table2[[#This Row],[area]]="area6",Table2[[#This Row],[income]],0)</f>
        <v>0</v>
      </c>
      <c r="BK482" s="7">
        <f ca="1">IF(Table2[[#This Row],[area]]="area7",Table2[[#This Row],[income]],0)</f>
        <v>0</v>
      </c>
      <c r="BL482" s="7">
        <f ca="1">IF(Table2[[#This Row],[area]]="area8",Table2[[#This Row],[income]],0)</f>
        <v>0</v>
      </c>
      <c r="BM482" s="7">
        <f ca="1">IF(Table2[[#This Row],[area]]="area9",Table2[[#This Row],[income]],0)</f>
        <v>0</v>
      </c>
      <c r="BN482" s="7">
        <f ca="1">IF(Table2[[#This Row],[area]]="area10",Table2[[#This Row],[income]],0)</f>
        <v>41344</v>
      </c>
      <c r="BO482" s="6">
        <f ca="1">IF(Table2[[#This Row],[field_of_work]]="health",Table2[[#This Row],[income]],0)</f>
        <v>0</v>
      </c>
      <c r="BP482" s="7">
        <f ca="1">IF(Table2[[#This Row],[field_of_work]]="construction",Table2[[#This Row],[income]],0)</f>
        <v>41344</v>
      </c>
      <c r="BQ482" s="7">
        <f ca="1">IF(Table2[[#This Row],[field_of_work]]="teaching",Table2[[#This Row],[income]],0)</f>
        <v>0</v>
      </c>
      <c r="BR482" s="7">
        <f ca="1">IF(Table2[[#This Row],[field_of_work]]="IT",Table2[[#This Row],[income]],0)</f>
        <v>0</v>
      </c>
      <c r="BS482" s="7">
        <f ca="1">IF(Table2[[#This Row],[field_of_work]]="general work",Table2[[#This Row],[income]],0)</f>
        <v>0</v>
      </c>
      <c r="BT482" s="8">
        <f ca="1">IF(Table2[[#This Row],[field_of_work]]="agriculture",Table2[[#This Row],[income]],0)</f>
        <v>0</v>
      </c>
      <c r="BU482" s="6">
        <f ca="1">IF(Table2[[#This Row],[value_of_debts]]&gt;Table2[[#This Row],[income]],1,0)</f>
        <v>1</v>
      </c>
      <c r="BV482" s="7"/>
      <c r="BW482" s="6">
        <f ca="1">IF(Table2[[#This Row],[net_worth_of_person($)]]&gt;$BX$14,Table2[[#This Row],[age]],0)</f>
        <v>26</v>
      </c>
      <c r="BX482" s="8"/>
    </row>
    <row r="483" spans="2:76" x14ac:dyDescent="0.3">
      <c r="B483">
        <f t="shared" ca="1" si="164"/>
        <v>2</v>
      </c>
      <c r="C483" t="str">
        <f t="shared" ca="1" si="165"/>
        <v>women</v>
      </c>
      <c r="D483">
        <f t="shared" ca="1" si="166"/>
        <v>36</v>
      </c>
      <c r="E483">
        <f t="shared" ca="1" si="167"/>
        <v>3</v>
      </c>
      <c r="F483" t="str">
        <f t="shared" ca="1" si="168"/>
        <v>teaching</v>
      </c>
      <c r="G483">
        <f t="shared" ca="1" si="169"/>
        <v>3</v>
      </c>
      <c r="H483" t="str">
        <f t="shared" ca="1" si="170"/>
        <v>university</v>
      </c>
      <c r="I483">
        <f t="shared" ca="1" si="171"/>
        <v>4</v>
      </c>
      <c r="J483">
        <f t="shared" ca="1" si="172"/>
        <v>1</v>
      </c>
      <c r="K483">
        <f t="shared" ca="1" si="173"/>
        <v>50981</v>
      </c>
      <c r="L483">
        <f t="shared" ca="1" si="174"/>
        <v>11</v>
      </c>
      <c r="M483" t="str">
        <f t="shared" ca="1" si="162"/>
        <v>area10</v>
      </c>
      <c r="N483">
        <f t="shared" ca="1" si="175"/>
        <v>254905</v>
      </c>
      <c r="O483" s="2">
        <f t="shared" ca="1" si="176"/>
        <v>48666.361758355757</v>
      </c>
      <c r="P483" s="1">
        <f t="shared" ca="1" si="177"/>
        <v>14085.253196339607</v>
      </c>
      <c r="Q483">
        <f t="shared" ca="1" si="178"/>
        <v>2742</v>
      </c>
      <c r="R483">
        <f t="shared" ca="1" si="179"/>
        <v>3124.7793411781536</v>
      </c>
      <c r="S483">
        <f t="shared" ca="1" si="180"/>
        <v>49785.656490846304</v>
      </c>
      <c r="T483" s="1">
        <f t="shared" ca="1" si="181"/>
        <v>318775.90968718589</v>
      </c>
      <c r="U483" s="2">
        <f t="shared" ca="1" si="182"/>
        <v>54533.14109953391</v>
      </c>
      <c r="V483" s="1">
        <f t="shared" ca="1" si="183"/>
        <v>264242.76858765201</v>
      </c>
      <c r="AD483" s="6">
        <f ca="1">IF(Table2[[#This Row],[gender]]="men",1,0)</f>
        <v>0</v>
      </c>
      <c r="AE483" s="7">
        <f ca="1">IF(Table2[[#This Row],[gender]]="women",1,0)</f>
        <v>1</v>
      </c>
      <c r="AF483" s="7"/>
      <c r="AG483" s="8"/>
      <c r="AI483" s="6">
        <f ca="1">IF(Table2[[#This Row],[field_of_work]]="health",1,0)</f>
        <v>0</v>
      </c>
      <c r="AJ483" s="7">
        <f ca="1">IF(Table2[[#This Row],[field_of_work]]="construction",1,0)</f>
        <v>0</v>
      </c>
      <c r="AK483" s="7">
        <f ca="1">IF(Table2[[#This Row],[field_of_work]]="teaching",1,0)</f>
        <v>1</v>
      </c>
      <c r="AL483" s="7">
        <f ca="1">IF(Table2[[#This Row],[field_of_work]]="IT",1,0)</f>
        <v>0</v>
      </c>
      <c r="AM483" s="7">
        <f ca="1">IF(Table2[[#This Row],[field_of_work]]="general work",1,0)</f>
        <v>0</v>
      </c>
      <c r="AN483" s="7">
        <f ca="1">IF(Table2[[#This Row],[field_of_work]]="agriculture",1,0)</f>
        <v>0</v>
      </c>
      <c r="AO483" s="7"/>
      <c r="AP483" s="7"/>
      <c r="AQ483" s="7"/>
      <c r="AR483" s="7"/>
      <c r="AS483" s="7"/>
      <c r="AT483" s="8"/>
      <c r="AV483" s="19">
        <f t="shared" ca="1" si="163"/>
        <v>76948.551011541174</v>
      </c>
      <c r="AW483" s="8"/>
      <c r="AX483" s="6">
        <f ca="1">IF(Table2[[#This Row],[debts]]&gt;$AY$14,1,0)</f>
        <v>1</v>
      </c>
      <c r="AY483" s="7"/>
      <c r="AZ483" s="8"/>
      <c r="BA483" s="26">
        <f ca="1">Table2[[#This Row],[mortage_left]]/Table2[[#This Row],[value_of_house]]</f>
        <v>0.1909196043951894</v>
      </c>
      <c r="BB483" s="7">
        <f t="shared" ca="1" si="184"/>
        <v>1</v>
      </c>
      <c r="BC483" s="7"/>
      <c r="BD483" s="7"/>
      <c r="BE483" s="6">
        <f ca="1">IF(Table2[[#This Row],[area]]="area1",Table2[[#This Row],[income]],0)</f>
        <v>0</v>
      </c>
      <c r="BF483" s="7">
        <f ca="1">IF(Table2[[#This Row],[area]]="area2",Table2[[#This Row],[income]],0)</f>
        <v>0</v>
      </c>
      <c r="BG483" s="7">
        <f ca="1">IF(Table2[[#This Row],[area]]="area3",Table2[[#This Row],[income]],0)</f>
        <v>0</v>
      </c>
      <c r="BH483" s="7">
        <f ca="1">IF(Table2[[#This Row],[area]]="area4",Table2[[#This Row],[income]],0)</f>
        <v>0</v>
      </c>
      <c r="BI483" s="7">
        <f ca="1">IF(Table2[[#This Row],[area]]="area5",Table2[[#This Row],[income]],0)</f>
        <v>0</v>
      </c>
      <c r="BJ483" s="7">
        <f ca="1">IF(Table2[[#This Row],[area]]="area6",Table2[[#This Row],[income]],0)</f>
        <v>0</v>
      </c>
      <c r="BK483" s="7">
        <f ca="1">IF(Table2[[#This Row],[area]]="area7",Table2[[#This Row],[income]],0)</f>
        <v>0</v>
      </c>
      <c r="BL483" s="7">
        <f ca="1">IF(Table2[[#This Row],[area]]="area8",Table2[[#This Row],[income]],0)</f>
        <v>0</v>
      </c>
      <c r="BM483" s="7">
        <f ca="1">IF(Table2[[#This Row],[area]]="area9",Table2[[#This Row],[income]],0)</f>
        <v>0</v>
      </c>
      <c r="BN483" s="7">
        <f ca="1">IF(Table2[[#This Row],[area]]="area10",Table2[[#This Row],[income]],0)</f>
        <v>50981</v>
      </c>
      <c r="BO483" s="6">
        <f ca="1">IF(Table2[[#This Row],[field_of_work]]="health",Table2[[#This Row],[income]],0)</f>
        <v>0</v>
      </c>
      <c r="BP483" s="7">
        <f ca="1">IF(Table2[[#This Row],[field_of_work]]="construction",Table2[[#This Row],[income]],0)</f>
        <v>0</v>
      </c>
      <c r="BQ483" s="7">
        <f ca="1">IF(Table2[[#This Row],[field_of_work]]="teaching",Table2[[#This Row],[income]],0)</f>
        <v>50981</v>
      </c>
      <c r="BR483" s="7">
        <f ca="1">IF(Table2[[#This Row],[field_of_work]]="IT",Table2[[#This Row],[income]],0)</f>
        <v>0</v>
      </c>
      <c r="BS483" s="7">
        <f ca="1">IF(Table2[[#This Row],[field_of_work]]="general work",Table2[[#This Row],[income]],0)</f>
        <v>0</v>
      </c>
      <c r="BT483" s="8">
        <f ca="1">IF(Table2[[#This Row],[field_of_work]]="agriculture",Table2[[#This Row],[income]],0)</f>
        <v>0</v>
      </c>
      <c r="BU483" s="6">
        <f ca="1">IF(Table2[[#This Row],[value_of_debts]]&gt;Table2[[#This Row],[income]],1,0)</f>
        <v>1</v>
      </c>
      <c r="BV483" s="7"/>
      <c r="BW483" s="6">
        <f ca="1">IF(Table2[[#This Row],[net_worth_of_person($)]]&gt;$BX$14,Table2[[#This Row],[age]],0)</f>
        <v>36</v>
      </c>
      <c r="BX483" s="8"/>
    </row>
    <row r="484" spans="2:76" x14ac:dyDescent="0.3">
      <c r="B484">
        <f t="shared" ca="1" si="164"/>
        <v>1</v>
      </c>
      <c r="C484" t="str">
        <f t="shared" ca="1" si="165"/>
        <v>men</v>
      </c>
      <c r="D484">
        <f t="shared" ca="1" si="166"/>
        <v>37</v>
      </c>
      <c r="E484">
        <f t="shared" ca="1" si="167"/>
        <v>4</v>
      </c>
      <c r="F484" t="str">
        <f t="shared" ca="1" si="168"/>
        <v>IT</v>
      </c>
      <c r="G484">
        <f t="shared" ca="1" si="169"/>
        <v>1</v>
      </c>
      <c r="H484" t="str">
        <f t="shared" ca="1" si="170"/>
        <v>highschool</v>
      </c>
      <c r="I484">
        <f t="shared" ca="1" si="171"/>
        <v>3</v>
      </c>
      <c r="J484">
        <f t="shared" ca="1" si="172"/>
        <v>1</v>
      </c>
      <c r="K484">
        <f t="shared" ca="1" si="173"/>
        <v>89869</v>
      </c>
      <c r="L484">
        <f t="shared" ca="1" si="174"/>
        <v>6</v>
      </c>
      <c r="M484" t="str">
        <f t="shared" ca="1" si="162"/>
        <v>area6</v>
      </c>
      <c r="N484">
        <f t="shared" ca="1" si="175"/>
        <v>269607</v>
      </c>
      <c r="O484" s="2">
        <f t="shared" ca="1" si="176"/>
        <v>172857.76094546096</v>
      </c>
      <c r="P484" s="1">
        <f t="shared" ca="1" si="177"/>
        <v>76948.551011541174</v>
      </c>
      <c r="Q484">
        <f t="shared" ca="1" si="178"/>
        <v>67509</v>
      </c>
      <c r="R484">
        <f t="shared" ca="1" si="179"/>
        <v>46446.983276295694</v>
      </c>
      <c r="S484">
        <f t="shared" ca="1" si="180"/>
        <v>78461.864911024808</v>
      </c>
      <c r="T484" s="1">
        <f t="shared" ca="1" si="181"/>
        <v>425017.41592256597</v>
      </c>
      <c r="U484" s="2">
        <f t="shared" ca="1" si="182"/>
        <v>286813.74422175664</v>
      </c>
      <c r="V484" s="1">
        <f t="shared" ca="1" si="183"/>
        <v>138203.67170080933</v>
      </c>
      <c r="AD484" s="6">
        <f ca="1">IF(Table2[[#This Row],[gender]]="men",1,0)</f>
        <v>1</v>
      </c>
      <c r="AE484" s="7">
        <f ca="1">IF(Table2[[#This Row],[gender]]="women",1,0)</f>
        <v>0</v>
      </c>
      <c r="AF484" s="7"/>
      <c r="AG484" s="8"/>
      <c r="AI484" s="6">
        <f ca="1">IF(Table2[[#This Row],[field_of_work]]="health",1,0)</f>
        <v>0</v>
      </c>
      <c r="AJ484" s="7">
        <f ca="1">IF(Table2[[#This Row],[field_of_work]]="construction",1,0)</f>
        <v>0</v>
      </c>
      <c r="AK484" s="7">
        <f ca="1">IF(Table2[[#This Row],[field_of_work]]="teaching",1,0)</f>
        <v>0</v>
      </c>
      <c r="AL484" s="7">
        <f ca="1">IF(Table2[[#This Row],[field_of_work]]="IT",1,0)</f>
        <v>1</v>
      </c>
      <c r="AM484" s="7">
        <f ca="1">IF(Table2[[#This Row],[field_of_work]]="general work",1,0)</f>
        <v>0</v>
      </c>
      <c r="AN484" s="7">
        <f ca="1">IF(Table2[[#This Row],[field_of_work]]="agriculture",1,0)</f>
        <v>0</v>
      </c>
      <c r="AO484" s="7"/>
      <c r="AP484" s="7"/>
      <c r="AQ484" s="7"/>
      <c r="AR484" s="7"/>
      <c r="AS484" s="7"/>
      <c r="AT484" s="8"/>
      <c r="AV484" s="19">
        <f t="shared" ca="1" si="163"/>
        <v>12911.572514470139</v>
      </c>
      <c r="AW484" s="8"/>
      <c r="AX484" s="6">
        <f ca="1">IF(Table2[[#This Row],[debts]]&gt;$AY$14,1,0)</f>
        <v>1</v>
      </c>
      <c r="AY484" s="7"/>
      <c r="AZ484" s="8"/>
      <c r="BA484" s="26">
        <f ca="1">Table2[[#This Row],[mortage_left]]/Table2[[#This Row],[value_of_house]]</f>
        <v>0.64114715473063</v>
      </c>
      <c r="BB484" s="7">
        <f t="shared" ca="1" si="184"/>
        <v>0</v>
      </c>
      <c r="BC484" s="7"/>
      <c r="BD484" s="7"/>
      <c r="BE484" s="6">
        <f ca="1">IF(Table2[[#This Row],[area]]="area1",Table2[[#This Row],[income]],0)</f>
        <v>0</v>
      </c>
      <c r="BF484" s="7">
        <f ca="1">IF(Table2[[#This Row],[area]]="area2",Table2[[#This Row],[income]],0)</f>
        <v>0</v>
      </c>
      <c r="BG484" s="7">
        <f ca="1">IF(Table2[[#This Row],[area]]="area3",Table2[[#This Row],[income]],0)</f>
        <v>0</v>
      </c>
      <c r="BH484" s="7">
        <f ca="1">IF(Table2[[#This Row],[area]]="area4",Table2[[#This Row],[income]],0)</f>
        <v>0</v>
      </c>
      <c r="BI484" s="7">
        <f ca="1">IF(Table2[[#This Row],[area]]="area5",Table2[[#This Row],[income]],0)</f>
        <v>0</v>
      </c>
      <c r="BJ484" s="7">
        <f ca="1">IF(Table2[[#This Row],[area]]="area6",Table2[[#This Row],[income]],0)</f>
        <v>89869</v>
      </c>
      <c r="BK484" s="7">
        <f ca="1">IF(Table2[[#This Row],[area]]="area7",Table2[[#This Row],[income]],0)</f>
        <v>0</v>
      </c>
      <c r="BL484" s="7">
        <f ca="1">IF(Table2[[#This Row],[area]]="area8",Table2[[#This Row],[income]],0)</f>
        <v>0</v>
      </c>
      <c r="BM484" s="7">
        <f ca="1">IF(Table2[[#This Row],[area]]="area9",Table2[[#This Row],[income]],0)</f>
        <v>0</v>
      </c>
      <c r="BN484" s="7">
        <f ca="1">IF(Table2[[#This Row],[area]]="area10",Table2[[#This Row],[income]],0)</f>
        <v>0</v>
      </c>
      <c r="BO484" s="6">
        <f ca="1">IF(Table2[[#This Row],[field_of_work]]="health",Table2[[#This Row],[income]],0)</f>
        <v>0</v>
      </c>
      <c r="BP484" s="7">
        <f ca="1">IF(Table2[[#This Row],[field_of_work]]="construction",Table2[[#This Row],[income]],0)</f>
        <v>0</v>
      </c>
      <c r="BQ484" s="7">
        <f ca="1">IF(Table2[[#This Row],[field_of_work]]="teaching",Table2[[#This Row],[income]],0)</f>
        <v>0</v>
      </c>
      <c r="BR484" s="7">
        <f ca="1">IF(Table2[[#This Row],[field_of_work]]="IT",Table2[[#This Row],[income]],0)</f>
        <v>89869</v>
      </c>
      <c r="BS484" s="7">
        <f ca="1">IF(Table2[[#This Row],[field_of_work]]="general work",Table2[[#This Row],[income]],0)</f>
        <v>0</v>
      </c>
      <c r="BT484" s="8">
        <f ca="1">IF(Table2[[#This Row],[field_of_work]]="agriculture",Table2[[#This Row],[income]],0)</f>
        <v>0</v>
      </c>
      <c r="BU484" s="6">
        <f ca="1">IF(Table2[[#This Row],[value_of_debts]]&gt;Table2[[#This Row],[income]],1,0)</f>
        <v>1</v>
      </c>
      <c r="BV484" s="7"/>
      <c r="BW484" s="6">
        <f ca="1">IF(Table2[[#This Row],[net_worth_of_person($)]]&gt;$BX$14,Table2[[#This Row],[age]],0)</f>
        <v>37</v>
      </c>
      <c r="BX484" s="8"/>
    </row>
    <row r="485" spans="2:76" x14ac:dyDescent="0.3">
      <c r="B485">
        <f t="shared" ca="1" si="164"/>
        <v>2</v>
      </c>
      <c r="C485" t="str">
        <f t="shared" ca="1" si="165"/>
        <v>women</v>
      </c>
      <c r="D485">
        <f t="shared" ca="1" si="166"/>
        <v>25</v>
      </c>
      <c r="E485">
        <f t="shared" ca="1" si="167"/>
        <v>4</v>
      </c>
      <c r="F485" t="str">
        <f t="shared" ca="1" si="168"/>
        <v>IT</v>
      </c>
      <c r="G485">
        <f t="shared" ca="1" si="169"/>
        <v>1</v>
      </c>
      <c r="H485" t="str">
        <f t="shared" ca="1" si="170"/>
        <v>highschool</v>
      </c>
      <c r="I485">
        <f t="shared" ca="1" si="171"/>
        <v>4</v>
      </c>
      <c r="J485">
        <f t="shared" ca="1" si="172"/>
        <v>2</v>
      </c>
      <c r="K485">
        <f t="shared" ca="1" si="173"/>
        <v>40122</v>
      </c>
      <c r="L485">
        <f t="shared" ca="1" si="174"/>
        <v>2</v>
      </c>
      <c r="M485" t="str">
        <f t="shared" ca="1" si="162"/>
        <v>area2</v>
      </c>
      <c r="N485">
        <f t="shared" ca="1" si="175"/>
        <v>240732</v>
      </c>
      <c r="O485" s="2">
        <f t="shared" ca="1" si="176"/>
        <v>186607.41151516206</v>
      </c>
      <c r="P485" s="1">
        <f t="shared" ca="1" si="177"/>
        <v>25823.145028940278</v>
      </c>
      <c r="Q485">
        <f t="shared" ca="1" si="178"/>
        <v>23068</v>
      </c>
      <c r="R485">
        <f t="shared" ca="1" si="179"/>
        <v>17977.325682185401</v>
      </c>
      <c r="S485">
        <f t="shared" ca="1" si="180"/>
        <v>13281.079363896111</v>
      </c>
      <c r="T485" s="1">
        <f t="shared" ca="1" si="181"/>
        <v>279836.22439283639</v>
      </c>
      <c r="U485" s="2">
        <f t="shared" ca="1" si="182"/>
        <v>227652.73719734745</v>
      </c>
      <c r="V485" s="1">
        <f t="shared" ca="1" si="183"/>
        <v>52183.487195488939</v>
      </c>
      <c r="AD485" s="6">
        <f ca="1">IF(Table2[[#This Row],[gender]]="men",1,0)</f>
        <v>0</v>
      </c>
      <c r="AE485" s="7">
        <f ca="1">IF(Table2[[#This Row],[gender]]="women",1,0)</f>
        <v>1</v>
      </c>
      <c r="AF485" s="7"/>
      <c r="AG485" s="8"/>
      <c r="AI485" s="6">
        <f ca="1">IF(Table2[[#This Row],[field_of_work]]="health",1,0)</f>
        <v>0</v>
      </c>
      <c r="AJ485" s="7">
        <f ca="1">IF(Table2[[#This Row],[field_of_work]]="construction",1,0)</f>
        <v>0</v>
      </c>
      <c r="AK485" s="7">
        <f ca="1">IF(Table2[[#This Row],[field_of_work]]="teaching",1,0)</f>
        <v>0</v>
      </c>
      <c r="AL485" s="7">
        <f ca="1">IF(Table2[[#This Row],[field_of_work]]="IT",1,0)</f>
        <v>1</v>
      </c>
      <c r="AM485" s="7">
        <f ca="1">IF(Table2[[#This Row],[field_of_work]]="general work",1,0)</f>
        <v>0</v>
      </c>
      <c r="AN485" s="7">
        <f ca="1">IF(Table2[[#This Row],[field_of_work]]="agriculture",1,0)</f>
        <v>0</v>
      </c>
      <c r="AO485" s="7"/>
      <c r="AP485" s="7"/>
      <c r="AQ485" s="7"/>
      <c r="AR485" s="7"/>
      <c r="AS485" s="7"/>
      <c r="AT485" s="8"/>
      <c r="AV485" s="19">
        <f t="shared" ca="1" si="163"/>
        <v>46218.40329374509</v>
      </c>
      <c r="AW485" s="8"/>
      <c r="AX485" s="6">
        <f ca="1">IF(Table2[[#This Row],[debts]]&gt;$AY$14,1,0)</f>
        <v>1</v>
      </c>
      <c r="AY485" s="7"/>
      <c r="AZ485" s="8"/>
      <c r="BA485" s="26">
        <f ca="1">Table2[[#This Row],[mortage_left]]/Table2[[#This Row],[value_of_house]]</f>
        <v>0.77516662311268159</v>
      </c>
      <c r="BB485" s="7">
        <f t="shared" ca="1" si="184"/>
        <v>0</v>
      </c>
      <c r="BC485" s="7"/>
      <c r="BD485" s="7"/>
      <c r="BE485" s="6">
        <f ca="1">IF(Table2[[#This Row],[area]]="area1",Table2[[#This Row],[income]],0)</f>
        <v>0</v>
      </c>
      <c r="BF485" s="7">
        <f ca="1">IF(Table2[[#This Row],[area]]="area2",Table2[[#This Row],[income]],0)</f>
        <v>40122</v>
      </c>
      <c r="BG485" s="7">
        <f ca="1">IF(Table2[[#This Row],[area]]="area3",Table2[[#This Row],[income]],0)</f>
        <v>0</v>
      </c>
      <c r="BH485" s="7">
        <f ca="1">IF(Table2[[#This Row],[area]]="area4",Table2[[#This Row],[income]],0)</f>
        <v>0</v>
      </c>
      <c r="BI485" s="7">
        <f ca="1">IF(Table2[[#This Row],[area]]="area5",Table2[[#This Row],[income]],0)</f>
        <v>0</v>
      </c>
      <c r="BJ485" s="7">
        <f ca="1">IF(Table2[[#This Row],[area]]="area6",Table2[[#This Row],[income]],0)</f>
        <v>0</v>
      </c>
      <c r="BK485" s="7">
        <f ca="1">IF(Table2[[#This Row],[area]]="area7",Table2[[#This Row],[income]],0)</f>
        <v>0</v>
      </c>
      <c r="BL485" s="7">
        <f ca="1">IF(Table2[[#This Row],[area]]="area8",Table2[[#This Row],[income]],0)</f>
        <v>0</v>
      </c>
      <c r="BM485" s="7">
        <f ca="1">IF(Table2[[#This Row],[area]]="area9",Table2[[#This Row],[income]],0)</f>
        <v>0</v>
      </c>
      <c r="BN485" s="7">
        <f ca="1">IF(Table2[[#This Row],[area]]="area10",Table2[[#This Row],[income]],0)</f>
        <v>0</v>
      </c>
      <c r="BO485" s="6">
        <f ca="1">IF(Table2[[#This Row],[field_of_work]]="health",Table2[[#This Row],[income]],0)</f>
        <v>0</v>
      </c>
      <c r="BP485" s="7">
        <f ca="1">IF(Table2[[#This Row],[field_of_work]]="construction",Table2[[#This Row],[income]],0)</f>
        <v>0</v>
      </c>
      <c r="BQ485" s="7">
        <f ca="1">IF(Table2[[#This Row],[field_of_work]]="teaching",Table2[[#This Row],[income]],0)</f>
        <v>0</v>
      </c>
      <c r="BR485" s="7">
        <f ca="1">IF(Table2[[#This Row],[field_of_work]]="IT",Table2[[#This Row],[income]],0)</f>
        <v>40122</v>
      </c>
      <c r="BS485" s="7">
        <f ca="1">IF(Table2[[#This Row],[field_of_work]]="general work",Table2[[#This Row],[income]],0)</f>
        <v>0</v>
      </c>
      <c r="BT485" s="8">
        <f ca="1">IF(Table2[[#This Row],[field_of_work]]="agriculture",Table2[[#This Row],[income]],0)</f>
        <v>0</v>
      </c>
      <c r="BU485" s="6">
        <f ca="1">IF(Table2[[#This Row],[value_of_debts]]&gt;Table2[[#This Row],[income]],1,0)</f>
        <v>1</v>
      </c>
      <c r="BV485" s="7"/>
      <c r="BW485" s="6">
        <f ca="1">IF(Table2[[#This Row],[net_worth_of_person($)]]&gt;$BX$14,Table2[[#This Row],[age]],0)</f>
        <v>25</v>
      </c>
      <c r="BX485" s="8"/>
    </row>
    <row r="486" spans="2:76" x14ac:dyDescent="0.3">
      <c r="B486">
        <f t="shared" ca="1" si="164"/>
        <v>1</v>
      </c>
      <c r="C486" t="str">
        <f t="shared" ca="1" si="165"/>
        <v>men</v>
      </c>
      <c r="D486">
        <f t="shared" ca="1" si="166"/>
        <v>34</v>
      </c>
      <c r="E486">
        <f t="shared" ca="1" si="167"/>
        <v>4</v>
      </c>
      <c r="F486" t="str">
        <f t="shared" ca="1" si="168"/>
        <v>IT</v>
      </c>
      <c r="G486">
        <f t="shared" ca="1" si="169"/>
        <v>1</v>
      </c>
      <c r="H486" t="str">
        <f t="shared" ca="1" si="170"/>
        <v>highschool</v>
      </c>
      <c r="I486">
        <f t="shared" ca="1" si="171"/>
        <v>3</v>
      </c>
      <c r="J486">
        <f t="shared" ca="1" si="172"/>
        <v>3</v>
      </c>
      <c r="K486">
        <f t="shared" ca="1" si="173"/>
        <v>57707</v>
      </c>
      <c r="L486">
        <f t="shared" ca="1" si="174"/>
        <v>10</v>
      </c>
      <c r="M486" t="str">
        <f t="shared" ca="1" si="162"/>
        <v>area10</v>
      </c>
      <c r="N486">
        <f t="shared" ca="1" si="175"/>
        <v>173121</v>
      </c>
      <c r="O486" s="2">
        <f t="shared" ca="1" si="176"/>
        <v>83551.845498206429</v>
      </c>
      <c r="P486" s="1">
        <f t="shared" ca="1" si="177"/>
        <v>138655.20988123526</v>
      </c>
      <c r="Q486">
        <f t="shared" ca="1" si="178"/>
        <v>135901</v>
      </c>
      <c r="R486">
        <f t="shared" ca="1" si="179"/>
        <v>5094.3898893242595</v>
      </c>
      <c r="S486">
        <f t="shared" ca="1" si="180"/>
        <v>30296.962611740651</v>
      </c>
      <c r="T486" s="1">
        <f t="shared" ca="1" si="181"/>
        <v>342073.17249297589</v>
      </c>
      <c r="U486" s="2">
        <f t="shared" ca="1" si="182"/>
        <v>224547.2353875307</v>
      </c>
      <c r="V486" s="1">
        <f t="shared" ca="1" si="183"/>
        <v>117525.93710544519</v>
      </c>
      <c r="AD486" s="6">
        <f ca="1">IF(Table2[[#This Row],[gender]]="men",1,0)</f>
        <v>1</v>
      </c>
      <c r="AE486" s="7">
        <f ca="1">IF(Table2[[#This Row],[gender]]="women",1,0)</f>
        <v>0</v>
      </c>
      <c r="AF486" s="7"/>
      <c r="AG486" s="8"/>
      <c r="AI486" s="6">
        <f ca="1">IF(Table2[[#This Row],[field_of_work]]="health",1,0)</f>
        <v>0</v>
      </c>
      <c r="AJ486" s="7">
        <f ca="1">IF(Table2[[#This Row],[field_of_work]]="construction",1,0)</f>
        <v>0</v>
      </c>
      <c r="AK486" s="7">
        <f ca="1">IF(Table2[[#This Row],[field_of_work]]="teaching",1,0)</f>
        <v>0</v>
      </c>
      <c r="AL486" s="7">
        <f ca="1">IF(Table2[[#This Row],[field_of_work]]="IT",1,0)</f>
        <v>1</v>
      </c>
      <c r="AM486" s="7">
        <f ca="1">IF(Table2[[#This Row],[field_of_work]]="general work",1,0)</f>
        <v>0</v>
      </c>
      <c r="AN486" s="7">
        <f ca="1">IF(Table2[[#This Row],[field_of_work]]="agriculture",1,0)</f>
        <v>0</v>
      </c>
      <c r="AO486" s="7"/>
      <c r="AP486" s="7"/>
      <c r="AQ486" s="7"/>
      <c r="AR486" s="7"/>
      <c r="AS486" s="7"/>
      <c r="AT486" s="8"/>
      <c r="AV486" s="19">
        <f t="shared" ca="1" si="163"/>
        <v>39849.495248835243</v>
      </c>
      <c r="AW486" s="8"/>
      <c r="AX486" s="6">
        <f ca="1">IF(Table2[[#This Row],[debts]]&gt;$AY$14,1,0)</f>
        <v>1</v>
      </c>
      <c r="AY486" s="7"/>
      <c r="AZ486" s="8"/>
      <c r="BA486" s="26">
        <f ca="1">Table2[[#This Row],[mortage_left]]/Table2[[#This Row],[value_of_house]]</f>
        <v>0.48262108870793508</v>
      </c>
      <c r="BB486" s="7">
        <f t="shared" ca="1" si="184"/>
        <v>0</v>
      </c>
      <c r="BC486" s="7"/>
      <c r="BD486" s="7"/>
      <c r="BE486" s="6">
        <f ca="1">IF(Table2[[#This Row],[area]]="area1",Table2[[#This Row],[income]],0)</f>
        <v>0</v>
      </c>
      <c r="BF486" s="7">
        <f ca="1">IF(Table2[[#This Row],[area]]="area2",Table2[[#This Row],[income]],0)</f>
        <v>0</v>
      </c>
      <c r="BG486" s="7">
        <f ca="1">IF(Table2[[#This Row],[area]]="area3",Table2[[#This Row],[income]],0)</f>
        <v>0</v>
      </c>
      <c r="BH486" s="7">
        <f ca="1">IF(Table2[[#This Row],[area]]="area4",Table2[[#This Row],[income]],0)</f>
        <v>0</v>
      </c>
      <c r="BI486" s="7">
        <f ca="1">IF(Table2[[#This Row],[area]]="area5",Table2[[#This Row],[income]],0)</f>
        <v>0</v>
      </c>
      <c r="BJ486" s="7">
        <f ca="1">IF(Table2[[#This Row],[area]]="area6",Table2[[#This Row],[income]],0)</f>
        <v>0</v>
      </c>
      <c r="BK486" s="7">
        <f ca="1">IF(Table2[[#This Row],[area]]="area7",Table2[[#This Row],[income]],0)</f>
        <v>0</v>
      </c>
      <c r="BL486" s="7">
        <f ca="1">IF(Table2[[#This Row],[area]]="area8",Table2[[#This Row],[income]],0)</f>
        <v>0</v>
      </c>
      <c r="BM486" s="7">
        <f ca="1">IF(Table2[[#This Row],[area]]="area9",Table2[[#This Row],[income]],0)</f>
        <v>0</v>
      </c>
      <c r="BN486" s="7">
        <f ca="1">IF(Table2[[#This Row],[area]]="area10",Table2[[#This Row],[income]],0)</f>
        <v>57707</v>
      </c>
      <c r="BO486" s="6">
        <f ca="1">IF(Table2[[#This Row],[field_of_work]]="health",Table2[[#This Row],[income]],0)</f>
        <v>0</v>
      </c>
      <c r="BP486" s="7">
        <f ca="1">IF(Table2[[#This Row],[field_of_work]]="construction",Table2[[#This Row],[income]],0)</f>
        <v>0</v>
      </c>
      <c r="BQ486" s="7">
        <f ca="1">IF(Table2[[#This Row],[field_of_work]]="teaching",Table2[[#This Row],[income]],0)</f>
        <v>0</v>
      </c>
      <c r="BR486" s="7">
        <f ca="1">IF(Table2[[#This Row],[field_of_work]]="IT",Table2[[#This Row],[income]],0)</f>
        <v>57707</v>
      </c>
      <c r="BS486" s="7">
        <f ca="1">IF(Table2[[#This Row],[field_of_work]]="general work",Table2[[#This Row],[income]],0)</f>
        <v>0</v>
      </c>
      <c r="BT486" s="8">
        <f ca="1">IF(Table2[[#This Row],[field_of_work]]="agriculture",Table2[[#This Row],[income]],0)</f>
        <v>0</v>
      </c>
      <c r="BU486" s="6">
        <f ca="1">IF(Table2[[#This Row],[value_of_debts]]&gt;Table2[[#This Row],[income]],1,0)</f>
        <v>1</v>
      </c>
      <c r="BV486" s="7"/>
      <c r="BW486" s="6">
        <f ca="1">IF(Table2[[#This Row],[net_worth_of_person($)]]&gt;$BX$14,Table2[[#This Row],[age]],0)</f>
        <v>34</v>
      </c>
      <c r="BX486" s="8"/>
    </row>
    <row r="487" spans="2:76" x14ac:dyDescent="0.3">
      <c r="B487">
        <f t="shared" ca="1" si="164"/>
        <v>1</v>
      </c>
      <c r="C487" t="str">
        <f t="shared" ca="1" si="165"/>
        <v>men</v>
      </c>
      <c r="D487">
        <f t="shared" ca="1" si="166"/>
        <v>35</v>
      </c>
      <c r="E487">
        <f t="shared" ca="1" si="167"/>
        <v>6</v>
      </c>
      <c r="F487" t="str">
        <f t="shared" ca="1" si="168"/>
        <v>agriculture</v>
      </c>
      <c r="G487">
        <f t="shared" ca="1" si="169"/>
        <v>2</v>
      </c>
      <c r="H487" t="str">
        <f t="shared" ca="1" si="170"/>
        <v>college</v>
      </c>
      <c r="I487">
        <f t="shared" ca="1" si="171"/>
        <v>4</v>
      </c>
      <c r="J487">
        <f t="shared" ca="1" si="172"/>
        <v>2</v>
      </c>
      <c r="K487">
        <f t="shared" ca="1" si="173"/>
        <v>62122</v>
      </c>
      <c r="L487">
        <f t="shared" ca="1" si="174"/>
        <v>5</v>
      </c>
      <c r="M487" t="str">
        <f t="shared" ca="1" si="162"/>
        <v>area5</v>
      </c>
      <c r="N487">
        <f t="shared" ca="1" si="175"/>
        <v>186366</v>
      </c>
      <c r="O487" s="2">
        <f t="shared" ca="1" si="176"/>
        <v>85700.062870066089</v>
      </c>
      <c r="P487" s="1">
        <f t="shared" ca="1" si="177"/>
        <v>79698.990497670486</v>
      </c>
      <c r="Q487">
        <f t="shared" ca="1" si="178"/>
        <v>27420</v>
      </c>
      <c r="R487">
        <f t="shared" ca="1" si="179"/>
        <v>30563.323223424373</v>
      </c>
      <c r="S487">
        <f t="shared" ca="1" si="180"/>
        <v>60092.872353090854</v>
      </c>
      <c r="T487" s="1">
        <f t="shared" ca="1" si="181"/>
        <v>326157.86285076133</v>
      </c>
      <c r="U487" s="2">
        <f t="shared" ca="1" si="182"/>
        <v>143683.38609349047</v>
      </c>
      <c r="V487" s="1">
        <f t="shared" ca="1" si="183"/>
        <v>182474.47675727087</v>
      </c>
      <c r="AD487" s="6">
        <f ca="1">IF(Table2[[#This Row],[gender]]="men",1,0)</f>
        <v>1</v>
      </c>
      <c r="AE487" s="7">
        <f ca="1">IF(Table2[[#This Row],[gender]]="women",1,0)</f>
        <v>0</v>
      </c>
      <c r="AF487" s="7"/>
      <c r="AG487" s="8"/>
      <c r="AI487" s="6">
        <f ca="1">IF(Table2[[#This Row],[field_of_work]]="health",1,0)</f>
        <v>0</v>
      </c>
      <c r="AJ487" s="7">
        <f ca="1">IF(Table2[[#This Row],[field_of_work]]="construction",1,0)</f>
        <v>0</v>
      </c>
      <c r="AK487" s="7">
        <f ca="1">IF(Table2[[#This Row],[field_of_work]]="teaching",1,0)</f>
        <v>0</v>
      </c>
      <c r="AL487" s="7">
        <f ca="1">IF(Table2[[#This Row],[field_of_work]]="IT",1,0)</f>
        <v>0</v>
      </c>
      <c r="AM487" s="7">
        <f ca="1">IF(Table2[[#This Row],[field_of_work]]="general work",1,0)</f>
        <v>0</v>
      </c>
      <c r="AN487" s="7">
        <f ca="1">IF(Table2[[#This Row],[field_of_work]]="agriculture",1,0)</f>
        <v>1</v>
      </c>
      <c r="AO487" s="7"/>
      <c r="AP487" s="7"/>
      <c r="AQ487" s="7"/>
      <c r="AR487" s="7"/>
      <c r="AS487" s="7"/>
      <c r="AT487" s="8"/>
      <c r="AV487" s="19">
        <f t="shared" ca="1" si="163"/>
        <v>27459.434143968647</v>
      </c>
      <c r="AW487" s="8"/>
      <c r="AX487" s="6">
        <f ca="1">IF(Table2[[#This Row],[debts]]&gt;$AY$14,1,0)</f>
        <v>1</v>
      </c>
      <c r="AY487" s="7"/>
      <c r="AZ487" s="8"/>
      <c r="BA487" s="26">
        <f ca="1">Table2[[#This Row],[mortage_left]]/Table2[[#This Row],[value_of_house]]</f>
        <v>0.45984816366754716</v>
      </c>
      <c r="BB487" s="7">
        <f t="shared" ca="1" si="184"/>
        <v>0</v>
      </c>
      <c r="BC487" s="7"/>
      <c r="BD487" s="7"/>
      <c r="BE487" s="6">
        <f ca="1">IF(Table2[[#This Row],[area]]="area1",Table2[[#This Row],[income]],0)</f>
        <v>0</v>
      </c>
      <c r="BF487" s="7">
        <f ca="1">IF(Table2[[#This Row],[area]]="area2",Table2[[#This Row],[income]],0)</f>
        <v>0</v>
      </c>
      <c r="BG487" s="7">
        <f ca="1">IF(Table2[[#This Row],[area]]="area3",Table2[[#This Row],[income]],0)</f>
        <v>0</v>
      </c>
      <c r="BH487" s="7">
        <f ca="1">IF(Table2[[#This Row],[area]]="area4",Table2[[#This Row],[income]],0)</f>
        <v>0</v>
      </c>
      <c r="BI487" s="7">
        <f ca="1">IF(Table2[[#This Row],[area]]="area5",Table2[[#This Row],[income]],0)</f>
        <v>62122</v>
      </c>
      <c r="BJ487" s="7">
        <f ca="1">IF(Table2[[#This Row],[area]]="area6",Table2[[#This Row],[income]],0)</f>
        <v>0</v>
      </c>
      <c r="BK487" s="7">
        <f ca="1">IF(Table2[[#This Row],[area]]="area7",Table2[[#This Row],[income]],0)</f>
        <v>0</v>
      </c>
      <c r="BL487" s="7">
        <f ca="1">IF(Table2[[#This Row],[area]]="area8",Table2[[#This Row],[income]],0)</f>
        <v>0</v>
      </c>
      <c r="BM487" s="7">
        <f ca="1">IF(Table2[[#This Row],[area]]="area9",Table2[[#This Row],[income]],0)</f>
        <v>0</v>
      </c>
      <c r="BN487" s="7">
        <f ca="1">IF(Table2[[#This Row],[area]]="area10",Table2[[#This Row],[income]],0)</f>
        <v>0</v>
      </c>
      <c r="BO487" s="6">
        <f ca="1">IF(Table2[[#This Row],[field_of_work]]="health",Table2[[#This Row],[income]],0)</f>
        <v>0</v>
      </c>
      <c r="BP487" s="7">
        <f ca="1">IF(Table2[[#This Row],[field_of_work]]="construction",Table2[[#This Row],[income]],0)</f>
        <v>0</v>
      </c>
      <c r="BQ487" s="7">
        <f ca="1">IF(Table2[[#This Row],[field_of_work]]="teaching",Table2[[#This Row],[income]],0)</f>
        <v>0</v>
      </c>
      <c r="BR487" s="7">
        <f ca="1">IF(Table2[[#This Row],[field_of_work]]="IT",Table2[[#This Row],[income]],0)</f>
        <v>0</v>
      </c>
      <c r="BS487" s="7">
        <f ca="1">IF(Table2[[#This Row],[field_of_work]]="general work",Table2[[#This Row],[income]],0)</f>
        <v>0</v>
      </c>
      <c r="BT487" s="8">
        <f ca="1">IF(Table2[[#This Row],[field_of_work]]="agriculture",Table2[[#This Row],[income]],0)</f>
        <v>62122</v>
      </c>
      <c r="BU487" s="6">
        <f ca="1">IF(Table2[[#This Row],[value_of_debts]]&gt;Table2[[#This Row],[income]],1,0)</f>
        <v>1</v>
      </c>
      <c r="BV487" s="7"/>
      <c r="BW487" s="6">
        <f ca="1">IF(Table2[[#This Row],[net_worth_of_person($)]]&gt;$BX$14,Table2[[#This Row],[age]],0)</f>
        <v>35</v>
      </c>
      <c r="BX487" s="8"/>
    </row>
    <row r="488" spans="2:76" x14ac:dyDescent="0.3">
      <c r="B488">
        <f t="shared" ca="1" si="164"/>
        <v>1</v>
      </c>
      <c r="C488" t="str">
        <f t="shared" ca="1" si="165"/>
        <v>men</v>
      </c>
      <c r="D488">
        <f t="shared" ca="1" si="166"/>
        <v>41</v>
      </c>
      <c r="E488">
        <f t="shared" ca="1" si="167"/>
        <v>2</v>
      </c>
      <c r="F488" t="str">
        <f t="shared" ca="1" si="168"/>
        <v>construction</v>
      </c>
      <c r="G488">
        <f t="shared" ca="1" si="169"/>
        <v>2</v>
      </c>
      <c r="H488" t="str">
        <f t="shared" ca="1" si="170"/>
        <v>college</v>
      </c>
      <c r="I488">
        <f t="shared" ca="1" si="171"/>
        <v>2</v>
      </c>
      <c r="J488">
        <f t="shared" ca="1" si="172"/>
        <v>2</v>
      </c>
      <c r="K488">
        <f t="shared" ca="1" si="173"/>
        <v>56506</v>
      </c>
      <c r="L488">
        <f t="shared" ca="1" si="174"/>
        <v>9</v>
      </c>
      <c r="M488" t="str">
        <f t="shared" ca="1" si="162"/>
        <v>area9</v>
      </c>
      <c r="N488">
        <f t="shared" ca="1" si="175"/>
        <v>339036</v>
      </c>
      <c r="O488" s="2">
        <f t="shared" ca="1" si="176"/>
        <v>222276.14488260009</v>
      </c>
      <c r="P488" s="1">
        <f t="shared" ca="1" si="177"/>
        <v>54918.868287937294</v>
      </c>
      <c r="Q488">
        <f t="shared" ca="1" si="178"/>
        <v>40127</v>
      </c>
      <c r="R488">
        <f t="shared" ca="1" si="179"/>
        <v>92946.336471678296</v>
      </c>
      <c r="S488">
        <f t="shared" ca="1" si="180"/>
        <v>76840.113513114862</v>
      </c>
      <c r="T488" s="1">
        <f t="shared" ca="1" si="181"/>
        <v>470794.98180105217</v>
      </c>
      <c r="U488" s="2">
        <f t="shared" ca="1" si="182"/>
        <v>355349.48135427834</v>
      </c>
      <c r="V488" s="1">
        <f t="shared" ca="1" si="183"/>
        <v>115445.50044677383</v>
      </c>
      <c r="AD488" s="6">
        <f ca="1">IF(Table2[[#This Row],[gender]]="men",1,0)</f>
        <v>1</v>
      </c>
      <c r="AE488" s="7">
        <f ca="1">IF(Table2[[#This Row],[gender]]="women",1,0)</f>
        <v>0</v>
      </c>
      <c r="AF488" s="7"/>
      <c r="AG488" s="8"/>
      <c r="AI488" s="6">
        <f ca="1">IF(Table2[[#This Row],[field_of_work]]="health",1,0)</f>
        <v>0</v>
      </c>
      <c r="AJ488" s="7">
        <f ca="1">IF(Table2[[#This Row],[field_of_work]]="construction",1,0)</f>
        <v>1</v>
      </c>
      <c r="AK488" s="7">
        <f ca="1">IF(Table2[[#This Row],[field_of_work]]="teaching",1,0)</f>
        <v>0</v>
      </c>
      <c r="AL488" s="7">
        <f ca="1">IF(Table2[[#This Row],[field_of_work]]="IT",1,0)</f>
        <v>0</v>
      </c>
      <c r="AM488" s="7">
        <f ca="1">IF(Table2[[#This Row],[field_of_work]]="general work",1,0)</f>
        <v>0</v>
      </c>
      <c r="AN488" s="7">
        <f ca="1">IF(Table2[[#This Row],[field_of_work]]="agriculture",1,0)</f>
        <v>0</v>
      </c>
      <c r="AO488" s="7"/>
      <c r="AP488" s="7"/>
      <c r="AQ488" s="7"/>
      <c r="AR488" s="7"/>
      <c r="AS488" s="7"/>
      <c r="AT488" s="8"/>
      <c r="AV488" s="19">
        <f t="shared" ca="1" si="163"/>
        <v>60046.320221357237</v>
      </c>
      <c r="AW488" s="8"/>
      <c r="AX488" s="6">
        <f ca="1">IF(Table2[[#This Row],[debts]]&gt;$AY$14,1,0)</f>
        <v>1</v>
      </c>
      <c r="AY488" s="7"/>
      <c r="AZ488" s="8"/>
      <c r="BA488" s="26">
        <f ca="1">Table2[[#This Row],[mortage_left]]/Table2[[#This Row],[value_of_house]]</f>
        <v>0.6556122207747852</v>
      </c>
      <c r="BB488" s="7">
        <f t="shared" ca="1" si="184"/>
        <v>0</v>
      </c>
      <c r="BC488" s="7"/>
      <c r="BD488" s="7"/>
      <c r="BE488" s="6">
        <f ca="1">IF(Table2[[#This Row],[area]]="area1",Table2[[#This Row],[income]],0)</f>
        <v>0</v>
      </c>
      <c r="BF488" s="7">
        <f ca="1">IF(Table2[[#This Row],[area]]="area2",Table2[[#This Row],[income]],0)</f>
        <v>0</v>
      </c>
      <c r="BG488" s="7">
        <f ca="1">IF(Table2[[#This Row],[area]]="area3",Table2[[#This Row],[income]],0)</f>
        <v>0</v>
      </c>
      <c r="BH488" s="7">
        <f ca="1">IF(Table2[[#This Row],[area]]="area4",Table2[[#This Row],[income]],0)</f>
        <v>0</v>
      </c>
      <c r="BI488" s="7">
        <f ca="1">IF(Table2[[#This Row],[area]]="area5",Table2[[#This Row],[income]],0)</f>
        <v>0</v>
      </c>
      <c r="BJ488" s="7">
        <f ca="1">IF(Table2[[#This Row],[area]]="area6",Table2[[#This Row],[income]],0)</f>
        <v>0</v>
      </c>
      <c r="BK488" s="7">
        <f ca="1">IF(Table2[[#This Row],[area]]="area7",Table2[[#This Row],[income]],0)</f>
        <v>0</v>
      </c>
      <c r="BL488" s="7">
        <f ca="1">IF(Table2[[#This Row],[area]]="area8",Table2[[#This Row],[income]],0)</f>
        <v>0</v>
      </c>
      <c r="BM488" s="7">
        <f ca="1">IF(Table2[[#This Row],[area]]="area9",Table2[[#This Row],[income]],0)</f>
        <v>56506</v>
      </c>
      <c r="BN488" s="7">
        <f ca="1">IF(Table2[[#This Row],[area]]="area10",Table2[[#This Row],[income]],0)</f>
        <v>0</v>
      </c>
      <c r="BO488" s="6">
        <f ca="1">IF(Table2[[#This Row],[field_of_work]]="health",Table2[[#This Row],[income]],0)</f>
        <v>0</v>
      </c>
      <c r="BP488" s="7">
        <f ca="1">IF(Table2[[#This Row],[field_of_work]]="construction",Table2[[#This Row],[income]],0)</f>
        <v>56506</v>
      </c>
      <c r="BQ488" s="7">
        <f ca="1">IF(Table2[[#This Row],[field_of_work]]="teaching",Table2[[#This Row],[income]],0)</f>
        <v>0</v>
      </c>
      <c r="BR488" s="7">
        <f ca="1">IF(Table2[[#This Row],[field_of_work]]="IT",Table2[[#This Row],[income]],0)</f>
        <v>0</v>
      </c>
      <c r="BS488" s="7">
        <f ca="1">IF(Table2[[#This Row],[field_of_work]]="general work",Table2[[#This Row],[income]],0)</f>
        <v>0</v>
      </c>
      <c r="BT488" s="8">
        <f ca="1">IF(Table2[[#This Row],[field_of_work]]="agriculture",Table2[[#This Row],[income]],0)</f>
        <v>0</v>
      </c>
      <c r="BU488" s="6">
        <f ca="1">IF(Table2[[#This Row],[value_of_debts]]&gt;Table2[[#This Row],[income]],1,0)</f>
        <v>1</v>
      </c>
      <c r="BV488" s="7"/>
      <c r="BW488" s="6">
        <f ca="1">IF(Table2[[#This Row],[net_worth_of_person($)]]&gt;$BX$14,Table2[[#This Row],[age]],0)</f>
        <v>41</v>
      </c>
      <c r="BX488" s="8"/>
    </row>
    <row r="489" spans="2:76" x14ac:dyDescent="0.3">
      <c r="B489">
        <f t="shared" ca="1" si="164"/>
        <v>2</v>
      </c>
      <c r="C489" t="str">
        <f t="shared" ca="1" si="165"/>
        <v>women</v>
      </c>
      <c r="D489">
        <f t="shared" ca="1" si="166"/>
        <v>26</v>
      </c>
      <c r="E489">
        <f t="shared" ca="1" si="167"/>
        <v>5</v>
      </c>
      <c r="F489" t="str">
        <f t="shared" ca="1" si="168"/>
        <v>general work</v>
      </c>
      <c r="G489">
        <f t="shared" ca="1" si="169"/>
        <v>3</v>
      </c>
      <c r="H489" t="str">
        <f t="shared" ca="1" si="170"/>
        <v>university</v>
      </c>
      <c r="I489">
        <f t="shared" ca="1" si="171"/>
        <v>1</v>
      </c>
      <c r="J489">
        <f t="shared" ca="1" si="172"/>
        <v>2</v>
      </c>
      <c r="K489">
        <f t="shared" ca="1" si="173"/>
        <v>84756</v>
      </c>
      <c r="L489">
        <f t="shared" ca="1" si="174"/>
        <v>6</v>
      </c>
      <c r="M489" t="str">
        <f t="shared" ca="1" si="162"/>
        <v>area6</v>
      </c>
      <c r="N489">
        <f t="shared" ca="1" si="175"/>
        <v>254268</v>
      </c>
      <c r="O489" s="2">
        <f t="shared" ca="1" si="176"/>
        <v>118104.0167088231</v>
      </c>
      <c r="P489" s="1">
        <f t="shared" ca="1" si="177"/>
        <v>120092.64044271447</v>
      </c>
      <c r="Q489">
        <f t="shared" ca="1" si="178"/>
        <v>64779</v>
      </c>
      <c r="R489">
        <f t="shared" ca="1" si="179"/>
        <v>708.57710918346311</v>
      </c>
      <c r="S489">
        <f t="shared" ca="1" si="180"/>
        <v>80604.876158300729</v>
      </c>
      <c r="T489" s="1">
        <f t="shared" ca="1" si="181"/>
        <v>454965.51660101517</v>
      </c>
      <c r="U489" s="2">
        <f t="shared" ca="1" si="182"/>
        <v>183591.59381800657</v>
      </c>
      <c r="V489" s="1">
        <f t="shared" ca="1" si="183"/>
        <v>271373.9227830086</v>
      </c>
      <c r="AD489" s="6">
        <f ca="1">IF(Table2[[#This Row],[gender]]="men",1,0)</f>
        <v>0</v>
      </c>
      <c r="AE489" s="7">
        <f ca="1">IF(Table2[[#This Row],[gender]]="women",1,0)</f>
        <v>1</v>
      </c>
      <c r="AF489" s="7"/>
      <c r="AG489" s="8"/>
      <c r="AI489" s="6">
        <f ca="1">IF(Table2[[#This Row],[field_of_work]]="health",1,0)</f>
        <v>0</v>
      </c>
      <c r="AJ489" s="7">
        <f ca="1">IF(Table2[[#This Row],[field_of_work]]="construction",1,0)</f>
        <v>0</v>
      </c>
      <c r="AK489" s="7">
        <f ca="1">IF(Table2[[#This Row],[field_of_work]]="teaching",1,0)</f>
        <v>0</v>
      </c>
      <c r="AL489" s="7">
        <f ca="1">IF(Table2[[#This Row],[field_of_work]]="IT",1,0)</f>
        <v>0</v>
      </c>
      <c r="AM489" s="7">
        <f ca="1">IF(Table2[[#This Row],[field_of_work]]="general work",1,0)</f>
        <v>1</v>
      </c>
      <c r="AN489" s="7">
        <f ca="1">IF(Table2[[#This Row],[field_of_work]]="agriculture",1,0)</f>
        <v>0</v>
      </c>
      <c r="AO489" s="7"/>
      <c r="AP489" s="7"/>
      <c r="AQ489" s="7"/>
      <c r="AR489" s="7"/>
      <c r="AS489" s="7"/>
      <c r="AT489" s="8"/>
      <c r="AV489" s="19">
        <f t="shared" ca="1" si="163"/>
        <v>1537.4040085470444</v>
      </c>
      <c r="AW489" s="8"/>
      <c r="AX489" s="6">
        <f ca="1">IF(Table2[[#This Row],[debts]]&gt;$AY$14,1,0)</f>
        <v>0</v>
      </c>
      <c r="AY489" s="7"/>
      <c r="AZ489" s="8"/>
      <c r="BA489" s="26">
        <f ca="1">Table2[[#This Row],[mortage_left]]/Table2[[#This Row],[value_of_house]]</f>
        <v>0.46448635576959385</v>
      </c>
      <c r="BB489" s="7">
        <f t="shared" ca="1" si="184"/>
        <v>0</v>
      </c>
      <c r="BC489" s="7"/>
      <c r="BD489" s="7"/>
      <c r="BE489" s="6">
        <f ca="1">IF(Table2[[#This Row],[area]]="area1",Table2[[#This Row],[income]],0)</f>
        <v>0</v>
      </c>
      <c r="BF489" s="7">
        <f ca="1">IF(Table2[[#This Row],[area]]="area2",Table2[[#This Row],[income]],0)</f>
        <v>0</v>
      </c>
      <c r="BG489" s="7">
        <f ca="1">IF(Table2[[#This Row],[area]]="area3",Table2[[#This Row],[income]],0)</f>
        <v>0</v>
      </c>
      <c r="BH489" s="7">
        <f ca="1">IF(Table2[[#This Row],[area]]="area4",Table2[[#This Row],[income]],0)</f>
        <v>0</v>
      </c>
      <c r="BI489" s="7">
        <f ca="1">IF(Table2[[#This Row],[area]]="area5",Table2[[#This Row],[income]],0)</f>
        <v>0</v>
      </c>
      <c r="BJ489" s="7">
        <f ca="1">IF(Table2[[#This Row],[area]]="area6",Table2[[#This Row],[income]],0)</f>
        <v>84756</v>
      </c>
      <c r="BK489" s="7">
        <f ca="1">IF(Table2[[#This Row],[area]]="area7",Table2[[#This Row],[income]],0)</f>
        <v>0</v>
      </c>
      <c r="BL489" s="7">
        <f ca="1">IF(Table2[[#This Row],[area]]="area8",Table2[[#This Row],[income]],0)</f>
        <v>0</v>
      </c>
      <c r="BM489" s="7">
        <f ca="1">IF(Table2[[#This Row],[area]]="area9",Table2[[#This Row],[income]],0)</f>
        <v>0</v>
      </c>
      <c r="BN489" s="7">
        <f ca="1">IF(Table2[[#This Row],[area]]="area10",Table2[[#This Row],[income]],0)</f>
        <v>0</v>
      </c>
      <c r="BO489" s="6">
        <f ca="1">IF(Table2[[#This Row],[field_of_work]]="health",Table2[[#This Row],[income]],0)</f>
        <v>0</v>
      </c>
      <c r="BP489" s="7">
        <f ca="1">IF(Table2[[#This Row],[field_of_work]]="construction",Table2[[#This Row],[income]],0)</f>
        <v>0</v>
      </c>
      <c r="BQ489" s="7">
        <f ca="1">IF(Table2[[#This Row],[field_of_work]]="teaching",Table2[[#This Row],[income]],0)</f>
        <v>0</v>
      </c>
      <c r="BR489" s="7">
        <f ca="1">IF(Table2[[#This Row],[field_of_work]]="IT",Table2[[#This Row],[income]],0)</f>
        <v>0</v>
      </c>
      <c r="BS489" s="7">
        <f ca="1">IF(Table2[[#This Row],[field_of_work]]="general work",Table2[[#This Row],[income]],0)</f>
        <v>84756</v>
      </c>
      <c r="BT489" s="8">
        <f ca="1">IF(Table2[[#This Row],[field_of_work]]="agriculture",Table2[[#This Row],[income]],0)</f>
        <v>0</v>
      </c>
      <c r="BU489" s="6">
        <f ca="1">IF(Table2[[#This Row],[value_of_debts]]&gt;Table2[[#This Row],[income]],1,0)</f>
        <v>1</v>
      </c>
      <c r="BV489" s="7"/>
      <c r="BW489" s="6">
        <f ca="1">IF(Table2[[#This Row],[net_worth_of_person($)]]&gt;$BX$14,Table2[[#This Row],[age]],0)</f>
        <v>26</v>
      </c>
      <c r="BX489" s="8"/>
    </row>
    <row r="490" spans="2:76" x14ac:dyDescent="0.3">
      <c r="B490">
        <f t="shared" ca="1" si="164"/>
        <v>2</v>
      </c>
      <c r="C490" t="str">
        <f t="shared" ca="1" si="165"/>
        <v>women</v>
      </c>
      <c r="D490">
        <f t="shared" ca="1" si="166"/>
        <v>42</v>
      </c>
      <c r="E490">
        <f t="shared" ca="1" si="167"/>
        <v>5</v>
      </c>
      <c r="F490" t="str">
        <f t="shared" ca="1" si="168"/>
        <v>general work</v>
      </c>
      <c r="G490">
        <f t="shared" ca="1" si="169"/>
        <v>4</v>
      </c>
      <c r="H490" t="str">
        <f t="shared" ca="1" si="170"/>
        <v>technical</v>
      </c>
      <c r="I490">
        <f t="shared" ca="1" si="171"/>
        <v>2</v>
      </c>
      <c r="J490">
        <f t="shared" ca="1" si="172"/>
        <v>3</v>
      </c>
      <c r="K490">
        <f t="shared" ca="1" si="173"/>
        <v>40635</v>
      </c>
      <c r="L490">
        <f t="shared" ca="1" si="174"/>
        <v>13</v>
      </c>
      <c r="M490" t="str">
        <f t="shared" ca="1" si="162"/>
        <v>area10</v>
      </c>
      <c r="N490">
        <f t="shared" ca="1" si="175"/>
        <v>203175</v>
      </c>
      <c r="O490" s="2">
        <f t="shared" ca="1" si="176"/>
        <v>98277.839984834296</v>
      </c>
      <c r="P490" s="1">
        <f t="shared" ca="1" si="177"/>
        <v>4612.2120256411336</v>
      </c>
      <c r="Q490">
        <f t="shared" ca="1" si="178"/>
        <v>2729</v>
      </c>
      <c r="R490">
        <f t="shared" ca="1" si="179"/>
        <v>27810.587558565338</v>
      </c>
      <c r="S490">
        <f t="shared" ca="1" si="180"/>
        <v>10213.178326649717</v>
      </c>
      <c r="T490" s="1">
        <f t="shared" ca="1" si="181"/>
        <v>218000.39035229085</v>
      </c>
      <c r="U490" s="2">
        <f t="shared" ca="1" si="182"/>
        <v>128817.42754339964</v>
      </c>
      <c r="V490" s="1">
        <f t="shared" ca="1" si="183"/>
        <v>89182.962808891214</v>
      </c>
      <c r="AD490" s="6">
        <f ca="1">IF(Table2[[#This Row],[gender]]="men",1,0)</f>
        <v>0</v>
      </c>
      <c r="AE490" s="7">
        <f ca="1">IF(Table2[[#This Row],[gender]]="women",1,0)</f>
        <v>1</v>
      </c>
      <c r="AF490" s="7"/>
      <c r="AG490" s="8"/>
      <c r="AI490" s="6">
        <f ca="1">IF(Table2[[#This Row],[field_of_work]]="health",1,0)</f>
        <v>0</v>
      </c>
      <c r="AJ490" s="7">
        <f ca="1">IF(Table2[[#This Row],[field_of_work]]="construction",1,0)</f>
        <v>0</v>
      </c>
      <c r="AK490" s="7">
        <f ca="1">IF(Table2[[#This Row],[field_of_work]]="teaching",1,0)</f>
        <v>0</v>
      </c>
      <c r="AL490" s="7">
        <f ca="1">IF(Table2[[#This Row],[field_of_work]]="IT",1,0)</f>
        <v>0</v>
      </c>
      <c r="AM490" s="7">
        <f ca="1">IF(Table2[[#This Row],[field_of_work]]="general work",1,0)</f>
        <v>1</v>
      </c>
      <c r="AN490" s="7">
        <f ca="1">IF(Table2[[#This Row],[field_of_work]]="agriculture",1,0)</f>
        <v>0</v>
      </c>
      <c r="AO490" s="7"/>
      <c r="AP490" s="7"/>
      <c r="AQ490" s="7"/>
      <c r="AR490" s="7"/>
      <c r="AS490" s="7"/>
      <c r="AT490" s="8"/>
      <c r="AV490" s="19">
        <f t="shared" ca="1" si="163"/>
        <v>13103.872948267261</v>
      </c>
      <c r="AW490" s="8"/>
      <c r="AX490" s="6">
        <f ca="1">IF(Table2[[#This Row],[debts]]&gt;$AY$14,1,0)</f>
        <v>1</v>
      </c>
      <c r="AY490" s="7"/>
      <c r="AZ490" s="8"/>
      <c r="BA490" s="26">
        <f ca="1">Table2[[#This Row],[mortage_left]]/Table2[[#This Row],[value_of_house]]</f>
        <v>0.48371029892867873</v>
      </c>
      <c r="BB490" s="7">
        <f t="shared" ca="1" si="184"/>
        <v>0</v>
      </c>
      <c r="BC490" s="7"/>
      <c r="BD490" s="7"/>
      <c r="BE490" s="6">
        <f ca="1">IF(Table2[[#This Row],[area]]="area1",Table2[[#This Row],[income]],0)</f>
        <v>0</v>
      </c>
      <c r="BF490" s="7">
        <f ca="1">IF(Table2[[#This Row],[area]]="area2",Table2[[#This Row],[income]],0)</f>
        <v>0</v>
      </c>
      <c r="BG490" s="7">
        <f ca="1">IF(Table2[[#This Row],[area]]="area3",Table2[[#This Row],[income]],0)</f>
        <v>0</v>
      </c>
      <c r="BH490" s="7">
        <f ca="1">IF(Table2[[#This Row],[area]]="area4",Table2[[#This Row],[income]],0)</f>
        <v>0</v>
      </c>
      <c r="BI490" s="7">
        <f ca="1">IF(Table2[[#This Row],[area]]="area5",Table2[[#This Row],[income]],0)</f>
        <v>0</v>
      </c>
      <c r="BJ490" s="7">
        <f ca="1">IF(Table2[[#This Row],[area]]="area6",Table2[[#This Row],[income]],0)</f>
        <v>0</v>
      </c>
      <c r="BK490" s="7">
        <f ca="1">IF(Table2[[#This Row],[area]]="area7",Table2[[#This Row],[income]],0)</f>
        <v>0</v>
      </c>
      <c r="BL490" s="7">
        <f ca="1">IF(Table2[[#This Row],[area]]="area8",Table2[[#This Row],[income]],0)</f>
        <v>0</v>
      </c>
      <c r="BM490" s="7">
        <f ca="1">IF(Table2[[#This Row],[area]]="area9",Table2[[#This Row],[income]],0)</f>
        <v>0</v>
      </c>
      <c r="BN490" s="7">
        <f ca="1">IF(Table2[[#This Row],[area]]="area10",Table2[[#This Row],[income]],0)</f>
        <v>40635</v>
      </c>
      <c r="BO490" s="6">
        <f ca="1">IF(Table2[[#This Row],[field_of_work]]="health",Table2[[#This Row],[income]],0)</f>
        <v>0</v>
      </c>
      <c r="BP490" s="7">
        <f ca="1">IF(Table2[[#This Row],[field_of_work]]="construction",Table2[[#This Row],[income]],0)</f>
        <v>0</v>
      </c>
      <c r="BQ490" s="7">
        <f ca="1">IF(Table2[[#This Row],[field_of_work]]="teaching",Table2[[#This Row],[income]],0)</f>
        <v>0</v>
      </c>
      <c r="BR490" s="7">
        <f ca="1">IF(Table2[[#This Row],[field_of_work]]="IT",Table2[[#This Row],[income]],0)</f>
        <v>0</v>
      </c>
      <c r="BS490" s="7">
        <f ca="1">IF(Table2[[#This Row],[field_of_work]]="general work",Table2[[#This Row],[income]],0)</f>
        <v>40635</v>
      </c>
      <c r="BT490" s="8">
        <f ca="1">IF(Table2[[#This Row],[field_of_work]]="agriculture",Table2[[#This Row],[income]],0)</f>
        <v>0</v>
      </c>
      <c r="BU490" s="6">
        <f ca="1">IF(Table2[[#This Row],[value_of_debts]]&gt;Table2[[#This Row],[income]],1,0)</f>
        <v>1</v>
      </c>
      <c r="BV490" s="7"/>
      <c r="BW490" s="6">
        <f ca="1">IF(Table2[[#This Row],[net_worth_of_person($)]]&gt;$BX$14,Table2[[#This Row],[age]],0)</f>
        <v>42</v>
      </c>
      <c r="BX490" s="8"/>
    </row>
    <row r="491" spans="2:76" x14ac:dyDescent="0.3">
      <c r="B491">
        <f t="shared" ca="1" si="164"/>
        <v>1</v>
      </c>
      <c r="C491" t="str">
        <f t="shared" ca="1" si="165"/>
        <v>men</v>
      </c>
      <c r="D491">
        <f t="shared" ca="1" si="166"/>
        <v>25</v>
      </c>
      <c r="E491">
        <f t="shared" ca="1" si="167"/>
        <v>3</v>
      </c>
      <c r="F491" t="str">
        <f t="shared" ca="1" si="168"/>
        <v>teaching</v>
      </c>
      <c r="G491">
        <f t="shared" ca="1" si="169"/>
        <v>2</v>
      </c>
      <c r="H491" t="str">
        <f t="shared" ca="1" si="170"/>
        <v>college</v>
      </c>
      <c r="I491">
        <f t="shared" ca="1" si="171"/>
        <v>3</v>
      </c>
      <c r="J491">
        <f t="shared" ca="1" si="172"/>
        <v>1</v>
      </c>
      <c r="K491">
        <f t="shared" ca="1" si="173"/>
        <v>45831</v>
      </c>
      <c r="L491">
        <f t="shared" ca="1" si="174"/>
        <v>10</v>
      </c>
      <c r="M491" t="str">
        <f t="shared" ca="1" si="162"/>
        <v>area10</v>
      </c>
      <c r="N491">
        <f t="shared" ca="1" si="175"/>
        <v>137493</v>
      </c>
      <c r="O491" s="2">
        <f t="shared" ca="1" si="176"/>
        <v>9602.9701537634173</v>
      </c>
      <c r="P491" s="1">
        <f t="shared" ca="1" si="177"/>
        <v>13103.872948267261</v>
      </c>
      <c r="Q491">
        <f t="shared" ca="1" si="178"/>
        <v>11561</v>
      </c>
      <c r="R491">
        <f t="shared" ca="1" si="179"/>
        <v>45249.54809543708</v>
      </c>
      <c r="S491">
        <f t="shared" ca="1" si="180"/>
        <v>33475.235817287714</v>
      </c>
      <c r="T491" s="1">
        <f t="shared" ca="1" si="181"/>
        <v>184072.10876555496</v>
      </c>
      <c r="U491" s="2">
        <f t="shared" ca="1" si="182"/>
        <v>66413.518249200497</v>
      </c>
      <c r="V491" s="1">
        <f t="shared" ca="1" si="183"/>
        <v>117658.59051635447</v>
      </c>
      <c r="AD491" s="6">
        <f ca="1">IF(Table2[[#This Row],[gender]]="men",1,0)</f>
        <v>1</v>
      </c>
      <c r="AE491" s="7">
        <f ca="1">IF(Table2[[#This Row],[gender]]="women",1,0)</f>
        <v>0</v>
      </c>
      <c r="AF491" s="7"/>
      <c r="AG491" s="8"/>
      <c r="AI491" s="6">
        <f ca="1">IF(Table2[[#This Row],[field_of_work]]="health",1,0)</f>
        <v>0</v>
      </c>
      <c r="AJ491" s="7">
        <f ca="1">IF(Table2[[#This Row],[field_of_work]]="construction",1,0)</f>
        <v>0</v>
      </c>
      <c r="AK491" s="7">
        <f ca="1">IF(Table2[[#This Row],[field_of_work]]="teaching",1,0)</f>
        <v>1</v>
      </c>
      <c r="AL491" s="7">
        <f ca="1">IF(Table2[[#This Row],[field_of_work]]="IT",1,0)</f>
        <v>0</v>
      </c>
      <c r="AM491" s="7">
        <f ca="1">IF(Table2[[#This Row],[field_of_work]]="general work",1,0)</f>
        <v>0</v>
      </c>
      <c r="AN491" s="7">
        <f ca="1">IF(Table2[[#This Row],[field_of_work]]="agriculture",1,0)</f>
        <v>0</v>
      </c>
      <c r="AO491" s="7"/>
      <c r="AP491" s="7"/>
      <c r="AQ491" s="7"/>
      <c r="AR491" s="7"/>
      <c r="AS491" s="7"/>
      <c r="AT491" s="8"/>
      <c r="AV491" s="19">
        <f t="shared" ca="1" si="163"/>
        <v>37370.144146173152</v>
      </c>
      <c r="AW491" s="8"/>
      <c r="AX491" s="6">
        <f ca="1">IF(Table2[[#This Row],[debts]]&gt;$AY$14,1,0)</f>
        <v>1</v>
      </c>
      <c r="AY491" s="7"/>
      <c r="AZ491" s="8"/>
      <c r="BA491" s="26">
        <f ca="1">Table2[[#This Row],[mortage_left]]/Table2[[#This Row],[value_of_house]]</f>
        <v>6.9843338597335269E-2</v>
      </c>
      <c r="BB491" s="7">
        <f t="shared" ca="1" si="184"/>
        <v>1</v>
      </c>
      <c r="BC491" s="7"/>
      <c r="BD491" s="7"/>
      <c r="BE491" s="6">
        <f ca="1">IF(Table2[[#This Row],[area]]="area1",Table2[[#This Row],[income]],0)</f>
        <v>0</v>
      </c>
      <c r="BF491" s="7">
        <f ca="1">IF(Table2[[#This Row],[area]]="area2",Table2[[#This Row],[income]],0)</f>
        <v>0</v>
      </c>
      <c r="BG491" s="7">
        <f ca="1">IF(Table2[[#This Row],[area]]="area3",Table2[[#This Row],[income]],0)</f>
        <v>0</v>
      </c>
      <c r="BH491" s="7">
        <f ca="1">IF(Table2[[#This Row],[area]]="area4",Table2[[#This Row],[income]],0)</f>
        <v>0</v>
      </c>
      <c r="BI491" s="7">
        <f ca="1">IF(Table2[[#This Row],[area]]="area5",Table2[[#This Row],[income]],0)</f>
        <v>0</v>
      </c>
      <c r="BJ491" s="7">
        <f ca="1">IF(Table2[[#This Row],[area]]="area6",Table2[[#This Row],[income]],0)</f>
        <v>0</v>
      </c>
      <c r="BK491" s="7">
        <f ca="1">IF(Table2[[#This Row],[area]]="area7",Table2[[#This Row],[income]],0)</f>
        <v>0</v>
      </c>
      <c r="BL491" s="7">
        <f ca="1">IF(Table2[[#This Row],[area]]="area8",Table2[[#This Row],[income]],0)</f>
        <v>0</v>
      </c>
      <c r="BM491" s="7">
        <f ca="1">IF(Table2[[#This Row],[area]]="area9",Table2[[#This Row],[income]],0)</f>
        <v>0</v>
      </c>
      <c r="BN491" s="7">
        <f ca="1">IF(Table2[[#This Row],[area]]="area10",Table2[[#This Row],[income]],0)</f>
        <v>45831</v>
      </c>
      <c r="BO491" s="6">
        <f ca="1">IF(Table2[[#This Row],[field_of_work]]="health",Table2[[#This Row],[income]],0)</f>
        <v>0</v>
      </c>
      <c r="BP491" s="7">
        <f ca="1">IF(Table2[[#This Row],[field_of_work]]="construction",Table2[[#This Row],[income]],0)</f>
        <v>0</v>
      </c>
      <c r="BQ491" s="7">
        <f ca="1">IF(Table2[[#This Row],[field_of_work]]="teaching",Table2[[#This Row],[income]],0)</f>
        <v>45831</v>
      </c>
      <c r="BR491" s="7">
        <f ca="1">IF(Table2[[#This Row],[field_of_work]]="IT",Table2[[#This Row],[income]],0)</f>
        <v>0</v>
      </c>
      <c r="BS491" s="7">
        <f ca="1">IF(Table2[[#This Row],[field_of_work]]="general work",Table2[[#This Row],[income]],0)</f>
        <v>0</v>
      </c>
      <c r="BT491" s="8">
        <f ca="1">IF(Table2[[#This Row],[field_of_work]]="agriculture",Table2[[#This Row],[income]],0)</f>
        <v>0</v>
      </c>
      <c r="BU491" s="6">
        <f ca="1">IF(Table2[[#This Row],[value_of_debts]]&gt;Table2[[#This Row],[income]],1,0)</f>
        <v>1</v>
      </c>
      <c r="BV491" s="7"/>
      <c r="BW491" s="6">
        <f ca="1">IF(Table2[[#This Row],[net_worth_of_person($)]]&gt;$BX$14,Table2[[#This Row],[age]],0)</f>
        <v>25</v>
      </c>
      <c r="BX491" s="8"/>
    </row>
    <row r="492" spans="2:76" x14ac:dyDescent="0.3">
      <c r="B492">
        <f t="shared" ca="1" si="164"/>
        <v>2</v>
      </c>
      <c r="C492" t="str">
        <f t="shared" ca="1" si="165"/>
        <v>women</v>
      </c>
      <c r="D492">
        <f t="shared" ca="1" si="166"/>
        <v>45</v>
      </c>
      <c r="E492">
        <f t="shared" ca="1" si="167"/>
        <v>5</v>
      </c>
      <c r="F492" t="str">
        <f t="shared" ca="1" si="168"/>
        <v>general work</v>
      </c>
      <c r="G492">
        <f t="shared" ca="1" si="169"/>
        <v>1</v>
      </c>
      <c r="H492" t="str">
        <f t="shared" ca="1" si="170"/>
        <v>highschool</v>
      </c>
      <c r="I492">
        <f t="shared" ca="1" si="171"/>
        <v>4</v>
      </c>
      <c r="J492">
        <f t="shared" ca="1" si="172"/>
        <v>3</v>
      </c>
      <c r="K492">
        <f t="shared" ca="1" si="173"/>
        <v>51808</v>
      </c>
      <c r="L492">
        <f t="shared" ca="1" si="174"/>
        <v>6</v>
      </c>
      <c r="M492" t="str">
        <f t="shared" ca="1" si="162"/>
        <v>area6</v>
      </c>
      <c r="N492">
        <f t="shared" ca="1" si="175"/>
        <v>207232</v>
      </c>
      <c r="O492" s="2">
        <f t="shared" ca="1" si="176"/>
        <v>150844.77092853325</v>
      </c>
      <c r="P492" s="1">
        <f t="shared" ca="1" si="177"/>
        <v>112110.43243851946</v>
      </c>
      <c r="Q492">
        <f t="shared" ca="1" si="178"/>
        <v>106748</v>
      </c>
      <c r="R492">
        <f t="shared" ca="1" si="179"/>
        <v>27592.713405870451</v>
      </c>
      <c r="S492">
        <f t="shared" ca="1" si="180"/>
        <v>35552.183904697704</v>
      </c>
      <c r="T492" s="1">
        <f t="shared" ca="1" si="181"/>
        <v>354894.61634321715</v>
      </c>
      <c r="U492" s="2">
        <f t="shared" ca="1" si="182"/>
        <v>285185.48433440371</v>
      </c>
      <c r="V492" s="1">
        <f t="shared" ca="1" si="183"/>
        <v>69709.132008813438</v>
      </c>
      <c r="AD492" s="6">
        <f ca="1">IF(Table2[[#This Row],[gender]]="men",1,0)</f>
        <v>0</v>
      </c>
      <c r="AE492" s="7">
        <f ca="1">IF(Table2[[#This Row],[gender]]="women",1,0)</f>
        <v>1</v>
      </c>
      <c r="AF492" s="7"/>
      <c r="AG492" s="8"/>
      <c r="AI492" s="6">
        <f ca="1">IF(Table2[[#This Row],[field_of_work]]="health",1,0)</f>
        <v>0</v>
      </c>
      <c r="AJ492" s="7">
        <f ca="1">IF(Table2[[#This Row],[field_of_work]]="construction",1,0)</f>
        <v>0</v>
      </c>
      <c r="AK492" s="7">
        <f ca="1">IF(Table2[[#This Row],[field_of_work]]="teaching",1,0)</f>
        <v>0</v>
      </c>
      <c r="AL492" s="7">
        <f ca="1">IF(Table2[[#This Row],[field_of_work]]="IT",1,0)</f>
        <v>0</v>
      </c>
      <c r="AM492" s="7">
        <f ca="1">IF(Table2[[#This Row],[field_of_work]]="general work",1,0)</f>
        <v>1</v>
      </c>
      <c r="AN492" s="7">
        <f ca="1">IF(Table2[[#This Row],[field_of_work]]="agriculture",1,0)</f>
        <v>0</v>
      </c>
      <c r="AO492" s="7"/>
      <c r="AP492" s="7"/>
      <c r="AQ492" s="7"/>
      <c r="AR492" s="7"/>
      <c r="AS492" s="7"/>
      <c r="AT492" s="8"/>
      <c r="AV492" s="19">
        <f t="shared" ca="1" si="163"/>
        <v>30894.393661827155</v>
      </c>
      <c r="AW492" s="8"/>
      <c r="AX492" s="6">
        <f ca="1">IF(Table2[[#This Row],[debts]]&gt;$AY$14,1,0)</f>
        <v>1</v>
      </c>
      <c r="AY492" s="7"/>
      <c r="AZ492" s="8"/>
      <c r="BA492" s="26">
        <f ca="1">Table2[[#This Row],[mortage_left]]/Table2[[#This Row],[value_of_house]]</f>
        <v>0.72790288627496358</v>
      </c>
      <c r="BB492" s="7">
        <f t="shared" ca="1" si="184"/>
        <v>0</v>
      </c>
      <c r="BC492" s="7"/>
      <c r="BD492" s="7"/>
      <c r="BE492" s="6">
        <f ca="1">IF(Table2[[#This Row],[area]]="area1",Table2[[#This Row],[income]],0)</f>
        <v>0</v>
      </c>
      <c r="BF492" s="7">
        <f ca="1">IF(Table2[[#This Row],[area]]="area2",Table2[[#This Row],[income]],0)</f>
        <v>0</v>
      </c>
      <c r="BG492" s="7">
        <f ca="1">IF(Table2[[#This Row],[area]]="area3",Table2[[#This Row],[income]],0)</f>
        <v>0</v>
      </c>
      <c r="BH492" s="7">
        <f ca="1">IF(Table2[[#This Row],[area]]="area4",Table2[[#This Row],[income]],0)</f>
        <v>0</v>
      </c>
      <c r="BI492" s="7">
        <f ca="1">IF(Table2[[#This Row],[area]]="area5",Table2[[#This Row],[income]],0)</f>
        <v>0</v>
      </c>
      <c r="BJ492" s="7">
        <f ca="1">IF(Table2[[#This Row],[area]]="area6",Table2[[#This Row],[income]],0)</f>
        <v>51808</v>
      </c>
      <c r="BK492" s="7">
        <f ca="1">IF(Table2[[#This Row],[area]]="area7",Table2[[#This Row],[income]],0)</f>
        <v>0</v>
      </c>
      <c r="BL492" s="7">
        <f ca="1">IF(Table2[[#This Row],[area]]="area8",Table2[[#This Row],[income]],0)</f>
        <v>0</v>
      </c>
      <c r="BM492" s="7">
        <f ca="1">IF(Table2[[#This Row],[area]]="area9",Table2[[#This Row],[income]],0)</f>
        <v>0</v>
      </c>
      <c r="BN492" s="7">
        <f ca="1">IF(Table2[[#This Row],[area]]="area10",Table2[[#This Row],[income]],0)</f>
        <v>0</v>
      </c>
      <c r="BO492" s="6">
        <f ca="1">IF(Table2[[#This Row],[field_of_work]]="health",Table2[[#This Row],[income]],0)</f>
        <v>0</v>
      </c>
      <c r="BP492" s="7">
        <f ca="1">IF(Table2[[#This Row],[field_of_work]]="construction",Table2[[#This Row],[income]],0)</f>
        <v>0</v>
      </c>
      <c r="BQ492" s="7">
        <f ca="1">IF(Table2[[#This Row],[field_of_work]]="teaching",Table2[[#This Row],[income]],0)</f>
        <v>0</v>
      </c>
      <c r="BR492" s="7">
        <f ca="1">IF(Table2[[#This Row],[field_of_work]]="IT",Table2[[#This Row],[income]],0)</f>
        <v>0</v>
      </c>
      <c r="BS492" s="7">
        <f ca="1">IF(Table2[[#This Row],[field_of_work]]="general work",Table2[[#This Row],[income]],0)</f>
        <v>51808</v>
      </c>
      <c r="BT492" s="8">
        <f ca="1">IF(Table2[[#This Row],[field_of_work]]="agriculture",Table2[[#This Row],[income]],0)</f>
        <v>0</v>
      </c>
      <c r="BU492" s="6">
        <f ca="1">IF(Table2[[#This Row],[value_of_debts]]&gt;Table2[[#This Row],[income]],1,0)</f>
        <v>1</v>
      </c>
      <c r="BV492" s="7"/>
      <c r="BW492" s="6">
        <f ca="1">IF(Table2[[#This Row],[net_worth_of_person($)]]&gt;$BX$14,Table2[[#This Row],[age]],0)</f>
        <v>45</v>
      </c>
      <c r="BX492" s="8"/>
    </row>
    <row r="493" spans="2:76" x14ac:dyDescent="0.3">
      <c r="B493">
        <f t="shared" ca="1" si="164"/>
        <v>1</v>
      </c>
      <c r="C493" t="str">
        <f t="shared" ca="1" si="165"/>
        <v>men</v>
      </c>
      <c r="D493">
        <f t="shared" ca="1" si="166"/>
        <v>30</v>
      </c>
      <c r="E493">
        <f t="shared" ca="1" si="167"/>
        <v>4</v>
      </c>
      <c r="F493" t="str">
        <f t="shared" ca="1" si="168"/>
        <v>IT</v>
      </c>
      <c r="G493">
        <f t="shared" ca="1" si="169"/>
        <v>1</v>
      </c>
      <c r="H493" t="str">
        <f t="shared" ca="1" si="170"/>
        <v>highschool</v>
      </c>
      <c r="I493">
        <f t="shared" ca="1" si="171"/>
        <v>1</v>
      </c>
      <c r="J493">
        <f t="shared" ca="1" si="172"/>
        <v>3</v>
      </c>
      <c r="K493">
        <f t="shared" ca="1" si="173"/>
        <v>66734</v>
      </c>
      <c r="L493">
        <f t="shared" ca="1" si="174"/>
        <v>7</v>
      </c>
      <c r="M493" t="str">
        <f t="shared" ca="1" si="162"/>
        <v>area7</v>
      </c>
      <c r="N493">
        <f t="shared" ca="1" si="175"/>
        <v>400404</v>
      </c>
      <c r="O493" s="2">
        <f t="shared" ca="1" si="176"/>
        <v>156262.62012760097</v>
      </c>
      <c r="P493" s="1">
        <f t="shared" ca="1" si="177"/>
        <v>92683.180985481464</v>
      </c>
      <c r="Q493">
        <f t="shared" ca="1" si="178"/>
        <v>46836</v>
      </c>
      <c r="R493">
        <f t="shared" ca="1" si="179"/>
        <v>62936.6649306299</v>
      </c>
      <c r="S493">
        <f t="shared" ca="1" si="180"/>
        <v>73666.817553868052</v>
      </c>
      <c r="T493" s="1">
        <f t="shared" ca="1" si="181"/>
        <v>566753.99853934953</v>
      </c>
      <c r="U493" s="2">
        <f t="shared" ca="1" si="182"/>
        <v>266035.28505823086</v>
      </c>
      <c r="V493" s="1">
        <f t="shared" ca="1" si="183"/>
        <v>300718.71348111867</v>
      </c>
      <c r="AD493" s="6">
        <f ca="1">IF(Table2[[#This Row],[gender]]="men",1,0)</f>
        <v>1</v>
      </c>
      <c r="AE493" s="7">
        <f ca="1">IF(Table2[[#This Row],[gender]]="women",1,0)</f>
        <v>0</v>
      </c>
      <c r="AF493" s="7"/>
      <c r="AG493" s="8"/>
      <c r="AI493" s="6">
        <f ca="1">IF(Table2[[#This Row],[field_of_work]]="health",1,0)</f>
        <v>0</v>
      </c>
      <c r="AJ493" s="7">
        <f ca="1">IF(Table2[[#This Row],[field_of_work]]="construction",1,0)</f>
        <v>0</v>
      </c>
      <c r="AK493" s="7">
        <f ca="1">IF(Table2[[#This Row],[field_of_work]]="teaching",1,0)</f>
        <v>0</v>
      </c>
      <c r="AL493" s="7">
        <f ca="1">IF(Table2[[#This Row],[field_of_work]]="IT",1,0)</f>
        <v>1</v>
      </c>
      <c r="AM493" s="7">
        <f ca="1">IF(Table2[[#This Row],[field_of_work]]="general work",1,0)</f>
        <v>0</v>
      </c>
      <c r="AN493" s="7">
        <f ca="1">IF(Table2[[#This Row],[field_of_work]]="agriculture",1,0)</f>
        <v>0</v>
      </c>
      <c r="AO493" s="7"/>
      <c r="AP493" s="7"/>
      <c r="AQ493" s="7"/>
      <c r="AR493" s="7"/>
      <c r="AS493" s="7"/>
      <c r="AT493" s="8"/>
      <c r="AV493" s="19">
        <f t="shared" ca="1" si="163"/>
        <v>20053.006764767848</v>
      </c>
      <c r="AW493" s="8"/>
      <c r="AX493" s="6">
        <f ca="1">IF(Table2[[#This Row],[debts]]&gt;$AY$14,1,0)</f>
        <v>1</v>
      </c>
      <c r="AY493" s="7"/>
      <c r="AZ493" s="8"/>
      <c r="BA493" s="26">
        <f ca="1">Table2[[#This Row],[mortage_left]]/Table2[[#This Row],[value_of_house]]</f>
        <v>0.39026238530983948</v>
      </c>
      <c r="BB493" s="7">
        <f t="shared" ca="1" si="184"/>
        <v>0</v>
      </c>
      <c r="BC493" s="7"/>
      <c r="BD493" s="7"/>
      <c r="BE493" s="6">
        <f ca="1">IF(Table2[[#This Row],[area]]="area1",Table2[[#This Row],[income]],0)</f>
        <v>0</v>
      </c>
      <c r="BF493" s="7">
        <f ca="1">IF(Table2[[#This Row],[area]]="area2",Table2[[#This Row],[income]],0)</f>
        <v>0</v>
      </c>
      <c r="BG493" s="7">
        <f ca="1">IF(Table2[[#This Row],[area]]="area3",Table2[[#This Row],[income]],0)</f>
        <v>0</v>
      </c>
      <c r="BH493" s="7">
        <f ca="1">IF(Table2[[#This Row],[area]]="area4",Table2[[#This Row],[income]],0)</f>
        <v>0</v>
      </c>
      <c r="BI493" s="7">
        <f ca="1">IF(Table2[[#This Row],[area]]="area5",Table2[[#This Row],[income]],0)</f>
        <v>0</v>
      </c>
      <c r="BJ493" s="7">
        <f ca="1">IF(Table2[[#This Row],[area]]="area6",Table2[[#This Row],[income]],0)</f>
        <v>0</v>
      </c>
      <c r="BK493" s="7">
        <f ca="1">IF(Table2[[#This Row],[area]]="area7",Table2[[#This Row],[income]],0)</f>
        <v>66734</v>
      </c>
      <c r="BL493" s="7">
        <f ca="1">IF(Table2[[#This Row],[area]]="area8",Table2[[#This Row],[income]],0)</f>
        <v>0</v>
      </c>
      <c r="BM493" s="7">
        <f ca="1">IF(Table2[[#This Row],[area]]="area9",Table2[[#This Row],[income]],0)</f>
        <v>0</v>
      </c>
      <c r="BN493" s="7">
        <f ca="1">IF(Table2[[#This Row],[area]]="area10",Table2[[#This Row],[income]],0)</f>
        <v>0</v>
      </c>
      <c r="BO493" s="6">
        <f ca="1">IF(Table2[[#This Row],[field_of_work]]="health",Table2[[#This Row],[income]],0)</f>
        <v>0</v>
      </c>
      <c r="BP493" s="7">
        <f ca="1">IF(Table2[[#This Row],[field_of_work]]="construction",Table2[[#This Row],[income]],0)</f>
        <v>0</v>
      </c>
      <c r="BQ493" s="7">
        <f ca="1">IF(Table2[[#This Row],[field_of_work]]="teaching",Table2[[#This Row],[income]],0)</f>
        <v>0</v>
      </c>
      <c r="BR493" s="7">
        <f ca="1">IF(Table2[[#This Row],[field_of_work]]="IT",Table2[[#This Row],[income]],0)</f>
        <v>66734</v>
      </c>
      <c r="BS493" s="7">
        <f ca="1">IF(Table2[[#This Row],[field_of_work]]="general work",Table2[[#This Row],[income]],0)</f>
        <v>0</v>
      </c>
      <c r="BT493" s="8">
        <f ca="1">IF(Table2[[#This Row],[field_of_work]]="agriculture",Table2[[#This Row],[income]],0)</f>
        <v>0</v>
      </c>
      <c r="BU493" s="6">
        <f ca="1">IF(Table2[[#This Row],[value_of_debts]]&gt;Table2[[#This Row],[income]],1,0)</f>
        <v>1</v>
      </c>
      <c r="BV493" s="7"/>
      <c r="BW493" s="6">
        <f ca="1">IF(Table2[[#This Row],[net_worth_of_person($)]]&gt;$BX$14,Table2[[#This Row],[age]],0)</f>
        <v>30</v>
      </c>
      <c r="BX493" s="8"/>
    </row>
    <row r="494" spans="2:76" x14ac:dyDescent="0.3">
      <c r="B494">
        <f t="shared" ca="1" si="164"/>
        <v>2</v>
      </c>
      <c r="C494" t="str">
        <f t="shared" ca="1" si="165"/>
        <v>women</v>
      </c>
      <c r="D494">
        <f t="shared" ca="1" si="166"/>
        <v>26</v>
      </c>
      <c r="E494">
        <f t="shared" ca="1" si="167"/>
        <v>5</v>
      </c>
      <c r="F494" t="str">
        <f t="shared" ca="1" si="168"/>
        <v>general work</v>
      </c>
      <c r="G494">
        <f t="shared" ca="1" si="169"/>
        <v>1</v>
      </c>
      <c r="H494" t="str">
        <f t="shared" ca="1" si="170"/>
        <v>highschool</v>
      </c>
      <c r="I494">
        <f t="shared" ca="1" si="171"/>
        <v>2</v>
      </c>
      <c r="J494">
        <f t="shared" ca="1" si="172"/>
        <v>1</v>
      </c>
      <c r="K494">
        <f t="shared" ca="1" si="173"/>
        <v>28402</v>
      </c>
      <c r="L494">
        <f t="shared" ca="1" si="174"/>
        <v>6</v>
      </c>
      <c r="M494" t="str">
        <f t="shared" ca="1" si="162"/>
        <v>area6</v>
      </c>
      <c r="N494">
        <f t="shared" ca="1" si="175"/>
        <v>142010</v>
      </c>
      <c r="O494" s="2">
        <f t="shared" ca="1" si="176"/>
        <v>5157.6745773774264</v>
      </c>
      <c r="P494" s="1">
        <f t="shared" ca="1" si="177"/>
        <v>20053.006764767848</v>
      </c>
      <c r="Q494">
        <f t="shared" ca="1" si="178"/>
        <v>7750</v>
      </c>
      <c r="R494">
        <f t="shared" ca="1" si="179"/>
        <v>45984.167803379132</v>
      </c>
      <c r="S494">
        <f t="shared" ca="1" si="180"/>
        <v>20054.084582617328</v>
      </c>
      <c r="T494" s="1">
        <f t="shared" ca="1" si="181"/>
        <v>182117.09134738517</v>
      </c>
      <c r="U494" s="2">
        <f t="shared" ca="1" si="182"/>
        <v>58891.842380756556</v>
      </c>
      <c r="V494" s="1">
        <f t="shared" ca="1" si="183"/>
        <v>123225.24896662861</v>
      </c>
      <c r="AD494" s="6">
        <f ca="1">IF(Table2[[#This Row],[gender]]="men",1,0)</f>
        <v>0</v>
      </c>
      <c r="AE494" s="7">
        <f ca="1">IF(Table2[[#This Row],[gender]]="women",1,0)</f>
        <v>1</v>
      </c>
      <c r="AF494" s="7"/>
      <c r="AG494" s="8"/>
      <c r="AI494" s="6">
        <f ca="1">IF(Table2[[#This Row],[field_of_work]]="health",1,0)</f>
        <v>0</v>
      </c>
      <c r="AJ494" s="7">
        <f ca="1">IF(Table2[[#This Row],[field_of_work]]="construction",1,0)</f>
        <v>0</v>
      </c>
      <c r="AK494" s="7">
        <f ca="1">IF(Table2[[#This Row],[field_of_work]]="teaching",1,0)</f>
        <v>0</v>
      </c>
      <c r="AL494" s="7">
        <f ca="1">IF(Table2[[#This Row],[field_of_work]]="IT",1,0)</f>
        <v>0</v>
      </c>
      <c r="AM494" s="7">
        <f ca="1">IF(Table2[[#This Row],[field_of_work]]="general work",1,0)</f>
        <v>1</v>
      </c>
      <c r="AN494" s="7">
        <f ca="1">IF(Table2[[#This Row],[field_of_work]]="agriculture",1,0)</f>
        <v>0</v>
      </c>
      <c r="AO494" s="7"/>
      <c r="AP494" s="7"/>
      <c r="AQ494" s="7"/>
      <c r="AR494" s="7"/>
      <c r="AS494" s="7"/>
      <c r="AT494" s="8"/>
      <c r="AV494" s="19">
        <f t="shared" ca="1" si="163"/>
        <v>14378.977449788503</v>
      </c>
      <c r="AW494" s="8"/>
      <c r="AX494" s="6">
        <f ca="1">IF(Table2[[#This Row],[debts]]&gt;$AY$14,1,0)</f>
        <v>1</v>
      </c>
      <c r="AY494" s="7"/>
      <c r="AZ494" s="8"/>
      <c r="BA494" s="26">
        <f ca="1">Table2[[#This Row],[mortage_left]]/Table2[[#This Row],[value_of_house]]</f>
        <v>3.6319094270667041E-2</v>
      </c>
      <c r="BB494" s="7">
        <f t="shared" ca="1" si="184"/>
        <v>1</v>
      </c>
      <c r="BC494" s="7"/>
      <c r="BD494" s="7"/>
      <c r="BE494" s="6">
        <f ca="1">IF(Table2[[#This Row],[area]]="area1",Table2[[#This Row],[income]],0)</f>
        <v>0</v>
      </c>
      <c r="BF494" s="7">
        <f ca="1">IF(Table2[[#This Row],[area]]="area2",Table2[[#This Row],[income]],0)</f>
        <v>0</v>
      </c>
      <c r="BG494" s="7">
        <f ca="1">IF(Table2[[#This Row],[area]]="area3",Table2[[#This Row],[income]],0)</f>
        <v>0</v>
      </c>
      <c r="BH494" s="7">
        <f ca="1">IF(Table2[[#This Row],[area]]="area4",Table2[[#This Row],[income]],0)</f>
        <v>0</v>
      </c>
      <c r="BI494" s="7">
        <f ca="1">IF(Table2[[#This Row],[area]]="area5",Table2[[#This Row],[income]],0)</f>
        <v>0</v>
      </c>
      <c r="BJ494" s="7">
        <f ca="1">IF(Table2[[#This Row],[area]]="area6",Table2[[#This Row],[income]],0)</f>
        <v>28402</v>
      </c>
      <c r="BK494" s="7">
        <f ca="1">IF(Table2[[#This Row],[area]]="area7",Table2[[#This Row],[income]],0)</f>
        <v>0</v>
      </c>
      <c r="BL494" s="7">
        <f ca="1">IF(Table2[[#This Row],[area]]="area8",Table2[[#This Row],[income]],0)</f>
        <v>0</v>
      </c>
      <c r="BM494" s="7">
        <f ca="1">IF(Table2[[#This Row],[area]]="area9",Table2[[#This Row],[income]],0)</f>
        <v>0</v>
      </c>
      <c r="BN494" s="7">
        <f ca="1">IF(Table2[[#This Row],[area]]="area10",Table2[[#This Row],[income]],0)</f>
        <v>0</v>
      </c>
      <c r="BO494" s="6">
        <f ca="1">IF(Table2[[#This Row],[field_of_work]]="health",Table2[[#This Row],[income]],0)</f>
        <v>0</v>
      </c>
      <c r="BP494" s="7">
        <f ca="1">IF(Table2[[#This Row],[field_of_work]]="construction",Table2[[#This Row],[income]],0)</f>
        <v>0</v>
      </c>
      <c r="BQ494" s="7">
        <f ca="1">IF(Table2[[#This Row],[field_of_work]]="teaching",Table2[[#This Row],[income]],0)</f>
        <v>0</v>
      </c>
      <c r="BR494" s="7">
        <f ca="1">IF(Table2[[#This Row],[field_of_work]]="IT",Table2[[#This Row],[income]],0)</f>
        <v>0</v>
      </c>
      <c r="BS494" s="7">
        <f ca="1">IF(Table2[[#This Row],[field_of_work]]="general work",Table2[[#This Row],[income]],0)</f>
        <v>28402</v>
      </c>
      <c r="BT494" s="8">
        <f ca="1">IF(Table2[[#This Row],[field_of_work]]="agriculture",Table2[[#This Row],[income]],0)</f>
        <v>0</v>
      </c>
      <c r="BU494" s="6">
        <f ca="1">IF(Table2[[#This Row],[value_of_debts]]&gt;Table2[[#This Row],[income]],1,0)</f>
        <v>1</v>
      </c>
      <c r="BV494" s="7"/>
      <c r="BW494" s="6">
        <f ca="1">IF(Table2[[#This Row],[net_worth_of_person($)]]&gt;$BX$14,Table2[[#This Row],[age]],0)</f>
        <v>26</v>
      </c>
      <c r="BX494" s="8"/>
    </row>
    <row r="495" spans="2:76" x14ac:dyDescent="0.3">
      <c r="B495">
        <f t="shared" ca="1" si="164"/>
        <v>1</v>
      </c>
      <c r="C495" t="str">
        <f t="shared" ca="1" si="165"/>
        <v>men</v>
      </c>
      <c r="D495">
        <f t="shared" ca="1" si="166"/>
        <v>42</v>
      </c>
      <c r="E495">
        <f t="shared" ca="1" si="167"/>
        <v>5</v>
      </c>
      <c r="F495" t="str">
        <f t="shared" ca="1" si="168"/>
        <v>general work</v>
      </c>
      <c r="G495">
        <f t="shared" ca="1" si="169"/>
        <v>4</v>
      </c>
      <c r="H495" t="str">
        <f t="shared" ca="1" si="170"/>
        <v>technical</v>
      </c>
      <c r="I495">
        <f t="shared" ca="1" si="171"/>
        <v>0</v>
      </c>
      <c r="J495">
        <f t="shared" ca="1" si="172"/>
        <v>3</v>
      </c>
      <c r="K495">
        <f t="shared" ca="1" si="173"/>
        <v>50559</v>
      </c>
      <c r="L495">
        <f t="shared" ca="1" si="174"/>
        <v>13</v>
      </c>
      <c r="M495" t="str">
        <f t="shared" ca="1" si="162"/>
        <v>area10</v>
      </c>
      <c r="N495">
        <f t="shared" ca="1" si="175"/>
        <v>151677</v>
      </c>
      <c r="O495" s="2">
        <f t="shared" ca="1" si="176"/>
        <v>84512.912049945851</v>
      </c>
      <c r="P495" s="1">
        <f t="shared" ca="1" si="177"/>
        <v>43136.93234936551</v>
      </c>
      <c r="Q495">
        <f t="shared" ca="1" si="178"/>
        <v>8698</v>
      </c>
      <c r="R495">
        <f t="shared" ca="1" si="179"/>
        <v>97273.072714144611</v>
      </c>
      <c r="S495">
        <f t="shared" ca="1" si="180"/>
        <v>13921.248580763862</v>
      </c>
      <c r="T495" s="1">
        <f t="shared" ca="1" si="181"/>
        <v>208735.18093012937</v>
      </c>
      <c r="U495" s="2">
        <f t="shared" ca="1" si="182"/>
        <v>190483.98476409045</v>
      </c>
      <c r="V495" s="1">
        <f t="shared" ca="1" si="183"/>
        <v>18251.196166038921</v>
      </c>
      <c r="AD495" s="6">
        <f ca="1">IF(Table2[[#This Row],[gender]]="men",1,0)</f>
        <v>1</v>
      </c>
      <c r="AE495" s="7">
        <f ca="1">IF(Table2[[#This Row],[gender]]="women",1,0)</f>
        <v>0</v>
      </c>
      <c r="AF495" s="7"/>
      <c r="AG495" s="8"/>
      <c r="AI495" s="6">
        <f ca="1">IF(Table2[[#This Row],[field_of_work]]="health",1,0)</f>
        <v>0</v>
      </c>
      <c r="AJ495" s="7">
        <f ca="1">IF(Table2[[#This Row],[field_of_work]]="construction",1,0)</f>
        <v>0</v>
      </c>
      <c r="AK495" s="7">
        <f ca="1">IF(Table2[[#This Row],[field_of_work]]="teaching",1,0)</f>
        <v>0</v>
      </c>
      <c r="AL495" s="7">
        <f ca="1">IF(Table2[[#This Row],[field_of_work]]="IT",1,0)</f>
        <v>0</v>
      </c>
      <c r="AM495" s="7">
        <f ca="1">IF(Table2[[#This Row],[field_of_work]]="general work",1,0)</f>
        <v>1</v>
      </c>
      <c r="AN495" s="7">
        <f ca="1">IF(Table2[[#This Row],[field_of_work]]="agriculture",1,0)</f>
        <v>0</v>
      </c>
      <c r="AO495" s="7"/>
      <c r="AP495" s="7"/>
      <c r="AQ495" s="7"/>
      <c r="AR495" s="7"/>
      <c r="AS495" s="7"/>
      <c r="AT495" s="8"/>
      <c r="AV495" s="19">
        <f t="shared" ca="1" si="163"/>
        <v>17881.793702122213</v>
      </c>
      <c r="AW495" s="8"/>
      <c r="AX495" s="6">
        <f ca="1">IF(Table2[[#This Row],[debts]]&gt;$AY$14,1,0)</f>
        <v>1</v>
      </c>
      <c r="AY495" s="7"/>
      <c r="AZ495" s="8"/>
      <c r="BA495" s="26">
        <f ca="1">Table2[[#This Row],[mortage_left]]/Table2[[#This Row],[value_of_house]]</f>
        <v>0.55719002914051474</v>
      </c>
      <c r="BB495" s="7">
        <f t="shared" ca="1" si="184"/>
        <v>0</v>
      </c>
      <c r="BC495" s="7"/>
      <c r="BD495" s="7"/>
      <c r="BE495" s="6">
        <f ca="1">IF(Table2[[#This Row],[area]]="area1",Table2[[#This Row],[income]],0)</f>
        <v>0</v>
      </c>
      <c r="BF495" s="7">
        <f ca="1">IF(Table2[[#This Row],[area]]="area2",Table2[[#This Row],[income]],0)</f>
        <v>0</v>
      </c>
      <c r="BG495" s="7">
        <f ca="1">IF(Table2[[#This Row],[area]]="area3",Table2[[#This Row],[income]],0)</f>
        <v>0</v>
      </c>
      <c r="BH495" s="7">
        <f ca="1">IF(Table2[[#This Row],[area]]="area4",Table2[[#This Row],[income]],0)</f>
        <v>0</v>
      </c>
      <c r="BI495" s="7">
        <f ca="1">IF(Table2[[#This Row],[area]]="area5",Table2[[#This Row],[income]],0)</f>
        <v>0</v>
      </c>
      <c r="BJ495" s="7">
        <f ca="1">IF(Table2[[#This Row],[area]]="area6",Table2[[#This Row],[income]],0)</f>
        <v>0</v>
      </c>
      <c r="BK495" s="7">
        <f ca="1">IF(Table2[[#This Row],[area]]="area7",Table2[[#This Row],[income]],0)</f>
        <v>0</v>
      </c>
      <c r="BL495" s="7">
        <f ca="1">IF(Table2[[#This Row],[area]]="area8",Table2[[#This Row],[income]],0)</f>
        <v>0</v>
      </c>
      <c r="BM495" s="7">
        <f ca="1">IF(Table2[[#This Row],[area]]="area9",Table2[[#This Row],[income]],0)</f>
        <v>0</v>
      </c>
      <c r="BN495" s="7">
        <f ca="1">IF(Table2[[#This Row],[area]]="area10",Table2[[#This Row],[income]],0)</f>
        <v>50559</v>
      </c>
      <c r="BO495" s="6">
        <f ca="1">IF(Table2[[#This Row],[field_of_work]]="health",Table2[[#This Row],[income]],0)</f>
        <v>0</v>
      </c>
      <c r="BP495" s="7">
        <f ca="1">IF(Table2[[#This Row],[field_of_work]]="construction",Table2[[#This Row],[income]],0)</f>
        <v>0</v>
      </c>
      <c r="BQ495" s="7">
        <f ca="1">IF(Table2[[#This Row],[field_of_work]]="teaching",Table2[[#This Row],[income]],0)</f>
        <v>0</v>
      </c>
      <c r="BR495" s="7">
        <f ca="1">IF(Table2[[#This Row],[field_of_work]]="IT",Table2[[#This Row],[income]],0)</f>
        <v>0</v>
      </c>
      <c r="BS495" s="7">
        <f ca="1">IF(Table2[[#This Row],[field_of_work]]="general work",Table2[[#This Row],[income]],0)</f>
        <v>50559</v>
      </c>
      <c r="BT495" s="8">
        <f ca="1">IF(Table2[[#This Row],[field_of_work]]="agriculture",Table2[[#This Row],[income]],0)</f>
        <v>0</v>
      </c>
      <c r="BU495" s="6">
        <f ca="1">IF(Table2[[#This Row],[value_of_debts]]&gt;Table2[[#This Row],[income]],1,0)</f>
        <v>1</v>
      </c>
      <c r="BV495" s="7"/>
      <c r="BW495" s="6">
        <f ca="1">IF(Table2[[#This Row],[net_worth_of_person($)]]&gt;$BX$14,Table2[[#This Row],[age]],0)</f>
        <v>42</v>
      </c>
      <c r="BX495" s="8"/>
    </row>
    <row r="496" spans="2:76" x14ac:dyDescent="0.3">
      <c r="B496">
        <f t="shared" ca="1" si="164"/>
        <v>1</v>
      </c>
      <c r="C496" t="str">
        <f t="shared" ca="1" si="165"/>
        <v>men</v>
      </c>
      <c r="D496">
        <f t="shared" ca="1" si="166"/>
        <v>35</v>
      </c>
      <c r="E496">
        <f t="shared" ca="1" si="167"/>
        <v>1</v>
      </c>
      <c r="F496" t="str">
        <f t="shared" ca="1" si="168"/>
        <v>health</v>
      </c>
      <c r="G496">
        <f t="shared" ca="1" si="169"/>
        <v>3</v>
      </c>
      <c r="H496" t="str">
        <f t="shared" ca="1" si="170"/>
        <v>university</v>
      </c>
      <c r="I496">
        <f t="shared" ca="1" si="171"/>
        <v>3</v>
      </c>
      <c r="J496">
        <f t="shared" ca="1" si="172"/>
        <v>3</v>
      </c>
      <c r="K496">
        <f t="shared" ca="1" si="173"/>
        <v>86787</v>
      </c>
      <c r="L496">
        <f t="shared" ca="1" si="174"/>
        <v>10</v>
      </c>
      <c r="M496" t="str">
        <f t="shared" ca="1" si="162"/>
        <v>area10</v>
      </c>
      <c r="N496">
        <f t="shared" ca="1" si="175"/>
        <v>260361</v>
      </c>
      <c r="O496" s="2">
        <f t="shared" ca="1" si="176"/>
        <v>26366.987661643769</v>
      </c>
      <c r="P496" s="1">
        <f t="shared" ca="1" si="177"/>
        <v>53645.381106366636</v>
      </c>
      <c r="Q496">
        <f t="shared" ca="1" si="178"/>
        <v>31760</v>
      </c>
      <c r="R496">
        <f t="shared" ca="1" si="179"/>
        <v>29340.787215303746</v>
      </c>
      <c r="S496">
        <f t="shared" ca="1" si="180"/>
        <v>7973.3020534557481</v>
      </c>
      <c r="T496" s="1">
        <f t="shared" ca="1" si="181"/>
        <v>321979.68315982237</v>
      </c>
      <c r="U496" s="2">
        <f t="shared" ca="1" si="182"/>
        <v>87467.774876947515</v>
      </c>
      <c r="V496" s="1">
        <f t="shared" ca="1" si="183"/>
        <v>234511.90828287485</v>
      </c>
      <c r="AD496" s="6">
        <f ca="1">IF(Table2[[#This Row],[gender]]="men",1,0)</f>
        <v>1</v>
      </c>
      <c r="AE496" s="7">
        <f ca="1">IF(Table2[[#This Row],[gender]]="women",1,0)</f>
        <v>0</v>
      </c>
      <c r="AF496" s="7"/>
      <c r="AG496" s="8"/>
      <c r="AI496" s="6">
        <f ca="1">IF(Table2[[#This Row],[field_of_work]]="health",1,0)</f>
        <v>1</v>
      </c>
      <c r="AJ496" s="7">
        <f ca="1">IF(Table2[[#This Row],[field_of_work]]="construction",1,0)</f>
        <v>0</v>
      </c>
      <c r="AK496" s="7">
        <f ca="1">IF(Table2[[#This Row],[field_of_work]]="teaching",1,0)</f>
        <v>0</v>
      </c>
      <c r="AL496" s="7">
        <f ca="1">IF(Table2[[#This Row],[field_of_work]]="IT",1,0)</f>
        <v>0</v>
      </c>
      <c r="AM496" s="7">
        <f ca="1">IF(Table2[[#This Row],[field_of_work]]="general work",1,0)</f>
        <v>0</v>
      </c>
      <c r="AN496" s="7">
        <f ca="1">IF(Table2[[#This Row],[field_of_work]]="agriculture",1,0)</f>
        <v>0</v>
      </c>
      <c r="AO496" s="7"/>
      <c r="AP496" s="7"/>
      <c r="AQ496" s="7"/>
      <c r="AR496" s="7"/>
      <c r="AS496" s="7"/>
      <c r="AT496" s="8"/>
      <c r="AV496" s="19">
        <f t="shared" ca="1" si="163"/>
        <v>7571.5536624270317</v>
      </c>
      <c r="AW496" s="8"/>
      <c r="AX496" s="6">
        <f ca="1">IF(Table2[[#This Row],[debts]]&gt;$AY$14,1,0)</f>
        <v>1</v>
      </c>
      <c r="AY496" s="7"/>
      <c r="AZ496" s="8"/>
      <c r="BA496" s="26">
        <f ca="1">Table2[[#This Row],[mortage_left]]/Table2[[#This Row],[value_of_house]]</f>
        <v>0.1012708802840816</v>
      </c>
      <c r="BB496" s="7">
        <f t="shared" ca="1" si="184"/>
        <v>1</v>
      </c>
      <c r="BC496" s="7"/>
      <c r="BD496" s="7"/>
      <c r="BE496" s="6">
        <f ca="1">IF(Table2[[#This Row],[area]]="area1",Table2[[#This Row],[income]],0)</f>
        <v>0</v>
      </c>
      <c r="BF496" s="7">
        <f ca="1">IF(Table2[[#This Row],[area]]="area2",Table2[[#This Row],[income]],0)</f>
        <v>0</v>
      </c>
      <c r="BG496" s="7">
        <f ca="1">IF(Table2[[#This Row],[area]]="area3",Table2[[#This Row],[income]],0)</f>
        <v>0</v>
      </c>
      <c r="BH496" s="7">
        <f ca="1">IF(Table2[[#This Row],[area]]="area4",Table2[[#This Row],[income]],0)</f>
        <v>0</v>
      </c>
      <c r="BI496" s="7">
        <f ca="1">IF(Table2[[#This Row],[area]]="area5",Table2[[#This Row],[income]],0)</f>
        <v>0</v>
      </c>
      <c r="BJ496" s="7">
        <f ca="1">IF(Table2[[#This Row],[area]]="area6",Table2[[#This Row],[income]],0)</f>
        <v>0</v>
      </c>
      <c r="BK496" s="7">
        <f ca="1">IF(Table2[[#This Row],[area]]="area7",Table2[[#This Row],[income]],0)</f>
        <v>0</v>
      </c>
      <c r="BL496" s="7">
        <f ca="1">IF(Table2[[#This Row],[area]]="area8",Table2[[#This Row],[income]],0)</f>
        <v>0</v>
      </c>
      <c r="BM496" s="7">
        <f ca="1">IF(Table2[[#This Row],[area]]="area9",Table2[[#This Row],[income]],0)</f>
        <v>0</v>
      </c>
      <c r="BN496" s="7">
        <f ca="1">IF(Table2[[#This Row],[area]]="area10",Table2[[#This Row],[income]],0)</f>
        <v>86787</v>
      </c>
      <c r="BO496" s="6">
        <f ca="1">IF(Table2[[#This Row],[field_of_work]]="health",Table2[[#This Row],[income]],0)</f>
        <v>86787</v>
      </c>
      <c r="BP496" s="7">
        <f ca="1">IF(Table2[[#This Row],[field_of_work]]="construction",Table2[[#This Row],[income]],0)</f>
        <v>0</v>
      </c>
      <c r="BQ496" s="7">
        <f ca="1">IF(Table2[[#This Row],[field_of_work]]="teaching",Table2[[#This Row],[income]],0)</f>
        <v>0</v>
      </c>
      <c r="BR496" s="7">
        <f ca="1">IF(Table2[[#This Row],[field_of_work]]="IT",Table2[[#This Row],[income]],0)</f>
        <v>0</v>
      </c>
      <c r="BS496" s="7">
        <f ca="1">IF(Table2[[#This Row],[field_of_work]]="general work",Table2[[#This Row],[income]],0)</f>
        <v>0</v>
      </c>
      <c r="BT496" s="8">
        <f ca="1">IF(Table2[[#This Row],[field_of_work]]="agriculture",Table2[[#This Row],[income]],0)</f>
        <v>0</v>
      </c>
      <c r="BU496" s="6">
        <f ca="1">IF(Table2[[#This Row],[value_of_debts]]&gt;Table2[[#This Row],[income]],1,0)</f>
        <v>1</v>
      </c>
      <c r="BV496" s="7"/>
      <c r="BW496" s="6">
        <f ca="1">IF(Table2[[#This Row],[net_worth_of_person($)]]&gt;$BX$14,Table2[[#This Row],[age]],0)</f>
        <v>35</v>
      </c>
      <c r="BX496" s="8"/>
    </row>
    <row r="497" spans="2:76" x14ac:dyDescent="0.3">
      <c r="B497">
        <f t="shared" ca="1" si="164"/>
        <v>2</v>
      </c>
      <c r="C497" t="str">
        <f t="shared" ca="1" si="165"/>
        <v>women</v>
      </c>
      <c r="D497">
        <f t="shared" ca="1" si="166"/>
        <v>36</v>
      </c>
      <c r="E497">
        <f t="shared" ca="1" si="167"/>
        <v>1</v>
      </c>
      <c r="F497" t="str">
        <f t="shared" ca="1" si="168"/>
        <v>health</v>
      </c>
      <c r="G497">
        <f t="shared" ca="1" si="169"/>
        <v>1</v>
      </c>
      <c r="H497" t="str">
        <f t="shared" ca="1" si="170"/>
        <v>highschool</v>
      </c>
      <c r="I497">
        <f t="shared" ca="1" si="171"/>
        <v>0</v>
      </c>
      <c r="J497">
        <f t="shared" ca="1" si="172"/>
        <v>2</v>
      </c>
      <c r="K497">
        <f t="shared" ca="1" si="173"/>
        <v>25983</v>
      </c>
      <c r="L497">
        <f t="shared" ca="1" si="174"/>
        <v>1</v>
      </c>
      <c r="M497" t="str">
        <f t="shared" ca="1" si="162"/>
        <v>area1</v>
      </c>
      <c r="N497">
        <f t="shared" ca="1" si="175"/>
        <v>155898</v>
      </c>
      <c r="O497" s="2">
        <f t="shared" ca="1" si="176"/>
        <v>149893.39688812653</v>
      </c>
      <c r="P497" s="1">
        <f t="shared" ca="1" si="177"/>
        <v>15143.107324854063</v>
      </c>
      <c r="Q497">
        <f t="shared" ca="1" si="178"/>
        <v>9512</v>
      </c>
      <c r="R497">
        <f t="shared" ca="1" si="179"/>
        <v>39702.371325936409</v>
      </c>
      <c r="S497">
        <f t="shared" ca="1" si="180"/>
        <v>2919.1278550132761</v>
      </c>
      <c r="T497" s="1">
        <f t="shared" ca="1" si="181"/>
        <v>173960.23517986733</v>
      </c>
      <c r="U497" s="2">
        <f t="shared" ca="1" si="182"/>
        <v>199107.76821406293</v>
      </c>
      <c r="V497" s="1">
        <f t="shared" ca="1" si="183"/>
        <v>-25147.5330341956</v>
      </c>
      <c r="AD497" s="6">
        <f ca="1">IF(Table2[[#This Row],[gender]]="men",1,0)</f>
        <v>0</v>
      </c>
      <c r="AE497" s="7">
        <f ca="1">IF(Table2[[#This Row],[gender]]="women",1,0)</f>
        <v>1</v>
      </c>
      <c r="AF497" s="7"/>
      <c r="AG497" s="8"/>
      <c r="AI497" s="6">
        <f ca="1">IF(Table2[[#This Row],[field_of_work]]="health",1,0)</f>
        <v>1</v>
      </c>
      <c r="AJ497" s="7">
        <f ca="1">IF(Table2[[#This Row],[field_of_work]]="construction",1,0)</f>
        <v>0</v>
      </c>
      <c r="AK497" s="7">
        <f ca="1">IF(Table2[[#This Row],[field_of_work]]="teaching",1,0)</f>
        <v>0</v>
      </c>
      <c r="AL497" s="7">
        <f ca="1">IF(Table2[[#This Row],[field_of_work]]="IT",1,0)</f>
        <v>0</v>
      </c>
      <c r="AM497" s="7">
        <f ca="1">IF(Table2[[#This Row],[field_of_work]]="general work",1,0)</f>
        <v>0</v>
      </c>
      <c r="AN497" s="7">
        <f ca="1">IF(Table2[[#This Row],[field_of_work]]="agriculture",1,0)</f>
        <v>0</v>
      </c>
      <c r="AO497" s="7"/>
      <c r="AP497" s="7"/>
      <c r="AQ497" s="7"/>
      <c r="AR497" s="7"/>
      <c r="AS497" s="7"/>
      <c r="AT497" s="8"/>
      <c r="AV497" s="19">
        <f t="shared" ca="1" si="163"/>
        <v>34851.060809269227</v>
      </c>
      <c r="AW497" s="8"/>
      <c r="AX497" s="6">
        <f ca="1">IF(Table2[[#This Row],[debts]]&gt;$AY$14,1,0)</f>
        <v>1</v>
      </c>
      <c r="AY497" s="7"/>
      <c r="AZ497" s="8"/>
      <c r="BA497" s="26">
        <f ca="1">Table2[[#This Row],[mortage_left]]/Table2[[#This Row],[value_of_house]]</f>
        <v>0.96148377072269386</v>
      </c>
      <c r="BB497" s="7">
        <f t="shared" ca="1" si="184"/>
        <v>0</v>
      </c>
      <c r="BC497" s="7"/>
      <c r="BD497" s="7"/>
      <c r="BE497" s="6">
        <f ca="1">IF(Table2[[#This Row],[area]]="area1",Table2[[#This Row],[income]],0)</f>
        <v>25983</v>
      </c>
      <c r="BF497" s="7">
        <f ca="1">IF(Table2[[#This Row],[area]]="area2",Table2[[#This Row],[income]],0)</f>
        <v>0</v>
      </c>
      <c r="BG497" s="7">
        <f ca="1">IF(Table2[[#This Row],[area]]="area3",Table2[[#This Row],[income]],0)</f>
        <v>0</v>
      </c>
      <c r="BH497" s="7">
        <f ca="1">IF(Table2[[#This Row],[area]]="area4",Table2[[#This Row],[income]],0)</f>
        <v>0</v>
      </c>
      <c r="BI497" s="7">
        <f ca="1">IF(Table2[[#This Row],[area]]="area5",Table2[[#This Row],[income]],0)</f>
        <v>0</v>
      </c>
      <c r="BJ497" s="7">
        <f ca="1">IF(Table2[[#This Row],[area]]="area6",Table2[[#This Row],[income]],0)</f>
        <v>0</v>
      </c>
      <c r="BK497" s="7">
        <f ca="1">IF(Table2[[#This Row],[area]]="area7",Table2[[#This Row],[income]],0)</f>
        <v>0</v>
      </c>
      <c r="BL497" s="7">
        <f ca="1">IF(Table2[[#This Row],[area]]="area8",Table2[[#This Row],[income]],0)</f>
        <v>0</v>
      </c>
      <c r="BM497" s="7">
        <f ca="1">IF(Table2[[#This Row],[area]]="area9",Table2[[#This Row],[income]],0)</f>
        <v>0</v>
      </c>
      <c r="BN497" s="7">
        <f ca="1">IF(Table2[[#This Row],[area]]="area10",Table2[[#This Row],[income]],0)</f>
        <v>0</v>
      </c>
      <c r="BO497" s="6">
        <f ca="1">IF(Table2[[#This Row],[field_of_work]]="health",Table2[[#This Row],[income]],0)</f>
        <v>25983</v>
      </c>
      <c r="BP497" s="7">
        <f ca="1">IF(Table2[[#This Row],[field_of_work]]="construction",Table2[[#This Row],[income]],0)</f>
        <v>0</v>
      </c>
      <c r="BQ497" s="7">
        <f ca="1">IF(Table2[[#This Row],[field_of_work]]="teaching",Table2[[#This Row],[income]],0)</f>
        <v>0</v>
      </c>
      <c r="BR497" s="7">
        <f ca="1">IF(Table2[[#This Row],[field_of_work]]="IT",Table2[[#This Row],[income]],0)</f>
        <v>0</v>
      </c>
      <c r="BS497" s="7">
        <f ca="1">IF(Table2[[#This Row],[field_of_work]]="general work",Table2[[#This Row],[income]],0)</f>
        <v>0</v>
      </c>
      <c r="BT497" s="8">
        <f ca="1">IF(Table2[[#This Row],[field_of_work]]="agriculture",Table2[[#This Row],[income]],0)</f>
        <v>0</v>
      </c>
      <c r="BU497" s="6">
        <f ca="1">IF(Table2[[#This Row],[value_of_debts]]&gt;Table2[[#This Row],[income]],1,0)</f>
        <v>1</v>
      </c>
      <c r="BV497" s="7"/>
      <c r="BW497" s="6">
        <f ca="1">IF(Table2[[#This Row],[net_worth_of_person($)]]&gt;$BX$14,Table2[[#This Row],[age]],0)</f>
        <v>0</v>
      </c>
      <c r="BX497" s="8"/>
    </row>
    <row r="498" spans="2:76" x14ac:dyDescent="0.3">
      <c r="B498">
        <f t="shared" ca="1" si="164"/>
        <v>1</v>
      </c>
      <c r="C498" t="str">
        <f t="shared" ca="1" si="165"/>
        <v>men</v>
      </c>
      <c r="D498">
        <f t="shared" ca="1" si="166"/>
        <v>28</v>
      </c>
      <c r="E498">
        <f t="shared" ca="1" si="167"/>
        <v>2</v>
      </c>
      <c r="F498" t="str">
        <f t="shared" ca="1" si="168"/>
        <v>construction</v>
      </c>
      <c r="G498">
        <f t="shared" ca="1" si="169"/>
        <v>2</v>
      </c>
      <c r="H498" t="str">
        <f t="shared" ca="1" si="170"/>
        <v>college</v>
      </c>
      <c r="I498">
        <f t="shared" ca="1" si="171"/>
        <v>2</v>
      </c>
      <c r="J498">
        <f t="shared" ca="1" si="172"/>
        <v>2</v>
      </c>
      <c r="K498">
        <f t="shared" ca="1" si="173"/>
        <v>67480</v>
      </c>
      <c r="L498">
        <f t="shared" ca="1" si="174"/>
        <v>1</v>
      </c>
      <c r="M498" t="str">
        <f t="shared" ca="1" si="162"/>
        <v>area1</v>
      </c>
      <c r="N498">
        <f t="shared" ca="1" si="175"/>
        <v>202440</v>
      </c>
      <c r="O498" s="2">
        <f t="shared" ca="1" si="176"/>
        <v>193449.95879876154</v>
      </c>
      <c r="P498" s="1">
        <f t="shared" ca="1" si="177"/>
        <v>69702.121618538455</v>
      </c>
      <c r="Q498">
        <f t="shared" ca="1" si="178"/>
        <v>16177</v>
      </c>
      <c r="R498">
        <f t="shared" ca="1" si="179"/>
        <v>53911.540943899883</v>
      </c>
      <c r="S498">
        <f t="shared" ca="1" si="180"/>
        <v>4782.4024737192285</v>
      </c>
      <c r="T498" s="1">
        <f t="shared" ca="1" si="181"/>
        <v>276924.52409225766</v>
      </c>
      <c r="U498" s="2">
        <f t="shared" ca="1" si="182"/>
        <v>263538.49974266143</v>
      </c>
      <c r="V498" s="1">
        <f t="shared" ca="1" si="183"/>
        <v>13386.024349596235</v>
      </c>
      <c r="AD498" s="6">
        <f ca="1">IF(Table2[[#This Row],[gender]]="men",1,0)</f>
        <v>1</v>
      </c>
      <c r="AE498" s="7">
        <f ca="1">IF(Table2[[#This Row],[gender]]="women",1,0)</f>
        <v>0</v>
      </c>
      <c r="AF498" s="7"/>
      <c r="AG498" s="8"/>
      <c r="AI498" s="6">
        <f ca="1">IF(Table2[[#This Row],[field_of_work]]="health",1,0)</f>
        <v>0</v>
      </c>
      <c r="AJ498" s="7">
        <f ca="1">IF(Table2[[#This Row],[field_of_work]]="construction",1,0)</f>
        <v>1</v>
      </c>
      <c r="AK498" s="7">
        <f ca="1">IF(Table2[[#This Row],[field_of_work]]="teaching",1,0)</f>
        <v>0</v>
      </c>
      <c r="AL498" s="7">
        <f ca="1">IF(Table2[[#This Row],[field_of_work]]="IT",1,0)</f>
        <v>0</v>
      </c>
      <c r="AM498" s="7">
        <f ca="1">IF(Table2[[#This Row],[field_of_work]]="general work",1,0)</f>
        <v>0</v>
      </c>
      <c r="AN498" s="7">
        <f ca="1">IF(Table2[[#This Row],[field_of_work]]="agriculture",1,0)</f>
        <v>0</v>
      </c>
      <c r="AO498" s="7"/>
      <c r="AP498" s="7"/>
      <c r="AQ498" s="7"/>
      <c r="AR498" s="7"/>
      <c r="AS498" s="7"/>
      <c r="AT498" s="8"/>
      <c r="AV498" s="19">
        <f t="shared" ca="1" si="163"/>
        <v>41800.310027176769</v>
      </c>
      <c r="AW498" s="8"/>
      <c r="AX498" s="6">
        <f ca="1">IF(Table2[[#This Row],[debts]]&gt;$AY$14,1,0)</f>
        <v>1</v>
      </c>
      <c r="AY498" s="7"/>
      <c r="AZ498" s="8"/>
      <c r="BA498" s="26">
        <f ca="1">Table2[[#This Row],[mortage_left]]/Table2[[#This Row],[value_of_house]]</f>
        <v>0.95559157675736783</v>
      </c>
      <c r="BB498" s="7">
        <f t="shared" ca="1" si="184"/>
        <v>0</v>
      </c>
      <c r="BC498" s="7"/>
      <c r="BD498" s="7"/>
      <c r="BE498" s="6">
        <f ca="1">IF(Table2[[#This Row],[area]]="area1",Table2[[#This Row],[income]],0)</f>
        <v>67480</v>
      </c>
      <c r="BF498" s="7">
        <f ca="1">IF(Table2[[#This Row],[area]]="area2",Table2[[#This Row],[income]],0)</f>
        <v>0</v>
      </c>
      <c r="BG498" s="7">
        <f ca="1">IF(Table2[[#This Row],[area]]="area3",Table2[[#This Row],[income]],0)</f>
        <v>0</v>
      </c>
      <c r="BH498" s="7">
        <f ca="1">IF(Table2[[#This Row],[area]]="area4",Table2[[#This Row],[income]],0)</f>
        <v>0</v>
      </c>
      <c r="BI498" s="7">
        <f ca="1">IF(Table2[[#This Row],[area]]="area5",Table2[[#This Row],[income]],0)</f>
        <v>0</v>
      </c>
      <c r="BJ498" s="7">
        <f ca="1">IF(Table2[[#This Row],[area]]="area6",Table2[[#This Row],[income]],0)</f>
        <v>0</v>
      </c>
      <c r="BK498" s="7">
        <f ca="1">IF(Table2[[#This Row],[area]]="area7",Table2[[#This Row],[income]],0)</f>
        <v>0</v>
      </c>
      <c r="BL498" s="7">
        <f ca="1">IF(Table2[[#This Row],[area]]="area8",Table2[[#This Row],[income]],0)</f>
        <v>0</v>
      </c>
      <c r="BM498" s="7">
        <f ca="1">IF(Table2[[#This Row],[area]]="area9",Table2[[#This Row],[income]],0)</f>
        <v>0</v>
      </c>
      <c r="BN498" s="7">
        <f ca="1">IF(Table2[[#This Row],[area]]="area10",Table2[[#This Row],[income]],0)</f>
        <v>0</v>
      </c>
      <c r="BO498" s="6">
        <f ca="1">IF(Table2[[#This Row],[field_of_work]]="health",Table2[[#This Row],[income]],0)</f>
        <v>0</v>
      </c>
      <c r="BP498" s="7">
        <f ca="1">IF(Table2[[#This Row],[field_of_work]]="construction",Table2[[#This Row],[income]],0)</f>
        <v>67480</v>
      </c>
      <c r="BQ498" s="7">
        <f ca="1">IF(Table2[[#This Row],[field_of_work]]="teaching",Table2[[#This Row],[income]],0)</f>
        <v>0</v>
      </c>
      <c r="BR498" s="7">
        <f ca="1">IF(Table2[[#This Row],[field_of_work]]="IT",Table2[[#This Row],[income]],0)</f>
        <v>0</v>
      </c>
      <c r="BS498" s="7">
        <f ca="1">IF(Table2[[#This Row],[field_of_work]]="general work",Table2[[#This Row],[income]],0)</f>
        <v>0</v>
      </c>
      <c r="BT498" s="8">
        <f ca="1">IF(Table2[[#This Row],[field_of_work]]="agriculture",Table2[[#This Row],[income]],0)</f>
        <v>0</v>
      </c>
      <c r="BU498" s="6">
        <f ca="1">IF(Table2[[#This Row],[value_of_debts]]&gt;Table2[[#This Row],[income]],1,0)</f>
        <v>1</v>
      </c>
      <c r="BV498" s="7"/>
      <c r="BW498" s="6">
        <f ca="1">IF(Table2[[#This Row],[net_worth_of_person($)]]&gt;$BX$14,Table2[[#This Row],[age]],0)</f>
        <v>28</v>
      </c>
      <c r="BX498" s="8"/>
    </row>
    <row r="499" spans="2:76" x14ac:dyDescent="0.3">
      <c r="B499">
        <f t="shared" ca="1" si="164"/>
        <v>1</v>
      </c>
      <c r="C499" t="str">
        <f t="shared" ca="1" si="165"/>
        <v>men</v>
      </c>
      <c r="D499">
        <f t="shared" ca="1" si="166"/>
        <v>41</v>
      </c>
      <c r="E499">
        <f t="shared" ca="1" si="167"/>
        <v>6</v>
      </c>
      <c r="F499" t="str">
        <f t="shared" ca="1" si="168"/>
        <v>agriculture</v>
      </c>
      <c r="G499">
        <f t="shared" ca="1" si="169"/>
        <v>1</v>
      </c>
      <c r="H499" t="str">
        <f t="shared" ca="1" si="170"/>
        <v>highschool</v>
      </c>
      <c r="I499">
        <f t="shared" ca="1" si="171"/>
        <v>2</v>
      </c>
      <c r="J499">
        <f t="shared" ca="1" si="172"/>
        <v>1</v>
      </c>
      <c r="K499">
        <f t="shared" ca="1" si="173"/>
        <v>84325</v>
      </c>
      <c r="L499">
        <f t="shared" ca="1" si="174"/>
        <v>3</v>
      </c>
      <c r="M499" t="str">
        <f t="shared" ca="1" si="162"/>
        <v>area3</v>
      </c>
      <c r="N499">
        <f t="shared" ca="1" si="175"/>
        <v>505950</v>
      </c>
      <c r="O499" s="2">
        <f t="shared" ca="1" si="176"/>
        <v>103152.274702751</v>
      </c>
      <c r="P499" s="1">
        <f t="shared" ca="1" si="177"/>
        <v>41800.310027176769</v>
      </c>
      <c r="Q499">
        <f t="shared" ca="1" si="178"/>
        <v>24831</v>
      </c>
      <c r="R499">
        <f t="shared" ca="1" si="179"/>
        <v>23488.455396575813</v>
      </c>
      <c r="S499">
        <f t="shared" ca="1" si="180"/>
        <v>46306.473607040738</v>
      </c>
      <c r="T499" s="1">
        <f t="shared" ca="1" si="181"/>
        <v>594056.78363421746</v>
      </c>
      <c r="U499" s="2">
        <f t="shared" ca="1" si="182"/>
        <v>151471.73009932681</v>
      </c>
      <c r="V499" s="1">
        <f t="shared" ca="1" si="183"/>
        <v>442585.05353489064</v>
      </c>
      <c r="AD499" s="6">
        <f ca="1">IF(Table2[[#This Row],[gender]]="men",1,0)</f>
        <v>1</v>
      </c>
      <c r="AE499" s="7">
        <f ca="1">IF(Table2[[#This Row],[gender]]="women",1,0)</f>
        <v>0</v>
      </c>
      <c r="AF499" s="7"/>
      <c r="AG499" s="8"/>
      <c r="AI499" s="6">
        <f ca="1">IF(Table2[[#This Row],[field_of_work]]="health",1,0)</f>
        <v>0</v>
      </c>
      <c r="AJ499" s="7">
        <f ca="1">IF(Table2[[#This Row],[field_of_work]]="construction",1,0)</f>
        <v>0</v>
      </c>
      <c r="AK499" s="7">
        <f ca="1">IF(Table2[[#This Row],[field_of_work]]="teaching",1,0)</f>
        <v>0</v>
      </c>
      <c r="AL499" s="7">
        <f ca="1">IF(Table2[[#This Row],[field_of_work]]="IT",1,0)</f>
        <v>0</v>
      </c>
      <c r="AM499" s="7">
        <f ca="1">IF(Table2[[#This Row],[field_of_work]]="general work",1,0)</f>
        <v>0</v>
      </c>
      <c r="AN499" s="7">
        <f ca="1">IF(Table2[[#This Row],[field_of_work]]="agriculture",1,0)</f>
        <v>1</v>
      </c>
      <c r="AO499" s="7"/>
      <c r="AP499" s="7"/>
      <c r="AQ499" s="7"/>
      <c r="AR499" s="7"/>
      <c r="AS499" s="7"/>
      <c r="AT499" s="8"/>
      <c r="AV499" s="19">
        <f t="shared" ca="1" si="163"/>
        <v>1262.7332201443935</v>
      </c>
      <c r="AW499" s="8"/>
      <c r="AX499" s="6">
        <f ca="1">IF(Table2[[#This Row],[debts]]&gt;$AY$14,1,0)</f>
        <v>1</v>
      </c>
      <c r="AY499" s="7"/>
      <c r="AZ499" s="8"/>
      <c r="BA499" s="26">
        <f ca="1">Table2[[#This Row],[mortage_left]]/Table2[[#This Row],[value_of_house]]</f>
        <v>0.2038783964873031</v>
      </c>
      <c r="BB499" s="7">
        <f t="shared" ca="1" si="184"/>
        <v>1</v>
      </c>
      <c r="BC499" s="7"/>
      <c r="BD499" s="7"/>
      <c r="BE499" s="6">
        <f ca="1">IF(Table2[[#This Row],[area]]="area1",Table2[[#This Row],[income]],0)</f>
        <v>0</v>
      </c>
      <c r="BF499" s="7">
        <f ca="1">IF(Table2[[#This Row],[area]]="area2",Table2[[#This Row],[income]],0)</f>
        <v>0</v>
      </c>
      <c r="BG499" s="7">
        <f ca="1">IF(Table2[[#This Row],[area]]="area3",Table2[[#This Row],[income]],0)</f>
        <v>84325</v>
      </c>
      <c r="BH499" s="7">
        <f ca="1">IF(Table2[[#This Row],[area]]="area4",Table2[[#This Row],[income]],0)</f>
        <v>0</v>
      </c>
      <c r="BI499" s="7">
        <f ca="1">IF(Table2[[#This Row],[area]]="area5",Table2[[#This Row],[income]],0)</f>
        <v>0</v>
      </c>
      <c r="BJ499" s="7">
        <f ca="1">IF(Table2[[#This Row],[area]]="area6",Table2[[#This Row],[income]],0)</f>
        <v>0</v>
      </c>
      <c r="BK499" s="7">
        <f ca="1">IF(Table2[[#This Row],[area]]="area7",Table2[[#This Row],[income]],0)</f>
        <v>0</v>
      </c>
      <c r="BL499" s="7">
        <f ca="1">IF(Table2[[#This Row],[area]]="area8",Table2[[#This Row],[income]],0)</f>
        <v>0</v>
      </c>
      <c r="BM499" s="7">
        <f ca="1">IF(Table2[[#This Row],[area]]="area9",Table2[[#This Row],[income]],0)</f>
        <v>0</v>
      </c>
      <c r="BN499" s="7">
        <f ca="1">IF(Table2[[#This Row],[area]]="area10",Table2[[#This Row],[income]],0)</f>
        <v>0</v>
      </c>
      <c r="BO499" s="6">
        <f ca="1">IF(Table2[[#This Row],[field_of_work]]="health",Table2[[#This Row],[income]],0)</f>
        <v>0</v>
      </c>
      <c r="BP499" s="7">
        <f ca="1">IF(Table2[[#This Row],[field_of_work]]="construction",Table2[[#This Row],[income]],0)</f>
        <v>0</v>
      </c>
      <c r="BQ499" s="7">
        <f ca="1">IF(Table2[[#This Row],[field_of_work]]="teaching",Table2[[#This Row],[income]],0)</f>
        <v>0</v>
      </c>
      <c r="BR499" s="7">
        <f ca="1">IF(Table2[[#This Row],[field_of_work]]="IT",Table2[[#This Row],[income]],0)</f>
        <v>0</v>
      </c>
      <c r="BS499" s="7">
        <f ca="1">IF(Table2[[#This Row],[field_of_work]]="general work",Table2[[#This Row],[income]],0)</f>
        <v>0</v>
      </c>
      <c r="BT499" s="8">
        <f ca="1">IF(Table2[[#This Row],[field_of_work]]="agriculture",Table2[[#This Row],[income]],0)</f>
        <v>84325</v>
      </c>
      <c r="BU499" s="6">
        <f ca="1">IF(Table2[[#This Row],[value_of_debts]]&gt;Table2[[#This Row],[income]],1,0)</f>
        <v>1</v>
      </c>
      <c r="BV499" s="7"/>
      <c r="BW499" s="6">
        <f ca="1">IF(Table2[[#This Row],[net_worth_of_person($)]]&gt;$BX$14,Table2[[#This Row],[age]],0)</f>
        <v>41</v>
      </c>
      <c r="BX499" s="8"/>
    </row>
    <row r="500" spans="2:76" x14ac:dyDescent="0.3">
      <c r="B500">
        <f t="shared" ca="1" si="164"/>
        <v>2</v>
      </c>
      <c r="C500" t="str">
        <f t="shared" ca="1" si="165"/>
        <v>women</v>
      </c>
      <c r="D500">
        <f t="shared" ca="1" si="166"/>
        <v>39</v>
      </c>
      <c r="E500">
        <f t="shared" ca="1" si="167"/>
        <v>2</v>
      </c>
      <c r="F500" t="str">
        <f t="shared" ca="1" si="168"/>
        <v>construction</v>
      </c>
      <c r="G500">
        <f t="shared" ca="1" si="169"/>
        <v>2</v>
      </c>
      <c r="H500" t="str">
        <f t="shared" ca="1" si="170"/>
        <v>college</v>
      </c>
      <c r="I500">
        <f t="shared" ca="1" si="171"/>
        <v>4</v>
      </c>
      <c r="J500">
        <f t="shared" ca="1" si="172"/>
        <v>3</v>
      </c>
      <c r="K500">
        <f t="shared" ca="1" si="173"/>
        <v>44667</v>
      </c>
      <c r="L500">
        <f t="shared" ca="1" si="174"/>
        <v>13</v>
      </c>
      <c r="M500" t="str">
        <f t="shared" ca="1" si="162"/>
        <v>area10</v>
      </c>
      <c r="N500">
        <f t="shared" ca="1" si="175"/>
        <v>134001</v>
      </c>
      <c r="O500" s="2">
        <f t="shared" ca="1" si="176"/>
        <v>64295.527226657141</v>
      </c>
      <c r="P500" s="1">
        <f t="shared" ca="1" si="177"/>
        <v>3788.1996604331803</v>
      </c>
      <c r="Q500">
        <f t="shared" ca="1" si="178"/>
        <v>2554</v>
      </c>
      <c r="R500">
        <f t="shared" ca="1" si="179"/>
        <v>34402.076633174227</v>
      </c>
      <c r="S500">
        <f t="shared" ca="1" si="180"/>
        <v>24829.893818550387</v>
      </c>
      <c r="T500" s="1">
        <f t="shared" ca="1" si="181"/>
        <v>162619.09347898359</v>
      </c>
      <c r="U500" s="2">
        <f t="shared" ca="1" si="182"/>
        <v>101251.60385983138</v>
      </c>
      <c r="V500" s="1">
        <f t="shared" ca="1" si="183"/>
        <v>61367.489619152213</v>
      </c>
      <c r="AD500" s="6">
        <f ca="1">IF(Table2[[#This Row],[gender]]="men",1,0)</f>
        <v>0</v>
      </c>
      <c r="AE500" s="7">
        <f ca="1">IF(Table2[[#This Row],[gender]]="women",1,0)</f>
        <v>1</v>
      </c>
      <c r="AF500" s="7"/>
      <c r="AG500" s="8"/>
      <c r="AI500" s="6">
        <f ca="1">IF(Table2[[#This Row],[field_of_work]]="health",1,0)</f>
        <v>0</v>
      </c>
      <c r="AJ500" s="7">
        <f ca="1">IF(Table2[[#This Row],[field_of_work]]="construction",1,0)</f>
        <v>1</v>
      </c>
      <c r="AK500" s="7">
        <f ca="1">IF(Table2[[#This Row],[field_of_work]]="teaching",1,0)</f>
        <v>0</v>
      </c>
      <c r="AL500" s="7">
        <f ca="1">IF(Table2[[#This Row],[field_of_work]]="IT",1,0)</f>
        <v>0</v>
      </c>
      <c r="AM500" s="7">
        <f ca="1">IF(Table2[[#This Row],[field_of_work]]="general work",1,0)</f>
        <v>0</v>
      </c>
      <c r="AN500" s="7">
        <f ca="1">IF(Table2[[#This Row],[field_of_work]]="agriculture",1,0)</f>
        <v>0</v>
      </c>
      <c r="AO500" s="7"/>
      <c r="AP500" s="7"/>
      <c r="AQ500" s="7"/>
      <c r="AR500" s="7"/>
      <c r="AS500" s="7"/>
      <c r="AT500" s="8"/>
      <c r="AV500" s="19">
        <f t="shared" ca="1" si="163"/>
        <v>78399.821201255589</v>
      </c>
      <c r="AW500" s="8"/>
      <c r="AX500" s="6">
        <f ca="1">IF(Table2[[#This Row],[debts]]&gt;$AY$14,1,0)</f>
        <v>1</v>
      </c>
      <c r="AY500" s="7"/>
      <c r="AZ500" s="8"/>
      <c r="BA500" s="26">
        <f ca="1">Table2[[#This Row],[mortage_left]]/Table2[[#This Row],[value_of_house]]</f>
        <v>0.4798137866632125</v>
      </c>
      <c r="BB500" s="7">
        <f t="shared" ca="1" si="184"/>
        <v>0</v>
      </c>
      <c r="BC500" s="7"/>
      <c r="BD500" s="7"/>
      <c r="BE500" s="6">
        <f ca="1">IF(Table2[[#This Row],[area]]="area1",Table2[[#This Row],[income]],0)</f>
        <v>0</v>
      </c>
      <c r="BF500" s="7">
        <f ca="1">IF(Table2[[#This Row],[area]]="area2",Table2[[#This Row],[income]],0)</f>
        <v>0</v>
      </c>
      <c r="BG500" s="7">
        <f ca="1">IF(Table2[[#This Row],[area]]="area3",Table2[[#This Row],[income]],0)</f>
        <v>0</v>
      </c>
      <c r="BH500" s="7">
        <f ca="1">IF(Table2[[#This Row],[area]]="area4",Table2[[#This Row],[income]],0)</f>
        <v>0</v>
      </c>
      <c r="BI500" s="7">
        <f ca="1">IF(Table2[[#This Row],[area]]="area5",Table2[[#This Row],[income]],0)</f>
        <v>0</v>
      </c>
      <c r="BJ500" s="7">
        <f ca="1">IF(Table2[[#This Row],[area]]="area6",Table2[[#This Row],[income]],0)</f>
        <v>0</v>
      </c>
      <c r="BK500" s="7">
        <f ca="1">IF(Table2[[#This Row],[area]]="area7",Table2[[#This Row],[income]],0)</f>
        <v>0</v>
      </c>
      <c r="BL500" s="7">
        <f ca="1">IF(Table2[[#This Row],[area]]="area8",Table2[[#This Row],[income]],0)</f>
        <v>0</v>
      </c>
      <c r="BM500" s="7">
        <f ca="1">IF(Table2[[#This Row],[area]]="area9",Table2[[#This Row],[income]],0)</f>
        <v>0</v>
      </c>
      <c r="BN500" s="7">
        <f ca="1">IF(Table2[[#This Row],[area]]="area10",Table2[[#This Row],[income]],0)</f>
        <v>44667</v>
      </c>
      <c r="BO500" s="6">
        <f ca="1">IF(Table2[[#This Row],[field_of_work]]="health",Table2[[#This Row],[income]],0)</f>
        <v>0</v>
      </c>
      <c r="BP500" s="7">
        <f ca="1">IF(Table2[[#This Row],[field_of_work]]="construction",Table2[[#This Row],[income]],0)</f>
        <v>44667</v>
      </c>
      <c r="BQ500" s="7">
        <f ca="1">IF(Table2[[#This Row],[field_of_work]]="teaching",Table2[[#This Row],[income]],0)</f>
        <v>0</v>
      </c>
      <c r="BR500" s="7">
        <f ca="1">IF(Table2[[#This Row],[field_of_work]]="IT",Table2[[#This Row],[income]],0)</f>
        <v>0</v>
      </c>
      <c r="BS500" s="7">
        <f ca="1">IF(Table2[[#This Row],[field_of_work]]="general work",Table2[[#This Row],[income]],0)</f>
        <v>0</v>
      </c>
      <c r="BT500" s="8">
        <f ca="1">IF(Table2[[#This Row],[field_of_work]]="agriculture",Table2[[#This Row],[income]],0)</f>
        <v>0</v>
      </c>
      <c r="BU500" s="6">
        <f ca="1">IF(Table2[[#This Row],[value_of_debts]]&gt;Table2[[#This Row],[income]],1,0)</f>
        <v>1</v>
      </c>
      <c r="BV500" s="7"/>
      <c r="BW500" s="6">
        <f ca="1">IF(Table2[[#This Row],[net_worth_of_person($)]]&gt;$BX$14,Table2[[#This Row],[age]],0)</f>
        <v>39</v>
      </c>
      <c r="BX500" s="8"/>
    </row>
    <row r="501" spans="2:76" x14ac:dyDescent="0.3">
      <c r="B501">
        <f t="shared" ca="1" si="164"/>
        <v>2</v>
      </c>
      <c r="C501" t="str">
        <f t="shared" ca="1" si="165"/>
        <v>women</v>
      </c>
      <c r="D501">
        <f t="shared" ca="1" si="166"/>
        <v>41</v>
      </c>
      <c r="E501">
        <f t="shared" ca="1" si="167"/>
        <v>5</v>
      </c>
      <c r="F501" t="str">
        <f t="shared" ca="1" si="168"/>
        <v>general work</v>
      </c>
      <c r="G501">
        <f t="shared" ca="1" si="169"/>
        <v>5</v>
      </c>
      <c r="H501" t="str">
        <f t="shared" ca="1" si="170"/>
        <v>other</v>
      </c>
      <c r="I501">
        <f t="shared" ca="1" si="171"/>
        <v>1</v>
      </c>
      <c r="J501">
        <f t="shared" ca="1" si="172"/>
        <v>1</v>
      </c>
      <c r="K501">
        <f t="shared" ca="1" si="173"/>
        <v>80955</v>
      </c>
      <c r="L501">
        <f t="shared" ca="1" si="174"/>
        <v>9</v>
      </c>
      <c r="M501" t="str">
        <f t="shared" ca="1" si="162"/>
        <v>area9</v>
      </c>
      <c r="N501">
        <f t="shared" ca="1" si="175"/>
        <v>323820</v>
      </c>
      <c r="O501" s="2">
        <f t="shared" ca="1" si="176"/>
        <v>150365.42337842577</v>
      </c>
      <c r="P501" s="1">
        <f t="shared" ca="1" si="177"/>
        <v>78399.821201255589</v>
      </c>
      <c r="Q501">
        <f t="shared" ca="1" si="178"/>
        <v>2557</v>
      </c>
      <c r="R501">
        <f t="shared" ca="1" si="179"/>
        <v>30303.399758348023</v>
      </c>
      <c r="S501">
        <f t="shared" ca="1" si="180"/>
        <v>45175.292035989107</v>
      </c>
      <c r="T501" s="1">
        <f t="shared" ca="1" si="181"/>
        <v>447395.11323724472</v>
      </c>
      <c r="U501" s="2">
        <f t="shared" ca="1" si="182"/>
        <v>183225.82313677378</v>
      </c>
      <c r="V501" s="1">
        <f t="shared" ca="1" si="183"/>
        <v>264169.29010047094</v>
      </c>
      <c r="AD501" s="6">
        <f ca="1">IF(Table2[[#This Row],[gender]]="men",1,0)</f>
        <v>0</v>
      </c>
      <c r="AE501" s="7">
        <f ca="1">IF(Table2[[#This Row],[gender]]="women",1,0)</f>
        <v>1</v>
      </c>
      <c r="AF501" s="7"/>
      <c r="AG501" s="8"/>
      <c r="AI501" s="6">
        <f ca="1">IF(Table2[[#This Row],[field_of_work]]="health",1,0)</f>
        <v>0</v>
      </c>
      <c r="AJ501" s="7">
        <f ca="1">IF(Table2[[#This Row],[field_of_work]]="construction",1,0)</f>
        <v>0</v>
      </c>
      <c r="AK501" s="7">
        <f ca="1">IF(Table2[[#This Row],[field_of_work]]="teaching",1,0)</f>
        <v>0</v>
      </c>
      <c r="AL501" s="7">
        <f ca="1">IF(Table2[[#This Row],[field_of_work]]="IT",1,0)</f>
        <v>0</v>
      </c>
      <c r="AM501" s="7">
        <f ca="1">IF(Table2[[#This Row],[field_of_work]]="general work",1,0)</f>
        <v>1</v>
      </c>
      <c r="AN501" s="7">
        <f ca="1">IF(Table2[[#This Row],[field_of_work]]="agriculture",1,0)</f>
        <v>0</v>
      </c>
      <c r="AO501" s="7"/>
      <c r="AP501" s="7"/>
      <c r="AQ501" s="7"/>
      <c r="AR501" s="7"/>
      <c r="AS501" s="7"/>
      <c r="AT501" s="8"/>
      <c r="AV501" s="19">
        <f t="shared" ca="1" si="163"/>
        <v>49605.053645649787</v>
      </c>
      <c r="AW501" s="8"/>
      <c r="AX501" s="6">
        <f ca="1">IF(Table2[[#This Row],[debts]]&gt;$AY$14,1,0)</f>
        <v>1</v>
      </c>
      <c r="AY501" s="7"/>
      <c r="AZ501" s="8"/>
      <c r="BA501" s="26">
        <f ca="1">Table2[[#This Row],[mortage_left]]/Table2[[#This Row],[value_of_house]]</f>
        <v>0.46434878444328875</v>
      </c>
      <c r="BB501" s="7">
        <f t="shared" ca="1" si="184"/>
        <v>0</v>
      </c>
      <c r="BC501" s="7"/>
      <c r="BD501" s="7"/>
      <c r="BE501" s="6">
        <f ca="1">IF(Table2[[#This Row],[area]]="area1",Table2[[#This Row],[income]],0)</f>
        <v>0</v>
      </c>
      <c r="BF501" s="7">
        <f ca="1">IF(Table2[[#This Row],[area]]="area2",Table2[[#This Row],[income]],0)</f>
        <v>0</v>
      </c>
      <c r="BG501" s="7">
        <f ca="1">IF(Table2[[#This Row],[area]]="area3",Table2[[#This Row],[income]],0)</f>
        <v>0</v>
      </c>
      <c r="BH501" s="7">
        <f ca="1">IF(Table2[[#This Row],[area]]="area4",Table2[[#This Row],[income]],0)</f>
        <v>0</v>
      </c>
      <c r="BI501" s="7">
        <f ca="1">IF(Table2[[#This Row],[area]]="area5",Table2[[#This Row],[income]],0)</f>
        <v>0</v>
      </c>
      <c r="BJ501" s="7">
        <f ca="1">IF(Table2[[#This Row],[area]]="area6",Table2[[#This Row],[income]],0)</f>
        <v>0</v>
      </c>
      <c r="BK501" s="7">
        <f ca="1">IF(Table2[[#This Row],[area]]="area7",Table2[[#This Row],[income]],0)</f>
        <v>0</v>
      </c>
      <c r="BL501" s="7">
        <f ca="1">IF(Table2[[#This Row],[area]]="area8",Table2[[#This Row],[income]],0)</f>
        <v>0</v>
      </c>
      <c r="BM501" s="7">
        <f ca="1">IF(Table2[[#This Row],[area]]="area9",Table2[[#This Row],[income]],0)</f>
        <v>80955</v>
      </c>
      <c r="BN501" s="7">
        <f ca="1">IF(Table2[[#This Row],[area]]="area10",Table2[[#This Row],[income]],0)</f>
        <v>0</v>
      </c>
      <c r="BO501" s="6">
        <f ca="1">IF(Table2[[#This Row],[field_of_work]]="health",Table2[[#This Row],[income]],0)</f>
        <v>0</v>
      </c>
      <c r="BP501" s="7">
        <f ca="1">IF(Table2[[#This Row],[field_of_work]]="construction",Table2[[#This Row],[income]],0)</f>
        <v>0</v>
      </c>
      <c r="BQ501" s="7">
        <f ca="1">IF(Table2[[#This Row],[field_of_work]]="teaching",Table2[[#This Row],[income]],0)</f>
        <v>0</v>
      </c>
      <c r="BR501" s="7">
        <f ca="1">IF(Table2[[#This Row],[field_of_work]]="IT",Table2[[#This Row],[income]],0)</f>
        <v>0</v>
      </c>
      <c r="BS501" s="7">
        <f ca="1">IF(Table2[[#This Row],[field_of_work]]="general work",Table2[[#This Row],[income]],0)</f>
        <v>80955</v>
      </c>
      <c r="BT501" s="8">
        <f ca="1">IF(Table2[[#This Row],[field_of_work]]="agriculture",Table2[[#This Row],[income]],0)</f>
        <v>0</v>
      </c>
      <c r="BU501" s="6">
        <f ca="1">IF(Table2[[#This Row],[value_of_debts]]&gt;Table2[[#This Row],[income]],1,0)</f>
        <v>1</v>
      </c>
      <c r="BV501" s="7"/>
      <c r="BW501" s="6">
        <f ca="1">IF(Table2[[#This Row],[net_worth_of_person($)]]&gt;$BX$14,Table2[[#This Row],[age]],0)</f>
        <v>41</v>
      </c>
      <c r="BX501" s="8"/>
    </row>
    <row r="502" spans="2:76" x14ac:dyDescent="0.3">
      <c r="B502">
        <f t="shared" ca="1" si="164"/>
        <v>2</v>
      </c>
      <c r="C502" t="str">
        <f t="shared" ca="1" si="165"/>
        <v>women</v>
      </c>
      <c r="D502">
        <f t="shared" ca="1" si="166"/>
        <v>32</v>
      </c>
      <c r="E502">
        <f t="shared" ca="1" si="167"/>
        <v>4</v>
      </c>
      <c r="F502" t="str">
        <f t="shared" ca="1" si="168"/>
        <v>IT</v>
      </c>
      <c r="G502">
        <f t="shared" ca="1" si="169"/>
        <v>5</v>
      </c>
      <c r="H502" t="str">
        <f t="shared" ca="1" si="170"/>
        <v>other</v>
      </c>
      <c r="I502">
        <f t="shared" ca="1" si="171"/>
        <v>1</v>
      </c>
      <c r="J502">
        <f t="shared" ca="1" si="172"/>
        <v>2</v>
      </c>
      <c r="K502">
        <f t="shared" ca="1" si="173"/>
        <v>62846</v>
      </c>
      <c r="L502">
        <f t="shared" ca="1" si="174"/>
        <v>4</v>
      </c>
      <c r="M502" t="str">
        <f t="shared" ca="1" si="162"/>
        <v>area4</v>
      </c>
      <c r="N502">
        <f t="shared" ca="1" si="175"/>
        <v>188538</v>
      </c>
      <c r="O502" s="2">
        <f t="shared" ca="1" si="176"/>
        <v>24030.108252711369</v>
      </c>
      <c r="P502" s="1">
        <f t="shared" ca="1" si="177"/>
        <v>99210.107291299573</v>
      </c>
      <c r="Q502">
        <f t="shared" ca="1" si="178"/>
        <v>92190</v>
      </c>
      <c r="R502">
        <f t="shared" ca="1" si="179"/>
        <v>81930.839152730943</v>
      </c>
      <c r="S502">
        <f t="shared" ca="1" si="180"/>
        <v>71307.921888760917</v>
      </c>
      <c r="T502" s="1">
        <f t="shared" ca="1" si="181"/>
        <v>359056.02918006049</v>
      </c>
      <c r="U502" s="2">
        <f t="shared" ca="1" si="182"/>
        <v>198150.9474054423</v>
      </c>
      <c r="V502" s="1">
        <f t="shared" ca="1" si="183"/>
        <v>160905.08177461819</v>
      </c>
      <c r="AD502" s="6">
        <f ca="1">IF(Table2[[#This Row],[gender]]="men",1,0)</f>
        <v>0</v>
      </c>
      <c r="AE502" s="7">
        <f ca="1">IF(Table2[[#This Row],[gender]]="women",1,0)</f>
        <v>1</v>
      </c>
      <c r="AF502" s="7"/>
      <c r="AG502" s="8"/>
      <c r="AI502" s="6">
        <f ca="1">IF(Table2[[#This Row],[field_of_work]]="health",1,0)</f>
        <v>0</v>
      </c>
      <c r="AJ502" s="7">
        <f ca="1">IF(Table2[[#This Row],[field_of_work]]="construction",1,0)</f>
        <v>0</v>
      </c>
      <c r="AK502" s="7">
        <f ca="1">IF(Table2[[#This Row],[field_of_work]]="teaching",1,0)</f>
        <v>0</v>
      </c>
      <c r="AL502" s="7">
        <f ca="1">IF(Table2[[#This Row],[field_of_work]]="IT",1,0)</f>
        <v>1</v>
      </c>
      <c r="AM502" s="7">
        <f ca="1">IF(Table2[[#This Row],[field_of_work]]="general work",1,0)</f>
        <v>0</v>
      </c>
      <c r="AN502" s="7">
        <f ca="1">IF(Table2[[#This Row],[field_of_work]]="agriculture",1,0)</f>
        <v>0</v>
      </c>
      <c r="AO502" s="7"/>
      <c r="AP502" s="7"/>
      <c r="AQ502" s="7"/>
      <c r="AR502" s="7"/>
      <c r="AS502" s="7"/>
      <c r="AT502" s="8"/>
      <c r="AV502" s="19">
        <f t="shared" ca="1" si="163"/>
        <v>30578.284074471896</v>
      </c>
      <c r="AW502" s="8"/>
      <c r="AX502" s="6">
        <f ca="1">IF(Table2[[#This Row],[debts]]&gt;$AY$14,1,0)</f>
        <v>1</v>
      </c>
      <c r="AY502" s="7"/>
      <c r="AZ502" s="8"/>
      <c r="BA502" s="26">
        <f ca="1">Table2[[#This Row],[mortage_left]]/Table2[[#This Row],[value_of_house]]</f>
        <v>0.12745498654229581</v>
      </c>
      <c r="BB502" s="7">
        <f t="shared" ca="1" si="184"/>
        <v>1</v>
      </c>
      <c r="BC502" s="7"/>
      <c r="BD502" s="7"/>
      <c r="BE502" s="6">
        <f ca="1">IF(Table2[[#This Row],[area]]="area1",Table2[[#This Row],[income]],0)</f>
        <v>0</v>
      </c>
      <c r="BF502" s="7">
        <f ca="1">IF(Table2[[#This Row],[area]]="area2",Table2[[#This Row],[income]],0)</f>
        <v>0</v>
      </c>
      <c r="BG502" s="7">
        <f ca="1">IF(Table2[[#This Row],[area]]="area3",Table2[[#This Row],[income]],0)</f>
        <v>0</v>
      </c>
      <c r="BH502" s="7">
        <f ca="1">IF(Table2[[#This Row],[area]]="area4",Table2[[#This Row],[income]],0)</f>
        <v>62846</v>
      </c>
      <c r="BI502" s="7">
        <f ca="1">IF(Table2[[#This Row],[area]]="area5",Table2[[#This Row],[income]],0)</f>
        <v>0</v>
      </c>
      <c r="BJ502" s="7">
        <f ca="1">IF(Table2[[#This Row],[area]]="area6",Table2[[#This Row],[income]],0)</f>
        <v>0</v>
      </c>
      <c r="BK502" s="7">
        <f ca="1">IF(Table2[[#This Row],[area]]="area7",Table2[[#This Row],[income]],0)</f>
        <v>0</v>
      </c>
      <c r="BL502" s="7">
        <f ca="1">IF(Table2[[#This Row],[area]]="area8",Table2[[#This Row],[income]],0)</f>
        <v>0</v>
      </c>
      <c r="BM502" s="7">
        <f ca="1">IF(Table2[[#This Row],[area]]="area9",Table2[[#This Row],[income]],0)</f>
        <v>0</v>
      </c>
      <c r="BN502" s="7">
        <f ca="1">IF(Table2[[#This Row],[area]]="area10",Table2[[#This Row],[income]],0)</f>
        <v>0</v>
      </c>
      <c r="BO502" s="6">
        <f ca="1">IF(Table2[[#This Row],[field_of_work]]="health",Table2[[#This Row],[income]],0)</f>
        <v>0</v>
      </c>
      <c r="BP502" s="7">
        <f ca="1">IF(Table2[[#This Row],[field_of_work]]="construction",Table2[[#This Row],[income]],0)</f>
        <v>0</v>
      </c>
      <c r="BQ502" s="7">
        <f ca="1">IF(Table2[[#This Row],[field_of_work]]="teaching",Table2[[#This Row],[income]],0)</f>
        <v>0</v>
      </c>
      <c r="BR502" s="7">
        <f ca="1">IF(Table2[[#This Row],[field_of_work]]="IT",Table2[[#This Row],[income]],0)</f>
        <v>62846</v>
      </c>
      <c r="BS502" s="7">
        <f ca="1">IF(Table2[[#This Row],[field_of_work]]="general work",Table2[[#This Row],[income]],0)</f>
        <v>0</v>
      </c>
      <c r="BT502" s="8">
        <f ca="1">IF(Table2[[#This Row],[field_of_work]]="agriculture",Table2[[#This Row],[income]],0)</f>
        <v>0</v>
      </c>
      <c r="BU502" s="6">
        <f ca="1">IF(Table2[[#This Row],[value_of_debts]]&gt;Table2[[#This Row],[income]],1,0)</f>
        <v>1</v>
      </c>
      <c r="BV502" s="7"/>
      <c r="BW502" s="6">
        <f ca="1">IF(Table2[[#This Row],[net_worth_of_person($)]]&gt;$BX$14,Table2[[#This Row],[age]],0)</f>
        <v>32</v>
      </c>
      <c r="BX502" s="8"/>
    </row>
    <row r="503" spans="2:76" x14ac:dyDescent="0.3">
      <c r="B503">
        <f t="shared" ca="1" si="164"/>
        <v>1</v>
      </c>
      <c r="C503" t="str">
        <f t="shared" ca="1" si="165"/>
        <v>men</v>
      </c>
      <c r="D503">
        <f t="shared" ca="1" si="166"/>
        <v>41</v>
      </c>
      <c r="E503">
        <f t="shared" ca="1" si="167"/>
        <v>5</v>
      </c>
      <c r="F503" t="str">
        <f t="shared" ca="1" si="168"/>
        <v>general work</v>
      </c>
      <c r="G503">
        <f t="shared" ca="1" si="169"/>
        <v>1</v>
      </c>
      <c r="H503" t="str">
        <f t="shared" ca="1" si="170"/>
        <v>highschool</v>
      </c>
      <c r="I503">
        <f t="shared" ca="1" si="171"/>
        <v>0</v>
      </c>
      <c r="J503">
        <f t="shared" ca="1" si="172"/>
        <v>2</v>
      </c>
      <c r="K503">
        <f t="shared" ca="1" si="173"/>
        <v>43184</v>
      </c>
      <c r="L503">
        <f t="shared" ca="1" si="174"/>
        <v>7</v>
      </c>
      <c r="M503" t="str">
        <f t="shared" ca="1" si="162"/>
        <v>area7</v>
      </c>
      <c r="N503">
        <f t="shared" ca="1" si="175"/>
        <v>259104</v>
      </c>
      <c r="O503" s="2">
        <f t="shared" ca="1" si="176"/>
        <v>28181.322508992464</v>
      </c>
      <c r="P503" s="1">
        <f t="shared" ca="1" si="177"/>
        <v>61156.568148943792</v>
      </c>
      <c r="Q503">
        <f t="shared" ca="1" si="178"/>
        <v>10724</v>
      </c>
      <c r="R503">
        <f t="shared" ca="1" si="179"/>
        <v>79003.312871796879</v>
      </c>
      <c r="S503">
        <f t="shared" ca="1" si="180"/>
        <v>35331.813545484969</v>
      </c>
      <c r="T503" s="1">
        <f t="shared" ca="1" si="181"/>
        <v>355592.38169442874</v>
      </c>
      <c r="U503" s="2">
        <f t="shared" ca="1" si="182"/>
        <v>117908.63538078935</v>
      </c>
      <c r="V503" s="1">
        <f t="shared" ca="1" si="183"/>
        <v>237683.74631363939</v>
      </c>
      <c r="AD503" s="6">
        <f ca="1">IF(Table2[[#This Row],[gender]]="men",1,0)</f>
        <v>1</v>
      </c>
      <c r="AE503" s="7">
        <f ca="1">IF(Table2[[#This Row],[gender]]="women",1,0)</f>
        <v>0</v>
      </c>
      <c r="AF503" s="7"/>
      <c r="AG503" s="8"/>
      <c r="AI503" s="6">
        <f ca="1">IF(Table2[[#This Row],[field_of_work]]="health",1,0)</f>
        <v>0</v>
      </c>
      <c r="AJ503" s="7">
        <f ca="1">IF(Table2[[#This Row],[field_of_work]]="construction",1,0)</f>
        <v>0</v>
      </c>
      <c r="AK503" s="7">
        <f ca="1">IF(Table2[[#This Row],[field_of_work]]="teaching",1,0)</f>
        <v>0</v>
      </c>
      <c r="AL503" s="7">
        <f ca="1">IF(Table2[[#This Row],[field_of_work]]="IT",1,0)</f>
        <v>0</v>
      </c>
      <c r="AM503" s="7">
        <f ca="1">IF(Table2[[#This Row],[field_of_work]]="general work",1,0)</f>
        <v>1</v>
      </c>
      <c r="AN503" s="7">
        <f ca="1">IF(Table2[[#This Row],[field_of_work]]="agriculture",1,0)</f>
        <v>0</v>
      </c>
      <c r="AO503" s="7"/>
      <c r="AP503" s="7"/>
      <c r="AQ503" s="7"/>
      <c r="AR503" s="7"/>
      <c r="AS503" s="7"/>
      <c r="AT503" s="8"/>
      <c r="AV503" s="19">
        <f t="shared" ca="1" si="163"/>
        <v>72283.80530672305</v>
      </c>
      <c r="AW503" s="8"/>
      <c r="AX503" s="6">
        <f ca="1">IF(Table2[[#This Row],[debts]]&gt;$AY$14,1,0)</f>
        <v>1</v>
      </c>
      <c r="AY503" s="7"/>
      <c r="AZ503" s="8"/>
      <c r="BA503" s="26">
        <f ca="1">Table2[[#This Row],[mortage_left]]/Table2[[#This Row],[value_of_house]]</f>
        <v>0.10876452123082803</v>
      </c>
      <c r="BB503" s="7">
        <f t="shared" ca="1" si="184"/>
        <v>1</v>
      </c>
      <c r="BC503" s="7"/>
      <c r="BD503" s="7"/>
      <c r="BE503" s="6">
        <f ca="1">IF(Table2[[#This Row],[area]]="area1",Table2[[#This Row],[income]],0)</f>
        <v>0</v>
      </c>
      <c r="BF503" s="7">
        <f ca="1">IF(Table2[[#This Row],[area]]="area2",Table2[[#This Row],[income]],0)</f>
        <v>0</v>
      </c>
      <c r="BG503" s="7">
        <f ca="1">IF(Table2[[#This Row],[area]]="area3",Table2[[#This Row],[income]],0)</f>
        <v>0</v>
      </c>
      <c r="BH503" s="7">
        <f ca="1">IF(Table2[[#This Row],[area]]="area4",Table2[[#This Row],[income]],0)</f>
        <v>0</v>
      </c>
      <c r="BI503" s="7">
        <f ca="1">IF(Table2[[#This Row],[area]]="area5",Table2[[#This Row],[income]],0)</f>
        <v>0</v>
      </c>
      <c r="BJ503" s="7">
        <f ca="1">IF(Table2[[#This Row],[area]]="area6",Table2[[#This Row],[income]],0)</f>
        <v>0</v>
      </c>
      <c r="BK503" s="7">
        <f ca="1">IF(Table2[[#This Row],[area]]="area7",Table2[[#This Row],[income]],0)</f>
        <v>43184</v>
      </c>
      <c r="BL503" s="7">
        <f ca="1">IF(Table2[[#This Row],[area]]="area8",Table2[[#This Row],[income]],0)</f>
        <v>0</v>
      </c>
      <c r="BM503" s="7">
        <f ca="1">IF(Table2[[#This Row],[area]]="area9",Table2[[#This Row],[income]],0)</f>
        <v>0</v>
      </c>
      <c r="BN503" s="7">
        <f ca="1">IF(Table2[[#This Row],[area]]="area10",Table2[[#This Row],[income]],0)</f>
        <v>0</v>
      </c>
      <c r="BO503" s="6">
        <f ca="1">IF(Table2[[#This Row],[field_of_work]]="health",Table2[[#This Row],[income]],0)</f>
        <v>0</v>
      </c>
      <c r="BP503" s="7">
        <f ca="1">IF(Table2[[#This Row],[field_of_work]]="construction",Table2[[#This Row],[income]],0)</f>
        <v>0</v>
      </c>
      <c r="BQ503" s="7">
        <f ca="1">IF(Table2[[#This Row],[field_of_work]]="teaching",Table2[[#This Row],[income]],0)</f>
        <v>0</v>
      </c>
      <c r="BR503" s="7">
        <f ca="1">IF(Table2[[#This Row],[field_of_work]]="IT",Table2[[#This Row],[income]],0)</f>
        <v>0</v>
      </c>
      <c r="BS503" s="7">
        <f ca="1">IF(Table2[[#This Row],[field_of_work]]="general work",Table2[[#This Row],[income]],0)</f>
        <v>43184</v>
      </c>
      <c r="BT503" s="8">
        <f ca="1">IF(Table2[[#This Row],[field_of_work]]="agriculture",Table2[[#This Row],[income]],0)</f>
        <v>0</v>
      </c>
      <c r="BU503" s="6">
        <f ca="1">IF(Table2[[#This Row],[value_of_debts]]&gt;Table2[[#This Row],[income]],1,0)</f>
        <v>1</v>
      </c>
      <c r="BV503" s="7"/>
      <c r="BW503" s="6">
        <f ca="1">IF(Table2[[#This Row],[net_worth_of_person($)]]&gt;$BX$14,Table2[[#This Row],[age]],0)</f>
        <v>41</v>
      </c>
      <c r="BX503" s="8"/>
    </row>
    <row r="504" spans="2:76" x14ac:dyDescent="0.3">
      <c r="B504">
        <f t="shared" ca="1" si="164"/>
        <v>1</v>
      </c>
      <c r="C504" t="str">
        <f t="shared" ca="1" si="165"/>
        <v>men</v>
      </c>
      <c r="D504">
        <f t="shared" ca="1" si="166"/>
        <v>35</v>
      </c>
      <c r="E504">
        <f t="shared" ca="1" si="167"/>
        <v>2</v>
      </c>
      <c r="F504" t="str">
        <f t="shared" ca="1" si="168"/>
        <v>construction</v>
      </c>
      <c r="G504">
        <f t="shared" ca="1" si="169"/>
        <v>4</v>
      </c>
      <c r="H504" t="str">
        <f t="shared" ca="1" si="170"/>
        <v>technical</v>
      </c>
      <c r="I504">
        <f t="shared" ca="1" si="171"/>
        <v>0</v>
      </c>
      <c r="J504">
        <f t="shared" ca="1" si="172"/>
        <v>1</v>
      </c>
      <c r="K504">
        <f t="shared" ca="1" si="173"/>
        <v>86072</v>
      </c>
      <c r="L504">
        <f t="shared" ca="1" si="174"/>
        <v>1</v>
      </c>
      <c r="M504" t="str">
        <f t="shared" ca="1" si="162"/>
        <v>area1</v>
      </c>
      <c r="N504">
        <f t="shared" ca="1" si="175"/>
        <v>344288</v>
      </c>
      <c r="O504" s="2">
        <f t="shared" ca="1" si="176"/>
        <v>174894.9726042526</v>
      </c>
      <c r="P504" s="1">
        <f t="shared" ca="1" si="177"/>
        <v>72283.80530672305</v>
      </c>
      <c r="Q504">
        <f t="shared" ca="1" si="178"/>
        <v>67170</v>
      </c>
      <c r="R504">
        <f t="shared" ca="1" si="179"/>
        <v>70364.710716803253</v>
      </c>
      <c r="S504">
        <f t="shared" ca="1" si="180"/>
        <v>123509.88117775397</v>
      </c>
      <c r="T504" s="1">
        <f t="shared" ca="1" si="181"/>
        <v>540081.68648447702</v>
      </c>
      <c r="U504" s="2">
        <f t="shared" ca="1" si="182"/>
        <v>312429.68332105584</v>
      </c>
      <c r="V504" s="1">
        <f t="shared" ca="1" si="183"/>
        <v>227652.00316342118</v>
      </c>
      <c r="AD504" s="6">
        <f ca="1">IF(Table2[[#This Row],[gender]]="men",1,0)</f>
        <v>1</v>
      </c>
      <c r="AE504" s="7">
        <f ca="1">IF(Table2[[#This Row],[gender]]="women",1,0)</f>
        <v>0</v>
      </c>
      <c r="AF504" s="7"/>
      <c r="AG504" s="8"/>
      <c r="AI504" s="6">
        <f ca="1">IF(Table2[[#This Row],[field_of_work]]="health",1,0)</f>
        <v>0</v>
      </c>
      <c r="AJ504" s="7">
        <f ca="1">IF(Table2[[#This Row],[field_of_work]]="construction",1,0)</f>
        <v>1</v>
      </c>
      <c r="AK504" s="7">
        <f ca="1">IF(Table2[[#This Row],[field_of_work]]="teaching",1,0)</f>
        <v>0</v>
      </c>
      <c r="AL504" s="7">
        <f ca="1">IF(Table2[[#This Row],[field_of_work]]="IT",1,0)</f>
        <v>0</v>
      </c>
      <c r="AM504" s="7">
        <f ca="1">IF(Table2[[#This Row],[field_of_work]]="general work",1,0)</f>
        <v>0</v>
      </c>
      <c r="AN504" s="7">
        <f ca="1">IF(Table2[[#This Row],[field_of_work]]="agriculture",1,0)</f>
        <v>0</v>
      </c>
      <c r="AO504" s="7"/>
      <c r="AP504" s="7"/>
      <c r="AQ504" s="7"/>
      <c r="AR504" s="7"/>
      <c r="AS504" s="7"/>
      <c r="AT504" s="8"/>
      <c r="AV504" s="19">
        <f t="shared" ca="1" si="163"/>
        <v>26894.860858813943</v>
      </c>
      <c r="AW504" s="8"/>
      <c r="AX504" s="6">
        <f ca="1">IF(Table2[[#This Row],[debts]]&gt;$AY$14,1,0)</f>
        <v>1</v>
      </c>
      <c r="AY504" s="7"/>
      <c r="AZ504" s="8"/>
      <c r="BA504" s="26">
        <f ca="1">Table2[[#This Row],[mortage_left]]/Table2[[#This Row],[value_of_house]]</f>
        <v>0.50799032381103204</v>
      </c>
      <c r="BB504" s="7">
        <f t="shared" ca="1" si="184"/>
        <v>0</v>
      </c>
      <c r="BC504" s="7"/>
      <c r="BD504" s="7"/>
      <c r="BE504" s="6">
        <f ca="1">IF(Table2[[#This Row],[area]]="area1",Table2[[#This Row],[income]],0)</f>
        <v>86072</v>
      </c>
      <c r="BF504" s="7">
        <f ca="1">IF(Table2[[#This Row],[area]]="area2",Table2[[#This Row],[income]],0)</f>
        <v>0</v>
      </c>
      <c r="BG504" s="7">
        <f ca="1">IF(Table2[[#This Row],[area]]="area3",Table2[[#This Row],[income]],0)</f>
        <v>0</v>
      </c>
      <c r="BH504" s="7">
        <f ca="1">IF(Table2[[#This Row],[area]]="area4",Table2[[#This Row],[income]],0)</f>
        <v>0</v>
      </c>
      <c r="BI504" s="7">
        <f ca="1">IF(Table2[[#This Row],[area]]="area5",Table2[[#This Row],[income]],0)</f>
        <v>0</v>
      </c>
      <c r="BJ504" s="7">
        <f ca="1">IF(Table2[[#This Row],[area]]="area6",Table2[[#This Row],[income]],0)</f>
        <v>0</v>
      </c>
      <c r="BK504" s="7">
        <f ca="1">IF(Table2[[#This Row],[area]]="area7",Table2[[#This Row],[income]],0)</f>
        <v>0</v>
      </c>
      <c r="BL504" s="7">
        <f ca="1">IF(Table2[[#This Row],[area]]="area8",Table2[[#This Row],[income]],0)</f>
        <v>0</v>
      </c>
      <c r="BM504" s="7">
        <f ca="1">IF(Table2[[#This Row],[area]]="area9",Table2[[#This Row],[income]],0)</f>
        <v>0</v>
      </c>
      <c r="BN504" s="7">
        <f ca="1">IF(Table2[[#This Row],[area]]="area10",Table2[[#This Row],[income]],0)</f>
        <v>0</v>
      </c>
      <c r="BO504" s="6">
        <f ca="1">IF(Table2[[#This Row],[field_of_work]]="health",Table2[[#This Row],[income]],0)</f>
        <v>0</v>
      </c>
      <c r="BP504" s="7">
        <f ca="1">IF(Table2[[#This Row],[field_of_work]]="construction",Table2[[#This Row],[income]],0)</f>
        <v>86072</v>
      </c>
      <c r="BQ504" s="7">
        <f ca="1">IF(Table2[[#This Row],[field_of_work]]="teaching",Table2[[#This Row],[income]],0)</f>
        <v>0</v>
      </c>
      <c r="BR504" s="7">
        <f ca="1">IF(Table2[[#This Row],[field_of_work]]="IT",Table2[[#This Row],[income]],0)</f>
        <v>0</v>
      </c>
      <c r="BS504" s="7">
        <f ca="1">IF(Table2[[#This Row],[field_of_work]]="general work",Table2[[#This Row],[income]],0)</f>
        <v>0</v>
      </c>
      <c r="BT504" s="8">
        <f ca="1">IF(Table2[[#This Row],[field_of_work]]="agriculture",Table2[[#This Row],[income]],0)</f>
        <v>0</v>
      </c>
      <c r="BU504" s="6">
        <f ca="1">IF(Table2[[#This Row],[value_of_debts]]&gt;Table2[[#This Row],[income]],1,0)</f>
        <v>1</v>
      </c>
      <c r="BV504" s="7"/>
      <c r="BW504" s="6">
        <f ca="1">IF(Table2[[#This Row],[net_worth_of_person($)]]&gt;$BX$14,Table2[[#This Row],[age]],0)</f>
        <v>35</v>
      </c>
      <c r="BX504" s="8"/>
    </row>
    <row r="505" spans="2:76" x14ac:dyDescent="0.3">
      <c r="B505">
        <f t="shared" ca="1" si="164"/>
        <v>1</v>
      </c>
      <c r="C505" t="str">
        <f t="shared" ca="1" si="165"/>
        <v>men</v>
      </c>
      <c r="D505">
        <f t="shared" ca="1" si="166"/>
        <v>38</v>
      </c>
      <c r="E505">
        <f t="shared" ca="1" si="167"/>
        <v>1</v>
      </c>
      <c r="F505" t="str">
        <f t="shared" ca="1" si="168"/>
        <v>health</v>
      </c>
      <c r="G505">
        <f t="shared" ca="1" si="169"/>
        <v>1</v>
      </c>
      <c r="H505" t="str">
        <f t="shared" ca="1" si="170"/>
        <v>highschool</v>
      </c>
      <c r="I505">
        <f t="shared" ca="1" si="171"/>
        <v>0</v>
      </c>
      <c r="J505">
        <f t="shared" ca="1" si="172"/>
        <v>2</v>
      </c>
      <c r="K505">
        <f t="shared" ca="1" si="173"/>
        <v>70744</v>
      </c>
      <c r="L505">
        <f t="shared" ca="1" si="174"/>
        <v>1</v>
      </c>
      <c r="M505" t="str">
        <f t="shared" ca="1" si="162"/>
        <v>area1</v>
      </c>
      <c r="N505">
        <f t="shared" ca="1" si="175"/>
        <v>282976</v>
      </c>
      <c r="O505" s="2">
        <f t="shared" ca="1" si="176"/>
        <v>173223.55864411985</v>
      </c>
      <c r="P505" s="1">
        <f t="shared" ca="1" si="177"/>
        <v>53789.721717627886</v>
      </c>
      <c r="Q505">
        <f t="shared" ca="1" si="178"/>
        <v>18941</v>
      </c>
      <c r="R505">
        <f t="shared" ca="1" si="179"/>
        <v>23449.899629096002</v>
      </c>
      <c r="S505">
        <f t="shared" ca="1" si="180"/>
        <v>54515.336680340282</v>
      </c>
      <c r="T505" s="1">
        <f t="shared" ca="1" si="181"/>
        <v>391281.05839796818</v>
      </c>
      <c r="U505" s="2">
        <f t="shared" ca="1" si="182"/>
        <v>215614.45827321586</v>
      </c>
      <c r="V505" s="1">
        <f t="shared" ca="1" si="183"/>
        <v>175666.60012475232</v>
      </c>
      <c r="AD505" s="6">
        <f ca="1">IF(Table2[[#This Row],[gender]]="men",1,0)</f>
        <v>1</v>
      </c>
      <c r="AE505" s="7">
        <f ca="1">IF(Table2[[#This Row],[gender]]="women",1,0)</f>
        <v>0</v>
      </c>
      <c r="AF505" s="7"/>
      <c r="AG505" s="8"/>
      <c r="AI505" s="6">
        <f ca="1">IF(Table2[[#This Row],[field_of_work]]="health",1,0)</f>
        <v>1</v>
      </c>
      <c r="AJ505" s="7">
        <f ca="1">IF(Table2[[#This Row],[field_of_work]]="construction",1,0)</f>
        <v>0</v>
      </c>
      <c r="AK505" s="7">
        <f ca="1">IF(Table2[[#This Row],[field_of_work]]="teaching",1,0)</f>
        <v>0</v>
      </c>
      <c r="AL505" s="7">
        <f ca="1">IF(Table2[[#This Row],[field_of_work]]="IT",1,0)</f>
        <v>0</v>
      </c>
      <c r="AM505" s="7">
        <f ca="1">IF(Table2[[#This Row],[field_of_work]]="general work",1,0)</f>
        <v>0</v>
      </c>
      <c r="AN505" s="7">
        <f ca="1">IF(Table2[[#This Row],[field_of_work]]="agriculture",1,0)</f>
        <v>0</v>
      </c>
      <c r="AO505" s="7"/>
      <c r="AP505" s="7"/>
      <c r="AQ505" s="7"/>
      <c r="AR505" s="7"/>
      <c r="AS505" s="7"/>
      <c r="AT505" s="8"/>
      <c r="AV505" s="19">
        <f t="shared" ca="1" si="163"/>
        <v>26393.904636778014</v>
      </c>
      <c r="AW505" s="8"/>
      <c r="AX505" s="6">
        <f ca="1">IF(Table2[[#This Row],[debts]]&gt;$AY$14,1,0)</f>
        <v>1</v>
      </c>
      <c r="AY505" s="7"/>
      <c r="AZ505" s="8"/>
      <c r="BA505" s="26">
        <f ca="1">Table2[[#This Row],[mortage_left]]/Table2[[#This Row],[value_of_house]]</f>
        <v>0.61214929408896812</v>
      </c>
      <c r="BB505" s="7">
        <f t="shared" ca="1" si="184"/>
        <v>0</v>
      </c>
      <c r="BC505" s="7"/>
      <c r="BD505" s="7"/>
      <c r="BE505" s="6">
        <f ca="1">IF(Table2[[#This Row],[area]]="area1",Table2[[#This Row],[income]],0)</f>
        <v>70744</v>
      </c>
      <c r="BF505" s="7">
        <f ca="1">IF(Table2[[#This Row],[area]]="area2",Table2[[#This Row],[income]],0)</f>
        <v>0</v>
      </c>
      <c r="BG505" s="7">
        <f ca="1">IF(Table2[[#This Row],[area]]="area3",Table2[[#This Row],[income]],0)</f>
        <v>0</v>
      </c>
      <c r="BH505" s="7">
        <f ca="1">IF(Table2[[#This Row],[area]]="area4",Table2[[#This Row],[income]],0)</f>
        <v>0</v>
      </c>
      <c r="BI505" s="7">
        <f ca="1">IF(Table2[[#This Row],[area]]="area5",Table2[[#This Row],[income]],0)</f>
        <v>0</v>
      </c>
      <c r="BJ505" s="7">
        <f ca="1">IF(Table2[[#This Row],[area]]="area6",Table2[[#This Row],[income]],0)</f>
        <v>0</v>
      </c>
      <c r="BK505" s="7">
        <f ca="1">IF(Table2[[#This Row],[area]]="area7",Table2[[#This Row],[income]],0)</f>
        <v>0</v>
      </c>
      <c r="BL505" s="7">
        <f ca="1">IF(Table2[[#This Row],[area]]="area8",Table2[[#This Row],[income]],0)</f>
        <v>0</v>
      </c>
      <c r="BM505" s="7">
        <f ca="1">IF(Table2[[#This Row],[area]]="area9",Table2[[#This Row],[income]],0)</f>
        <v>0</v>
      </c>
      <c r="BN505" s="7">
        <f ca="1">IF(Table2[[#This Row],[area]]="area10",Table2[[#This Row],[income]],0)</f>
        <v>0</v>
      </c>
      <c r="BO505" s="6">
        <f ca="1">IF(Table2[[#This Row],[field_of_work]]="health",Table2[[#This Row],[income]],0)</f>
        <v>70744</v>
      </c>
      <c r="BP505" s="7">
        <f ca="1">IF(Table2[[#This Row],[field_of_work]]="construction",Table2[[#This Row],[income]],0)</f>
        <v>0</v>
      </c>
      <c r="BQ505" s="7">
        <f ca="1">IF(Table2[[#This Row],[field_of_work]]="teaching",Table2[[#This Row],[income]],0)</f>
        <v>0</v>
      </c>
      <c r="BR505" s="7">
        <f ca="1">IF(Table2[[#This Row],[field_of_work]]="IT",Table2[[#This Row],[income]],0)</f>
        <v>0</v>
      </c>
      <c r="BS505" s="7">
        <f ca="1">IF(Table2[[#This Row],[field_of_work]]="general work",Table2[[#This Row],[income]],0)</f>
        <v>0</v>
      </c>
      <c r="BT505" s="8">
        <f ca="1">IF(Table2[[#This Row],[field_of_work]]="agriculture",Table2[[#This Row],[income]],0)</f>
        <v>0</v>
      </c>
      <c r="BU505" s="6">
        <f ca="1">IF(Table2[[#This Row],[value_of_debts]]&gt;Table2[[#This Row],[income]],1,0)</f>
        <v>1</v>
      </c>
      <c r="BV505" s="7"/>
      <c r="BW505" s="6">
        <f ca="1">IF(Table2[[#This Row],[net_worth_of_person($)]]&gt;$BX$14,Table2[[#This Row],[age]],0)</f>
        <v>38</v>
      </c>
      <c r="BX505" s="8"/>
    </row>
    <row r="506" spans="2:76" x14ac:dyDescent="0.3">
      <c r="B506">
        <f t="shared" ca="1" si="164"/>
        <v>2</v>
      </c>
      <c r="C506" t="str">
        <f t="shared" ca="1" si="165"/>
        <v>women</v>
      </c>
      <c r="D506">
        <f t="shared" ca="1" si="166"/>
        <v>29</v>
      </c>
      <c r="E506">
        <f t="shared" ca="1" si="167"/>
        <v>4</v>
      </c>
      <c r="F506" t="str">
        <f t="shared" ca="1" si="168"/>
        <v>IT</v>
      </c>
      <c r="G506">
        <f t="shared" ca="1" si="169"/>
        <v>2</v>
      </c>
      <c r="H506" t="str">
        <f t="shared" ca="1" si="170"/>
        <v>college</v>
      </c>
      <c r="I506">
        <f t="shared" ca="1" si="171"/>
        <v>1</v>
      </c>
      <c r="J506">
        <f t="shared" ca="1" si="172"/>
        <v>3</v>
      </c>
      <c r="K506">
        <f t="shared" ca="1" si="173"/>
        <v>39819</v>
      </c>
      <c r="L506">
        <f t="shared" ca="1" si="174"/>
        <v>6</v>
      </c>
      <c r="M506" t="str">
        <f t="shared" ca="1" si="162"/>
        <v>area6</v>
      </c>
      <c r="N506">
        <f t="shared" ca="1" si="175"/>
        <v>238914</v>
      </c>
      <c r="O506" s="2">
        <f t="shared" ca="1" si="176"/>
        <v>169288.016736327</v>
      </c>
      <c r="P506" s="1">
        <f t="shared" ca="1" si="177"/>
        <v>79181.713910334045</v>
      </c>
      <c r="Q506">
        <f t="shared" ca="1" si="178"/>
        <v>23022</v>
      </c>
      <c r="R506">
        <f t="shared" ca="1" si="179"/>
        <v>15921.433480391788</v>
      </c>
      <c r="S506">
        <f t="shared" ca="1" si="180"/>
        <v>33003.417919521133</v>
      </c>
      <c r="T506" s="1">
        <f t="shared" ca="1" si="181"/>
        <v>351099.13182985515</v>
      </c>
      <c r="U506" s="2">
        <f t="shared" ca="1" si="182"/>
        <v>208231.45021671877</v>
      </c>
      <c r="V506" s="1">
        <f t="shared" ca="1" si="183"/>
        <v>142867.68161313637</v>
      </c>
      <c r="AD506" s="6">
        <f ca="1">IF(Table2[[#This Row],[gender]]="men",1,0)</f>
        <v>0</v>
      </c>
      <c r="AE506" s="7">
        <f ca="1">IF(Table2[[#This Row],[gender]]="women",1,0)</f>
        <v>1</v>
      </c>
      <c r="AF506" s="7"/>
      <c r="AG506" s="8"/>
      <c r="AI506" s="6">
        <f ca="1">IF(Table2[[#This Row],[field_of_work]]="health",1,0)</f>
        <v>0</v>
      </c>
      <c r="AJ506" s="7">
        <f ca="1">IF(Table2[[#This Row],[field_of_work]]="construction",1,0)</f>
        <v>0</v>
      </c>
      <c r="AK506" s="7">
        <f ca="1">IF(Table2[[#This Row],[field_of_work]]="teaching",1,0)</f>
        <v>0</v>
      </c>
      <c r="AL506" s="7">
        <f ca="1">IF(Table2[[#This Row],[field_of_work]]="IT",1,0)</f>
        <v>1</v>
      </c>
      <c r="AM506" s="7">
        <f ca="1">IF(Table2[[#This Row],[field_of_work]]="general work",1,0)</f>
        <v>0</v>
      </c>
      <c r="AN506" s="7">
        <f ca="1">IF(Table2[[#This Row],[field_of_work]]="agriculture",1,0)</f>
        <v>0</v>
      </c>
      <c r="AO506" s="7"/>
      <c r="AP506" s="7"/>
      <c r="AQ506" s="7"/>
      <c r="AR506" s="7"/>
      <c r="AS506" s="7"/>
      <c r="AT506" s="8"/>
      <c r="AV506" s="19">
        <f t="shared" ca="1" si="163"/>
        <v>2365.2124977737353</v>
      </c>
      <c r="AW506" s="8"/>
      <c r="AX506" s="6">
        <f ca="1">IF(Table2[[#This Row],[debts]]&gt;$AY$14,1,0)</f>
        <v>1</v>
      </c>
      <c r="AY506" s="7"/>
      <c r="AZ506" s="8"/>
      <c r="BA506" s="26">
        <f ca="1">Table2[[#This Row],[mortage_left]]/Table2[[#This Row],[value_of_house]]</f>
        <v>0.70857302935921296</v>
      </c>
      <c r="BB506" s="7">
        <f t="shared" ca="1" si="184"/>
        <v>0</v>
      </c>
      <c r="BC506" s="7"/>
      <c r="BD506" s="7"/>
      <c r="BE506" s="6">
        <f ca="1">IF(Table2[[#This Row],[area]]="area1",Table2[[#This Row],[income]],0)</f>
        <v>0</v>
      </c>
      <c r="BF506" s="7">
        <f ca="1">IF(Table2[[#This Row],[area]]="area2",Table2[[#This Row],[income]],0)</f>
        <v>0</v>
      </c>
      <c r="BG506" s="7">
        <f ca="1">IF(Table2[[#This Row],[area]]="area3",Table2[[#This Row],[income]],0)</f>
        <v>0</v>
      </c>
      <c r="BH506" s="7">
        <f ca="1">IF(Table2[[#This Row],[area]]="area4",Table2[[#This Row],[income]],0)</f>
        <v>0</v>
      </c>
      <c r="BI506" s="7">
        <f ca="1">IF(Table2[[#This Row],[area]]="area5",Table2[[#This Row],[income]],0)</f>
        <v>0</v>
      </c>
      <c r="BJ506" s="7">
        <f ca="1">IF(Table2[[#This Row],[area]]="area6",Table2[[#This Row],[income]],0)</f>
        <v>39819</v>
      </c>
      <c r="BK506" s="7">
        <f ca="1">IF(Table2[[#This Row],[area]]="area7",Table2[[#This Row],[income]],0)</f>
        <v>0</v>
      </c>
      <c r="BL506" s="7">
        <f ca="1">IF(Table2[[#This Row],[area]]="area8",Table2[[#This Row],[income]],0)</f>
        <v>0</v>
      </c>
      <c r="BM506" s="7">
        <f ca="1">IF(Table2[[#This Row],[area]]="area9",Table2[[#This Row],[income]],0)</f>
        <v>0</v>
      </c>
      <c r="BN506" s="7">
        <f ca="1">IF(Table2[[#This Row],[area]]="area10",Table2[[#This Row],[income]],0)</f>
        <v>0</v>
      </c>
      <c r="BO506" s="6">
        <f ca="1">IF(Table2[[#This Row],[field_of_work]]="health",Table2[[#This Row],[income]],0)</f>
        <v>0</v>
      </c>
      <c r="BP506" s="7">
        <f ca="1">IF(Table2[[#This Row],[field_of_work]]="construction",Table2[[#This Row],[income]],0)</f>
        <v>0</v>
      </c>
      <c r="BQ506" s="7">
        <f ca="1">IF(Table2[[#This Row],[field_of_work]]="teaching",Table2[[#This Row],[income]],0)</f>
        <v>0</v>
      </c>
      <c r="BR506" s="7">
        <f ca="1">IF(Table2[[#This Row],[field_of_work]]="IT",Table2[[#This Row],[income]],0)</f>
        <v>39819</v>
      </c>
      <c r="BS506" s="7">
        <f ca="1">IF(Table2[[#This Row],[field_of_work]]="general work",Table2[[#This Row],[income]],0)</f>
        <v>0</v>
      </c>
      <c r="BT506" s="8">
        <f ca="1">IF(Table2[[#This Row],[field_of_work]]="agriculture",Table2[[#This Row],[income]],0)</f>
        <v>0</v>
      </c>
      <c r="BU506" s="6">
        <f ca="1">IF(Table2[[#This Row],[value_of_debts]]&gt;Table2[[#This Row],[income]],1,0)</f>
        <v>1</v>
      </c>
      <c r="BV506" s="7"/>
      <c r="BW506" s="6">
        <f ca="1">IF(Table2[[#This Row],[net_worth_of_person($)]]&gt;$BX$14,Table2[[#This Row],[age]],0)</f>
        <v>29</v>
      </c>
      <c r="BX506" s="8"/>
    </row>
    <row r="507" spans="2:76" x14ac:dyDescent="0.3">
      <c r="B507">
        <f t="shared" ca="1" si="164"/>
        <v>2</v>
      </c>
      <c r="C507" t="str">
        <f t="shared" ca="1" si="165"/>
        <v>women</v>
      </c>
      <c r="D507">
        <f t="shared" ca="1" si="166"/>
        <v>26</v>
      </c>
      <c r="E507">
        <f t="shared" ca="1" si="167"/>
        <v>3</v>
      </c>
      <c r="F507" t="str">
        <f t="shared" ca="1" si="168"/>
        <v>teaching</v>
      </c>
      <c r="G507">
        <f t="shared" ca="1" si="169"/>
        <v>5</v>
      </c>
      <c r="H507" t="str">
        <f t="shared" ca="1" si="170"/>
        <v>other</v>
      </c>
      <c r="I507">
        <f t="shared" ca="1" si="171"/>
        <v>2</v>
      </c>
      <c r="J507">
        <f t="shared" ca="1" si="172"/>
        <v>2</v>
      </c>
      <c r="K507">
        <f t="shared" ca="1" si="173"/>
        <v>30206</v>
      </c>
      <c r="L507">
        <f t="shared" ca="1" si="174"/>
        <v>4</v>
      </c>
      <c r="M507" t="str">
        <f t="shared" ca="1" si="162"/>
        <v>area4</v>
      </c>
      <c r="N507">
        <f t="shared" ca="1" si="175"/>
        <v>90618</v>
      </c>
      <c r="O507" s="2">
        <f t="shared" ca="1" si="176"/>
        <v>64493.279183717823</v>
      </c>
      <c r="P507" s="1">
        <f t="shared" ca="1" si="177"/>
        <v>4730.4249955474706</v>
      </c>
      <c r="Q507">
        <f t="shared" ca="1" si="178"/>
        <v>2663</v>
      </c>
      <c r="R507">
        <f t="shared" ca="1" si="179"/>
        <v>42799.087272878445</v>
      </c>
      <c r="S507">
        <f t="shared" ca="1" si="180"/>
        <v>43003.513153526619</v>
      </c>
      <c r="T507" s="1">
        <f t="shared" ca="1" si="181"/>
        <v>138351.93814907409</v>
      </c>
      <c r="U507" s="2">
        <f t="shared" ca="1" si="182"/>
        <v>109955.36645659627</v>
      </c>
      <c r="V507" s="1">
        <f t="shared" ca="1" si="183"/>
        <v>28396.571692477824</v>
      </c>
      <c r="AD507" s="6">
        <f ca="1">IF(Table2[[#This Row],[gender]]="men",1,0)</f>
        <v>0</v>
      </c>
      <c r="AE507" s="7">
        <f ca="1">IF(Table2[[#This Row],[gender]]="women",1,0)</f>
        <v>1</v>
      </c>
      <c r="AF507" s="7"/>
      <c r="AG507" s="8"/>
      <c r="AI507" s="6">
        <f ca="1">IF(Table2[[#This Row],[field_of_work]]="health",1,0)</f>
        <v>0</v>
      </c>
      <c r="AJ507" s="7">
        <f ca="1">IF(Table2[[#This Row],[field_of_work]]="construction",1,0)</f>
        <v>0</v>
      </c>
      <c r="AK507" s="7">
        <f ca="1">IF(Table2[[#This Row],[field_of_work]]="teaching",1,0)</f>
        <v>1</v>
      </c>
      <c r="AL507" s="7">
        <f ca="1">IF(Table2[[#This Row],[field_of_work]]="IT",1,0)</f>
        <v>0</v>
      </c>
      <c r="AM507" s="7">
        <f ca="1">IF(Table2[[#This Row],[field_of_work]]="general work",1,0)</f>
        <v>0</v>
      </c>
      <c r="AN507" s="7">
        <f ca="1">IF(Table2[[#This Row],[field_of_work]]="agriculture",1,0)</f>
        <v>0</v>
      </c>
      <c r="AO507" s="7"/>
      <c r="AP507" s="7"/>
      <c r="AQ507" s="7"/>
      <c r="AR507" s="7"/>
      <c r="AS507" s="7"/>
      <c r="AT507" s="8"/>
      <c r="AV507" s="19">
        <f t="shared" ca="1" si="163"/>
        <v>35470.007300612786</v>
      </c>
      <c r="AW507" s="8"/>
      <c r="AX507" s="6">
        <f ca="1">IF(Table2[[#This Row],[debts]]&gt;$AY$14,1,0)</f>
        <v>1</v>
      </c>
      <c r="AY507" s="7"/>
      <c r="AZ507" s="8"/>
      <c r="BA507" s="26">
        <f ca="1">Table2[[#This Row],[mortage_left]]/Table2[[#This Row],[value_of_house]]</f>
        <v>0.71170495027166591</v>
      </c>
      <c r="BB507" s="7">
        <f t="shared" ca="1" si="184"/>
        <v>0</v>
      </c>
      <c r="BC507" s="7"/>
      <c r="BD507" s="7"/>
      <c r="BE507" s="6">
        <f ca="1">IF(Table2[[#This Row],[area]]="area1",Table2[[#This Row],[income]],0)</f>
        <v>0</v>
      </c>
      <c r="BF507" s="7">
        <f ca="1">IF(Table2[[#This Row],[area]]="area2",Table2[[#This Row],[income]],0)</f>
        <v>0</v>
      </c>
      <c r="BG507" s="7">
        <f ca="1">IF(Table2[[#This Row],[area]]="area3",Table2[[#This Row],[income]],0)</f>
        <v>0</v>
      </c>
      <c r="BH507" s="7">
        <f ca="1">IF(Table2[[#This Row],[area]]="area4",Table2[[#This Row],[income]],0)</f>
        <v>30206</v>
      </c>
      <c r="BI507" s="7">
        <f ca="1">IF(Table2[[#This Row],[area]]="area5",Table2[[#This Row],[income]],0)</f>
        <v>0</v>
      </c>
      <c r="BJ507" s="7">
        <f ca="1">IF(Table2[[#This Row],[area]]="area6",Table2[[#This Row],[income]],0)</f>
        <v>0</v>
      </c>
      <c r="BK507" s="7">
        <f ca="1">IF(Table2[[#This Row],[area]]="area7",Table2[[#This Row],[income]],0)</f>
        <v>0</v>
      </c>
      <c r="BL507" s="7">
        <f ca="1">IF(Table2[[#This Row],[area]]="area8",Table2[[#This Row],[income]],0)</f>
        <v>0</v>
      </c>
      <c r="BM507" s="7">
        <f ca="1">IF(Table2[[#This Row],[area]]="area9",Table2[[#This Row],[income]],0)</f>
        <v>0</v>
      </c>
      <c r="BN507" s="7">
        <f ca="1">IF(Table2[[#This Row],[area]]="area10",Table2[[#This Row],[income]],0)</f>
        <v>0</v>
      </c>
      <c r="BO507" s="6">
        <f ca="1">IF(Table2[[#This Row],[field_of_work]]="health",Table2[[#This Row],[income]],0)</f>
        <v>0</v>
      </c>
      <c r="BP507" s="7">
        <f ca="1">IF(Table2[[#This Row],[field_of_work]]="construction",Table2[[#This Row],[income]],0)</f>
        <v>0</v>
      </c>
      <c r="BQ507" s="7">
        <f ca="1">IF(Table2[[#This Row],[field_of_work]]="teaching",Table2[[#This Row],[income]],0)</f>
        <v>30206</v>
      </c>
      <c r="BR507" s="7">
        <f ca="1">IF(Table2[[#This Row],[field_of_work]]="IT",Table2[[#This Row],[income]],0)</f>
        <v>0</v>
      </c>
      <c r="BS507" s="7">
        <f ca="1">IF(Table2[[#This Row],[field_of_work]]="general work",Table2[[#This Row],[income]],0)</f>
        <v>0</v>
      </c>
      <c r="BT507" s="8">
        <f ca="1">IF(Table2[[#This Row],[field_of_work]]="agriculture",Table2[[#This Row],[income]],0)</f>
        <v>0</v>
      </c>
      <c r="BU507" s="6">
        <f ca="1">IF(Table2[[#This Row],[value_of_debts]]&gt;Table2[[#This Row],[income]],1,0)</f>
        <v>1</v>
      </c>
      <c r="BV507" s="7"/>
      <c r="BW507" s="6">
        <f ca="1">IF(Table2[[#This Row],[net_worth_of_person($)]]&gt;$BX$14,Table2[[#This Row],[age]],0)</f>
        <v>26</v>
      </c>
      <c r="BX507" s="8"/>
    </row>
    <row r="508" spans="2:76" x14ac:dyDescent="0.3">
      <c r="B508">
        <f t="shared" ca="1" si="164"/>
        <v>1</v>
      </c>
      <c r="C508" t="str">
        <f t="shared" ca="1" si="165"/>
        <v>men</v>
      </c>
      <c r="D508">
        <f t="shared" ca="1" si="166"/>
        <v>26</v>
      </c>
      <c r="E508">
        <f t="shared" ca="1" si="167"/>
        <v>3</v>
      </c>
      <c r="F508" t="str">
        <f t="shared" ca="1" si="168"/>
        <v>teaching</v>
      </c>
      <c r="G508">
        <f t="shared" ca="1" si="169"/>
        <v>2</v>
      </c>
      <c r="H508" t="str">
        <f t="shared" ca="1" si="170"/>
        <v>college</v>
      </c>
      <c r="I508">
        <f t="shared" ca="1" si="171"/>
        <v>2</v>
      </c>
      <c r="J508">
        <f t="shared" ca="1" si="172"/>
        <v>3</v>
      </c>
      <c r="K508">
        <f t="shared" ca="1" si="173"/>
        <v>59081</v>
      </c>
      <c r="L508">
        <f t="shared" ca="1" si="174"/>
        <v>4</v>
      </c>
      <c r="M508" t="str">
        <f t="shared" ca="1" si="162"/>
        <v>area4</v>
      </c>
      <c r="N508">
        <f t="shared" ca="1" si="175"/>
        <v>236324</v>
      </c>
      <c r="O508" s="2">
        <f t="shared" ca="1" si="176"/>
        <v>233504.05024078256</v>
      </c>
      <c r="P508" s="1">
        <f t="shared" ca="1" si="177"/>
        <v>106410.02190183837</v>
      </c>
      <c r="Q508">
        <f t="shared" ca="1" si="178"/>
        <v>26237</v>
      </c>
      <c r="R508">
        <f t="shared" ca="1" si="179"/>
        <v>56208.235320281623</v>
      </c>
      <c r="S508">
        <f t="shared" ca="1" si="180"/>
        <v>72966.478407965362</v>
      </c>
      <c r="T508" s="1">
        <f t="shared" ca="1" si="181"/>
        <v>415700.50030980376</v>
      </c>
      <c r="U508" s="2">
        <f t="shared" ca="1" si="182"/>
        <v>315949.2855610642</v>
      </c>
      <c r="V508" s="1">
        <f t="shared" ca="1" si="183"/>
        <v>99751.214748739556</v>
      </c>
      <c r="AD508" s="6">
        <f ca="1">IF(Table2[[#This Row],[gender]]="men",1,0)</f>
        <v>1</v>
      </c>
      <c r="AE508" s="7">
        <f ca="1">IF(Table2[[#This Row],[gender]]="women",1,0)</f>
        <v>0</v>
      </c>
      <c r="AF508" s="7"/>
      <c r="AG508" s="8"/>
      <c r="AI508" s="6">
        <f ca="1">IF(Table2[[#This Row],[field_of_work]]="health",1,0)</f>
        <v>0</v>
      </c>
      <c r="AJ508" s="7">
        <f ca="1">IF(Table2[[#This Row],[field_of_work]]="construction",1,0)</f>
        <v>0</v>
      </c>
      <c r="AK508" s="7">
        <f ca="1">IF(Table2[[#This Row],[field_of_work]]="teaching",1,0)</f>
        <v>1</v>
      </c>
      <c r="AL508" s="7">
        <f ca="1">IF(Table2[[#This Row],[field_of_work]]="IT",1,0)</f>
        <v>0</v>
      </c>
      <c r="AM508" s="7">
        <f ca="1">IF(Table2[[#This Row],[field_of_work]]="general work",1,0)</f>
        <v>0</v>
      </c>
      <c r="AN508" s="7">
        <f ca="1">IF(Table2[[#This Row],[field_of_work]]="agriculture",1,0)</f>
        <v>0</v>
      </c>
      <c r="AO508" s="7"/>
      <c r="AP508" s="7"/>
      <c r="AQ508" s="7"/>
      <c r="AR508" s="7"/>
      <c r="AS508" s="7"/>
      <c r="AT508" s="8"/>
      <c r="AV508" s="19">
        <f t="shared" ca="1" si="163"/>
        <v>6015.4495664747665</v>
      </c>
      <c r="AW508" s="8"/>
      <c r="AX508" s="6">
        <f ca="1">IF(Table2[[#This Row],[debts]]&gt;$AY$14,1,0)</f>
        <v>1</v>
      </c>
      <c r="AY508" s="7"/>
      <c r="AZ508" s="8"/>
      <c r="BA508" s="26">
        <f ca="1">Table2[[#This Row],[mortage_left]]/Table2[[#This Row],[value_of_house]]</f>
        <v>0.98806744232825505</v>
      </c>
      <c r="BB508" s="7">
        <f t="shared" ca="1" si="184"/>
        <v>0</v>
      </c>
      <c r="BC508" s="7"/>
      <c r="BD508" s="7"/>
      <c r="BE508" s="6">
        <f ca="1">IF(Table2[[#This Row],[area]]="area1",Table2[[#This Row],[income]],0)</f>
        <v>0</v>
      </c>
      <c r="BF508" s="7">
        <f ca="1">IF(Table2[[#This Row],[area]]="area2",Table2[[#This Row],[income]],0)</f>
        <v>0</v>
      </c>
      <c r="BG508" s="7">
        <f ca="1">IF(Table2[[#This Row],[area]]="area3",Table2[[#This Row],[income]],0)</f>
        <v>0</v>
      </c>
      <c r="BH508" s="7">
        <f ca="1">IF(Table2[[#This Row],[area]]="area4",Table2[[#This Row],[income]],0)</f>
        <v>59081</v>
      </c>
      <c r="BI508" s="7">
        <f ca="1">IF(Table2[[#This Row],[area]]="area5",Table2[[#This Row],[income]],0)</f>
        <v>0</v>
      </c>
      <c r="BJ508" s="7">
        <f ca="1">IF(Table2[[#This Row],[area]]="area6",Table2[[#This Row],[income]],0)</f>
        <v>0</v>
      </c>
      <c r="BK508" s="7">
        <f ca="1">IF(Table2[[#This Row],[area]]="area7",Table2[[#This Row],[income]],0)</f>
        <v>0</v>
      </c>
      <c r="BL508" s="7">
        <f ca="1">IF(Table2[[#This Row],[area]]="area8",Table2[[#This Row],[income]],0)</f>
        <v>0</v>
      </c>
      <c r="BM508" s="7">
        <f ca="1">IF(Table2[[#This Row],[area]]="area9",Table2[[#This Row],[income]],0)</f>
        <v>0</v>
      </c>
      <c r="BN508" s="7">
        <f ca="1">IF(Table2[[#This Row],[area]]="area10",Table2[[#This Row],[income]],0)</f>
        <v>0</v>
      </c>
      <c r="BO508" s="6">
        <f ca="1">IF(Table2[[#This Row],[field_of_work]]="health",Table2[[#This Row],[income]],0)</f>
        <v>0</v>
      </c>
      <c r="BP508" s="7">
        <f ca="1">IF(Table2[[#This Row],[field_of_work]]="construction",Table2[[#This Row],[income]],0)</f>
        <v>0</v>
      </c>
      <c r="BQ508" s="7">
        <f ca="1">IF(Table2[[#This Row],[field_of_work]]="teaching",Table2[[#This Row],[income]],0)</f>
        <v>59081</v>
      </c>
      <c r="BR508" s="7">
        <f ca="1">IF(Table2[[#This Row],[field_of_work]]="IT",Table2[[#This Row],[income]],0)</f>
        <v>0</v>
      </c>
      <c r="BS508" s="7">
        <f ca="1">IF(Table2[[#This Row],[field_of_work]]="general work",Table2[[#This Row],[income]],0)</f>
        <v>0</v>
      </c>
      <c r="BT508" s="8">
        <f ca="1">IF(Table2[[#This Row],[field_of_work]]="agriculture",Table2[[#This Row],[income]],0)</f>
        <v>0</v>
      </c>
      <c r="BU508" s="6">
        <f ca="1">IF(Table2[[#This Row],[value_of_debts]]&gt;Table2[[#This Row],[income]],1,0)</f>
        <v>1</v>
      </c>
      <c r="BV508" s="7"/>
      <c r="BW508" s="6">
        <f ca="1">IF(Table2[[#This Row],[net_worth_of_person($)]]&gt;$BX$14,Table2[[#This Row],[age]],0)</f>
        <v>26</v>
      </c>
      <c r="BX508" s="8"/>
    </row>
    <row r="509" spans="2:76" x14ac:dyDescent="0.3">
      <c r="B509">
        <f t="shared" ca="1" si="164"/>
        <v>1</v>
      </c>
      <c r="C509" t="str">
        <f t="shared" ca="1" si="165"/>
        <v>men</v>
      </c>
      <c r="D509">
        <f t="shared" ca="1" si="166"/>
        <v>29</v>
      </c>
      <c r="E509">
        <f t="shared" ca="1" si="167"/>
        <v>1</v>
      </c>
      <c r="F509" t="str">
        <f t="shared" ca="1" si="168"/>
        <v>health</v>
      </c>
      <c r="G509">
        <f t="shared" ca="1" si="169"/>
        <v>3</v>
      </c>
      <c r="H509" t="str">
        <f t="shared" ca="1" si="170"/>
        <v>university</v>
      </c>
      <c r="I509">
        <f t="shared" ca="1" si="171"/>
        <v>0</v>
      </c>
      <c r="J509">
        <f t="shared" ca="1" si="172"/>
        <v>3</v>
      </c>
      <c r="K509">
        <f t="shared" ca="1" si="173"/>
        <v>83734</v>
      </c>
      <c r="L509">
        <f t="shared" ca="1" si="174"/>
        <v>3</v>
      </c>
      <c r="M509" t="str">
        <f t="shared" ca="1" si="162"/>
        <v>area3</v>
      </c>
      <c r="N509">
        <f t="shared" ca="1" si="175"/>
        <v>251202</v>
      </c>
      <c r="O509" s="2">
        <f t="shared" ca="1" si="176"/>
        <v>40913.862186642364</v>
      </c>
      <c r="P509" s="1">
        <f t="shared" ca="1" si="177"/>
        <v>18046.348699424299</v>
      </c>
      <c r="Q509">
        <f t="shared" ca="1" si="178"/>
        <v>4252</v>
      </c>
      <c r="R509">
        <f t="shared" ca="1" si="179"/>
        <v>660.92404192457366</v>
      </c>
      <c r="S509">
        <f t="shared" ca="1" si="180"/>
        <v>90450.160319094415</v>
      </c>
      <c r="T509" s="1">
        <f t="shared" ca="1" si="181"/>
        <v>359698.50901851873</v>
      </c>
      <c r="U509" s="2">
        <f t="shared" ca="1" si="182"/>
        <v>45826.78622856694</v>
      </c>
      <c r="V509" s="1">
        <f t="shared" ca="1" si="183"/>
        <v>313871.72278995177</v>
      </c>
      <c r="AD509" s="6">
        <f ca="1">IF(Table2[[#This Row],[gender]]="men",1,0)</f>
        <v>1</v>
      </c>
      <c r="AE509" s="7">
        <f ca="1">IF(Table2[[#This Row],[gender]]="women",1,0)</f>
        <v>0</v>
      </c>
      <c r="AF509" s="7"/>
      <c r="AG509" s="8"/>
      <c r="AI509" s="6">
        <f ca="1">IF(Table2[[#This Row],[field_of_work]]="health",1,0)</f>
        <v>1</v>
      </c>
      <c r="AJ509" s="7">
        <f ca="1">IF(Table2[[#This Row],[field_of_work]]="construction",1,0)</f>
        <v>0</v>
      </c>
      <c r="AK509" s="7">
        <f ca="1">IF(Table2[[#This Row],[field_of_work]]="teaching",1,0)</f>
        <v>0</v>
      </c>
      <c r="AL509" s="7">
        <f ca="1">IF(Table2[[#This Row],[field_of_work]]="IT",1,0)</f>
        <v>0</v>
      </c>
      <c r="AM509" s="7">
        <f ca="1">IF(Table2[[#This Row],[field_of_work]]="general work",1,0)</f>
        <v>0</v>
      </c>
      <c r="AN509" s="7">
        <f ca="1">IF(Table2[[#This Row],[field_of_work]]="agriculture",1,0)</f>
        <v>0</v>
      </c>
      <c r="AO509" s="7"/>
      <c r="AP509" s="7"/>
      <c r="AQ509" s="7"/>
      <c r="AR509" s="7"/>
      <c r="AS509" s="7"/>
      <c r="AT509" s="8"/>
      <c r="AV509" s="19">
        <f t="shared" ca="1" si="163"/>
        <v>30292.259803278648</v>
      </c>
      <c r="AW509" s="8"/>
      <c r="AX509" s="6">
        <f ca="1">IF(Table2[[#This Row],[debts]]&gt;$AY$14,1,0)</f>
        <v>0</v>
      </c>
      <c r="AY509" s="7"/>
      <c r="AZ509" s="8"/>
      <c r="BA509" s="26">
        <f ca="1">Table2[[#This Row],[mortage_left]]/Table2[[#This Row],[value_of_house]]</f>
        <v>0.16287235844715553</v>
      </c>
      <c r="BB509" s="7">
        <f t="shared" ca="1" si="184"/>
        <v>1</v>
      </c>
      <c r="BC509" s="7"/>
      <c r="BD509" s="7"/>
      <c r="BE509" s="6">
        <f ca="1">IF(Table2[[#This Row],[area]]="area1",Table2[[#This Row],[income]],0)</f>
        <v>0</v>
      </c>
      <c r="BF509" s="7">
        <f ca="1">IF(Table2[[#This Row],[area]]="area2",Table2[[#This Row],[income]],0)</f>
        <v>0</v>
      </c>
      <c r="BG509" s="7">
        <f ca="1">IF(Table2[[#This Row],[area]]="area3",Table2[[#This Row],[income]],0)</f>
        <v>83734</v>
      </c>
      <c r="BH509" s="7">
        <f ca="1">IF(Table2[[#This Row],[area]]="area4",Table2[[#This Row],[income]],0)</f>
        <v>0</v>
      </c>
      <c r="BI509" s="7">
        <f ca="1">IF(Table2[[#This Row],[area]]="area5",Table2[[#This Row],[income]],0)</f>
        <v>0</v>
      </c>
      <c r="BJ509" s="7">
        <f ca="1">IF(Table2[[#This Row],[area]]="area6",Table2[[#This Row],[income]],0)</f>
        <v>0</v>
      </c>
      <c r="BK509" s="7">
        <f ca="1">IF(Table2[[#This Row],[area]]="area7",Table2[[#This Row],[income]],0)</f>
        <v>0</v>
      </c>
      <c r="BL509" s="7">
        <f ca="1">IF(Table2[[#This Row],[area]]="area8",Table2[[#This Row],[income]],0)</f>
        <v>0</v>
      </c>
      <c r="BM509" s="7">
        <f ca="1">IF(Table2[[#This Row],[area]]="area9",Table2[[#This Row],[income]],0)</f>
        <v>0</v>
      </c>
      <c r="BN509" s="7">
        <f ca="1">IF(Table2[[#This Row],[area]]="area10",Table2[[#This Row],[income]],0)</f>
        <v>0</v>
      </c>
      <c r="BO509" s="6">
        <f ca="1">IF(Table2[[#This Row],[field_of_work]]="health",Table2[[#This Row],[income]],0)</f>
        <v>83734</v>
      </c>
      <c r="BP509" s="7">
        <f ca="1">IF(Table2[[#This Row],[field_of_work]]="construction",Table2[[#This Row],[income]],0)</f>
        <v>0</v>
      </c>
      <c r="BQ509" s="7">
        <f ca="1">IF(Table2[[#This Row],[field_of_work]]="teaching",Table2[[#This Row],[income]],0)</f>
        <v>0</v>
      </c>
      <c r="BR509" s="7">
        <f ca="1">IF(Table2[[#This Row],[field_of_work]]="IT",Table2[[#This Row],[income]],0)</f>
        <v>0</v>
      </c>
      <c r="BS509" s="7">
        <f ca="1">IF(Table2[[#This Row],[field_of_work]]="general work",Table2[[#This Row],[income]],0)</f>
        <v>0</v>
      </c>
      <c r="BT509" s="8">
        <f ca="1">IF(Table2[[#This Row],[field_of_work]]="agriculture",Table2[[#This Row],[income]],0)</f>
        <v>0</v>
      </c>
      <c r="BU509" s="6">
        <f ca="1">IF(Table2[[#This Row],[value_of_debts]]&gt;Table2[[#This Row],[income]],1,0)</f>
        <v>0</v>
      </c>
      <c r="BV509" s="7"/>
      <c r="BW509" s="6">
        <f ca="1">IF(Table2[[#This Row],[net_worth_of_person($)]]&gt;$BX$14,Table2[[#This Row],[age]],0)</f>
        <v>29</v>
      </c>
      <c r="BX509" s="8"/>
    </row>
    <row r="510" spans="2:76" x14ac:dyDescent="0.3">
      <c r="B510">
        <f t="shared" ca="1" si="164"/>
        <v>1</v>
      </c>
      <c r="C510" t="str">
        <f t="shared" ca="1" si="165"/>
        <v>men</v>
      </c>
      <c r="D510">
        <f t="shared" ca="1" si="166"/>
        <v>43</v>
      </c>
      <c r="E510">
        <f t="shared" ca="1" si="167"/>
        <v>4</v>
      </c>
      <c r="F510" t="str">
        <f t="shared" ca="1" si="168"/>
        <v>IT</v>
      </c>
      <c r="G510">
        <f t="shared" ca="1" si="169"/>
        <v>4</v>
      </c>
      <c r="H510" t="str">
        <f t="shared" ca="1" si="170"/>
        <v>technical</v>
      </c>
      <c r="I510">
        <f t="shared" ca="1" si="171"/>
        <v>2</v>
      </c>
      <c r="J510">
        <f t="shared" ca="1" si="172"/>
        <v>2</v>
      </c>
      <c r="K510">
        <f t="shared" ca="1" si="173"/>
        <v>36267</v>
      </c>
      <c r="L510">
        <f t="shared" ca="1" si="174"/>
        <v>3</v>
      </c>
      <c r="M510" t="str">
        <f t="shared" ca="1" si="162"/>
        <v>area3</v>
      </c>
      <c r="N510">
        <f t="shared" ca="1" si="175"/>
        <v>217602</v>
      </c>
      <c r="O510" s="2">
        <f t="shared" ca="1" si="176"/>
        <v>58629.063079204658</v>
      </c>
      <c r="P510" s="1">
        <f t="shared" ca="1" si="177"/>
        <v>60584.519606557296</v>
      </c>
      <c r="Q510">
        <f t="shared" ca="1" si="178"/>
        <v>20644</v>
      </c>
      <c r="R510">
        <f t="shared" ca="1" si="179"/>
        <v>4377.0884643572463</v>
      </c>
      <c r="S510">
        <f t="shared" ca="1" si="180"/>
        <v>38788.132151951635</v>
      </c>
      <c r="T510" s="1">
        <f t="shared" ca="1" si="181"/>
        <v>316974.65175850899</v>
      </c>
      <c r="U510" s="2">
        <f t="shared" ca="1" si="182"/>
        <v>83650.151543561908</v>
      </c>
      <c r="V510" s="1">
        <f t="shared" ca="1" si="183"/>
        <v>233324.5002149471</v>
      </c>
      <c r="AD510" s="6">
        <f ca="1">IF(Table2[[#This Row],[gender]]="men",1,0)</f>
        <v>1</v>
      </c>
      <c r="AE510" s="7">
        <f ca="1">IF(Table2[[#This Row],[gender]]="women",1,0)</f>
        <v>0</v>
      </c>
      <c r="AF510" s="7"/>
      <c r="AG510" s="8"/>
      <c r="AI510" s="6">
        <f ca="1">IF(Table2[[#This Row],[field_of_work]]="health",1,0)</f>
        <v>0</v>
      </c>
      <c r="AJ510" s="7">
        <f ca="1">IF(Table2[[#This Row],[field_of_work]]="construction",1,0)</f>
        <v>0</v>
      </c>
      <c r="AK510" s="7">
        <f ca="1">IF(Table2[[#This Row],[field_of_work]]="teaching",1,0)</f>
        <v>0</v>
      </c>
      <c r="AL510" s="7">
        <f ca="1">IF(Table2[[#This Row],[field_of_work]]="IT",1,0)</f>
        <v>1</v>
      </c>
      <c r="AM510" s="7">
        <f ca="1">IF(Table2[[#This Row],[field_of_work]]="general work",1,0)</f>
        <v>0</v>
      </c>
      <c r="AN510" s="7">
        <f ca="1">IF(Table2[[#This Row],[field_of_work]]="agriculture",1,0)</f>
        <v>0</v>
      </c>
      <c r="AO510" s="7"/>
      <c r="AP510" s="7"/>
      <c r="AQ510" s="7"/>
      <c r="AR510" s="7"/>
      <c r="AS510" s="7"/>
      <c r="AT510" s="8"/>
      <c r="AV510" s="19">
        <f t="shared" ca="1" si="163"/>
        <v>21346.805720818786</v>
      </c>
      <c r="AW510" s="8"/>
      <c r="AX510" s="6">
        <f ca="1">IF(Table2[[#This Row],[debts]]&gt;$AY$14,1,0)</f>
        <v>1</v>
      </c>
      <c r="AY510" s="7"/>
      <c r="AZ510" s="8"/>
      <c r="BA510" s="26">
        <f ca="1">Table2[[#This Row],[mortage_left]]/Table2[[#This Row],[value_of_house]]</f>
        <v>0.2694325561309393</v>
      </c>
      <c r="BB510" s="7">
        <f t="shared" ca="1" si="184"/>
        <v>1</v>
      </c>
      <c r="BC510" s="7"/>
      <c r="BD510" s="7"/>
      <c r="BE510" s="6">
        <f ca="1">IF(Table2[[#This Row],[area]]="area1",Table2[[#This Row],[income]],0)</f>
        <v>0</v>
      </c>
      <c r="BF510" s="7">
        <f ca="1">IF(Table2[[#This Row],[area]]="area2",Table2[[#This Row],[income]],0)</f>
        <v>0</v>
      </c>
      <c r="BG510" s="7">
        <f ca="1">IF(Table2[[#This Row],[area]]="area3",Table2[[#This Row],[income]],0)</f>
        <v>36267</v>
      </c>
      <c r="BH510" s="7">
        <f ca="1">IF(Table2[[#This Row],[area]]="area4",Table2[[#This Row],[income]],0)</f>
        <v>0</v>
      </c>
      <c r="BI510" s="7">
        <f ca="1">IF(Table2[[#This Row],[area]]="area5",Table2[[#This Row],[income]],0)</f>
        <v>0</v>
      </c>
      <c r="BJ510" s="7">
        <f ca="1">IF(Table2[[#This Row],[area]]="area6",Table2[[#This Row],[income]],0)</f>
        <v>0</v>
      </c>
      <c r="BK510" s="7">
        <f ca="1">IF(Table2[[#This Row],[area]]="area7",Table2[[#This Row],[income]],0)</f>
        <v>0</v>
      </c>
      <c r="BL510" s="7">
        <f ca="1">IF(Table2[[#This Row],[area]]="area8",Table2[[#This Row],[income]],0)</f>
        <v>0</v>
      </c>
      <c r="BM510" s="7">
        <f ca="1">IF(Table2[[#This Row],[area]]="area9",Table2[[#This Row],[income]],0)</f>
        <v>0</v>
      </c>
      <c r="BN510" s="7">
        <f ca="1">IF(Table2[[#This Row],[area]]="area10",Table2[[#This Row],[income]],0)</f>
        <v>0</v>
      </c>
      <c r="BO510" s="6">
        <f ca="1">IF(Table2[[#This Row],[field_of_work]]="health",Table2[[#This Row],[income]],0)</f>
        <v>0</v>
      </c>
      <c r="BP510" s="7">
        <f ca="1">IF(Table2[[#This Row],[field_of_work]]="construction",Table2[[#This Row],[income]],0)</f>
        <v>0</v>
      </c>
      <c r="BQ510" s="7">
        <f ca="1">IF(Table2[[#This Row],[field_of_work]]="teaching",Table2[[#This Row],[income]],0)</f>
        <v>0</v>
      </c>
      <c r="BR510" s="7">
        <f ca="1">IF(Table2[[#This Row],[field_of_work]]="IT",Table2[[#This Row],[income]],0)</f>
        <v>36267</v>
      </c>
      <c r="BS510" s="7">
        <f ca="1">IF(Table2[[#This Row],[field_of_work]]="general work",Table2[[#This Row],[income]],0)</f>
        <v>0</v>
      </c>
      <c r="BT510" s="8">
        <f ca="1">IF(Table2[[#This Row],[field_of_work]]="agriculture",Table2[[#This Row],[income]],0)</f>
        <v>0</v>
      </c>
      <c r="BU510" s="6">
        <f ca="1">IF(Table2[[#This Row],[value_of_debts]]&gt;Table2[[#This Row],[income]],1,0)</f>
        <v>1</v>
      </c>
      <c r="BV510" s="7"/>
      <c r="BW510" s="6">
        <f ca="1">IF(Table2[[#This Row],[net_worth_of_person($)]]&gt;$BX$14,Table2[[#This Row],[age]],0)</f>
        <v>43</v>
      </c>
      <c r="BX510" s="8"/>
    </row>
    <row r="511" spans="2:76" x14ac:dyDescent="0.3">
      <c r="B511">
        <f t="shared" ca="1" si="164"/>
        <v>2</v>
      </c>
      <c r="C511" t="str">
        <f t="shared" ca="1" si="165"/>
        <v>women</v>
      </c>
      <c r="D511">
        <f t="shared" ca="1" si="166"/>
        <v>35</v>
      </c>
      <c r="E511">
        <f t="shared" ca="1" si="167"/>
        <v>1</v>
      </c>
      <c r="F511" t="str">
        <f t="shared" ca="1" si="168"/>
        <v>health</v>
      </c>
      <c r="G511">
        <f t="shared" ca="1" si="169"/>
        <v>1</v>
      </c>
      <c r="H511" t="str">
        <f t="shared" ca="1" si="170"/>
        <v>highschool</v>
      </c>
      <c r="I511">
        <f t="shared" ca="1" si="171"/>
        <v>4</v>
      </c>
      <c r="J511">
        <f t="shared" ca="1" si="172"/>
        <v>1</v>
      </c>
      <c r="K511">
        <f t="shared" ca="1" si="173"/>
        <v>79987</v>
      </c>
      <c r="L511">
        <f t="shared" ca="1" si="174"/>
        <v>2</v>
      </c>
      <c r="M511" t="str">
        <f t="shared" ca="1" si="162"/>
        <v>area2</v>
      </c>
      <c r="N511">
        <f t="shared" ca="1" si="175"/>
        <v>239961</v>
      </c>
      <c r="O511" s="2">
        <f t="shared" ca="1" si="176"/>
        <v>95899.69752754744</v>
      </c>
      <c r="P511" s="1">
        <f t="shared" ca="1" si="177"/>
        <v>21346.805720818786</v>
      </c>
      <c r="Q511">
        <f t="shared" ca="1" si="178"/>
        <v>10637</v>
      </c>
      <c r="R511">
        <f t="shared" ca="1" si="179"/>
        <v>10442.570125172731</v>
      </c>
      <c r="S511">
        <f t="shared" ca="1" si="180"/>
        <v>57989.806446251619</v>
      </c>
      <c r="T511" s="1">
        <f t="shared" ca="1" si="181"/>
        <v>319297.61216707039</v>
      </c>
      <c r="U511" s="2">
        <f t="shared" ca="1" si="182"/>
        <v>116979.26765272017</v>
      </c>
      <c r="V511" s="1">
        <f t="shared" ca="1" si="183"/>
        <v>202318.34451435023</v>
      </c>
      <c r="AD511" s="6">
        <f ca="1">IF(Table2[[#This Row],[gender]]="men",1,0)</f>
        <v>0</v>
      </c>
      <c r="AE511" s="7">
        <f ca="1">IF(Table2[[#This Row],[gender]]="women",1,0)</f>
        <v>1</v>
      </c>
      <c r="AF511" s="7"/>
      <c r="AG511" s="8"/>
      <c r="AI511" s="6">
        <f ca="1">IF(Table2[[#This Row],[field_of_work]]="health",1,0)</f>
        <v>1</v>
      </c>
      <c r="AJ511" s="7">
        <f ca="1">IF(Table2[[#This Row],[field_of_work]]="construction",1,0)</f>
        <v>0</v>
      </c>
      <c r="AK511" s="7">
        <f ca="1">IF(Table2[[#This Row],[field_of_work]]="teaching",1,0)</f>
        <v>0</v>
      </c>
      <c r="AL511" s="7">
        <f ca="1">IF(Table2[[#This Row],[field_of_work]]="IT",1,0)</f>
        <v>0</v>
      </c>
      <c r="AM511" s="7">
        <f ca="1">IF(Table2[[#This Row],[field_of_work]]="general work",1,0)</f>
        <v>0</v>
      </c>
      <c r="AN511" s="7">
        <f ca="1">IF(Table2[[#This Row],[field_of_work]]="agriculture",1,0)</f>
        <v>0</v>
      </c>
      <c r="AO511" s="7"/>
      <c r="AP511" s="7"/>
      <c r="AQ511" s="7"/>
      <c r="AR511" s="7"/>
      <c r="AS511" s="7"/>
      <c r="AT511" s="8"/>
      <c r="AV511" s="19">
        <f t="shared" ca="1" si="163"/>
        <v>23212.865015216415</v>
      </c>
      <c r="AW511" s="8"/>
      <c r="AX511" s="6">
        <f ca="1">IF(Table2[[#This Row],[debts]]&gt;$AY$14,1,0)</f>
        <v>1</v>
      </c>
      <c r="AY511" s="7"/>
      <c r="AZ511" s="8"/>
      <c r="BA511" s="26">
        <f ca="1">Table2[[#This Row],[mortage_left]]/Table2[[#This Row],[value_of_house]]</f>
        <v>0.3996470156714943</v>
      </c>
      <c r="BB511" s="7">
        <f t="shared" ca="1" si="184"/>
        <v>0</v>
      </c>
      <c r="BC511" s="7"/>
      <c r="BD511" s="7"/>
      <c r="BE511" s="6">
        <f ca="1">IF(Table2[[#This Row],[area]]="area1",Table2[[#This Row],[income]],0)</f>
        <v>0</v>
      </c>
      <c r="BF511" s="7">
        <f ca="1">IF(Table2[[#This Row],[area]]="area2",Table2[[#This Row],[income]],0)</f>
        <v>79987</v>
      </c>
      <c r="BG511" s="7">
        <f ca="1">IF(Table2[[#This Row],[area]]="area3",Table2[[#This Row],[income]],0)</f>
        <v>0</v>
      </c>
      <c r="BH511" s="7">
        <f ca="1">IF(Table2[[#This Row],[area]]="area4",Table2[[#This Row],[income]],0)</f>
        <v>0</v>
      </c>
      <c r="BI511" s="7">
        <f ca="1">IF(Table2[[#This Row],[area]]="area5",Table2[[#This Row],[income]],0)</f>
        <v>0</v>
      </c>
      <c r="BJ511" s="7">
        <f ca="1">IF(Table2[[#This Row],[area]]="area6",Table2[[#This Row],[income]],0)</f>
        <v>0</v>
      </c>
      <c r="BK511" s="7">
        <f ca="1">IF(Table2[[#This Row],[area]]="area7",Table2[[#This Row],[income]],0)</f>
        <v>0</v>
      </c>
      <c r="BL511" s="7">
        <f ca="1">IF(Table2[[#This Row],[area]]="area8",Table2[[#This Row],[income]],0)</f>
        <v>0</v>
      </c>
      <c r="BM511" s="7">
        <f ca="1">IF(Table2[[#This Row],[area]]="area9",Table2[[#This Row],[income]],0)</f>
        <v>0</v>
      </c>
      <c r="BN511" s="7">
        <f ca="1">IF(Table2[[#This Row],[area]]="area10",Table2[[#This Row],[income]],0)</f>
        <v>0</v>
      </c>
      <c r="BO511" s="6">
        <f ca="1">IF(Table2[[#This Row],[field_of_work]]="health",Table2[[#This Row],[income]],0)</f>
        <v>79987</v>
      </c>
      <c r="BP511" s="7">
        <f ca="1">IF(Table2[[#This Row],[field_of_work]]="construction",Table2[[#This Row],[income]],0)</f>
        <v>0</v>
      </c>
      <c r="BQ511" s="7">
        <f ca="1">IF(Table2[[#This Row],[field_of_work]]="teaching",Table2[[#This Row],[income]],0)</f>
        <v>0</v>
      </c>
      <c r="BR511" s="7">
        <f ca="1">IF(Table2[[#This Row],[field_of_work]]="IT",Table2[[#This Row],[income]],0)</f>
        <v>0</v>
      </c>
      <c r="BS511" s="7">
        <f ca="1">IF(Table2[[#This Row],[field_of_work]]="general work",Table2[[#This Row],[income]],0)</f>
        <v>0</v>
      </c>
      <c r="BT511" s="8">
        <f ca="1">IF(Table2[[#This Row],[field_of_work]]="agriculture",Table2[[#This Row],[income]],0)</f>
        <v>0</v>
      </c>
      <c r="BU511" s="6">
        <f ca="1">IF(Table2[[#This Row],[value_of_debts]]&gt;Table2[[#This Row],[income]],1,0)</f>
        <v>1</v>
      </c>
      <c r="BV511" s="7"/>
      <c r="BW511" s="6">
        <f ca="1">IF(Table2[[#This Row],[net_worth_of_person($)]]&gt;$BX$14,Table2[[#This Row],[age]],0)</f>
        <v>35</v>
      </c>
      <c r="BX511" s="8"/>
    </row>
    <row r="512" spans="2:76" x14ac:dyDescent="0.3">
      <c r="B512">
        <f t="shared" ca="1" si="164"/>
        <v>1</v>
      </c>
      <c r="C512" t="str">
        <f t="shared" ca="1" si="165"/>
        <v>men</v>
      </c>
      <c r="D512">
        <f t="shared" ca="1" si="166"/>
        <v>29</v>
      </c>
      <c r="E512">
        <f t="shared" ca="1" si="167"/>
        <v>2</v>
      </c>
      <c r="F512" t="str">
        <f t="shared" ca="1" si="168"/>
        <v>construction</v>
      </c>
      <c r="G512">
        <f t="shared" ca="1" si="169"/>
        <v>3</v>
      </c>
      <c r="H512" t="str">
        <f t="shared" ca="1" si="170"/>
        <v>university</v>
      </c>
      <c r="I512">
        <f t="shared" ca="1" si="171"/>
        <v>4</v>
      </c>
      <c r="J512">
        <f t="shared" ca="1" si="172"/>
        <v>3</v>
      </c>
      <c r="K512">
        <f t="shared" ca="1" si="173"/>
        <v>53148</v>
      </c>
      <c r="L512">
        <f t="shared" ca="1" si="174"/>
        <v>13</v>
      </c>
      <c r="M512" t="str">
        <f t="shared" ca="1" si="162"/>
        <v>area10</v>
      </c>
      <c r="N512">
        <f t="shared" ca="1" si="175"/>
        <v>265740</v>
      </c>
      <c r="O512" s="2">
        <f t="shared" ca="1" si="176"/>
        <v>157238.20910678728</v>
      </c>
      <c r="P512" s="1">
        <f t="shared" ca="1" si="177"/>
        <v>69638.595045649243</v>
      </c>
      <c r="Q512">
        <f t="shared" ca="1" si="178"/>
        <v>50218</v>
      </c>
      <c r="R512">
        <f t="shared" ca="1" si="179"/>
        <v>51349.744790616889</v>
      </c>
      <c r="S512">
        <f t="shared" ca="1" si="180"/>
        <v>18177.119347113614</v>
      </c>
      <c r="T512" s="1">
        <f t="shared" ca="1" si="181"/>
        <v>353555.71439276281</v>
      </c>
      <c r="U512" s="2">
        <f t="shared" ca="1" si="182"/>
        <v>258805.95389740416</v>
      </c>
      <c r="V512" s="1">
        <f t="shared" ca="1" si="183"/>
        <v>94749.760495358641</v>
      </c>
      <c r="AD512" s="6">
        <f ca="1">IF(Table2[[#This Row],[gender]]="men",1,0)</f>
        <v>1</v>
      </c>
      <c r="AE512" s="7">
        <f ca="1">IF(Table2[[#This Row],[gender]]="women",1,0)</f>
        <v>0</v>
      </c>
      <c r="AF512" s="7"/>
      <c r="AG512" s="8"/>
      <c r="AI512" s="6">
        <f ca="1">IF(Table2[[#This Row],[field_of_work]]="health",1,0)</f>
        <v>0</v>
      </c>
      <c r="AJ512" s="7">
        <f ca="1">IF(Table2[[#This Row],[field_of_work]]="construction",1,0)</f>
        <v>1</v>
      </c>
      <c r="AK512" s="7">
        <f ca="1">IF(Table2[[#This Row],[field_of_work]]="teaching",1,0)</f>
        <v>0</v>
      </c>
      <c r="AL512" s="7">
        <f ca="1">IF(Table2[[#This Row],[field_of_work]]="IT",1,0)</f>
        <v>0</v>
      </c>
      <c r="AM512" s="7">
        <f ca="1">IF(Table2[[#This Row],[field_of_work]]="general work",1,0)</f>
        <v>0</v>
      </c>
      <c r="AN512" s="7">
        <f ca="1">IF(Table2[[#This Row],[field_of_work]]="agriculture",1,0)</f>
        <v>0</v>
      </c>
      <c r="AO512" s="7"/>
      <c r="AP512" s="7"/>
      <c r="AQ512" s="7"/>
      <c r="AR512" s="7"/>
      <c r="AS512" s="7"/>
      <c r="AT512" s="8"/>
      <c r="AV512" s="19">
        <f t="shared" ca="1" si="163"/>
        <v>34775.154534897665</v>
      </c>
      <c r="AW512" s="8"/>
      <c r="AX512" s="6">
        <f ca="1">IF(Table2[[#This Row],[debts]]&gt;$AY$14,1,0)</f>
        <v>1</v>
      </c>
      <c r="AY512" s="7"/>
      <c r="AZ512" s="8"/>
      <c r="BA512" s="26">
        <f ca="1">Table2[[#This Row],[mortage_left]]/Table2[[#This Row],[value_of_house]]</f>
        <v>0.59169943970342165</v>
      </c>
      <c r="BB512" s="7">
        <f t="shared" ca="1" si="184"/>
        <v>0</v>
      </c>
      <c r="BC512" s="7"/>
      <c r="BD512" s="7"/>
      <c r="BE512" s="6">
        <f ca="1">IF(Table2[[#This Row],[area]]="area1",Table2[[#This Row],[income]],0)</f>
        <v>0</v>
      </c>
      <c r="BF512" s="7">
        <f ca="1">IF(Table2[[#This Row],[area]]="area2",Table2[[#This Row],[income]],0)</f>
        <v>0</v>
      </c>
      <c r="BG512" s="7">
        <f ca="1">IF(Table2[[#This Row],[area]]="area3",Table2[[#This Row],[income]],0)</f>
        <v>0</v>
      </c>
      <c r="BH512" s="7">
        <f ca="1">IF(Table2[[#This Row],[area]]="area4",Table2[[#This Row],[income]],0)</f>
        <v>0</v>
      </c>
      <c r="BI512" s="7">
        <f ca="1">IF(Table2[[#This Row],[area]]="area5",Table2[[#This Row],[income]],0)</f>
        <v>0</v>
      </c>
      <c r="BJ512" s="7">
        <f ca="1">IF(Table2[[#This Row],[area]]="area6",Table2[[#This Row],[income]],0)</f>
        <v>0</v>
      </c>
      <c r="BK512" s="7">
        <f ca="1">IF(Table2[[#This Row],[area]]="area7",Table2[[#This Row],[income]],0)</f>
        <v>0</v>
      </c>
      <c r="BL512" s="7">
        <f ca="1">IF(Table2[[#This Row],[area]]="area8",Table2[[#This Row],[income]],0)</f>
        <v>0</v>
      </c>
      <c r="BM512" s="7">
        <f ca="1">IF(Table2[[#This Row],[area]]="area9",Table2[[#This Row],[income]],0)</f>
        <v>0</v>
      </c>
      <c r="BN512" s="7">
        <f ca="1">IF(Table2[[#This Row],[area]]="area10",Table2[[#This Row],[income]],0)</f>
        <v>53148</v>
      </c>
      <c r="BO512" s="6">
        <f ca="1">IF(Table2[[#This Row],[field_of_work]]="health",Table2[[#This Row],[income]],0)</f>
        <v>0</v>
      </c>
      <c r="BP512" s="7">
        <f ca="1">IF(Table2[[#This Row],[field_of_work]]="construction",Table2[[#This Row],[income]],0)</f>
        <v>53148</v>
      </c>
      <c r="BQ512" s="7">
        <f ca="1">IF(Table2[[#This Row],[field_of_work]]="teaching",Table2[[#This Row],[income]],0)</f>
        <v>0</v>
      </c>
      <c r="BR512" s="7">
        <f ca="1">IF(Table2[[#This Row],[field_of_work]]="IT",Table2[[#This Row],[income]],0)</f>
        <v>0</v>
      </c>
      <c r="BS512" s="7">
        <f ca="1">IF(Table2[[#This Row],[field_of_work]]="general work",Table2[[#This Row],[income]],0)</f>
        <v>0</v>
      </c>
      <c r="BT512" s="8">
        <f ca="1">IF(Table2[[#This Row],[field_of_work]]="agriculture",Table2[[#This Row],[income]],0)</f>
        <v>0</v>
      </c>
      <c r="BU512" s="6">
        <f ca="1">IF(Table2[[#This Row],[value_of_debts]]&gt;Table2[[#This Row],[income]],1,0)</f>
        <v>1</v>
      </c>
      <c r="BV512" s="7"/>
      <c r="BW512" s="6">
        <f ca="1">IF(Table2[[#This Row],[net_worth_of_person($)]]&gt;$BX$14,Table2[[#This Row],[age]],0)</f>
        <v>29</v>
      </c>
      <c r="BX512" s="8"/>
    </row>
    <row r="513" spans="2:76" x14ac:dyDescent="0.3">
      <c r="B513">
        <f t="shared" ca="1" si="164"/>
        <v>1</v>
      </c>
      <c r="C513" t="str">
        <f t="shared" ca="1" si="165"/>
        <v>men</v>
      </c>
      <c r="D513">
        <f t="shared" ca="1" si="166"/>
        <v>35</v>
      </c>
      <c r="E513">
        <f t="shared" ca="1" si="167"/>
        <v>4</v>
      </c>
      <c r="F513" t="str">
        <f t="shared" ca="1" si="168"/>
        <v>IT</v>
      </c>
      <c r="G513">
        <f t="shared" ca="1" si="169"/>
        <v>3</v>
      </c>
      <c r="H513" t="str">
        <f t="shared" ca="1" si="170"/>
        <v>university</v>
      </c>
      <c r="I513">
        <f t="shared" ca="1" si="171"/>
        <v>0</v>
      </c>
      <c r="J513">
        <f t="shared" ca="1" si="172"/>
        <v>3</v>
      </c>
      <c r="K513">
        <f t="shared" ca="1" si="173"/>
        <v>51381</v>
      </c>
      <c r="L513">
        <f t="shared" ca="1" si="174"/>
        <v>6</v>
      </c>
      <c r="M513" t="str">
        <f t="shared" ca="1" si="162"/>
        <v>area6</v>
      </c>
      <c r="N513">
        <f t="shared" ca="1" si="175"/>
        <v>154143</v>
      </c>
      <c r="O513" s="2">
        <f t="shared" ca="1" si="176"/>
        <v>94942.307568152348</v>
      </c>
      <c r="P513" s="1">
        <f t="shared" ca="1" si="177"/>
        <v>104325.463604693</v>
      </c>
      <c r="Q513">
        <f t="shared" ca="1" si="178"/>
        <v>90046</v>
      </c>
      <c r="R513">
        <f t="shared" ca="1" si="179"/>
        <v>21749.6399269951</v>
      </c>
      <c r="S513">
        <f t="shared" ca="1" si="180"/>
        <v>43266.58223410089</v>
      </c>
      <c r="T513" s="1">
        <f t="shared" ca="1" si="181"/>
        <v>301735.04583879391</v>
      </c>
      <c r="U513" s="2">
        <f t="shared" ca="1" si="182"/>
        <v>206737.94749514744</v>
      </c>
      <c r="V513" s="1">
        <f t="shared" ca="1" si="183"/>
        <v>94997.098343646474</v>
      </c>
      <c r="AD513" s="6">
        <f ca="1">IF(Table2[[#This Row],[gender]]="men",1,0)</f>
        <v>1</v>
      </c>
      <c r="AE513" s="7">
        <f ca="1">IF(Table2[[#This Row],[gender]]="women",1,0)</f>
        <v>0</v>
      </c>
      <c r="AF513" s="7"/>
      <c r="AG513" s="8"/>
      <c r="AI513" s="6">
        <f ca="1">IF(Table2[[#This Row],[field_of_work]]="health",1,0)</f>
        <v>0</v>
      </c>
      <c r="AJ513" s="7">
        <f ca="1">IF(Table2[[#This Row],[field_of_work]]="construction",1,0)</f>
        <v>0</v>
      </c>
      <c r="AK513" s="7">
        <f ca="1">IF(Table2[[#This Row],[field_of_work]]="teaching",1,0)</f>
        <v>0</v>
      </c>
      <c r="AL513" s="7">
        <f ca="1">IF(Table2[[#This Row],[field_of_work]]="IT",1,0)</f>
        <v>1</v>
      </c>
      <c r="AM513" s="7">
        <f ca="1">IF(Table2[[#This Row],[field_of_work]]="general work",1,0)</f>
        <v>0</v>
      </c>
      <c r="AN513" s="7">
        <f ca="1">IF(Table2[[#This Row],[field_of_work]]="agriculture",1,0)</f>
        <v>0</v>
      </c>
      <c r="AO513" s="7"/>
      <c r="AP513" s="7"/>
      <c r="AQ513" s="7"/>
      <c r="AR513" s="7"/>
      <c r="AS513" s="7"/>
      <c r="AT513" s="8"/>
      <c r="AV513" s="19">
        <f t="shared" ca="1" si="163"/>
        <v>14296.70802826973</v>
      </c>
      <c r="AW513" s="8"/>
      <c r="AX513" s="6">
        <f ca="1">IF(Table2[[#This Row],[debts]]&gt;$AY$14,1,0)</f>
        <v>1</v>
      </c>
      <c r="AY513" s="7"/>
      <c r="AZ513" s="8"/>
      <c r="BA513" s="26">
        <f ca="1">Table2[[#This Row],[mortage_left]]/Table2[[#This Row],[value_of_house]]</f>
        <v>0.61593654962049749</v>
      </c>
      <c r="BB513" s="7">
        <f t="shared" ca="1" si="184"/>
        <v>0</v>
      </c>
      <c r="BC513" s="7"/>
      <c r="BD513" s="7"/>
      <c r="BE513" s="6">
        <f ca="1">IF(Table2[[#This Row],[area]]="area1",Table2[[#This Row],[income]],0)</f>
        <v>0</v>
      </c>
      <c r="BF513" s="7">
        <f ca="1">IF(Table2[[#This Row],[area]]="area2",Table2[[#This Row],[income]],0)</f>
        <v>0</v>
      </c>
      <c r="BG513" s="7">
        <f ca="1">IF(Table2[[#This Row],[area]]="area3",Table2[[#This Row],[income]],0)</f>
        <v>0</v>
      </c>
      <c r="BH513" s="7">
        <f ca="1">IF(Table2[[#This Row],[area]]="area4",Table2[[#This Row],[income]],0)</f>
        <v>0</v>
      </c>
      <c r="BI513" s="7">
        <f ca="1">IF(Table2[[#This Row],[area]]="area5",Table2[[#This Row],[income]],0)</f>
        <v>0</v>
      </c>
      <c r="BJ513" s="7">
        <f ca="1">IF(Table2[[#This Row],[area]]="area6",Table2[[#This Row],[income]],0)</f>
        <v>51381</v>
      </c>
      <c r="BK513" s="7">
        <f ca="1">IF(Table2[[#This Row],[area]]="area7",Table2[[#This Row],[income]],0)</f>
        <v>0</v>
      </c>
      <c r="BL513" s="7">
        <f ca="1">IF(Table2[[#This Row],[area]]="area8",Table2[[#This Row],[income]],0)</f>
        <v>0</v>
      </c>
      <c r="BM513" s="7">
        <f ca="1">IF(Table2[[#This Row],[area]]="area9",Table2[[#This Row],[income]],0)</f>
        <v>0</v>
      </c>
      <c r="BN513" s="7">
        <f ca="1">IF(Table2[[#This Row],[area]]="area10",Table2[[#This Row],[income]],0)</f>
        <v>0</v>
      </c>
      <c r="BO513" s="6">
        <f ca="1">IF(Table2[[#This Row],[field_of_work]]="health",Table2[[#This Row],[income]],0)</f>
        <v>0</v>
      </c>
      <c r="BP513" s="7">
        <f ca="1">IF(Table2[[#This Row],[field_of_work]]="construction",Table2[[#This Row],[income]],0)</f>
        <v>0</v>
      </c>
      <c r="BQ513" s="7">
        <f ca="1">IF(Table2[[#This Row],[field_of_work]]="teaching",Table2[[#This Row],[income]],0)</f>
        <v>0</v>
      </c>
      <c r="BR513" s="7">
        <f ca="1">IF(Table2[[#This Row],[field_of_work]]="IT",Table2[[#This Row],[income]],0)</f>
        <v>51381</v>
      </c>
      <c r="BS513" s="7">
        <f ca="1">IF(Table2[[#This Row],[field_of_work]]="general work",Table2[[#This Row],[income]],0)</f>
        <v>0</v>
      </c>
      <c r="BT513" s="8">
        <f ca="1">IF(Table2[[#This Row],[field_of_work]]="agriculture",Table2[[#This Row],[income]],0)</f>
        <v>0</v>
      </c>
      <c r="BU513" s="6">
        <f ca="1">IF(Table2[[#This Row],[value_of_debts]]&gt;Table2[[#This Row],[income]],1,0)</f>
        <v>1</v>
      </c>
      <c r="BV513" s="7"/>
      <c r="BW513" s="6">
        <f ca="1">IF(Table2[[#This Row],[net_worth_of_person($)]]&gt;$BX$14,Table2[[#This Row],[age]],0)</f>
        <v>35</v>
      </c>
      <c r="BX513" s="8"/>
    </row>
    <row r="514" spans="2:76" x14ac:dyDescent="0.3">
      <c r="B514">
        <f t="shared" ca="1" si="164"/>
        <v>2</v>
      </c>
      <c r="C514" t="str">
        <f t="shared" ca="1" si="165"/>
        <v>women</v>
      </c>
      <c r="D514">
        <f t="shared" ca="1" si="166"/>
        <v>29</v>
      </c>
      <c r="E514">
        <f t="shared" ca="1" si="167"/>
        <v>2</v>
      </c>
      <c r="F514" t="str">
        <f t="shared" ca="1" si="168"/>
        <v>construction</v>
      </c>
      <c r="G514">
        <f t="shared" ca="1" si="169"/>
        <v>4</v>
      </c>
      <c r="H514" t="str">
        <f t="shared" ca="1" si="170"/>
        <v>technical</v>
      </c>
      <c r="I514">
        <f t="shared" ca="1" si="171"/>
        <v>3</v>
      </c>
      <c r="J514">
        <f t="shared" ca="1" si="172"/>
        <v>2</v>
      </c>
      <c r="K514">
        <f t="shared" ca="1" si="173"/>
        <v>70657</v>
      </c>
      <c r="L514">
        <f t="shared" ca="1" si="174"/>
        <v>8</v>
      </c>
      <c r="M514" t="str">
        <f t="shared" ca="1" si="162"/>
        <v>area8</v>
      </c>
      <c r="N514">
        <f t="shared" ca="1" si="175"/>
        <v>423942</v>
      </c>
      <c r="O514" s="2">
        <f t="shared" ca="1" si="176"/>
        <v>151939.85445426701</v>
      </c>
      <c r="P514" s="1">
        <f t="shared" ca="1" si="177"/>
        <v>28593.41605653946</v>
      </c>
      <c r="Q514">
        <f t="shared" ca="1" si="178"/>
        <v>21306</v>
      </c>
      <c r="R514">
        <f t="shared" ca="1" si="179"/>
        <v>35496.392843766727</v>
      </c>
      <c r="S514">
        <f t="shared" ca="1" si="180"/>
        <v>28380.143357678709</v>
      </c>
      <c r="T514" s="1">
        <f t="shared" ca="1" si="181"/>
        <v>480915.55941421818</v>
      </c>
      <c r="U514" s="2">
        <f t="shared" ca="1" si="182"/>
        <v>208742.24729803373</v>
      </c>
      <c r="V514" s="1">
        <f t="shared" ca="1" si="183"/>
        <v>272173.31211618445</v>
      </c>
      <c r="AD514" s="6">
        <f ca="1">IF(Table2[[#This Row],[gender]]="men",1,0)</f>
        <v>0</v>
      </c>
      <c r="AE514" s="7">
        <f ca="1">IF(Table2[[#This Row],[gender]]="women",1,0)</f>
        <v>1</v>
      </c>
      <c r="AF514" s="7"/>
      <c r="AG514" s="8"/>
      <c r="AI514" s="6">
        <f ca="1">IF(Table2[[#This Row],[field_of_work]]="health",1,0)</f>
        <v>0</v>
      </c>
      <c r="AJ514" s="7">
        <f ca="1">IF(Table2[[#This Row],[field_of_work]]="construction",1,0)</f>
        <v>1</v>
      </c>
      <c r="AK514" s="7">
        <f ca="1">IF(Table2[[#This Row],[field_of_work]]="teaching",1,0)</f>
        <v>0</v>
      </c>
      <c r="AL514" s="7">
        <f ca="1">IF(Table2[[#This Row],[field_of_work]]="IT",1,0)</f>
        <v>0</v>
      </c>
      <c r="AM514" s="7">
        <f ca="1">IF(Table2[[#This Row],[field_of_work]]="general work",1,0)</f>
        <v>0</v>
      </c>
      <c r="AN514" s="7">
        <f ca="1">IF(Table2[[#This Row],[field_of_work]]="agriculture",1,0)</f>
        <v>0</v>
      </c>
      <c r="AO514" s="7"/>
      <c r="AP514" s="7"/>
      <c r="AQ514" s="7"/>
      <c r="AR514" s="7"/>
      <c r="AS514" s="7"/>
      <c r="AT514" s="8"/>
      <c r="AV514" s="19">
        <f t="shared" ca="1" si="163"/>
        <v>32020.540406131386</v>
      </c>
      <c r="AW514" s="8"/>
      <c r="AX514" s="6">
        <f ca="1">IF(Table2[[#This Row],[debts]]&gt;$AY$14,1,0)</f>
        <v>1</v>
      </c>
      <c r="AY514" s="7"/>
      <c r="AZ514" s="8"/>
      <c r="BA514" s="26">
        <f ca="1">Table2[[#This Row],[mortage_left]]/Table2[[#This Row],[value_of_house]]</f>
        <v>0.35839773944140241</v>
      </c>
      <c r="BB514" s="7">
        <f t="shared" ca="1" si="184"/>
        <v>0</v>
      </c>
      <c r="BC514" s="7"/>
      <c r="BD514" s="7"/>
      <c r="BE514" s="6">
        <f ca="1">IF(Table2[[#This Row],[area]]="area1",Table2[[#This Row],[income]],0)</f>
        <v>0</v>
      </c>
      <c r="BF514" s="7">
        <f ca="1">IF(Table2[[#This Row],[area]]="area2",Table2[[#This Row],[income]],0)</f>
        <v>0</v>
      </c>
      <c r="BG514" s="7">
        <f ca="1">IF(Table2[[#This Row],[area]]="area3",Table2[[#This Row],[income]],0)</f>
        <v>0</v>
      </c>
      <c r="BH514" s="7">
        <f ca="1">IF(Table2[[#This Row],[area]]="area4",Table2[[#This Row],[income]],0)</f>
        <v>0</v>
      </c>
      <c r="BI514" s="7">
        <f ca="1">IF(Table2[[#This Row],[area]]="area5",Table2[[#This Row],[income]],0)</f>
        <v>0</v>
      </c>
      <c r="BJ514" s="7">
        <f ca="1">IF(Table2[[#This Row],[area]]="area6",Table2[[#This Row],[income]],0)</f>
        <v>0</v>
      </c>
      <c r="BK514" s="7">
        <f ca="1">IF(Table2[[#This Row],[area]]="area7",Table2[[#This Row],[income]],0)</f>
        <v>0</v>
      </c>
      <c r="BL514" s="7">
        <f ca="1">IF(Table2[[#This Row],[area]]="area8",Table2[[#This Row],[income]],0)</f>
        <v>70657</v>
      </c>
      <c r="BM514" s="7">
        <f ca="1">IF(Table2[[#This Row],[area]]="area9",Table2[[#This Row],[income]],0)</f>
        <v>0</v>
      </c>
      <c r="BN514" s="7">
        <f ca="1">IF(Table2[[#This Row],[area]]="area10",Table2[[#This Row],[income]],0)</f>
        <v>0</v>
      </c>
      <c r="BO514" s="6">
        <f ca="1">IF(Table2[[#This Row],[field_of_work]]="health",Table2[[#This Row],[income]],0)</f>
        <v>0</v>
      </c>
      <c r="BP514" s="7">
        <f ca="1">IF(Table2[[#This Row],[field_of_work]]="construction",Table2[[#This Row],[income]],0)</f>
        <v>70657</v>
      </c>
      <c r="BQ514" s="7">
        <f ca="1">IF(Table2[[#This Row],[field_of_work]]="teaching",Table2[[#This Row],[income]],0)</f>
        <v>0</v>
      </c>
      <c r="BR514" s="7">
        <f ca="1">IF(Table2[[#This Row],[field_of_work]]="IT",Table2[[#This Row],[income]],0)</f>
        <v>0</v>
      </c>
      <c r="BS514" s="7">
        <f ca="1">IF(Table2[[#This Row],[field_of_work]]="general work",Table2[[#This Row],[income]],0)</f>
        <v>0</v>
      </c>
      <c r="BT514" s="8">
        <f ca="1">IF(Table2[[#This Row],[field_of_work]]="agriculture",Table2[[#This Row],[income]],0)</f>
        <v>0</v>
      </c>
      <c r="BU514" s="6">
        <f ca="1">IF(Table2[[#This Row],[value_of_debts]]&gt;Table2[[#This Row],[income]],1,0)</f>
        <v>1</v>
      </c>
      <c r="BV514" s="7"/>
      <c r="BW514" s="6">
        <f ca="1">IF(Table2[[#This Row],[net_worth_of_person($)]]&gt;$BX$14,Table2[[#This Row],[age]],0)</f>
        <v>29</v>
      </c>
      <c r="BX514" s="8"/>
    </row>
    <row r="515" spans="2:76" x14ac:dyDescent="0.3">
      <c r="B515">
        <f t="shared" ca="1" si="164"/>
        <v>1</v>
      </c>
      <c r="C515" t="str">
        <f t="shared" ca="1" si="165"/>
        <v>men</v>
      </c>
      <c r="D515">
        <f t="shared" ca="1" si="166"/>
        <v>29</v>
      </c>
      <c r="E515">
        <f t="shared" ca="1" si="167"/>
        <v>5</v>
      </c>
      <c r="F515" t="str">
        <f t="shared" ca="1" si="168"/>
        <v>general work</v>
      </c>
      <c r="G515">
        <f t="shared" ca="1" si="169"/>
        <v>5</v>
      </c>
      <c r="H515" t="str">
        <f t="shared" ca="1" si="170"/>
        <v>other</v>
      </c>
      <c r="I515">
        <f t="shared" ca="1" si="171"/>
        <v>2</v>
      </c>
      <c r="J515">
        <f t="shared" ca="1" si="172"/>
        <v>1</v>
      </c>
      <c r="K515">
        <f t="shared" ca="1" si="173"/>
        <v>70207</v>
      </c>
      <c r="L515">
        <f t="shared" ca="1" si="174"/>
        <v>10</v>
      </c>
      <c r="M515" t="str">
        <f t="shared" ca="1" si="162"/>
        <v>area10</v>
      </c>
      <c r="N515">
        <f t="shared" ca="1" si="175"/>
        <v>351035</v>
      </c>
      <c r="O515" s="2">
        <f t="shared" ca="1" si="176"/>
        <v>120678.66394151394</v>
      </c>
      <c r="P515" s="1">
        <f t="shared" ca="1" si="177"/>
        <v>32020.540406131386</v>
      </c>
      <c r="Q515">
        <f t="shared" ca="1" si="178"/>
        <v>6041</v>
      </c>
      <c r="R515">
        <f t="shared" ca="1" si="179"/>
        <v>17290.961037717527</v>
      </c>
      <c r="S515">
        <f t="shared" ca="1" si="180"/>
        <v>28052.433999652858</v>
      </c>
      <c r="T515" s="1">
        <f t="shared" ca="1" si="181"/>
        <v>411107.97440578422</v>
      </c>
      <c r="U515" s="2">
        <f t="shared" ca="1" si="182"/>
        <v>144010.62497923145</v>
      </c>
      <c r="V515" s="1">
        <f t="shared" ca="1" si="183"/>
        <v>267097.34942655277</v>
      </c>
      <c r="AD515" s="6">
        <f ca="1">IF(Table2[[#This Row],[gender]]="men",1,0)</f>
        <v>1</v>
      </c>
      <c r="AE515" s="7">
        <f ca="1">IF(Table2[[#This Row],[gender]]="women",1,0)</f>
        <v>0</v>
      </c>
      <c r="AF515" s="7"/>
      <c r="AG515" s="8"/>
      <c r="AI515" s="6">
        <f ca="1">IF(Table2[[#This Row],[field_of_work]]="health",1,0)</f>
        <v>0</v>
      </c>
      <c r="AJ515" s="7">
        <f ca="1">IF(Table2[[#This Row],[field_of_work]]="construction",1,0)</f>
        <v>0</v>
      </c>
      <c r="AK515" s="7">
        <f ca="1">IF(Table2[[#This Row],[field_of_work]]="teaching",1,0)</f>
        <v>0</v>
      </c>
      <c r="AL515" s="7">
        <f ca="1">IF(Table2[[#This Row],[field_of_work]]="IT",1,0)</f>
        <v>0</v>
      </c>
      <c r="AM515" s="7">
        <f ca="1">IF(Table2[[#This Row],[field_of_work]]="general work",1,0)</f>
        <v>1</v>
      </c>
      <c r="AN515" s="7">
        <f ca="1">IF(Table2[[#This Row],[field_of_work]]="agriculture",1,0)</f>
        <v>0</v>
      </c>
      <c r="AO515" s="7"/>
      <c r="AP515" s="7"/>
      <c r="AQ515" s="7"/>
      <c r="AR515" s="7"/>
      <c r="AS515" s="7"/>
      <c r="AT515" s="8"/>
      <c r="AV515" s="19">
        <f t="shared" ca="1" si="163"/>
        <v>16242.031389844933</v>
      </c>
      <c r="AW515" s="8"/>
      <c r="AX515" s="6">
        <f ca="1">IF(Table2[[#This Row],[debts]]&gt;$AY$14,1,0)</f>
        <v>1</v>
      </c>
      <c r="AY515" s="7"/>
      <c r="AZ515" s="8"/>
      <c r="BA515" s="26">
        <f ca="1">Table2[[#This Row],[mortage_left]]/Table2[[#This Row],[value_of_house]]</f>
        <v>0.34377957736839326</v>
      </c>
      <c r="BB515" s="7">
        <f t="shared" ca="1" si="184"/>
        <v>0</v>
      </c>
      <c r="BC515" s="7"/>
      <c r="BD515" s="7"/>
      <c r="BE515" s="6">
        <f ca="1">IF(Table2[[#This Row],[area]]="area1",Table2[[#This Row],[income]],0)</f>
        <v>0</v>
      </c>
      <c r="BF515" s="7">
        <f ca="1">IF(Table2[[#This Row],[area]]="area2",Table2[[#This Row],[income]],0)</f>
        <v>0</v>
      </c>
      <c r="BG515" s="7">
        <f ca="1">IF(Table2[[#This Row],[area]]="area3",Table2[[#This Row],[income]],0)</f>
        <v>0</v>
      </c>
      <c r="BH515" s="7">
        <f ca="1">IF(Table2[[#This Row],[area]]="area4",Table2[[#This Row],[income]],0)</f>
        <v>0</v>
      </c>
      <c r="BI515" s="7">
        <f ca="1">IF(Table2[[#This Row],[area]]="area5",Table2[[#This Row],[income]],0)</f>
        <v>0</v>
      </c>
      <c r="BJ515" s="7">
        <f ca="1">IF(Table2[[#This Row],[area]]="area6",Table2[[#This Row],[income]],0)</f>
        <v>0</v>
      </c>
      <c r="BK515" s="7">
        <f ca="1">IF(Table2[[#This Row],[area]]="area7",Table2[[#This Row],[income]],0)</f>
        <v>0</v>
      </c>
      <c r="BL515" s="7">
        <f ca="1">IF(Table2[[#This Row],[area]]="area8",Table2[[#This Row],[income]],0)</f>
        <v>0</v>
      </c>
      <c r="BM515" s="7">
        <f ca="1">IF(Table2[[#This Row],[area]]="area9",Table2[[#This Row],[income]],0)</f>
        <v>0</v>
      </c>
      <c r="BN515" s="7">
        <f ca="1">IF(Table2[[#This Row],[area]]="area10",Table2[[#This Row],[income]],0)</f>
        <v>70207</v>
      </c>
      <c r="BO515" s="6">
        <f ca="1">IF(Table2[[#This Row],[field_of_work]]="health",Table2[[#This Row],[income]],0)</f>
        <v>0</v>
      </c>
      <c r="BP515" s="7">
        <f ca="1">IF(Table2[[#This Row],[field_of_work]]="construction",Table2[[#This Row],[income]],0)</f>
        <v>0</v>
      </c>
      <c r="BQ515" s="7">
        <f ca="1">IF(Table2[[#This Row],[field_of_work]]="teaching",Table2[[#This Row],[income]],0)</f>
        <v>0</v>
      </c>
      <c r="BR515" s="7">
        <f ca="1">IF(Table2[[#This Row],[field_of_work]]="IT",Table2[[#This Row],[income]],0)</f>
        <v>0</v>
      </c>
      <c r="BS515" s="7">
        <f ca="1">IF(Table2[[#This Row],[field_of_work]]="general work",Table2[[#This Row],[income]],0)</f>
        <v>70207</v>
      </c>
      <c r="BT515" s="8">
        <f ca="1">IF(Table2[[#This Row],[field_of_work]]="agriculture",Table2[[#This Row],[income]],0)</f>
        <v>0</v>
      </c>
      <c r="BU515" s="6">
        <f ca="1">IF(Table2[[#This Row],[value_of_debts]]&gt;Table2[[#This Row],[income]],1,0)</f>
        <v>1</v>
      </c>
      <c r="BV515" s="7"/>
      <c r="BW515" s="6">
        <f ca="1">IF(Table2[[#This Row],[net_worth_of_person($)]]&gt;$BX$14,Table2[[#This Row],[age]],0)</f>
        <v>29</v>
      </c>
      <c r="BX515" s="8"/>
    </row>
    <row r="516" spans="2:76" x14ac:dyDescent="0.3">
      <c r="B516">
        <f t="shared" ca="1" si="164"/>
        <v>2</v>
      </c>
      <c r="C516" t="str">
        <f t="shared" ca="1" si="165"/>
        <v>women</v>
      </c>
      <c r="D516">
        <f t="shared" ca="1" si="166"/>
        <v>27</v>
      </c>
      <c r="E516">
        <f t="shared" ca="1" si="167"/>
        <v>6</v>
      </c>
      <c r="F516" t="str">
        <f t="shared" ca="1" si="168"/>
        <v>agriculture</v>
      </c>
      <c r="G516">
        <f t="shared" ca="1" si="169"/>
        <v>1</v>
      </c>
      <c r="H516" t="str">
        <f t="shared" ca="1" si="170"/>
        <v>highschool</v>
      </c>
      <c r="I516">
        <f t="shared" ca="1" si="171"/>
        <v>0</v>
      </c>
      <c r="J516">
        <f t="shared" ca="1" si="172"/>
        <v>3</v>
      </c>
      <c r="K516">
        <f t="shared" ca="1" si="173"/>
        <v>28829</v>
      </c>
      <c r="L516">
        <f t="shared" ca="1" si="174"/>
        <v>10</v>
      </c>
      <c r="M516" t="str">
        <f t="shared" ca="1" si="162"/>
        <v>area10</v>
      </c>
      <c r="N516">
        <f t="shared" ca="1" si="175"/>
        <v>86487</v>
      </c>
      <c r="O516" s="2">
        <f t="shared" ca="1" si="176"/>
        <v>14352.252743769279</v>
      </c>
      <c r="P516" s="1">
        <f t="shared" ca="1" si="177"/>
        <v>48726.094169534801</v>
      </c>
      <c r="Q516">
        <f t="shared" ca="1" si="178"/>
        <v>45321</v>
      </c>
      <c r="R516">
        <f t="shared" ca="1" si="179"/>
        <v>34569.794788462394</v>
      </c>
      <c r="S516">
        <f t="shared" ca="1" si="180"/>
        <v>11998.578446165471</v>
      </c>
      <c r="T516" s="1">
        <f t="shared" ca="1" si="181"/>
        <v>147211.67261570028</v>
      </c>
      <c r="U516" s="2">
        <f t="shared" ca="1" si="182"/>
        <v>94243.047532231663</v>
      </c>
      <c r="V516" s="1">
        <f t="shared" ca="1" si="183"/>
        <v>52968.625083468622</v>
      </c>
      <c r="AD516" s="6">
        <f ca="1">IF(Table2[[#This Row],[gender]]="men",1,0)</f>
        <v>0</v>
      </c>
      <c r="AE516" s="7">
        <f ca="1">IF(Table2[[#This Row],[gender]]="women",1,0)</f>
        <v>1</v>
      </c>
      <c r="AF516" s="7"/>
      <c r="AG516" s="8"/>
      <c r="AI516" s="6">
        <f ca="1">IF(Table2[[#This Row],[field_of_work]]="health",1,0)</f>
        <v>0</v>
      </c>
      <c r="AJ516" s="7">
        <f ca="1">IF(Table2[[#This Row],[field_of_work]]="construction",1,0)</f>
        <v>0</v>
      </c>
      <c r="AK516" s="7">
        <f ca="1">IF(Table2[[#This Row],[field_of_work]]="teaching",1,0)</f>
        <v>0</v>
      </c>
      <c r="AL516" s="7">
        <f ca="1">IF(Table2[[#This Row],[field_of_work]]="IT",1,0)</f>
        <v>0</v>
      </c>
      <c r="AM516" s="7">
        <f ca="1">IF(Table2[[#This Row],[field_of_work]]="general work",1,0)</f>
        <v>0</v>
      </c>
      <c r="AN516" s="7">
        <f ca="1">IF(Table2[[#This Row],[field_of_work]]="agriculture",1,0)</f>
        <v>1</v>
      </c>
      <c r="AO516" s="7"/>
      <c r="AP516" s="7"/>
      <c r="AQ516" s="7"/>
      <c r="AR516" s="7"/>
      <c r="AS516" s="7"/>
      <c r="AT516" s="8"/>
      <c r="AV516" s="19">
        <f t="shared" ca="1" si="163"/>
        <v>217.80345267350802</v>
      </c>
      <c r="AW516" s="8"/>
      <c r="AX516" s="6">
        <f ca="1">IF(Table2[[#This Row],[debts]]&gt;$AY$14,1,0)</f>
        <v>1</v>
      </c>
      <c r="AY516" s="7"/>
      <c r="AZ516" s="8"/>
      <c r="BA516" s="26">
        <f ca="1">Table2[[#This Row],[mortage_left]]/Table2[[#This Row],[value_of_house]]</f>
        <v>0.16594693703989361</v>
      </c>
      <c r="BB516" s="7">
        <f t="shared" ca="1" si="184"/>
        <v>1</v>
      </c>
      <c r="BC516" s="7"/>
      <c r="BD516" s="7"/>
      <c r="BE516" s="6">
        <f ca="1">IF(Table2[[#This Row],[area]]="area1",Table2[[#This Row],[income]],0)</f>
        <v>0</v>
      </c>
      <c r="BF516" s="7">
        <f ca="1">IF(Table2[[#This Row],[area]]="area2",Table2[[#This Row],[income]],0)</f>
        <v>0</v>
      </c>
      <c r="BG516" s="7">
        <f ca="1">IF(Table2[[#This Row],[area]]="area3",Table2[[#This Row],[income]],0)</f>
        <v>0</v>
      </c>
      <c r="BH516" s="7">
        <f ca="1">IF(Table2[[#This Row],[area]]="area4",Table2[[#This Row],[income]],0)</f>
        <v>0</v>
      </c>
      <c r="BI516" s="7">
        <f ca="1">IF(Table2[[#This Row],[area]]="area5",Table2[[#This Row],[income]],0)</f>
        <v>0</v>
      </c>
      <c r="BJ516" s="7">
        <f ca="1">IF(Table2[[#This Row],[area]]="area6",Table2[[#This Row],[income]],0)</f>
        <v>0</v>
      </c>
      <c r="BK516" s="7">
        <f ca="1">IF(Table2[[#This Row],[area]]="area7",Table2[[#This Row],[income]],0)</f>
        <v>0</v>
      </c>
      <c r="BL516" s="7">
        <f ca="1">IF(Table2[[#This Row],[area]]="area8",Table2[[#This Row],[income]],0)</f>
        <v>0</v>
      </c>
      <c r="BM516" s="7">
        <f ca="1">IF(Table2[[#This Row],[area]]="area9",Table2[[#This Row],[income]],0)</f>
        <v>0</v>
      </c>
      <c r="BN516" s="7">
        <f ca="1">IF(Table2[[#This Row],[area]]="area10",Table2[[#This Row],[income]],0)</f>
        <v>28829</v>
      </c>
      <c r="BO516" s="6">
        <f ca="1">IF(Table2[[#This Row],[field_of_work]]="health",Table2[[#This Row],[income]],0)</f>
        <v>0</v>
      </c>
      <c r="BP516" s="7">
        <f ca="1">IF(Table2[[#This Row],[field_of_work]]="construction",Table2[[#This Row],[income]],0)</f>
        <v>0</v>
      </c>
      <c r="BQ516" s="7">
        <f ca="1">IF(Table2[[#This Row],[field_of_work]]="teaching",Table2[[#This Row],[income]],0)</f>
        <v>0</v>
      </c>
      <c r="BR516" s="7">
        <f ca="1">IF(Table2[[#This Row],[field_of_work]]="IT",Table2[[#This Row],[income]],0)</f>
        <v>0</v>
      </c>
      <c r="BS516" s="7">
        <f ca="1">IF(Table2[[#This Row],[field_of_work]]="general work",Table2[[#This Row],[income]],0)</f>
        <v>0</v>
      </c>
      <c r="BT516" s="8">
        <f ca="1">IF(Table2[[#This Row],[field_of_work]]="agriculture",Table2[[#This Row],[income]],0)</f>
        <v>28829</v>
      </c>
      <c r="BU516" s="6">
        <f ca="1">IF(Table2[[#This Row],[value_of_debts]]&gt;Table2[[#This Row],[income]],1,0)</f>
        <v>1</v>
      </c>
      <c r="BV516" s="7"/>
      <c r="BW516" s="6">
        <f ca="1">IF(Table2[[#This Row],[net_worth_of_person($)]]&gt;$BX$14,Table2[[#This Row],[age]],0)</f>
        <v>27</v>
      </c>
      <c r="BX516" s="8"/>
    </row>
    <row r="517" spans="2:76" x14ac:dyDescent="0.3">
      <c r="B517">
        <f t="shared" ca="1" si="164"/>
        <v>2</v>
      </c>
      <c r="C517" t="str">
        <f t="shared" ca="1" si="165"/>
        <v>women</v>
      </c>
      <c r="D517">
        <f t="shared" ca="1" si="166"/>
        <v>38</v>
      </c>
      <c r="E517">
        <f t="shared" ca="1" si="167"/>
        <v>6</v>
      </c>
      <c r="F517" t="str">
        <f t="shared" ca="1" si="168"/>
        <v>agriculture</v>
      </c>
      <c r="G517">
        <f t="shared" ca="1" si="169"/>
        <v>5</v>
      </c>
      <c r="H517" t="str">
        <f t="shared" ca="1" si="170"/>
        <v>other</v>
      </c>
      <c r="I517">
        <f t="shared" ca="1" si="171"/>
        <v>1</v>
      </c>
      <c r="J517">
        <f t="shared" ca="1" si="172"/>
        <v>3</v>
      </c>
      <c r="K517">
        <f t="shared" ca="1" si="173"/>
        <v>30325</v>
      </c>
      <c r="L517">
        <f t="shared" ca="1" si="174"/>
        <v>11</v>
      </c>
      <c r="M517" t="str">
        <f t="shared" ca="1" si="162"/>
        <v>area10</v>
      </c>
      <c r="N517">
        <f t="shared" ca="1" si="175"/>
        <v>90975</v>
      </c>
      <c r="O517" s="2">
        <f t="shared" ca="1" si="176"/>
        <v>40465.868568712052</v>
      </c>
      <c r="P517" s="1">
        <f t="shared" ca="1" si="177"/>
        <v>653.41035802052409</v>
      </c>
      <c r="Q517">
        <f t="shared" ca="1" si="178"/>
        <v>498</v>
      </c>
      <c r="R517">
        <f t="shared" ca="1" si="179"/>
        <v>11337.08505815643</v>
      </c>
      <c r="S517">
        <f t="shared" ca="1" si="180"/>
        <v>12396.296155364709</v>
      </c>
      <c r="T517" s="1">
        <f t="shared" ca="1" si="181"/>
        <v>104024.70651338523</v>
      </c>
      <c r="U517" s="2">
        <f t="shared" ca="1" si="182"/>
        <v>52300.953626868482</v>
      </c>
      <c r="V517" s="1">
        <f t="shared" ca="1" si="183"/>
        <v>51723.752886516748</v>
      </c>
      <c r="AD517" s="6">
        <f ca="1">IF(Table2[[#This Row],[gender]]="men",1,0)</f>
        <v>0</v>
      </c>
      <c r="AE517" s="7">
        <f ca="1">IF(Table2[[#This Row],[gender]]="women",1,0)</f>
        <v>1</v>
      </c>
      <c r="AF517" s="7"/>
      <c r="AG517" s="8"/>
      <c r="AI517" s="6">
        <f ca="1">IF(Table2[[#This Row],[field_of_work]]="health",1,0)</f>
        <v>0</v>
      </c>
      <c r="AJ517" s="7">
        <f ca="1">IF(Table2[[#This Row],[field_of_work]]="construction",1,0)</f>
        <v>0</v>
      </c>
      <c r="AK517" s="7">
        <f ca="1">IF(Table2[[#This Row],[field_of_work]]="teaching",1,0)</f>
        <v>0</v>
      </c>
      <c r="AL517" s="7">
        <f ca="1">IF(Table2[[#This Row],[field_of_work]]="IT",1,0)</f>
        <v>0</v>
      </c>
      <c r="AM517" s="7">
        <f ca="1">IF(Table2[[#This Row],[field_of_work]]="general work",1,0)</f>
        <v>0</v>
      </c>
      <c r="AN517" s="7">
        <f ca="1">IF(Table2[[#This Row],[field_of_work]]="agriculture",1,0)</f>
        <v>1</v>
      </c>
      <c r="AO517" s="7"/>
      <c r="AP517" s="7"/>
      <c r="AQ517" s="7"/>
      <c r="AR517" s="7"/>
      <c r="AS517" s="7"/>
      <c r="AT517" s="8"/>
      <c r="AV517" s="19">
        <f t="shared" ca="1" si="163"/>
        <v>38588.230047468969</v>
      </c>
      <c r="AW517" s="8"/>
      <c r="AX517" s="6">
        <f ca="1">IF(Table2[[#This Row],[debts]]&gt;$AY$14,1,0)</f>
        <v>1</v>
      </c>
      <c r="AY517" s="7"/>
      <c r="AZ517" s="8"/>
      <c r="BA517" s="26">
        <f ca="1">Table2[[#This Row],[mortage_left]]/Table2[[#This Row],[value_of_house]]</f>
        <v>0.44480207275308659</v>
      </c>
      <c r="BB517" s="7">
        <f t="shared" ca="1" si="184"/>
        <v>0</v>
      </c>
      <c r="BC517" s="7"/>
      <c r="BD517" s="7"/>
      <c r="BE517" s="6">
        <f ca="1">IF(Table2[[#This Row],[area]]="area1",Table2[[#This Row],[income]],0)</f>
        <v>0</v>
      </c>
      <c r="BF517" s="7">
        <f ca="1">IF(Table2[[#This Row],[area]]="area2",Table2[[#This Row],[income]],0)</f>
        <v>0</v>
      </c>
      <c r="BG517" s="7">
        <f ca="1">IF(Table2[[#This Row],[area]]="area3",Table2[[#This Row],[income]],0)</f>
        <v>0</v>
      </c>
      <c r="BH517" s="7">
        <f ca="1">IF(Table2[[#This Row],[area]]="area4",Table2[[#This Row],[income]],0)</f>
        <v>0</v>
      </c>
      <c r="BI517" s="7">
        <f ca="1">IF(Table2[[#This Row],[area]]="area5",Table2[[#This Row],[income]],0)</f>
        <v>0</v>
      </c>
      <c r="BJ517" s="7">
        <f ca="1">IF(Table2[[#This Row],[area]]="area6",Table2[[#This Row],[income]],0)</f>
        <v>0</v>
      </c>
      <c r="BK517" s="7">
        <f ca="1">IF(Table2[[#This Row],[area]]="area7",Table2[[#This Row],[income]],0)</f>
        <v>0</v>
      </c>
      <c r="BL517" s="7">
        <f ca="1">IF(Table2[[#This Row],[area]]="area8",Table2[[#This Row],[income]],0)</f>
        <v>0</v>
      </c>
      <c r="BM517" s="7">
        <f ca="1">IF(Table2[[#This Row],[area]]="area9",Table2[[#This Row],[income]],0)</f>
        <v>0</v>
      </c>
      <c r="BN517" s="7">
        <f ca="1">IF(Table2[[#This Row],[area]]="area10",Table2[[#This Row],[income]],0)</f>
        <v>30325</v>
      </c>
      <c r="BO517" s="6">
        <f ca="1">IF(Table2[[#This Row],[field_of_work]]="health",Table2[[#This Row],[income]],0)</f>
        <v>0</v>
      </c>
      <c r="BP517" s="7">
        <f ca="1">IF(Table2[[#This Row],[field_of_work]]="construction",Table2[[#This Row],[income]],0)</f>
        <v>0</v>
      </c>
      <c r="BQ517" s="7">
        <f ca="1">IF(Table2[[#This Row],[field_of_work]]="teaching",Table2[[#This Row],[income]],0)</f>
        <v>0</v>
      </c>
      <c r="BR517" s="7">
        <f ca="1">IF(Table2[[#This Row],[field_of_work]]="IT",Table2[[#This Row],[income]],0)</f>
        <v>0</v>
      </c>
      <c r="BS517" s="7">
        <f ca="1">IF(Table2[[#This Row],[field_of_work]]="general work",Table2[[#This Row],[income]],0)</f>
        <v>0</v>
      </c>
      <c r="BT517" s="8">
        <f ca="1">IF(Table2[[#This Row],[field_of_work]]="agriculture",Table2[[#This Row],[income]],0)</f>
        <v>30325</v>
      </c>
      <c r="BU517" s="6">
        <f ca="1">IF(Table2[[#This Row],[value_of_debts]]&gt;Table2[[#This Row],[income]],1,0)</f>
        <v>1</v>
      </c>
      <c r="BV517" s="7"/>
      <c r="BW517" s="6">
        <f ca="1">IF(Table2[[#This Row],[net_worth_of_person($)]]&gt;$BX$14,Table2[[#This Row],[age]],0)</f>
        <v>38</v>
      </c>
      <c r="BX517" s="8"/>
    </row>
    <row r="518" spans="2:76" x14ac:dyDescent="0.3">
      <c r="B518">
        <f t="shared" ca="1" si="164"/>
        <v>2</v>
      </c>
      <c r="C518" t="str">
        <f t="shared" ca="1" si="165"/>
        <v>women</v>
      </c>
      <c r="D518">
        <f t="shared" ca="1" si="166"/>
        <v>32</v>
      </c>
      <c r="E518">
        <f t="shared" ca="1" si="167"/>
        <v>4</v>
      </c>
      <c r="F518" t="str">
        <f t="shared" ca="1" si="168"/>
        <v>IT</v>
      </c>
      <c r="G518">
        <f t="shared" ca="1" si="169"/>
        <v>4</v>
      </c>
      <c r="H518" t="str">
        <f t="shared" ca="1" si="170"/>
        <v>technical</v>
      </c>
      <c r="I518">
        <f t="shared" ca="1" si="171"/>
        <v>1</v>
      </c>
      <c r="J518">
        <f t="shared" ca="1" si="172"/>
        <v>1</v>
      </c>
      <c r="K518">
        <f t="shared" ca="1" si="173"/>
        <v>54659</v>
      </c>
      <c r="L518">
        <f t="shared" ca="1" si="174"/>
        <v>8</v>
      </c>
      <c r="M518" t="str">
        <f t="shared" ca="1" si="162"/>
        <v>area8</v>
      </c>
      <c r="N518">
        <f t="shared" ca="1" si="175"/>
        <v>163977</v>
      </c>
      <c r="O518" s="2">
        <f t="shared" ca="1" si="176"/>
        <v>42757.587774157379</v>
      </c>
      <c r="P518" s="1">
        <f t="shared" ca="1" si="177"/>
        <v>38588.230047468969</v>
      </c>
      <c r="Q518">
        <f t="shared" ca="1" si="178"/>
        <v>8678</v>
      </c>
      <c r="R518">
        <f t="shared" ca="1" si="179"/>
        <v>51005.907516467123</v>
      </c>
      <c r="S518">
        <f t="shared" ca="1" si="180"/>
        <v>23496.894854235539</v>
      </c>
      <c r="T518" s="1">
        <f t="shared" ca="1" si="181"/>
        <v>226062.12490170452</v>
      </c>
      <c r="U518" s="2">
        <f t="shared" ca="1" si="182"/>
        <v>102441.4952906245</v>
      </c>
      <c r="V518" s="1">
        <f t="shared" ca="1" si="183"/>
        <v>123620.62961108002</v>
      </c>
      <c r="AD518" s="6">
        <f ca="1">IF(Table2[[#This Row],[gender]]="men",1,0)</f>
        <v>0</v>
      </c>
      <c r="AE518" s="7">
        <f ca="1">IF(Table2[[#This Row],[gender]]="women",1,0)</f>
        <v>1</v>
      </c>
      <c r="AF518" s="7"/>
      <c r="AG518" s="8"/>
      <c r="AI518" s="6">
        <f ca="1">IF(Table2[[#This Row],[field_of_work]]="health",1,0)</f>
        <v>0</v>
      </c>
      <c r="AJ518" s="7">
        <f ca="1">IF(Table2[[#This Row],[field_of_work]]="construction",1,0)</f>
        <v>0</v>
      </c>
      <c r="AK518" s="7">
        <f ca="1">IF(Table2[[#This Row],[field_of_work]]="teaching",1,0)</f>
        <v>0</v>
      </c>
      <c r="AL518" s="7">
        <f ca="1">IF(Table2[[#This Row],[field_of_work]]="IT",1,0)</f>
        <v>1</v>
      </c>
      <c r="AM518" s="7">
        <f ca="1">IF(Table2[[#This Row],[field_of_work]]="general work",1,0)</f>
        <v>0</v>
      </c>
      <c r="AN518" s="7">
        <f ca="1">IF(Table2[[#This Row],[field_of_work]]="agriculture",1,0)</f>
        <v>0</v>
      </c>
      <c r="AO518" s="7"/>
      <c r="AP518" s="7"/>
      <c r="AQ518" s="7"/>
      <c r="AR518" s="7"/>
      <c r="AS518" s="7"/>
      <c r="AT518" s="8"/>
      <c r="AV518" s="19">
        <f t="shared" ca="1" si="163"/>
        <v>37343.581894971561</v>
      </c>
      <c r="AW518" s="8"/>
      <c r="AX518" s="6">
        <f ca="1">IF(Table2[[#This Row],[debts]]&gt;$AY$14,1,0)</f>
        <v>1</v>
      </c>
      <c r="AY518" s="7"/>
      <c r="AZ518" s="8"/>
      <c r="BA518" s="26">
        <f ca="1">Table2[[#This Row],[mortage_left]]/Table2[[#This Row],[value_of_house]]</f>
        <v>0.26075356772082292</v>
      </c>
      <c r="BB518" s="7">
        <f t="shared" ca="1" si="184"/>
        <v>1</v>
      </c>
      <c r="BC518" s="7"/>
      <c r="BD518" s="7"/>
      <c r="BE518" s="6">
        <f ca="1">IF(Table2[[#This Row],[area]]="area1",Table2[[#This Row],[income]],0)</f>
        <v>0</v>
      </c>
      <c r="BF518" s="7">
        <f ca="1">IF(Table2[[#This Row],[area]]="area2",Table2[[#This Row],[income]],0)</f>
        <v>0</v>
      </c>
      <c r="BG518" s="7">
        <f ca="1">IF(Table2[[#This Row],[area]]="area3",Table2[[#This Row],[income]],0)</f>
        <v>0</v>
      </c>
      <c r="BH518" s="7">
        <f ca="1">IF(Table2[[#This Row],[area]]="area4",Table2[[#This Row],[income]],0)</f>
        <v>0</v>
      </c>
      <c r="BI518" s="7">
        <f ca="1">IF(Table2[[#This Row],[area]]="area5",Table2[[#This Row],[income]],0)</f>
        <v>0</v>
      </c>
      <c r="BJ518" s="7">
        <f ca="1">IF(Table2[[#This Row],[area]]="area6",Table2[[#This Row],[income]],0)</f>
        <v>0</v>
      </c>
      <c r="BK518" s="7">
        <f ca="1">IF(Table2[[#This Row],[area]]="area7",Table2[[#This Row],[income]],0)</f>
        <v>0</v>
      </c>
      <c r="BL518" s="7">
        <f ca="1">IF(Table2[[#This Row],[area]]="area8",Table2[[#This Row],[income]],0)</f>
        <v>54659</v>
      </c>
      <c r="BM518" s="7">
        <f ca="1">IF(Table2[[#This Row],[area]]="area9",Table2[[#This Row],[income]],0)</f>
        <v>0</v>
      </c>
      <c r="BN518" s="7">
        <f ca="1">IF(Table2[[#This Row],[area]]="area10",Table2[[#This Row],[income]],0)</f>
        <v>0</v>
      </c>
      <c r="BO518" s="6">
        <f ca="1">IF(Table2[[#This Row],[field_of_work]]="health",Table2[[#This Row],[income]],0)</f>
        <v>0</v>
      </c>
      <c r="BP518" s="7">
        <f ca="1">IF(Table2[[#This Row],[field_of_work]]="construction",Table2[[#This Row],[income]],0)</f>
        <v>0</v>
      </c>
      <c r="BQ518" s="7">
        <f ca="1">IF(Table2[[#This Row],[field_of_work]]="teaching",Table2[[#This Row],[income]],0)</f>
        <v>0</v>
      </c>
      <c r="BR518" s="7">
        <f ca="1">IF(Table2[[#This Row],[field_of_work]]="IT",Table2[[#This Row],[income]],0)</f>
        <v>54659</v>
      </c>
      <c r="BS518" s="7">
        <f ca="1">IF(Table2[[#This Row],[field_of_work]]="general work",Table2[[#This Row],[income]],0)</f>
        <v>0</v>
      </c>
      <c r="BT518" s="8">
        <f ca="1">IF(Table2[[#This Row],[field_of_work]]="agriculture",Table2[[#This Row],[income]],0)</f>
        <v>0</v>
      </c>
      <c r="BU518" s="6">
        <f ca="1">IF(Table2[[#This Row],[value_of_debts]]&gt;Table2[[#This Row],[income]],1,0)</f>
        <v>1</v>
      </c>
      <c r="BV518" s="7"/>
      <c r="BW518" s="6">
        <f ca="1">IF(Table2[[#This Row],[net_worth_of_person($)]]&gt;$BX$14,Table2[[#This Row],[age]],0)</f>
        <v>32</v>
      </c>
      <c r="BX518" s="8"/>
    </row>
    <row r="519" spans="2:76" x14ac:dyDescent="0.3">
      <c r="B519">
        <f t="shared" ca="1" si="164"/>
        <v>2</v>
      </c>
      <c r="C519" t="str">
        <f t="shared" ca="1" si="165"/>
        <v>women</v>
      </c>
      <c r="D519">
        <f t="shared" ca="1" si="166"/>
        <v>36</v>
      </c>
      <c r="E519">
        <f t="shared" ca="1" si="167"/>
        <v>6</v>
      </c>
      <c r="F519" t="str">
        <f t="shared" ca="1" si="168"/>
        <v>agriculture</v>
      </c>
      <c r="G519">
        <f t="shared" ca="1" si="169"/>
        <v>3</v>
      </c>
      <c r="H519" t="str">
        <f t="shared" ca="1" si="170"/>
        <v>university</v>
      </c>
      <c r="I519">
        <f t="shared" ca="1" si="171"/>
        <v>3</v>
      </c>
      <c r="J519">
        <f t="shared" ca="1" si="172"/>
        <v>3</v>
      </c>
      <c r="K519">
        <f t="shared" ca="1" si="173"/>
        <v>50163</v>
      </c>
      <c r="L519">
        <f t="shared" ca="1" si="174"/>
        <v>14</v>
      </c>
      <c r="M519" t="str">
        <f t="shared" ca="1" si="162"/>
        <v>area10</v>
      </c>
      <c r="N519">
        <f t="shared" ca="1" si="175"/>
        <v>150489</v>
      </c>
      <c r="O519" s="2">
        <f t="shared" ca="1" si="176"/>
        <v>8854.2750421881483</v>
      </c>
      <c r="P519" s="1">
        <f t="shared" ca="1" si="177"/>
        <v>112030.74568491468</v>
      </c>
      <c r="Q519">
        <f t="shared" ca="1" si="178"/>
        <v>105432</v>
      </c>
      <c r="R519">
        <f t="shared" ca="1" si="179"/>
        <v>24824.360586155042</v>
      </c>
      <c r="S519">
        <f t="shared" ca="1" si="180"/>
        <v>65354.472909308672</v>
      </c>
      <c r="T519" s="1">
        <f t="shared" ca="1" si="181"/>
        <v>327874.21859422338</v>
      </c>
      <c r="U519" s="2">
        <f t="shared" ca="1" si="182"/>
        <v>139110.63562834318</v>
      </c>
      <c r="V519" s="1">
        <f t="shared" ca="1" si="183"/>
        <v>188763.5829658802</v>
      </c>
      <c r="AD519" s="6">
        <f ca="1">IF(Table2[[#This Row],[gender]]="men",1,0)</f>
        <v>0</v>
      </c>
      <c r="AE519" s="7">
        <f ca="1">IF(Table2[[#This Row],[gender]]="women",1,0)</f>
        <v>1</v>
      </c>
      <c r="AF519" s="7"/>
      <c r="AG519" s="8"/>
      <c r="AI519" s="6">
        <f ca="1">IF(Table2[[#This Row],[field_of_work]]="health",1,0)</f>
        <v>0</v>
      </c>
      <c r="AJ519" s="7">
        <f ca="1">IF(Table2[[#This Row],[field_of_work]]="construction",1,0)</f>
        <v>0</v>
      </c>
      <c r="AK519" s="7">
        <f ca="1">IF(Table2[[#This Row],[field_of_work]]="teaching",1,0)</f>
        <v>0</v>
      </c>
      <c r="AL519" s="7">
        <f ca="1">IF(Table2[[#This Row],[field_of_work]]="IT",1,0)</f>
        <v>0</v>
      </c>
      <c r="AM519" s="7">
        <f ca="1">IF(Table2[[#This Row],[field_of_work]]="general work",1,0)</f>
        <v>0</v>
      </c>
      <c r="AN519" s="7">
        <f ca="1">IF(Table2[[#This Row],[field_of_work]]="agriculture",1,0)</f>
        <v>1</v>
      </c>
      <c r="AO519" s="7"/>
      <c r="AP519" s="7"/>
      <c r="AQ519" s="7"/>
      <c r="AR519" s="7"/>
      <c r="AS519" s="7"/>
      <c r="AT519" s="8"/>
      <c r="AV519" s="19">
        <f t="shared" ca="1" si="163"/>
        <v>35712.075051432759</v>
      </c>
      <c r="AW519" s="8"/>
      <c r="AX519" s="6">
        <f ca="1">IF(Table2[[#This Row],[debts]]&gt;$AY$14,1,0)</f>
        <v>1</v>
      </c>
      <c r="AY519" s="7"/>
      <c r="AZ519" s="8"/>
      <c r="BA519" s="26">
        <f ca="1">Table2[[#This Row],[mortage_left]]/Table2[[#This Row],[value_of_house]]</f>
        <v>5.8836692663172381E-2</v>
      </c>
      <c r="BB519" s="7">
        <f t="shared" ca="1" si="184"/>
        <v>1</v>
      </c>
      <c r="BC519" s="7"/>
      <c r="BD519" s="7"/>
      <c r="BE519" s="6">
        <f ca="1">IF(Table2[[#This Row],[area]]="area1",Table2[[#This Row],[income]],0)</f>
        <v>0</v>
      </c>
      <c r="BF519" s="7">
        <f ca="1">IF(Table2[[#This Row],[area]]="area2",Table2[[#This Row],[income]],0)</f>
        <v>0</v>
      </c>
      <c r="BG519" s="7">
        <f ca="1">IF(Table2[[#This Row],[area]]="area3",Table2[[#This Row],[income]],0)</f>
        <v>0</v>
      </c>
      <c r="BH519" s="7">
        <f ca="1">IF(Table2[[#This Row],[area]]="area4",Table2[[#This Row],[income]],0)</f>
        <v>0</v>
      </c>
      <c r="BI519" s="7">
        <f ca="1">IF(Table2[[#This Row],[area]]="area5",Table2[[#This Row],[income]],0)</f>
        <v>0</v>
      </c>
      <c r="BJ519" s="7">
        <f ca="1">IF(Table2[[#This Row],[area]]="area6",Table2[[#This Row],[income]],0)</f>
        <v>0</v>
      </c>
      <c r="BK519" s="7">
        <f ca="1">IF(Table2[[#This Row],[area]]="area7",Table2[[#This Row],[income]],0)</f>
        <v>0</v>
      </c>
      <c r="BL519" s="7">
        <f ca="1">IF(Table2[[#This Row],[area]]="area8",Table2[[#This Row],[income]],0)</f>
        <v>0</v>
      </c>
      <c r="BM519" s="7">
        <f ca="1">IF(Table2[[#This Row],[area]]="area9",Table2[[#This Row],[income]],0)</f>
        <v>0</v>
      </c>
      <c r="BN519" s="7">
        <f ca="1">IF(Table2[[#This Row],[area]]="area10",Table2[[#This Row],[income]],0)</f>
        <v>50163</v>
      </c>
      <c r="BO519" s="6">
        <f ca="1">IF(Table2[[#This Row],[field_of_work]]="health",Table2[[#This Row],[income]],0)</f>
        <v>0</v>
      </c>
      <c r="BP519" s="7">
        <f ca="1">IF(Table2[[#This Row],[field_of_work]]="construction",Table2[[#This Row],[income]],0)</f>
        <v>0</v>
      </c>
      <c r="BQ519" s="7">
        <f ca="1">IF(Table2[[#This Row],[field_of_work]]="teaching",Table2[[#This Row],[income]],0)</f>
        <v>0</v>
      </c>
      <c r="BR519" s="7">
        <f ca="1">IF(Table2[[#This Row],[field_of_work]]="IT",Table2[[#This Row],[income]],0)</f>
        <v>0</v>
      </c>
      <c r="BS519" s="7">
        <f ca="1">IF(Table2[[#This Row],[field_of_work]]="general work",Table2[[#This Row],[income]],0)</f>
        <v>0</v>
      </c>
      <c r="BT519" s="8">
        <f ca="1">IF(Table2[[#This Row],[field_of_work]]="agriculture",Table2[[#This Row],[income]],0)</f>
        <v>50163</v>
      </c>
      <c r="BU519" s="6">
        <f ca="1">IF(Table2[[#This Row],[value_of_debts]]&gt;Table2[[#This Row],[income]],1,0)</f>
        <v>1</v>
      </c>
      <c r="BV519" s="7"/>
      <c r="BW519" s="6">
        <f ca="1">IF(Table2[[#This Row],[net_worth_of_person($)]]&gt;$BX$14,Table2[[#This Row],[age]],0)</f>
        <v>36</v>
      </c>
      <c r="BX519" s="8"/>
    </row>
    <row r="520" spans="2:76" x14ac:dyDescent="0.3">
      <c r="B520">
        <f t="shared" ca="1" si="164"/>
        <v>2</v>
      </c>
      <c r="C520" t="str">
        <f t="shared" ca="1" si="165"/>
        <v>women</v>
      </c>
      <c r="D520">
        <f t="shared" ca="1" si="166"/>
        <v>29</v>
      </c>
      <c r="E520">
        <f t="shared" ca="1" si="167"/>
        <v>5</v>
      </c>
      <c r="F520" t="str">
        <f t="shared" ca="1" si="168"/>
        <v>general work</v>
      </c>
      <c r="G520">
        <f t="shared" ca="1" si="169"/>
        <v>1</v>
      </c>
      <c r="H520" t="str">
        <f t="shared" ca="1" si="170"/>
        <v>highschool</v>
      </c>
      <c r="I520">
        <f t="shared" ca="1" si="171"/>
        <v>3</v>
      </c>
      <c r="J520">
        <f t="shared" ca="1" si="172"/>
        <v>2</v>
      </c>
      <c r="K520">
        <f t="shared" ca="1" si="173"/>
        <v>49230</v>
      </c>
      <c r="L520">
        <f t="shared" ca="1" si="174"/>
        <v>14</v>
      </c>
      <c r="M520" t="str">
        <f t="shared" ca="1" si="162"/>
        <v>area10</v>
      </c>
      <c r="N520">
        <f t="shared" ca="1" si="175"/>
        <v>196920</v>
      </c>
      <c r="O520" s="2">
        <f t="shared" ca="1" si="176"/>
        <v>12486.793891351726</v>
      </c>
      <c r="P520" s="1">
        <f t="shared" ca="1" si="177"/>
        <v>71424.150102865518</v>
      </c>
      <c r="Q520">
        <f t="shared" ca="1" si="178"/>
        <v>53994</v>
      </c>
      <c r="R520">
        <f t="shared" ca="1" si="179"/>
        <v>3076.7875048407277</v>
      </c>
      <c r="S520">
        <f t="shared" ca="1" si="180"/>
        <v>19691.044431101607</v>
      </c>
      <c r="T520" s="1">
        <f t="shared" ca="1" si="181"/>
        <v>288035.19453396712</v>
      </c>
      <c r="U520" s="2">
        <f t="shared" ca="1" si="182"/>
        <v>69557.581396192458</v>
      </c>
      <c r="V520" s="1">
        <f t="shared" ca="1" si="183"/>
        <v>218477.61313777466</v>
      </c>
      <c r="AD520" s="6">
        <f ca="1">IF(Table2[[#This Row],[gender]]="men",1,0)</f>
        <v>0</v>
      </c>
      <c r="AE520" s="7">
        <f ca="1">IF(Table2[[#This Row],[gender]]="women",1,0)</f>
        <v>1</v>
      </c>
      <c r="AF520" s="7"/>
      <c r="AG520" s="8"/>
      <c r="AI520" s="6">
        <f ca="1">IF(Table2[[#This Row],[field_of_work]]="health",1,0)</f>
        <v>0</v>
      </c>
      <c r="AJ520" s="7">
        <f ca="1">IF(Table2[[#This Row],[field_of_work]]="construction",1,0)</f>
        <v>0</v>
      </c>
      <c r="AK520" s="7">
        <f ca="1">IF(Table2[[#This Row],[field_of_work]]="teaching",1,0)</f>
        <v>0</v>
      </c>
      <c r="AL520" s="7">
        <f ca="1">IF(Table2[[#This Row],[field_of_work]]="IT",1,0)</f>
        <v>0</v>
      </c>
      <c r="AM520" s="7">
        <f ca="1">IF(Table2[[#This Row],[field_of_work]]="general work",1,0)</f>
        <v>1</v>
      </c>
      <c r="AN520" s="7">
        <f ca="1">IF(Table2[[#This Row],[field_of_work]]="agriculture",1,0)</f>
        <v>0</v>
      </c>
      <c r="AO520" s="7"/>
      <c r="AP520" s="7"/>
      <c r="AQ520" s="7"/>
      <c r="AR520" s="7"/>
      <c r="AS520" s="7"/>
      <c r="AT520" s="8"/>
      <c r="AV520" s="19">
        <f t="shared" ca="1" si="163"/>
        <v>18801.107976176932</v>
      </c>
      <c r="AW520" s="8"/>
      <c r="AX520" s="6">
        <f ca="1">IF(Table2[[#This Row],[debts]]&gt;$AY$14,1,0)</f>
        <v>1</v>
      </c>
      <c r="AY520" s="7"/>
      <c r="AZ520" s="8"/>
      <c r="BA520" s="26">
        <f ca="1">Table2[[#This Row],[mortage_left]]/Table2[[#This Row],[value_of_house]]</f>
        <v>6.341049101844265E-2</v>
      </c>
      <c r="BB520" s="7">
        <f t="shared" ca="1" si="184"/>
        <v>1</v>
      </c>
      <c r="BC520" s="7"/>
      <c r="BD520" s="7"/>
      <c r="BE520" s="6">
        <f ca="1">IF(Table2[[#This Row],[area]]="area1",Table2[[#This Row],[income]],0)</f>
        <v>0</v>
      </c>
      <c r="BF520" s="7">
        <f ca="1">IF(Table2[[#This Row],[area]]="area2",Table2[[#This Row],[income]],0)</f>
        <v>0</v>
      </c>
      <c r="BG520" s="7">
        <f ca="1">IF(Table2[[#This Row],[area]]="area3",Table2[[#This Row],[income]],0)</f>
        <v>0</v>
      </c>
      <c r="BH520" s="7">
        <f ca="1">IF(Table2[[#This Row],[area]]="area4",Table2[[#This Row],[income]],0)</f>
        <v>0</v>
      </c>
      <c r="BI520" s="7">
        <f ca="1">IF(Table2[[#This Row],[area]]="area5",Table2[[#This Row],[income]],0)</f>
        <v>0</v>
      </c>
      <c r="BJ520" s="7">
        <f ca="1">IF(Table2[[#This Row],[area]]="area6",Table2[[#This Row],[income]],0)</f>
        <v>0</v>
      </c>
      <c r="BK520" s="7">
        <f ca="1">IF(Table2[[#This Row],[area]]="area7",Table2[[#This Row],[income]],0)</f>
        <v>0</v>
      </c>
      <c r="BL520" s="7">
        <f ca="1">IF(Table2[[#This Row],[area]]="area8",Table2[[#This Row],[income]],0)</f>
        <v>0</v>
      </c>
      <c r="BM520" s="7">
        <f ca="1">IF(Table2[[#This Row],[area]]="area9",Table2[[#This Row],[income]],0)</f>
        <v>0</v>
      </c>
      <c r="BN520" s="7">
        <f ca="1">IF(Table2[[#This Row],[area]]="area10",Table2[[#This Row],[income]],0)</f>
        <v>49230</v>
      </c>
      <c r="BO520" s="6">
        <f ca="1">IF(Table2[[#This Row],[field_of_work]]="health",Table2[[#This Row],[income]],0)</f>
        <v>0</v>
      </c>
      <c r="BP520" s="7">
        <f ca="1">IF(Table2[[#This Row],[field_of_work]]="construction",Table2[[#This Row],[income]],0)</f>
        <v>0</v>
      </c>
      <c r="BQ520" s="7">
        <f ca="1">IF(Table2[[#This Row],[field_of_work]]="teaching",Table2[[#This Row],[income]],0)</f>
        <v>0</v>
      </c>
      <c r="BR520" s="7">
        <f ca="1">IF(Table2[[#This Row],[field_of_work]]="IT",Table2[[#This Row],[income]],0)</f>
        <v>0</v>
      </c>
      <c r="BS520" s="7">
        <f ca="1">IF(Table2[[#This Row],[field_of_work]]="general work",Table2[[#This Row],[income]],0)</f>
        <v>49230</v>
      </c>
      <c r="BT520" s="8">
        <f ca="1">IF(Table2[[#This Row],[field_of_work]]="agriculture",Table2[[#This Row],[income]],0)</f>
        <v>0</v>
      </c>
      <c r="BU520" s="6">
        <f ca="1">IF(Table2[[#This Row],[value_of_debts]]&gt;Table2[[#This Row],[income]],1,0)</f>
        <v>1</v>
      </c>
      <c r="BV520" s="7"/>
      <c r="BW520" s="6">
        <f ca="1">IF(Table2[[#This Row],[net_worth_of_person($)]]&gt;$BX$14,Table2[[#This Row],[age]],0)</f>
        <v>29</v>
      </c>
      <c r="BX520" s="8"/>
    </row>
    <row r="521" spans="2:76" x14ac:dyDescent="0.3">
      <c r="B521">
        <f t="shared" ca="1" si="164"/>
        <v>1</v>
      </c>
      <c r="C521" t="str">
        <f t="shared" ca="1" si="165"/>
        <v>men</v>
      </c>
      <c r="D521">
        <f t="shared" ca="1" si="166"/>
        <v>41</v>
      </c>
      <c r="E521">
        <f t="shared" ca="1" si="167"/>
        <v>1</v>
      </c>
      <c r="F521" t="str">
        <f t="shared" ca="1" si="168"/>
        <v>health</v>
      </c>
      <c r="G521">
        <f t="shared" ca="1" si="169"/>
        <v>2</v>
      </c>
      <c r="H521" t="str">
        <f t="shared" ca="1" si="170"/>
        <v>college</v>
      </c>
      <c r="I521">
        <f t="shared" ca="1" si="171"/>
        <v>4</v>
      </c>
      <c r="J521">
        <f t="shared" ca="1" si="172"/>
        <v>3</v>
      </c>
      <c r="K521">
        <f t="shared" ca="1" si="173"/>
        <v>36083</v>
      </c>
      <c r="L521">
        <f t="shared" ca="1" si="174"/>
        <v>1</v>
      </c>
      <c r="M521" t="str">
        <f t="shared" ca="1" si="162"/>
        <v>area1</v>
      </c>
      <c r="N521">
        <f t="shared" ca="1" si="175"/>
        <v>180415</v>
      </c>
      <c r="O521" s="2">
        <f t="shared" ca="1" si="176"/>
        <v>138472.47858969512</v>
      </c>
      <c r="P521" s="1">
        <f t="shared" ca="1" si="177"/>
        <v>56403.323928530794</v>
      </c>
      <c r="Q521">
        <f t="shared" ca="1" si="178"/>
        <v>40218</v>
      </c>
      <c r="R521">
        <f t="shared" ca="1" si="179"/>
        <v>16388.395739524629</v>
      </c>
      <c r="S521">
        <f t="shared" ca="1" si="180"/>
        <v>37595.025953772863</v>
      </c>
      <c r="T521" s="1">
        <f t="shared" ca="1" si="181"/>
        <v>274413.34988230368</v>
      </c>
      <c r="U521" s="2">
        <f t="shared" ca="1" si="182"/>
        <v>195078.87432921975</v>
      </c>
      <c r="V521" s="1">
        <f t="shared" ca="1" si="183"/>
        <v>79334.475553083932</v>
      </c>
      <c r="AD521" s="6">
        <f ca="1">IF(Table2[[#This Row],[gender]]="men",1,0)</f>
        <v>1</v>
      </c>
      <c r="AE521" s="7">
        <f ca="1">IF(Table2[[#This Row],[gender]]="women",1,0)</f>
        <v>0</v>
      </c>
      <c r="AF521" s="7"/>
      <c r="AG521" s="8"/>
      <c r="AI521" s="6">
        <f ca="1">IF(Table2[[#This Row],[field_of_work]]="health",1,0)</f>
        <v>1</v>
      </c>
      <c r="AJ521" s="7">
        <f ca="1">IF(Table2[[#This Row],[field_of_work]]="construction",1,0)</f>
        <v>0</v>
      </c>
      <c r="AK521" s="7">
        <f ca="1">IF(Table2[[#This Row],[field_of_work]]="teaching",1,0)</f>
        <v>0</v>
      </c>
      <c r="AL521" s="7">
        <f ca="1">IF(Table2[[#This Row],[field_of_work]]="IT",1,0)</f>
        <v>0</v>
      </c>
      <c r="AM521" s="7">
        <f ca="1">IF(Table2[[#This Row],[field_of_work]]="general work",1,0)</f>
        <v>0</v>
      </c>
      <c r="AN521" s="7">
        <f ca="1">IF(Table2[[#This Row],[field_of_work]]="agriculture",1,0)</f>
        <v>0</v>
      </c>
      <c r="AO521" s="7"/>
      <c r="AP521" s="7"/>
      <c r="AQ521" s="7"/>
      <c r="AR521" s="7"/>
      <c r="AS521" s="7"/>
      <c r="AT521" s="8"/>
      <c r="AV521" s="19">
        <f t="shared" ca="1" si="163"/>
        <v>7339.7409834346981</v>
      </c>
      <c r="AW521" s="8"/>
      <c r="AX521" s="6">
        <f ca="1">IF(Table2[[#This Row],[debts]]&gt;$AY$14,1,0)</f>
        <v>1</v>
      </c>
      <c r="AY521" s="7"/>
      <c r="AZ521" s="8"/>
      <c r="BA521" s="26">
        <f ca="1">Table2[[#This Row],[mortage_left]]/Table2[[#This Row],[value_of_house]]</f>
        <v>0.76752198314826992</v>
      </c>
      <c r="BB521" s="7">
        <f t="shared" ca="1" si="184"/>
        <v>0</v>
      </c>
      <c r="BC521" s="7"/>
      <c r="BD521" s="7"/>
      <c r="BE521" s="6">
        <f ca="1">IF(Table2[[#This Row],[area]]="area1",Table2[[#This Row],[income]],0)</f>
        <v>36083</v>
      </c>
      <c r="BF521" s="7">
        <f ca="1">IF(Table2[[#This Row],[area]]="area2",Table2[[#This Row],[income]],0)</f>
        <v>0</v>
      </c>
      <c r="BG521" s="7">
        <f ca="1">IF(Table2[[#This Row],[area]]="area3",Table2[[#This Row],[income]],0)</f>
        <v>0</v>
      </c>
      <c r="BH521" s="7">
        <f ca="1">IF(Table2[[#This Row],[area]]="area4",Table2[[#This Row],[income]],0)</f>
        <v>0</v>
      </c>
      <c r="BI521" s="7">
        <f ca="1">IF(Table2[[#This Row],[area]]="area5",Table2[[#This Row],[income]],0)</f>
        <v>0</v>
      </c>
      <c r="BJ521" s="7">
        <f ca="1">IF(Table2[[#This Row],[area]]="area6",Table2[[#This Row],[income]],0)</f>
        <v>0</v>
      </c>
      <c r="BK521" s="7">
        <f ca="1">IF(Table2[[#This Row],[area]]="area7",Table2[[#This Row],[income]],0)</f>
        <v>0</v>
      </c>
      <c r="BL521" s="7">
        <f ca="1">IF(Table2[[#This Row],[area]]="area8",Table2[[#This Row],[income]],0)</f>
        <v>0</v>
      </c>
      <c r="BM521" s="7">
        <f ca="1">IF(Table2[[#This Row],[area]]="area9",Table2[[#This Row],[income]],0)</f>
        <v>0</v>
      </c>
      <c r="BN521" s="7">
        <f ca="1">IF(Table2[[#This Row],[area]]="area10",Table2[[#This Row],[income]],0)</f>
        <v>0</v>
      </c>
      <c r="BO521" s="6">
        <f ca="1">IF(Table2[[#This Row],[field_of_work]]="health",Table2[[#This Row],[income]],0)</f>
        <v>36083</v>
      </c>
      <c r="BP521" s="7">
        <f ca="1">IF(Table2[[#This Row],[field_of_work]]="construction",Table2[[#This Row],[income]],0)</f>
        <v>0</v>
      </c>
      <c r="BQ521" s="7">
        <f ca="1">IF(Table2[[#This Row],[field_of_work]]="teaching",Table2[[#This Row],[income]],0)</f>
        <v>0</v>
      </c>
      <c r="BR521" s="7">
        <f ca="1">IF(Table2[[#This Row],[field_of_work]]="IT",Table2[[#This Row],[income]],0)</f>
        <v>0</v>
      </c>
      <c r="BS521" s="7">
        <f ca="1">IF(Table2[[#This Row],[field_of_work]]="general work",Table2[[#This Row],[income]],0)</f>
        <v>0</v>
      </c>
      <c r="BT521" s="8">
        <f ca="1">IF(Table2[[#This Row],[field_of_work]]="agriculture",Table2[[#This Row],[income]],0)</f>
        <v>0</v>
      </c>
      <c r="BU521" s="6">
        <f ca="1">IF(Table2[[#This Row],[value_of_debts]]&gt;Table2[[#This Row],[income]],1,0)</f>
        <v>1</v>
      </c>
      <c r="BV521" s="7"/>
      <c r="BW521" s="6">
        <f ca="1">IF(Table2[[#This Row],[net_worth_of_person($)]]&gt;$BX$14,Table2[[#This Row],[age]],0)</f>
        <v>41</v>
      </c>
      <c r="BX521" s="8"/>
    </row>
    <row r="522" spans="2:76" x14ac:dyDescent="0.3">
      <c r="B522">
        <f t="shared" ca="1" si="164"/>
        <v>2</v>
      </c>
      <c r="C522" t="str">
        <f t="shared" ca="1" si="165"/>
        <v>women</v>
      </c>
      <c r="D522">
        <f t="shared" ca="1" si="166"/>
        <v>33</v>
      </c>
      <c r="E522">
        <f t="shared" ca="1" si="167"/>
        <v>6</v>
      </c>
      <c r="F522" t="str">
        <f t="shared" ca="1" si="168"/>
        <v>agriculture</v>
      </c>
      <c r="G522">
        <f t="shared" ca="1" si="169"/>
        <v>2</v>
      </c>
      <c r="H522" t="str">
        <f t="shared" ca="1" si="170"/>
        <v>college</v>
      </c>
      <c r="I522">
        <f t="shared" ca="1" si="171"/>
        <v>1</v>
      </c>
      <c r="J522">
        <f t="shared" ca="1" si="172"/>
        <v>1</v>
      </c>
      <c r="K522">
        <f t="shared" ca="1" si="173"/>
        <v>42711</v>
      </c>
      <c r="L522">
        <f t="shared" ca="1" si="174"/>
        <v>3</v>
      </c>
      <c r="M522" t="str">
        <f t="shared" ca="1" si="162"/>
        <v>area3</v>
      </c>
      <c r="N522">
        <f t="shared" ca="1" si="175"/>
        <v>213555</v>
      </c>
      <c r="O522" s="2">
        <f t="shared" ca="1" si="176"/>
        <v>91236.483021297259</v>
      </c>
      <c r="P522" s="1">
        <f t="shared" ca="1" si="177"/>
        <v>7339.7409834346981</v>
      </c>
      <c r="Q522">
        <f t="shared" ca="1" si="178"/>
        <v>1283</v>
      </c>
      <c r="R522">
        <f t="shared" ca="1" si="179"/>
        <v>2192.3962158237059</v>
      </c>
      <c r="S522">
        <f t="shared" ca="1" si="180"/>
        <v>49095.791969640159</v>
      </c>
      <c r="T522" s="1">
        <f t="shared" ca="1" si="181"/>
        <v>269990.53295307484</v>
      </c>
      <c r="U522" s="2">
        <f t="shared" ca="1" si="182"/>
        <v>94711.879237120971</v>
      </c>
      <c r="V522" s="1">
        <f t="shared" ca="1" si="183"/>
        <v>175278.65371595387</v>
      </c>
      <c r="AD522" s="6">
        <f ca="1">IF(Table2[[#This Row],[gender]]="men",1,0)</f>
        <v>0</v>
      </c>
      <c r="AE522" s="7">
        <f ca="1">IF(Table2[[#This Row],[gender]]="women",1,0)</f>
        <v>1</v>
      </c>
      <c r="AF522" s="7"/>
      <c r="AG522" s="8"/>
      <c r="AI522" s="6">
        <f ca="1">IF(Table2[[#This Row],[field_of_work]]="health",1,0)</f>
        <v>0</v>
      </c>
      <c r="AJ522" s="7">
        <f ca="1">IF(Table2[[#This Row],[field_of_work]]="construction",1,0)</f>
        <v>0</v>
      </c>
      <c r="AK522" s="7">
        <f ca="1">IF(Table2[[#This Row],[field_of_work]]="teaching",1,0)</f>
        <v>0</v>
      </c>
      <c r="AL522" s="7">
        <f ca="1">IF(Table2[[#This Row],[field_of_work]]="IT",1,0)</f>
        <v>0</v>
      </c>
      <c r="AM522" s="7">
        <f ca="1">IF(Table2[[#This Row],[field_of_work]]="general work",1,0)</f>
        <v>0</v>
      </c>
      <c r="AN522" s="7">
        <f ca="1">IF(Table2[[#This Row],[field_of_work]]="agriculture",1,0)</f>
        <v>1</v>
      </c>
      <c r="AO522" s="7"/>
      <c r="AP522" s="7"/>
      <c r="AQ522" s="7"/>
      <c r="AR522" s="7"/>
      <c r="AS522" s="7"/>
      <c r="AT522" s="8"/>
      <c r="AV522" s="19">
        <f t="shared" ca="1" si="163"/>
        <v>61499.841903441848</v>
      </c>
      <c r="AW522" s="8"/>
      <c r="AX522" s="6">
        <f ca="1">IF(Table2[[#This Row],[debts]]&gt;$AY$14,1,0)</f>
        <v>1</v>
      </c>
      <c r="AY522" s="7"/>
      <c r="AZ522" s="8"/>
      <c r="BA522" s="26">
        <f ca="1">Table2[[#This Row],[mortage_left]]/Table2[[#This Row],[value_of_house]]</f>
        <v>0.42722709850529023</v>
      </c>
      <c r="BB522" s="7">
        <f t="shared" ca="1" si="184"/>
        <v>0</v>
      </c>
      <c r="BC522" s="7"/>
      <c r="BD522" s="7"/>
      <c r="BE522" s="6">
        <f ca="1">IF(Table2[[#This Row],[area]]="area1",Table2[[#This Row],[income]],0)</f>
        <v>0</v>
      </c>
      <c r="BF522" s="7">
        <f ca="1">IF(Table2[[#This Row],[area]]="area2",Table2[[#This Row],[income]],0)</f>
        <v>0</v>
      </c>
      <c r="BG522" s="7">
        <f ca="1">IF(Table2[[#This Row],[area]]="area3",Table2[[#This Row],[income]],0)</f>
        <v>42711</v>
      </c>
      <c r="BH522" s="7">
        <f ca="1">IF(Table2[[#This Row],[area]]="area4",Table2[[#This Row],[income]],0)</f>
        <v>0</v>
      </c>
      <c r="BI522" s="7">
        <f ca="1">IF(Table2[[#This Row],[area]]="area5",Table2[[#This Row],[income]],0)</f>
        <v>0</v>
      </c>
      <c r="BJ522" s="7">
        <f ca="1">IF(Table2[[#This Row],[area]]="area6",Table2[[#This Row],[income]],0)</f>
        <v>0</v>
      </c>
      <c r="BK522" s="7">
        <f ca="1">IF(Table2[[#This Row],[area]]="area7",Table2[[#This Row],[income]],0)</f>
        <v>0</v>
      </c>
      <c r="BL522" s="7">
        <f ca="1">IF(Table2[[#This Row],[area]]="area8",Table2[[#This Row],[income]],0)</f>
        <v>0</v>
      </c>
      <c r="BM522" s="7">
        <f ca="1">IF(Table2[[#This Row],[area]]="area9",Table2[[#This Row],[income]],0)</f>
        <v>0</v>
      </c>
      <c r="BN522" s="7">
        <f ca="1">IF(Table2[[#This Row],[area]]="area10",Table2[[#This Row],[income]],0)</f>
        <v>0</v>
      </c>
      <c r="BO522" s="6">
        <f ca="1">IF(Table2[[#This Row],[field_of_work]]="health",Table2[[#This Row],[income]],0)</f>
        <v>0</v>
      </c>
      <c r="BP522" s="7">
        <f ca="1">IF(Table2[[#This Row],[field_of_work]]="construction",Table2[[#This Row],[income]],0)</f>
        <v>0</v>
      </c>
      <c r="BQ522" s="7">
        <f ca="1">IF(Table2[[#This Row],[field_of_work]]="teaching",Table2[[#This Row],[income]],0)</f>
        <v>0</v>
      </c>
      <c r="BR522" s="7">
        <f ca="1">IF(Table2[[#This Row],[field_of_work]]="IT",Table2[[#This Row],[income]],0)</f>
        <v>0</v>
      </c>
      <c r="BS522" s="7">
        <f ca="1">IF(Table2[[#This Row],[field_of_work]]="general work",Table2[[#This Row],[income]],0)</f>
        <v>0</v>
      </c>
      <c r="BT522" s="8">
        <f ca="1">IF(Table2[[#This Row],[field_of_work]]="agriculture",Table2[[#This Row],[income]],0)</f>
        <v>42711</v>
      </c>
      <c r="BU522" s="6">
        <f ca="1">IF(Table2[[#This Row],[value_of_debts]]&gt;Table2[[#This Row],[income]],1,0)</f>
        <v>1</v>
      </c>
      <c r="BV522" s="7"/>
      <c r="BW522" s="6">
        <f ca="1">IF(Table2[[#This Row],[net_worth_of_person($)]]&gt;$BX$14,Table2[[#This Row],[age]],0)</f>
        <v>33</v>
      </c>
      <c r="BX522" s="8"/>
    </row>
    <row r="523" spans="2:76" x14ac:dyDescent="0.3">
      <c r="B523">
        <f t="shared" ca="1" si="164"/>
        <v>1</v>
      </c>
      <c r="C523" t="str">
        <f t="shared" ca="1" si="165"/>
        <v>men</v>
      </c>
      <c r="D523">
        <f t="shared" ca="1" si="166"/>
        <v>31</v>
      </c>
      <c r="E523">
        <f t="shared" ca="1" si="167"/>
        <v>1</v>
      </c>
      <c r="F523" t="str">
        <f t="shared" ca="1" si="168"/>
        <v>health</v>
      </c>
      <c r="G523">
        <f t="shared" ca="1" si="169"/>
        <v>5</v>
      </c>
      <c r="H523" t="str">
        <f t="shared" ca="1" si="170"/>
        <v>other</v>
      </c>
      <c r="I523">
        <f t="shared" ca="1" si="171"/>
        <v>2</v>
      </c>
      <c r="J523">
        <f t="shared" ca="1" si="172"/>
        <v>2</v>
      </c>
      <c r="K523">
        <f t="shared" ca="1" si="173"/>
        <v>79271</v>
      </c>
      <c r="L523">
        <f t="shared" ca="1" si="174"/>
        <v>5</v>
      </c>
      <c r="M523" t="str">
        <f t="shared" ca="1" si="162"/>
        <v>area5</v>
      </c>
      <c r="N523">
        <f t="shared" ca="1" si="175"/>
        <v>237813</v>
      </c>
      <c r="O523" s="2">
        <f t="shared" ca="1" si="176"/>
        <v>236973.534029462</v>
      </c>
      <c r="P523" s="1">
        <f t="shared" ca="1" si="177"/>
        <v>122999.6838068837</v>
      </c>
      <c r="Q523">
        <f t="shared" ca="1" si="178"/>
        <v>106308</v>
      </c>
      <c r="R523">
        <f t="shared" ca="1" si="179"/>
        <v>74585.381258625624</v>
      </c>
      <c r="S523">
        <f t="shared" ca="1" si="180"/>
        <v>86312.986802587082</v>
      </c>
      <c r="T523" s="1">
        <f t="shared" ca="1" si="181"/>
        <v>447125.67060947081</v>
      </c>
      <c r="U523" s="2">
        <f t="shared" ca="1" si="182"/>
        <v>417866.91528808768</v>
      </c>
      <c r="V523" s="1">
        <f t="shared" ca="1" si="183"/>
        <v>29258.755321383127</v>
      </c>
      <c r="AD523" s="6">
        <f ca="1">IF(Table2[[#This Row],[gender]]="men",1,0)</f>
        <v>1</v>
      </c>
      <c r="AE523" s="7">
        <f ca="1">IF(Table2[[#This Row],[gender]]="women",1,0)</f>
        <v>0</v>
      </c>
      <c r="AF523" s="7"/>
      <c r="AG523" s="8"/>
      <c r="AI523" s="6">
        <f ca="1">IF(Table2[[#This Row],[field_of_work]]="health",1,0)</f>
        <v>1</v>
      </c>
      <c r="AJ523" s="7">
        <f ca="1">IF(Table2[[#This Row],[field_of_work]]="construction",1,0)</f>
        <v>0</v>
      </c>
      <c r="AK523" s="7">
        <f ca="1">IF(Table2[[#This Row],[field_of_work]]="teaching",1,0)</f>
        <v>0</v>
      </c>
      <c r="AL523" s="7">
        <f ca="1">IF(Table2[[#This Row],[field_of_work]]="IT",1,0)</f>
        <v>0</v>
      </c>
      <c r="AM523" s="7">
        <f ca="1">IF(Table2[[#This Row],[field_of_work]]="general work",1,0)</f>
        <v>0</v>
      </c>
      <c r="AN523" s="7">
        <f ca="1">IF(Table2[[#This Row],[field_of_work]]="agriculture",1,0)</f>
        <v>0</v>
      </c>
      <c r="AO523" s="7"/>
      <c r="AP523" s="7"/>
      <c r="AQ523" s="7"/>
      <c r="AR523" s="7"/>
      <c r="AS523" s="7"/>
      <c r="AT523" s="8"/>
      <c r="AV523" s="19">
        <f t="shared" ca="1" si="163"/>
        <v>33570.955330998615</v>
      </c>
      <c r="AW523" s="8"/>
      <c r="AX523" s="6">
        <f ca="1">IF(Table2[[#This Row],[debts]]&gt;$AY$14,1,0)</f>
        <v>1</v>
      </c>
      <c r="AY523" s="7"/>
      <c r="AZ523" s="8"/>
      <c r="BA523" s="26">
        <f ca="1">Table2[[#This Row],[mortage_left]]/Table2[[#This Row],[value_of_house]]</f>
        <v>0.99647005853112314</v>
      </c>
      <c r="BB523" s="7">
        <f t="shared" ca="1" si="184"/>
        <v>0</v>
      </c>
      <c r="BC523" s="7"/>
      <c r="BD523" s="7"/>
      <c r="BE523" s="6">
        <f ca="1">IF(Table2[[#This Row],[area]]="area1",Table2[[#This Row],[income]],0)</f>
        <v>0</v>
      </c>
      <c r="BF523" s="7">
        <f ca="1">IF(Table2[[#This Row],[area]]="area2",Table2[[#This Row],[income]],0)</f>
        <v>0</v>
      </c>
      <c r="BG523" s="7">
        <f ca="1">IF(Table2[[#This Row],[area]]="area3",Table2[[#This Row],[income]],0)</f>
        <v>0</v>
      </c>
      <c r="BH523" s="7">
        <f ca="1">IF(Table2[[#This Row],[area]]="area4",Table2[[#This Row],[income]],0)</f>
        <v>0</v>
      </c>
      <c r="BI523" s="7">
        <f ca="1">IF(Table2[[#This Row],[area]]="area5",Table2[[#This Row],[income]],0)</f>
        <v>79271</v>
      </c>
      <c r="BJ523" s="7">
        <f ca="1">IF(Table2[[#This Row],[area]]="area6",Table2[[#This Row],[income]],0)</f>
        <v>0</v>
      </c>
      <c r="BK523" s="7">
        <f ca="1">IF(Table2[[#This Row],[area]]="area7",Table2[[#This Row],[income]],0)</f>
        <v>0</v>
      </c>
      <c r="BL523" s="7">
        <f ca="1">IF(Table2[[#This Row],[area]]="area8",Table2[[#This Row],[income]],0)</f>
        <v>0</v>
      </c>
      <c r="BM523" s="7">
        <f ca="1">IF(Table2[[#This Row],[area]]="area9",Table2[[#This Row],[income]],0)</f>
        <v>0</v>
      </c>
      <c r="BN523" s="7">
        <f ca="1">IF(Table2[[#This Row],[area]]="area10",Table2[[#This Row],[income]],0)</f>
        <v>0</v>
      </c>
      <c r="BO523" s="6">
        <f ca="1">IF(Table2[[#This Row],[field_of_work]]="health",Table2[[#This Row],[income]],0)</f>
        <v>79271</v>
      </c>
      <c r="BP523" s="7">
        <f ca="1">IF(Table2[[#This Row],[field_of_work]]="construction",Table2[[#This Row],[income]],0)</f>
        <v>0</v>
      </c>
      <c r="BQ523" s="7">
        <f ca="1">IF(Table2[[#This Row],[field_of_work]]="teaching",Table2[[#This Row],[income]],0)</f>
        <v>0</v>
      </c>
      <c r="BR523" s="7">
        <f ca="1">IF(Table2[[#This Row],[field_of_work]]="IT",Table2[[#This Row],[income]],0)</f>
        <v>0</v>
      </c>
      <c r="BS523" s="7">
        <f ca="1">IF(Table2[[#This Row],[field_of_work]]="general work",Table2[[#This Row],[income]],0)</f>
        <v>0</v>
      </c>
      <c r="BT523" s="8">
        <f ca="1">IF(Table2[[#This Row],[field_of_work]]="agriculture",Table2[[#This Row],[income]],0)</f>
        <v>0</v>
      </c>
      <c r="BU523" s="6">
        <f ca="1">IF(Table2[[#This Row],[value_of_debts]]&gt;Table2[[#This Row],[income]],1,0)</f>
        <v>1</v>
      </c>
      <c r="BV523" s="7"/>
      <c r="BW523" s="6">
        <f ca="1">IF(Table2[[#This Row],[net_worth_of_person($)]]&gt;$BX$14,Table2[[#This Row],[age]],0)</f>
        <v>31</v>
      </c>
      <c r="BX523" s="8"/>
    </row>
    <row r="524" spans="2:76" x14ac:dyDescent="0.3">
      <c r="B524">
        <f t="shared" ca="1" si="164"/>
        <v>1</v>
      </c>
      <c r="C524" t="str">
        <f t="shared" ca="1" si="165"/>
        <v>men</v>
      </c>
      <c r="D524">
        <f t="shared" ca="1" si="166"/>
        <v>43</v>
      </c>
      <c r="E524">
        <f t="shared" ca="1" si="167"/>
        <v>1</v>
      </c>
      <c r="F524" t="str">
        <f t="shared" ca="1" si="168"/>
        <v>health</v>
      </c>
      <c r="G524">
        <f t="shared" ca="1" si="169"/>
        <v>4</v>
      </c>
      <c r="H524" t="str">
        <f t="shared" ca="1" si="170"/>
        <v>technical</v>
      </c>
      <c r="I524">
        <f t="shared" ca="1" si="171"/>
        <v>2</v>
      </c>
      <c r="J524">
        <f t="shared" ca="1" si="172"/>
        <v>2</v>
      </c>
      <c r="K524">
        <f t="shared" ca="1" si="173"/>
        <v>53585</v>
      </c>
      <c r="L524">
        <f t="shared" ca="1" si="174"/>
        <v>8</v>
      </c>
      <c r="M524" t="str">
        <f t="shared" ca="1" si="162"/>
        <v>area8</v>
      </c>
      <c r="N524">
        <f t="shared" ca="1" si="175"/>
        <v>267925</v>
      </c>
      <c r="O524" s="2">
        <f t="shared" ca="1" si="176"/>
        <v>23004.820328431986</v>
      </c>
      <c r="P524" s="1">
        <f t="shared" ca="1" si="177"/>
        <v>67141.91066199723</v>
      </c>
      <c r="Q524">
        <f t="shared" ca="1" si="178"/>
        <v>18838</v>
      </c>
      <c r="R524">
        <f t="shared" ca="1" si="179"/>
        <v>7772.2790596281366</v>
      </c>
      <c r="S524">
        <f t="shared" ca="1" si="180"/>
        <v>64358.259543931308</v>
      </c>
      <c r="T524" s="1">
        <f t="shared" ca="1" si="181"/>
        <v>399425.1702059285</v>
      </c>
      <c r="U524" s="2">
        <f t="shared" ca="1" si="182"/>
        <v>49615.099388060124</v>
      </c>
      <c r="V524" s="1">
        <f t="shared" ca="1" si="183"/>
        <v>349810.0708178684</v>
      </c>
      <c r="AD524" s="6">
        <f ca="1">IF(Table2[[#This Row],[gender]]="men",1,0)</f>
        <v>1</v>
      </c>
      <c r="AE524" s="7">
        <f ca="1">IF(Table2[[#This Row],[gender]]="women",1,0)</f>
        <v>0</v>
      </c>
      <c r="AF524" s="7"/>
      <c r="AG524" s="8"/>
      <c r="AI524" s="6">
        <f ca="1">IF(Table2[[#This Row],[field_of_work]]="health",1,0)</f>
        <v>1</v>
      </c>
      <c r="AJ524" s="7">
        <f ca="1">IF(Table2[[#This Row],[field_of_work]]="construction",1,0)</f>
        <v>0</v>
      </c>
      <c r="AK524" s="7">
        <f ca="1">IF(Table2[[#This Row],[field_of_work]]="teaching",1,0)</f>
        <v>0</v>
      </c>
      <c r="AL524" s="7">
        <f ca="1">IF(Table2[[#This Row],[field_of_work]]="IT",1,0)</f>
        <v>0</v>
      </c>
      <c r="AM524" s="7">
        <f ca="1">IF(Table2[[#This Row],[field_of_work]]="general work",1,0)</f>
        <v>0</v>
      </c>
      <c r="AN524" s="7">
        <f ca="1">IF(Table2[[#This Row],[field_of_work]]="agriculture",1,0)</f>
        <v>0</v>
      </c>
      <c r="AO524" s="7"/>
      <c r="AP524" s="7"/>
      <c r="AQ524" s="7"/>
      <c r="AR524" s="7"/>
      <c r="AS524" s="7"/>
      <c r="AT524" s="8"/>
      <c r="AV524" s="19">
        <f t="shared" ca="1" si="163"/>
        <v>9652.2891923726274</v>
      </c>
      <c r="AW524" s="8"/>
      <c r="AX524" s="6">
        <f ca="1">IF(Table2[[#This Row],[debts]]&gt;$AY$14,1,0)</f>
        <v>1</v>
      </c>
      <c r="AY524" s="7"/>
      <c r="AZ524" s="8"/>
      <c r="BA524" s="26">
        <f ca="1">Table2[[#This Row],[mortage_left]]/Table2[[#This Row],[value_of_house]]</f>
        <v>8.5862910622121813E-2</v>
      </c>
      <c r="BB524" s="7">
        <f t="shared" ca="1" si="184"/>
        <v>1</v>
      </c>
      <c r="BC524" s="7"/>
      <c r="BD524" s="7"/>
      <c r="BE524" s="6">
        <f ca="1">IF(Table2[[#This Row],[area]]="area1",Table2[[#This Row],[income]],0)</f>
        <v>0</v>
      </c>
      <c r="BF524" s="7">
        <f ca="1">IF(Table2[[#This Row],[area]]="area2",Table2[[#This Row],[income]],0)</f>
        <v>0</v>
      </c>
      <c r="BG524" s="7">
        <f ca="1">IF(Table2[[#This Row],[area]]="area3",Table2[[#This Row],[income]],0)</f>
        <v>0</v>
      </c>
      <c r="BH524" s="7">
        <f ca="1">IF(Table2[[#This Row],[area]]="area4",Table2[[#This Row],[income]],0)</f>
        <v>0</v>
      </c>
      <c r="BI524" s="7">
        <f ca="1">IF(Table2[[#This Row],[area]]="area5",Table2[[#This Row],[income]],0)</f>
        <v>0</v>
      </c>
      <c r="BJ524" s="7">
        <f ca="1">IF(Table2[[#This Row],[area]]="area6",Table2[[#This Row],[income]],0)</f>
        <v>0</v>
      </c>
      <c r="BK524" s="7">
        <f ca="1">IF(Table2[[#This Row],[area]]="area7",Table2[[#This Row],[income]],0)</f>
        <v>0</v>
      </c>
      <c r="BL524" s="7">
        <f ca="1">IF(Table2[[#This Row],[area]]="area8",Table2[[#This Row],[income]],0)</f>
        <v>53585</v>
      </c>
      <c r="BM524" s="7">
        <f ca="1">IF(Table2[[#This Row],[area]]="area9",Table2[[#This Row],[income]],0)</f>
        <v>0</v>
      </c>
      <c r="BN524" s="7">
        <f ca="1">IF(Table2[[#This Row],[area]]="area10",Table2[[#This Row],[income]],0)</f>
        <v>0</v>
      </c>
      <c r="BO524" s="6">
        <f ca="1">IF(Table2[[#This Row],[field_of_work]]="health",Table2[[#This Row],[income]],0)</f>
        <v>53585</v>
      </c>
      <c r="BP524" s="7">
        <f ca="1">IF(Table2[[#This Row],[field_of_work]]="construction",Table2[[#This Row],[income]],0)</f>
        <v>0</v>
      </c>
      <c r="BQ524" s="7">
        <f ca="1">IF(Table2[[#This Row],[field_of_work]]="teaching",Table2[[#This Row],[income]],0)</f>
        <v>0</v>
      </c>
      <c r="BR524" s="7">
        <f ca="1">IF(Table2[[#This Row],[field_of_work]]="IT",Table2[[#This Row],[income]],0)</f>
        <v>0</v>
      </c>
      <c r="BS524" s="7">
        <f ca="1">IF(Table2[[#This Row],[field_of_work]]="general work",Table2[[#This Row],[income]],0)</f>
        <v>0</v>
      </c>
      <c r="BT524" s="8">
        <f ca="1">IF(Table2[[#This Row],[field_of_work]]="agriculture",Table2[[#This Row],[income]],0)</f>
        <v>0</v>
      </c>
      <c r="BU524" s="6">
        <f ca="1">IF(Table2[[#This Row],[value_of_debts]]&gt;Table2[[#This Row],[income]],1,0)</f>
        <v>0</v>
      </c>
      <c r="BV524" s="7"/>
      <c r="BW524" s="6">
        <f ca="1">IF(Table2[[#This Row],[net_worth_of_person($)]]&gt;$BX$14,Table2[[#This Row],[age]],0)</f>
        <v>43</v>
      </c>
      <c r="BX524" s="8"/>
    </row>
    <row r="525" spans="2:76" x14ac:dyDescent="0.3">
      <c r="B525">
        <f t="shared" ca="1" si="164"/>
        <v>2</v>
      </c>
      <c r="C525" t="str">
        <f t="shared" ca="1" si="165"/>
        <v>women</v>
      </c>
      <c r="D525">
        <f t="shared" ca="1" si="166"/>
        <v>28</v>
      </c>
      <c r="E525">
        <f t="shared" ca="1" si="167"/>
        <v>2</v>
      </c>
      <c r="F525" t="str">
        <f t="shared" ca="1" si="168"/>
        <v>construction</v>
      </c>
      <c r="G525">
        <f t="shared" ca="1" si="169"/>
        <v>4</v>
      </c>
      <c r="H525" t="str">
        <f t="shared" ca="1" si="170"/>
        <v>technical</v>
      </c>
      <c r="I525">
        <f t="shared" ca="1" si="171"/>
        <v>2</v>
      </c>
      <c r="J525">
        <f t="shared" ca="1" si="172"/>
        <v>1</v>
      </c>
      <c r="K525">
        <f t="shared" ca="1" si="173"/>
        <v>45933</v>
      </c>
      <c r="L525">
        <f t="shared" ca="1" si="174"/>
        <v>10</v>
      </c>
      <c r="M525" t="str">
        <f t="shared" ca="1" si="162"/>
        <v>area10</v>
      </c>
      <c r="N525">
        <f t="shared" ca="1" si="175"/>
        <v>137799</v>
      </c>
      <c r="O525" s="2">
        <f t="shared" ca="1" si="176"/>
        <v>111903.20270913972</v>
      </c>
      <c r="P525" s="1">
        <f t="shared" ca="1" si="177"/>
        <v>9652.2891923726274</v>
      </c>
      <c r="Q525">
        <f t="shared" ca="1" si="178"/>
        <v>9339</v>
      </c>
      <c r="R525">
        <f t="shared" ca="1" si="179"/>
        <v>13376.742077659383</v>
      </c>
      <c r="S525">
        <f t="shared" ca="1" si="180"/>
        <v>666.3456791968033</v>
      </c>
      <c r="T525" s="1">
        <f t="shared" ca="1" si="181"/>
        <v>148117.63487156943</v>
      </c>
      <c r="U525" s="2">
        <f t="shared" ca="1" si="182"/>
        <v>134618.94478679911</v>
      </c>
      <c r="V525" s="1">
        <f t="shared" ca="1" si="183"/>
        <v>13498.690084770322</v>
      </c>
      <c r="AD525" s="6">
        <f ca="1">IF(Table2[[#This Row],[gender]]="men",1,0)</f>
        <v>0</v>
      </c>
      <c r="AE525" s="7">
        <f ca="1">IF(Table2[[#This Row],[gender]]="women",1,0)</f>
        <v>1</v>
      </c>
      <c r="AF525" s="7"/>
      <c r="AG525" s="8"/>
      <c r="AI525" s="6">
        <f ca="1">IF(Table2[[#This Row],[field_of_work]]="health",1,0)</f>
        <v>0</v>
      </c>
      <c r="AJ525" s="7">
        <f ca="1">IF(Table2[[#This Row],[field_of_work]]="construction",1,0)</f>
        <v>1</v>
      </c>
      <c r="AK525" s="7">
        <f ca="1">IF(Table2[[#This Row],[field_of_work]]="teaching",1,0)</f>
        <v>0</v>
      </c>
      <c r="AL525" s="7">
        <f ca="1">IF(Table2[[#This Row],[field_of_work]]="IT",1,0)</f>
        <v>0</v>
      </c>
      <c r="AM525" s="7">
        <f ca="1">IF(Table2[[#This Row],[field_of_work]]="general work",1,0)</f>
        <v>0</v>
      </c>
      <c r="AN525" s="7">
        <f ca="1">IF(Table2[[#This Row],[field_of_work]]="agriculture",1,0)</f>
        <v>0</v>
      </c>
      <c r="AO525" s="7"/>
      <c r="AP525" s="7"/>
      <c r="AQ525" s="7"/>
      <c r="AR525" s="7"/>
      <c r="AS525" s="7"/>
      <c r="AT525" s="8"/>
      <c r="AV525" s="19">
        <f t="shared" ca="1" si="163"/>
        <v>9906.5693963807444</v>
      </c>
      <c r="AW525" s="8"/>
      <c r="AX525" s="6">
        <f ca="1">IF(Table2[[#This Row],[debts]]&gt;$AY$14,1,0)</f>
        <v>1</v>
      </c>
      <c r="AY525" s="7"/>
      <c r="AZ525" s="8"/>
      <c r="BA525" s="26">
        <f ca="1">Table2[[#This Row],[mortage_left]]/Table2[[#This Row],[value_of_house]]</f>
        <v>0.81207557898925042</v>
      </c>
      <c r="BB525" s="7">
        <f t="shared" ca="1" si="184"/>
        <v>0</v>
      </c>
      <c r="BC525" s="7"/>
      <c r="BD525" s="7"/>
      <c r="BE525" s="6">
        <f ca="1">IF(Table2[[#This Row],[area]]="area1",Table2[[#This Row],[income]],0)</f>
        <v>0</v>
      </c>
      <c r="BF525" s="7">
        <f ca="1">IF(Table2[[#This Row],[area]]="area2",Table2[[#This Row],[income]],0)</f>
        <v>0</v>
      </c>
      <c r="BG525" s="7">
        <f ca="1">IF(Table2[[#This Row],[area]]="area3",Table2[[#This Row],[income]],0)</f>
        <v>0</v>
      </c>
      <c r="BH525" s="7">
        <f ca="1">IF(Table2[[#This Row],[area]]="area4",Table2[[#This Row],[income]],0)</f>
        <v>0</v>
      </c>
      <c r="BI525" s="7">
        <f ca="1">IF(Table2[[#This Row],[area]]="area5",Table2[[#This Row],[income]],0)</f>
        <v>0</v>
      </c>
      <c r="BJ525" s="7">
        <f ca="1">IF(Table2[[#This Row],[area]]="area6",Table2[[#This Row],[income]],0)</f>
        <v>0</v>
      </c>
      <c r="BK525" s="7">
        <f ca="1">IF(Table2[[#This Row],[area]]="area7",Table2[[#This Row],[income]],0)</f>
        <v>0</v>
      </c>
      <c r="BL525" s="7">
        <f ca="1">IF(Table2[[#This Row],[area]]="area8",Table2[[#This Row],[income]],0)</f>
        <v>0</v>
      </c>
      <c r="BM525" s="7">
        <f ca="1">IF(Table2[[#This Row],[area]]="area9",Table2[[#This Row],[income]],0)</f>
        <v>0</v>
      </c>
      <c r="BN525" s="7">
        <f ca="1">IF(Table2[[#This Row],[area]]="area10",Table2[[#This Row],[income]],0)</f>
        <v>45933</v>
      </c>
      <c r="BO525" s="6">
        <f ca="1">IF(Table2[[#This Row],[field_of_work]]="health",Table2[[#This Row],[income]],0)</f>
        <v>0</v>
      </c>
      <c r="BP525" s="7">
        <f ca="1">IF(Table2[[#This Row],[field_of_work]]="construction",Table2[[#This Row],[income]],0)</f>
        <v>45933</v>
      </c>
      <c r="BQ525" s="7">
        <f ca="1">IF(Table2[[#This Row],[field_of_work]]="teaching",Table2[[#This Row],[income]],0)</f>
        <v>0</v>
      </c>
      <c r="BR525" s="7">
        <f ca="1">IF(Table2[[#This Row],[field_of_work]]="IT",Table2[[#This Row],[income]],0)</f>
        <v>0</v>
      </c>
      <c r="BS525" s="7">
        <f ca="1">IF(Table2[[#This Row],[field_of_work]]="general work",Table2[[#This Row],[income]],0)</f>
        <v>0</v>
      </c>
      <c r="BT525" s="8">
        <f ca="1">IF(Table2[[#This Row],[field_of_work]]="agriculture",Table2[[#This Row],[income]],0)</f>
        <v>0</v>
      </c>
      <c r="BU525" s="6">
        <f ca="1">IF(Table2[[#This Row],[value_of_debts]]&gt;Table2[[#This Row],[income]],1,0)</f>
        <v>1</v>
      </c>
      <c r="BV525" s="7"/>
      <c r="BW525" s="6">
        <f ca="1">IF(Table2[[#This Row],[net_worth_of_person($)]]&gt;$BX$14,Table2[[#This Row],[age]],0)</f>
        <v>28</v>
      </c>
      <c r="BX525" s="8"/>
    </row>
    <row r="526" spans="2:76" x14ac:dyDescent="0.3">
      <c r="B526">
        <f t="shared" ca="1" si="164"/>
        <v>1</v>
      </c>
      <c r="C526" t="str">
        <f t="shared" ca="1" si="165"/>
        <v>men</v>
      </c>
      <c r="D526">
        <f t="shared" ca="1" si="166"/>
        <v>28</v>
      </c>
      <c r="E526">
        <f t="shared" ca="1" si="167"/>
        <v>3</v>
      </c>
      <c r="F526" t="str">
        <f t="shared" ca="1" si="168"/>
        <v>teaching</v>
      </c>
      <c r="G526">
        <f t="shared" ca="1" si="169"/>
        <v>1</v>
      </c>
      <c r="H526" t="str">
        <f t="shared" ca="1" si="170"/>
        <v>highschool</v>
      </c>
      <c r="I526">
        <f t="shared" ca="1" si="171"/>
        <v>3</v>
      </c>
      <c r="J526">
        <f t="shared" ca="1" si="172"/>
        <v>2</v>
      </c>
      <c r="K526">
        <f t="shared" ca="1" si="173"/>
        <v>82897</v>
      </c>
      <c r="L526">
        <f t="shared" ca="1" si="174"/>
        <v>1</v>
      </c>
      <c r="M526" t="str">
        <f t="shared" ca="1" si="162"/>
        <v>area1</v>
      </c>
      <c r="N526">
        <f t="shared" ca="1" si="175"/>
        <v>248691</v>
      </c>
      <c r="O526" s="2">
        <f t="shared" ca="1" si="176"/>
        <v>163660.60084293439</v>
      </c>
      <c r="P526" s="1">
        <f t="shared" ca="1" si="177"/>
        <v>19813.138792761489</v>
      </c>
      <c r="Q526">
        <f t="shared" ca="1" si="178"/>
        <v>1771</v>
      </c>
      <c r="R526">
        <f t="shared" ca="1" si="179"/>
        <v>65230.23752853422</v>
      </c>
      <c r="S526">
        <f t="shared" ca="1" si="180"/>
        <v>29599.856423997051</v>
      </c>
      <c r="T526" s="1">
        <f t="shared" ca="1" si="181"/>
        <v>298103.99521675851</v>
      </c>
      <c r="U526" s="2">
        <f t="shared" ca="1" si="182"/>
        <v>230661.83837146862</v>
      </c>
      <c r="V526" s="1">
        <f t="shared" ca="1" si="183"/>
        <v>67442.156845289894</v>
      </c>
      <c r="AD526" s="6">
        <f ca="1">IF(Table2[[#This Row],[gender]]="men",1,0)</f>
        <v>1</v>
      </c>
      <c r="AE526" s="7">
        <f ca="1">IF(Table2[[#This Row],[gender]]="women",1,0)</f>
        <v>0</v>
      </c>
      <c r="AF526" s="7"/>
      <c r="AG526" s="8"/>
      <c r="AI526" s="6">
        <f ca="1">IF(Table2[[#This Row],[field_of_work]]="health",1,0)</f>
        <v>0</v>
      </c>
      <c r="AJ526" s="7">
        <f ca="1">IF(Table2[[#This Row],[field_of_work]]="construction",1,0)</f>
        <v>0</v>
      </c>
      <c r="AK526" s="7">
        <f ca="1">IF(Table2[[#This Row],[field_of_work]]="teaching",1,0)</f>
        <v>1</v>
      </c>
      <c r="AL526" s="7">
        <f ca="1">IF(Table2[[#This Row],[field_of_work]]="IT",1,0)</f>
        <v>0</v>
      </c>
      <c r="AM526" s="7">
        <f ca="1">IF(Table2[[#This Row],[field_of_work]]="general work",1,0)</f>
        <v>0</v>
      </c>
      <c r="AN526" s="7">
        <f ca="1">IF(Table2[[#This Row],[field_of_work]]="agriculture",1,0)</f>
        <v>0</v>
      </c>
      <c r="AO526" s="7"/>
      <c r="AP526" s="7"/>
      <c r="AQ526" s="7"/>
      <c r="AR526" s="7"/>
      <c r="AS526" s="7"/>
      <c r="AT526" s="8"/>
      <c r="AV526" s="19">
        <f t="shared" ca="1" si="163"/>
        <v>1075.5980204921759</v>
      </c>
      <c r="AW526" s="8"/>
      <c r="AX526" s="6">
        <f ca="1">IF(Table2[[#This Row],[debts]]&gt;$AY$14,1,0)</f>
        <v>1</v>
      </c>
      <c r="AY526" s="7"/>
      <c r="AZ526" s="8"/>
      <c r="BA526" s="26">
        <f ca="1">Table2[[#This Row],[mortage_left]]/Table2[[#This Row],[value_of_house]]</f>
        <v>0.65808815294053424</v>
      </c>
      <c r="BB526" s="7">
        <f t="shared" ca="1" si="184"/>
        <v>0</v>
      </c>
      <c r="BC526" s="7"/>
      <c r="BD526" s="7"/>
      <c r="BE526" s="6">
        <f ca="1">IF(Table2[[#This Row],[area]]="area1",Table2[[#This Row],[income]],0)</f>
        <v>82897</v>
      </c>
      <c r="BF526" s="7">
        <f ca="1">IF(Table2[[#This Row],[area]]="area2",Table2[[#This Row],[income]],0)</f>
        <v>0</v>
      </c>
      <c r="BG526" s="7">
        <f ca="1">IF(Table2[[#This Row],[area]]="area3",Table2[[#This Row],[income]],0)</f>
        <v>0</v>
      </c>
      <c r="BH526" s="7">
        <f ca="1">IF(Table2[[#This Row],[area]]="area4",Table2[[#This Row],[income]],0)</f>
        <v>0</v>
      </c>
      <c r="BI526" s="7">
        <f ca="1">IF(Table2[[#This Row],[area]]="area5",Table2[[#This Row],[income]],0)</f>
        <v>0</v>
      </c>
      <c r="BJ526" s="7">
        <f ca="1">IF(Table2[[#This Row],[area]]="area6",Table2[[#This Row],[income]],0)</f>
        <v>0</v>
      </c>
      <c r="BK526" s="7">
        <f ca="1">IF(Table2[[#This Row],[area]]="area7",Table2[[#This Row],[income]],0)</f>
        <v>0</v>
      </c>
      <c r="BL526" s="7">
        <f ca="1">IF(Table2[[#This Row],[area]]="area8",Table2[[#This Row],[income]],0)</f>
        <v>0</v>
      </c>
      <c r="BM526" s="7">
        <f ca="1">IF(Table2[[#This Row],[area]]="area9",Table2[[#This Row],[income]],0)</f>
        <v>0</v>
      </c>
      <c r="BN526" s="7">
        <f ca="1">IF(Table2[[#This Row],[area]]="area10",Table2[[#This Row],[income]],0)</f>
        <v>0</v>
      </c>
      <c r="BO526" s="6">
        <f ca="1">IF(Table2[[#This Row],[field_of_work]]="health",Table2[[#This Row],[income]],0)</f>
        <v>0</v>
      </c>
      <c r="BP526" s="7">
        <f ca="1">IF(Table2[[#This Row],[field_of_work]]="construction",Table2[[#This Row],[income]],0)</f>
        <v>0</v>
      </c>
      <c r="BQ526" s="7">
        <f ca="1">IF(Table2[[#This Row],[field_of_work]]="teaching",Table2[[#This Row],[income]],0)</f>
        <v>82897</v>
      </c>
      <c r="BR526" s="7">
        <f ca="1">IF(Table2[[#This Row],[field_of_work]]="IT",Table2[[#This Row],[income]],0)</f>
        <v>0</v>
      </c>
      <c r="BS526" s="7">
        <f ca="1">IF(Table2[[#This Row],[field_of_work]]="general work",Table2[[#This Row],[income]],0)</f>
        <v>0</v>
      </c>
      <c r="BT526" s="8">
        <f ca="1">IF(Table2[[#This Row],[field_of_work]]="agriculture",Table2[[#This Row],[income]],0)</f>
        <v>0</v>
      </c>
      <c r="BU526" s="6">
        <f ca="1">IF(Table2[[#This Row],[value_of_debts]]&gt;Table2[[#This Row],[income]],1,0)</f>
        <v>1</v>
      </c>
      <c r="BV526" s="7"/>
      <c r="BW526" s="6">
        <f ca="1">IF(Table2[[#This Row],[net_worth_of_person($)]]&gt;$BX$14,Table2[[#This Row],[age]],0)</f>
        <v>28</v>
      </c>
      <c r="BX526" s="8"/>
    </row>
    <row r="527" spans="2:76" x14ac:dyDescent="0.3">
      <c r="B527">
        <f t="shared" ca="1" si="164"/>
        <v>1</v>
      </c>
      <c r="C527" t="str">
        <f t="shared" ca="1" si="165"/>
        <v>men</v>
      </c>
      <c r="D527">
        <f t="shared" ca="1" si="166"/>
        <v>37</v>
      </c>
      <c r="E527">
        <f t="shared" ca="1" si="167"/>
        <v>6</v>
      </c>
      <c r="F527" t="str">
        <f t="shared" ca="1" si="168"/>
        <v>agriculture</v>
      </c>
      <c r="G527">
        <f t="shared" ca="1" si="169"/>
        <v>5</v>
      </c>
      <c r="H527" t="str">
        <f t="shared" ca="1" si="170"/>
        <v>other</v>
      </c>
      <c r="I527">
        <f t="shared" ca="1" si="171"/>
        <v>4</v>
      </c>
      <c r="J527">
        <f t="shared" ca="1" si="172"/>
        <v>1</v>
      </c>
      <c r="K527">
        <f t="shared" ca="1" si="173"/>
        <v>35425</v>
      </c>
      <c r="L527">
        <f t="shared" ca="1" si="174"/>
        <v>7</v>
      </c>
      <c r="M527" t="str">
        <f t="shared" ref="M527:M544" ca="1" si="185">VLOOKUP(L527,$AB$14:$AC$23,2)</f>
        <v>area7</v>
      </c>
      <c r="N527">
        <f t="shared" ca="1" si="175"/>
        <v>106275</v>
      </c>
      <c r="O527" s="2">
        <f t="shared" ca="1" si="176"/>
        <v>88555.6640144423</v>
      </c>
      <c r="P527" s="1">
        <f t="shared" ca="1" si="177"/>
        <v>1075.5980204921759</v>
      </c>
      <c r="Q527">
        <f t="shared" ca="1" si="178"/>
        <v>147</v>
      </c>
      <c r="R527">
        <f t="shared" ca="1" si="179"/>
        <v>18524.164560251324</v>
      </c>
      <c r="S527">
        <f t="shared" ca="1" si="180"/>
        <v>32537.792693033665</v>
      </c>
      <c r="T527" s="1">
        <f t="shared" ca="1" si="181"/>
        <v>139888.39071352585</v>
      </c>
      <c r="U527" s="2">
        <f t="shared" ca="1" si="182"/>
        <v>107226.82857469362</v>
      </c>
      <c r="V527" s="1">
        <f t="shared" ca="1" si="183"/>
        <v>32661.562138832232</v>
      </c>
      <c r="AD527" s="6">
        <f ca="1">IF(Table2[[#This Row],[gender]]="men",1,0)</f>
        <v>1</v>
      </c>
      <c r="AE527" s="7">
        <f ca="1">IF(Table2[[#This Row],[gender]]="women",1,0)</f>
        <v>0</v>
      </c>
      <c r="AF527" s="7"/>
      <c r="AG527" s="8"/>
      <c r="AI527" s="6">
        <f ca="1">IF(Table2[[#This Row],[field_of_work]]="health",1,0)</f>
        <v>0</v>
      </c>
      <c r="AJ527" s="7">
        <f ca="1">IF(Table2[[#This Row],[field_of_work]]="construction",1,0)</f>
        <v>0</v>
      </c>
      <c r="AK527" s="7">
        <f ca="1">IF(Table2[[#This Row],[field_of_work]]="teaching",1,0)</f>
        <v>0</v>
      </c>
      <c r="AL527" s="7">
        <f ca="1">IF(Table2[[#This Row],[field_of_work]]="IT",1,0)</f>
        <v>0</v>
      </c>
      <c r="AM527" s="7">
        <f ca="1">IF(Table2[[#This Row],[field_of_work]]="general work",1,0)</f>
        <v>0</v>
      </c>
      <c r="AN527" s="7">
        <f ca="1">IF(Table2[[#This Row],[field_of_work]]="agriculture",1,0)</f>
        <v>1</v>
      </c>
      <c r="AO527" s="7"/>
      <c r="AP527" s="7"/>
      <c r="AQ527" s="7"/>
      <c r="AR527" s="7"/>
      <c r="AS527" s="7"/>
      <c r="AT527" s="8"/>
      <c r="AV527" s="19">
        <f t="shared" ref="AV527:AV543" ca="1" si="186">P528/J528</f>
        <v>14046.732609827957</v>
      </c>
      <c r="AW527" s="8"/>
      <c r="AX527" s="6">
        <f ca="1">IF(Table2[[#This Row],[debts]]&gt;$AY$14,1,0)</f>
        <v>1</v>
      </c>
      <c r="AY527" s="7"/>
      <c r="AZ527" s="8"/>
      <c r="BA527" s="26">
        <f ca="1">Table2[[#This Row],[mortage_left]]/Table2[[#This Row],[value_of_house]]</f>
        <v>0.83326900978068497</v>
      </c>
      <c r="BB527" s="7">
        <f t="shared" ca="1" si="184"/>
        <v>0</v>
      </c>
      <c r="BC527" s="7"/>
      <c r="BD527" s="7"/>
      <c r="BE527" s="6">
        <f ca="1">IF(Table2[[#This Row],[area]]="area1",Table2[[#This Row],[income]],0)</f>
        <v>0</v>
      </c>
      <c r="BF527" s="7">
        <f ca="1">IF(Table2[[#This Row],[area]]="area2",Table2[[#This Row],[income]],0)</f>
        <v>0</v>
      </c>
      <c r="BG527" s="7">
        <f ca="1">IF(Table2[[#This Row],[area]]="area3",Table2[[#This Row],[income]],0)</f>
        <v>0</v>
      </c>
      <c r="BH527" s="7">
        <f ca="1">IF(Table2[[#This Row],[area]]="area4",Table2[[#This Row],[income]],0)</f>
        <v>0</v>
      </c>
      <c r="BI527" s="7">
        <f ca="1">IF(Table2[[#This Row],[area]]="area5",Table2[[#This Row],[income]],0)</f>
        <v>0</v>
      </c>
      <c r="BJ527" s="7">
        <f ca="1">IF(Table2[[#This Row],[area]]="area6",Table2[[#This Row],[income]],0)</f>
        <v>0</v>
      </c>
      <c r="BK527" s="7">
        <f ca="1">IF(Table2[[#This Row],[area]]="area7",Table2[[#This Row],[income]],0)</f>
        <v>35425</v>
      </c>
      <c r="BL527" s="7">
        <f ca="1">IF(Table2[[#This Row],[area]]="area8",Table2[[#This Row],[income]],0)</f>
        <v>0</v>
      </c>
      <c r="BM527" s="7">
        <f ca="1">IF(Table2[[#This Row],[area]]="area9",Table2[[#This Row],[income]],0)</f>
        <v>0</v>
      </c>
      <c r="BN527" s="7">
        <f ca="1">IF(Table2[[#This Row],[area]]="area10",Table2[[#This Row],[income]],0)</f>
        <v>0</v>
      </c>
      <c r="BO527" s="6">
        <f ca="1">IF(Table2[[#This Row],[field_of_work]]="health",Table2[[#This Row],[income]],0)</f>
        <v>0</v>
      </c>
      <c r="BP527" s="7">
        <f ca="1">IF(Table2[[#This Row],[field_of_work]]="construction",Table2[[#This Row],[income]],0)</f>
        <v>0</v>
      </c>
      <c r="BQ527" s="7">
        <f ca="1">IF(Table2[[#This Row],[field_of_work]]="teaching",Table2[[#This Row],[income]],0)</f>
        <v>0</v>
      </c>
      <c r="BR527" s="7">
        <f ca="1">IF(Table2[[#This Row],[field_of_work]]="IT",Table2[[#This Row],[income]],0)</f>
        <v>0</v>
      </c>
      <c r="BS527" s="7">
        <f ca="1">IF(Table2[[#This Row],[field_of_work]]="general work",Table2[[#This Row],[income]],0)</f>
        <v>0</v>
      </c>
      <c r="BT527" s="8">
        <f ca="1">IF(Table2[[#This Row],[field_of_work]]="agriculture",Table2[[#This Row],[income]],0)</f>
        <v>35425</v>
      </c>
      <c r="BU527" s="6">
        <f ca="1">IF(Table2[[#This Row],[value_of_debts]]&gt;Table2[[#This Row],[income]],1,0)</f>
        <v>1</v>
      </c>
      <c r="BV527" s="7"/>
      <c r="BW527" s="6">
        <f ca="1">IF(Table2[[#This Row],[net_worth_of_person($)]]&gt;$BX$14,Table2[[#This Row],[age]],0)</f>
        <v>37</v>
      </c>
      <c r="BX527" s="8"/>
    </row>
    <row r="528" spans="2:76" x14ac:dyDescent="0.3">
      <c r="B528">
        <f t="shared" ref="B528:B544" ca="1" si="187">RANDBETWEEN(1,2)</f>
        <v>2</v>
      </c>
      <c r="C528" t="str">
        <f t="shared" ref="C528:C544" ca="1" si="188">IF(B528=1,"men","women")</f>
        <v>women</v>
      </c>
      <c r="D528">
        <f t="shared" ref="D528:D544" ca="1" si="189">RANDBETWEEN(25,45)</f>
        <v>38</v>
      </c>
      <c r="E528">
        <f t="shared" ref="E528:E544" ca="1" si="190">RANDBETWEEN(1,6)</f>
        <v>1</v>
      </c>
      <c r="F528" t="str">
        <f t="shared" ref="F528:F544" ca="1" si="191">VLOOKUP(E528,$X$14:$Y$19,2)</f>
        <v>health</v>
      </c>
      <c r="G528">
        <f t="shared" ref="G528:G544" ca="1" si="192">RANDBETWEEN(1,5)</f>
        <v>5</v>
      </c>
      <c r="H528" t="str">
        <f t="shared" ref="H528:H544" ca="1" si="193">VLOOKUP(G528,$Z$14:$AA$18,2)</f>
        <v>other</v>
      </c>
      <c r="I528">
        <f t="shared" ref="I528:I544" ca="1" si="194">RANDBETWEEN(0,4)</f>
        <v>4</v>
      </c>
      <c r="J528">
        <f t="shared" ref="J528:J544" ca="1" si="195">RANDBETWEEN(1,3)</f>
        <v>1</v>
      </c>
      <c r="K528">
        <f t="shared" ref="K528:K544" ca="1" si="196">RANDBETWEEN(25000,90000)</f>
        <v>70248</v>
      </c>
      <c r="L528">
        <f t="shared" ref="L528:L544" ca="1" si="197">RANDBETWEEN(1,14)</f>
        <v>9</v>
      </c>
      <c r="M528" t="str">
        <f t="shared" ca="1" si="185"/>
        <v>area9</v>
      </c>
      <c r="N528">
        <f t="shared" ref="N528:N544" ca="1" si="198">K528*RANDBETWEEN(3,6)</f>
        <v>210744</v>
      </c>
      <c r="O528" s="2">
        <f t="shared" ref="O528:O544" ca="1" si="199">RAND()*N528</f>
        <v>189147.71380444782</v>
      </c>
      <c r="P528" s="1">
        <f t="shared" ref="P528:P544" ca="1" si="200">J528*RAND()*K528</f>
        <v>14046.732609827957</v>
      </c>
      <c r="Q528">
        <f t="shared" ref="Q528:Q544" ca="1" si="201">RANDBETWEEN(0,P528)</f>
        <v>13072</v>
      </c>
      <c r="R528">
        <f t="shared" ref="R528:R544" ca="1" si="202">RAND()*K528*2</f>
        <v>35312.756356237194</v>
      </c>
      <c r="S528">
        <f t="shared" ref="S528:S544" ca="1" si="203">RAND()*K528*1.5</f>
        <v>42647.792029241959</v>
      </c>
      <c r="T528" s="1">
        <f t="shared" ref="T528:T544" ca="1" si="204">N528+P528+S528</f>
        <v>267438.52463906992</v>
      </c>
      <c r="U528" s="2">
        <f t="shared" ref="U528:U544" ca="1" si="205">O528+Q528+R528</f>
        <v>237532.47016068501</v>
      </c>
      <c r="V528" s="1">
        <f t="shared" ref="V528:V544" ca="1" si="206">T528-U528</f>
        <v>29906.054478384904</v>
      </c>
      <c r="AD528" s="6">
        <f ca="1">IF(Table2[[#This Row],[gender]]="men",1,0)</f>
        <v>0</v>
      </c>
      <c r="AE528" s="7">
        <f ca="1">IF(Table2[[#This Row],[gender]]="women",1,0)</f>
        <v>1</v>
      </c>
      <c r="AF528" s="7"/>
      <c r="AG528" s="8"/>
      <c r="AI528" s="6">
        <f ca="1">IF(Table2[[#This Row],[field_of_work]]="health",1,0)</f>
        <v>1</v>
      </c>
      <c r="AJ528" s="7">
        <f ca="1">IF(Table2[[#This Row],[field_of_work]]="construction",1,0)</f>
        <v>0</v>
      </c>
      <c r="AK528" s="7">
        <f ca="1">IF(Table2[[#This Row],[field_of_work]]="teaching",1,0)</f>
        <v>0</v>
      </c>
      <c r="AL528" s="7">
        <f ca="1">IF(Table2[[#This Row],[field_of_work]]="IT",1,0)</f>
        <v>0</v>
      </c>
      <c r="AM528" s="7">
        <f ca="1">IF(Table2[[#This Row],[field_of_work]]="general work",1,0)</f>
        <v>0</v>
      </c>
      <c r="AN528" s="7">
        <f ca="1">IF(Table2[[#This Row],[field_of_work]]="agriculture",1,0)</f>
        <v>0</v>
      </c>
      <c r="AO528" s="7"/>
      <c r="AP528" s="7"/>
      <c r="AQ528" s="7"/>
      <c r="AR528" s="7"/>
      <c r="AS528" s="7"/>
      <c r="AT528" s="8"/>
      <c r="AV528" s="19">
        <f t="shared" ca="1" si="186"/>
        <v>40520.672496486754</v>
      </c>
      <c r="AW528" s="8"/>
      <c r="AX528" s="6">
        <f ca="1">IF(Table2[[#This Row],[debts]]&gt;$AY$14,1,0)</f>
        <v>1</v>
      </c>
      <c r="AY528" s="7"/>
      <c r="AZ528" s="8"/>
      <c r="BA528" s="26">
        <f ca="1">Table2[[#This Row],[mortage_left]]/Table2[[#This Row],[value_of_house]]</f>
        <v>0.89752360116751995</v>
      </c>
      <c r="BB528" s="7">
        <f t="shared" ref="BB528:BB544" ca="1" si="207">IF(BA528&lt;$BC$14,1,0)</f>
        <v>0</v>
      </c>
      <c r="BC528" s="7"/>
      <c r="BD528" s="7"/>
      <c r="BE528" s="6">
        <f ca="1">IF(Table2[[#This Row],[area]]="area1",Table2[[#This Row],[income]],0)</f>
        <v>0</v>
      </c>
      <c r="BF528" s="7">
        <f ca="1">IF(Table2[[#This Row],[area]]="area2",Table2[[#This Row],[income]],0)</f>
        <v>0</v>
      </c>
      <c r="BG528" s="7">
        <f ca="1">IF(Table2[[#This Row],[area]]="area3",Table2[[#This Row],[income]],0)</f>
        <v>0</v>
      </c>
      <c r="BH528" s="7">
        <f ca="1">IF(Table2[[#This Row],[area]]="area4",Table2[[#This Row],[income]],0)</f>
        <v>0</v>
      </c>
      <c r="BI528" s="7">
        <f ca="1">IF(Table2[[#This Row],[area]]="area5",Table2[[#This Row],[income]],0)</f>
        <v>0</v>
      </c>
      <c r="BJ528" s="7">
        <f ca="1">IF(Table2[[#This Row],[area]]="area6",Table2[[#This Row],[income]],0)</f>
        <v>0</v>
      </c>
      <c r="BK528" s="7">
        <f ca="1">IF(Table2[[#This Row],[area]]="area7",Table2[[#This Row],[income]],0)</f>
        <v>0</v>
      </c>
      <c r="BL528" s="7">
        <f ca="1">IF(Table2[[#This Row],[area]]="area8",Table2[[#This Row],[income]],0)</f>
        <v>0</v>
      </c>
      <c r="BM528" s="7">
        <f ca="1">IF(Table2[[#This Row],[area]]="area9",Table2[[#This Row],[income]],0)</f>
        <v>70248</v>
      </c>
      <c r="BN528" s="7">
        <f ca="1">IF(Table2[[#This Row],[area]]="area10",Table2[[#This Row],[income]],0)</f>
        <v>0</v>
      </c>
      <c r="BO528" s="6">
        <f ca="1">IF(Table2[[#This Row],[field_of_work]]="health",Table2[[#This Row],[income]],0)</f>
        <v>70248</v>
      </c>
      <c r="BP528" s="7">
        <f ca="1">IF(Table2[[#This Row],[field_of_work]]="construction",Table2[[#This Row],[income]],0)</f>
        <v>0</v>
      </c>
      <c r="BQ528" s="7">
        <f ca="1">IF(Table2[[#This Row],[field_of_work]]="teaching",Table2[[#This Row],[income]],0)</f>
        <v>0</v>
      </c>
      <c r="BR528" s="7">
        <f ca="1">IF(Table2[[#This Row],[field_of_work]]="IT",Table2[[#This Row],[income]],0)</f>
        <v>0</v>
      </c>
      <c r="BS528" s="7">
        <f ca="1">IF(Table2[[#This Row],[field_of_work]]="general work",Table2[[#This Row],[income]],0)</f>
        <v>0</v>
      </c>
      <c r="BT528" s="8">
        <f ca="1">IF(Table2[[#This Row],[field_of_work]]="agriculture",Table2[[#This Row],[income]],0)</f>
        <v>0</v>
      </c>
      <c r="BU528" s="6">
        <f ca="1">IF(Table2[[#This Row],[value_of_debts]]&gt;Table2[[#This Row],[income]],1,0)</f>
        <v>1</v>
      </c>
      <c r="BV528" s="7"/>
      <c r="BW528" s="6">
        <f ca="1">IF(Table2[[#This Row],[net_worth_of_person($)]]&gt;$BX$14,Table2[[#This Row],[age]],0)</f>
        <v>38</v>
      </c>
      <c r="BX528" s="8"/>
    </row>
    <row r="529" spans="2:76" x14ac:dyDescent="0.3">
      <c r="B529">
        <f t="shared" ca="1" si="187"/>
        <v>1</v>
      </c>
      <c r="C529" t="str">
        <f t="shared" ca="1" si="188"/>
        <v>men</v>
      </c>
      <c r="D529">
        <f t="shared" ca="1" si="189"/>
        <v>41</v>
      </c>
      <c r="E529">
        <f t="shared" ca="1" si="190"/>
        <v>3</v>
      </c>
      <c r="F529" t="str">
        <f t="shared" ca="1" si="191"/>
        <v>teaching</v>
      </c>
      <c r="G529">
        <f t="shared" ca="1" si="192"/>
        <v>3</v>
      </c>
      <c r="H529" t="str">
        <f t="shared" ca="1" si="193"/>
        <v>university</v>
      </c>
      <c r="I529">
        <f t="shared" ca="1" si="194"/>
        <v>0</v>
      </c>
      <c r="J529">
        <f t="shared" ca="1" si="195"/>
        <v>3</v>
      </c>
      <c r="K529">
        <f t="shared" ca="1" si="196"/>
        <v>88904</v>
      </c>
      <c r="L529">
        <f t="shared" ca="1" si="197"/>
        <v>12</v>
      </c>
      <c r="M529" t="str">
        <f t="shared" ca="1" si="185"/>
        <v>area10</v>
      </c>
      <c r="N529">
        <f t="shared" ca="1" si="198"/>
        <v>533424</v>
      </c>
      <c r="O529" s="2">
        <f t="shared" ca="1" si="199"/>
        <v>523583.83444855828</v>
      </c>
      <c r="P529" s="1">
        <f t="shared" ca="1" si="200"/>
        <v>121562.01748946025</v>
      </c>
      <c r="Q529">
        <f t="shared" ca="1" si="201"/>
        <v>48193</v>
      </c>
      <c r="R529">
        <f t="shared" ca="1" si="202"/>
        <v>103957.76230701507</v>
      </c>
      <c r="S529">
        <f t="shared" ca="1" si="203"/>
        <v>59567.116135982556</v>
      </c>
      <c r="T529" s="1">
        <f t="shared" ca="1" si="204"/>
        <v>714553.13362544286</v>
      </c>
      <c r="U529" s="2">
        <f t="shared" ca="1" si="205"/>
        <v>675734.59675557329</v>
      </c>
      <c r="V529" s="1">
        <f t="shared" ca="1" si="206"/>
        <v>38818.536869869567</v>
      </c>
      <c r="AD529" s="6">
        <f ca="1">IF(Table2[[#This Row],[gender]]="men",1,0)</f>
        <v>1</v>
      </c>
      <c r="AE529" s="7">
        <f ca="1">IF(Table2[[#This Row],[gender]]="women",1,0)</f>
        <v>0</v>
      </c>
      <c r="AF529" s="7"/>
      <c r="AG529" s="8"/>
      <c r="AI529" s="6">
        <f ca="1">IF(Table2[[#This Row],[field_of_work]]="health",1,0)</f>
        <v>0</v>
      </c>
      <c r="AJ529" s="7">
        <f ca="1">IF(Table2[[#This Row],[field_of_work]]="construction",1,0)</f>
        <v>0</v>
      </c>
      <c r="AK529" s="7">
        <f ca="1">IF(Table2[[#This Row],[field_of_work]]="teaching",1,0)</f>
        <v>1</v>
      </c>
      <c r="AL529" s="7">
        <f ca="1">IF(Table2[[#This Row],[field_of_work]]="IT",1,0)</f>
        <v>0</v>
      </c>
      <c r="AM529" s="7">
        <f ca="1">IF(Table2[[#This Row],[field_of_work]]="general work",1,0)</f>
        <v>0</v>
      </c>
      <c r="AN529" s="7">
        <f ca="1">IF(Table2[[#This Row],[field_of_work]]="agriculture",1,0)</f>
        <v>0</v>
      </c>
      <c r="AO529" s="7"/>
      <c r="AP529" s="7"/>
      <c r="AQ529" s="7"/>
      <c r="AR529" s="7"/>
      <c r="AS529" s="7"/>
      <c r="AT529" s="8"/>
      <c r="AV529" s="19">
        <f t="shared" ca="1" si="186"/>
        <v>3408.7415911071694</v>
      </c>
      <c r="AW529" s="8"/>
      <c r="AX529" s="6">
        <f ca="1">IF(Table2[[#This Row],[debts]]&gt;$AY$14,1,0)</f>
        <v>1</v>
      </c>
      <c r="AY529" s="7"/>
      <c r="AZ529" s="8"/>
      <c r="BA529" s="26">
        <f ca="1">Table2[[#This Row],[mortage_left]]/Table2[[#This Row],[value_of_house]]</f>
        <v>0.9815528256106929</v>
      </c>
      <c r="BB529" s="7">
        <f t="shared" ca="1" si="207"/>
        <v>0</v>
      </c>
      <c r="BC529" s="7"/>
      <c r="BD529" s="7"/>
      <c r="BE529" s="6">
        <f ca="1">IF(Table2[[#This Row],[area]]="area1",Table2[[#This Row],[income]],0)</f>
        <v>0</v>
      </c>
      <c r="BF529" s="7">
        <f ca="1">IF(Table2[[#This Row],[area]]="area2",Table2[[#This Row],[income]],0)</f>
        <v>0</v>
      </c>
      <c r="BG529" s="7">
        <f ca="1">IF(Table2[[#This Row],[area]]="area3",Table2[[#This Row],[income]],0)</f>
        <v>0</v>
      </c>
      <c r="BH529" s="7">
        <f ca="1">IF(Table2[[#This Row],[area]]="area4",Table2[[#This Row],[income]],0)</f>
        <v>0</v>
      </c>
      <c r="BI529" s="7">
        <f ca="1">IF(Table2[[#This Row],[area]]="area5",Table2[[#This Row],[income]],0)</f>
        <v>0</v>
      </c>
      <c r="BJ529" s="7">
        <f ca="1">IF(Table2[[#This Row],[area]]="area6",Table2[[#This Row],[income]],0)</f>
        <v>0</v>
      </c>
      <c r="BK529" s="7">
        <f ca="1">IF(Table2[[#This Row],[area]]="area7",Table2[[#This Row],[income]],0)</f>
        <v>0</v>
      </c>
      <c r="BL529" s="7">
        <f ca="1">IF(Table2[[#This Row],[area]]="area8",Table2[[#This Row],[income]],0)</f>
        <v>0</v>
      </c>
      <c r="BM529" s="7">
        <f ca="1">IF(Table2[[#This Row],[area]]="area9",Table2[[#This Row],[income]],0)</f>
        <v>0</v>
      </c>
      <c r="BN529" s="7">
        <f ca="1">IF(Table2[[#This Row],[area]]="area10",Table2[[#This Row],[income]],0)</f>
        <v>88904</v>
      </c>
      <c r="BO529" s="6">
        <f ca="1">IF(Table2[[#This Row],[field_of_work]]="health",Table2[[#This Row],[income]],0)</f>
        <v>0</v>
      </c>
      <c r="BP529" s="7">
        <f ca="1">IF(Table2[[#This Row],[field_of_work]]="construction",Table2[[#This Row],[income]],0)</f>
        <v>0</v>
      </c>
      <c r="BQ529" s="7">
        <f ca="1">IF(Table2[[#This Row],[field_of_work]]="teaching",Table2[[#This Row],[income]],0)</f>
        <v>88904</v>
      </c>
      <c r="BR529" s="7">
        <f ca="1">IF(Table2[[#This Row],[field_of_work]]="IT",Table2[[#This Row],[income]],0)</f>
        <v>0</v>
      </c>
      <c r="BS529" s="7">
        <f ca="1">IF(Table2[[#This Row],[field_of_work]]="general work",Table2[[#This Row],[income]],0)</f>
        <v>0</v>
      </c>
      <c r="BT529" s="8">
        <f ca="1">IF(Table2[[#This Row],[field_of_work]]="agriculture",Table2[[#This Row],[income]],0)</f>
        <v>0</v>
      </c>
      <c r="BU529" s="6">
        <f ca="1">IF(Table2[[#This Row],[value_of_debts]]&gt;Table2[[#This Row],[income]],1,0)</f>
        <v>1</v>
      </c>
      <c r="BV529" s="7"/>
      <c r="BW529" s="6">
        <f ca="1">IF(Table2[[#This Row],[net_worth_of_person($)]]&gt;$BX$14,Table2[[#This Row],[age]],0)</f>
        <v>41</v>
      </c>
      <c r="BX529" s="8"/>
    </row>
    <row r="530" spans="2:76" x14ac:dyDescent="0.3">
      <c r="B530">
        <f t="shared" ca="1" si="187"/>
        <v>1</v>
      </c>
      <c r="C530" t="str">
        <f t="shared" ca="1" si="188"/>
        <v>men</v>
      </c>
      <c r="D530">
        <f t="shared" ca="1" si="189"/>
        <v>39</v>
      </c>
      <c r="E530">
        <f t="shared" ca="1" si="190"/>
        <v>5</v>
      </c>
      <c r="F530" t="str">
        <f t="shared" ca="1" si="191"/>
        <v>general work</v>
      </c>
      <c r="G530">
        <f t="shared" ca="1" si="192"/>
        <v>4</v>
      </c>
      <c r="H530" t="str">
        <f t="shared" ca="1" si="193"/>
        <v>technical</v>
      </c>
      <c r="I530">
        <f t="shared" ca="1" si="194"/>
        <v>2</v>
      </c>
      <c r="J530">
        <f t="shared" ca="1" si="195"/>
        <v>3</v>
      </c>
      <c r="K530">
        <f t="shared" ca="1" si="196"/>
        <v>44681</v>
      </c>
      <c r="L530">
        <f t="shared" ca="1" si="197"/>
        <v>8</v>
      </c>
      <c r="M530" t="str">
        <f t="shared" ca="1" si="185"/>
        <v>area8</v>
      </c>
      <c r="N530">
        <f t="shared" ca="1" si="198"/>
        <v>268086</v>
      </c>
      <c r="O530" s="2">
        <f t="shared" ca="1" si="199"/>
        <v>225078.08137153665</v>
      </c>
      <c r="P530" s="1">
        <f t="shared" ca="1" si="200"/>
        <v>10226.224773321508</v>
      </c>
      <c r="Q530">
        <f t="shared" ca="1" si="201"/>
        <v>5832</v>
      </c>
      <c r="R530">
        <f t="shared" ca="1" si="202"/>
        <v>12455.639742998876</v>
      </c>
      <c r="S530">
        <f t="shared" ca="1" si="203"/>
        <v>14128.710355920874</v>
      </c>
      <c r="T530" s="1">
        <f t="shared" ca="1" si="204"/>
        <v>292440.93512924243</v>
      </c>
      <c r="U530" s="2">
        <f t="shared" ca="1" si="205"/>
        <v>243365.72111453552</v>
      </c>
      <c r="V530" s="1">
        <f t="shared" ca="1" si="206"/>
        <v>49075.2140147069</v>
      </c>
      <c r="AD530" s="6">
        <f ca="1">IF(Table2[[#This Row],[gender]]="men",1,0)</f>
        <v>1</v>
      </c>
      <c r="AE530" s="7">
        <f ca="1">IF(Table2[[#This Row],[gender]]="women",1,0)</f>
        <v>0</v>
      </c>
      <c r="AF530" s="7"/>
      <c r="AG530" s="8"/>
      <c r="AI530" s="6">
        <f ca="1">IF(Table2[[#This Row],[field_of_work]]="health",1,0)</f>
        <v>0</v>
      </c>
      <c r="AJ530" s="7">
        <f ca="1">IF(Table2[[#This Row],[field_of_work]]="construction",1,0)</f>
        <v>0</v>
      </c>
      <c r="AK530" s="7">
        <f ca="1">IF(Table2[[#This Row],[field_of_work]]="teaching",1,0)</f>
        <v>0</v>
      </c>
      <c r="AL530" s="7">
        <f ca="1">IF(Table2[[#This Row],[field_of_work]]="IT",1,0)</f>
        <v>0</v>
      </c>
      <c r="AM530" s="7">
        <f ca="1">IF(Table2[[#This Row],[field_of_work]]="general work",1,0)</f>
        <v>1</v>
      </c>
      <c r="AN530" s="7">
        <f ca="1">IF(Table2[[#This Row],[field_of_work]]="agriculture",1,0)</f>
        <v>0</v>
      </c>
      <c r="AO530" s="7"/>
      <c r="AP530" s="7"/>
      <c r="AQ530" s="7"/>
      <c r="AR530" s="7"/>
      <c r="AS530" s="7"/>
      <c r="AT530" s="8"/>
      <c r="AV530" s="19">
        <f t="shared" ca="1" si="186"/>
        <v>34321.865501289132</v>
      </c>
      <c r="AW530" s="8"/>
      <c r="AX530" s="6">
        <f ca="1">IF(Table2[[#This Row],[debts]]&gt;$AY$14,1,0)</f>
        <v>1</v>
      </c>
      <c r="AY530" s="7"/>
      <c r="AZ530" s="8"/>
      <c r="BA530" s="26">
        <f ca="1">Table2[[#This Row],[mortage_left]]/Table2[[#This Row],[value_of_house]]</f>
        <v>0.83957417161484249</v>
      </c>
      <c r="BB530" s="7">
        <f t="shared" ca="1" si="207"/>
        <v>0</v>
      </c>
      <c r="BC530" s="7"/>
      <c r="BD530" s="7"/>
      <c r="BE530" s="6">
        <f ca="1">IF(Table2[[#This Row],[area]]="area1",Table2[[#This Row],[income]],0)</f>
        <v>0</v>
      </c>
      <c r="BF530" s="7">
        <f ca="1">IF(Table2[[#This Row],[area]]="area2",Table2[[#This Row],[income]],0)</f>
        <v>0</v>
      </c>
      <c r="BG530" s="7">
        <f ca="1">IF(Table2[[#This Row],[area]]="area3",Table2[[#This Row],[income]],0)</f>
        <v>0</v>
      </c>
      <c r="BH530" s="7">
        <f ca="1">IF(Table2[[#This Row],[area]]="area4",Table2[[#This Row],[income]],0)</f>
        <v>0</v>
      </c>
      <c r="BI530" s="7">
        <f ca="1">IF(Table2[[#This Row],[area]]="area5",Table2[[#This Row],[income]],0)</f>
        <v>0</v>
      </c>
      <c r="BJ530" s="7">
        <f ca="1">IF(Table2[[#This Row],[area]]="area6",Table2[[#This Row],[income]],0)</f>
        <v>0</v>
      </c>
      <c r="BK530" s="7">
        <f ca="1">IF(Table2[[#This Row],[area]]="area7",Table2[[#This Row],[income]],0)</f>
        <v>0</v>
      </c>
      <c r="BL530" s="7">
        <f ca="1">IF(Table2[[#This Row],[area]]="area8",Table2[[#This Row],[income]],0)</f>
        <v>44681</v>
      </c>
      <c r="BM530" s="7">
        <f ca="1">IF(Table2[[#This Row],[area]]="area9",Table2[[#This Row],[income]],0)</f>
        <v>0</v>
      </c>
      <c r="BN530" s="7">
        <f ca="1">IF(Table2[[#This Row],[area]]="area10",Table2[[#This Row],[income]],0)</f>
        <v>0</v>
      </c>
      <c r="BO530" s="6">
        <f ca="1">IF(Table2[[#This Row],[field_of_work]]="health",Table2[[#This Row],[income]],0)</f>
        <v>0</v>
      </c>
      <c r="BP530" s="7">
        <f ca="1">IF(Table2[[#This Row],[field_of_work]]="construction",Table2[[#This Row],[income]],0)</f>
        <v>0</v>
      </c>
      <c r="BQ530" s="7">
        <f ca="1">IF(Table2[[#This Row],[field_of_work]]="teaching",Table2[[#This Row],[income]],0)</f>
        <v>0</v>
      </c>
      <c r="BR530" s="7">
        <f ca="1">IF(Table2[[#This Row],[field_of_work]]="IT",Table2[[#This Row],[income]],0)</f>
        <v>0</v>
      </c>
      <c r="BS530" s="7">
        <f ca="1">IF(Table2[[#This Row],[field_of_work]]="general work",Table2[[#This Row],[income]],0)</f>
        <v>44681</v>
      </c>
      <c r="BT530" s="8">
        <f ca="1">IF(Table2[[#This Row],[field_of_work]]="agriculture",Table2[[#This Row],[income]],0)</f>
        <v>0</v>
      </c>
      <c r="BU530" s="6">
        <f ca="1">IF(Table2[[#This Row],[value_of_debts]]&gt;Table2[[#This Row],[income]],1,0)</f>
        <v>1</v>
      </c>
      <c r="BV530" s="7"/>
      <c r="BW530" s="6">
        <f ca="1">IF(Table2[[#This Row],[net_worth_of_person($)]]&gt;$BX$14,Table2[[#This Row],[age]],0)</f>
        <v>39</v>
      </c>
      <c r="BX530" s="8"/>
    </row>
    <row r="531" spans="2:76" x14ac:dyDescent="0.3">
      <c r="B531">
        <f t="shared" ca="1" si="187"/>
        <v>1</v>
      </c>
      <c r="C531" t="str">
        <f t="shared" ca="1" si="188"/>
        <v>men</v>
      </c>
      <c r="D531">
        <f t="shared" ca="1" si="189"/>
        <v>35</v>
      </c>
      <c r="E531">
        <f t="shared" ca="1" si="190"/>
        <v>2</v>
      </c>
      <c r="F531" t="str">
        <f t="shared" ca="1" si="191"/>
        <v>construction</v>
      </c>
      <c r="G531">
        <f t="shared" ca="1" si="192"/>
        <v>1</v>
      </c>
      <c r="H531" t="str">
        <f t="shared" ca="1" si="193"/>
        <v>highschool</v>
      </c>
      <c r="I531">
        <f t="shared" ca="1" si="194"/>
        <v>2</v>
      </c>
      <c r="J531">
        <f t="shared" ca="1" si="195"/>
        <v>3</v>
      </c>
      <c r="K531">
        <f t="shared" ca="1" si="196"/>
        <v>84330</v>
      </c>
      <c r="L531">
        <f t="shared" ca="1" si="197"/>
        <v>9</v>
      </c>
      <c r="M531" t="str">
        <f t="shared" ca="1" si="185"/>
        <v>area9</v>
      </c>
      <c r="N531">
        <f t="shared" ca="1" si="198"/>
        <v>252990</v>
      </c>
      <c r="O531" s="2">
        <f t="shared" ca="1" si="199"/>
        <v>82755.309155387906</v>
      </c>
      <c r="P531" s="1">
        <f t="shared" ca="1" si="200"/>
        <v>102965.5965038674</v>
      </c>
      <c r="Q531">
        <f t="shared" ca="1" si="201"/>
        <v>43071</v>
      </c>
      <c r="R531">
        <f t="shared" ca="1" si="202"/>
        <v>134771.31437979272</v>
      </c>
      <c r="S531">
        <f t="shared" ca="1" si="203"/>
        <v>41252.99313231741</v>
      </c>
      <c r="T531" s="1">
        <f t="shared" ca="1" si="204"/>
        <v>397208.58963618486</v>
      </c>
      <c r="U531" s="2">
        <f t="shared" ca="1" si="205"/>
        <v>260597.62353518064</v>
      </c>
      <c r="V531" s="1">
        <f t="shared" ca="1" si="206"/>
        <v>136610.96610100422</v>
      </c>
      <c r="AD531" s="6">
        <f ca="1">IF(Table2[[#This Row],[gender]]="men",1,0)</f>
        <v>1</v>
      </c>
      <c r="AE531" s="7">
        <f ca="1">IF(Table2[[#This Row],[gender]]="women",1,0)</f>
        <v>0</v>
      </c>
      <c r="AF531" s="7"/>
      <c r="AG531" s="8"/>
      <c r="AI531" s="6">
        <f ca="1">IF(Table2[[#This Row],[field_of_work]]="health",1,0)</f>
        <v>0</v>
      </c>
      <c r="AJ531" s="7">
        <f ca="1">IF(Table2[[#This Row],[field_of_work]]="construction",1,0)</f>
        <v>1</v>
      </c>
      <c r="AK531" s="7">
        <f ca="1">IF(Table2[[#This Row],[field_of_work]]="teaching",1,0)</f>
        <v>0</v>
      </c>
      <c r="AL531" s="7">
        <f ca="1">IF(Table2[[#This Row],[field_of_work]]="IT",1,0)</f>
        <v>0</v>
      </c>
      <c r="AM531" s="7">
        <f ca="1">IF(Table2[[#This Row],[field_of_work]]="general work",1,0)</f>
        <v>0</v>
      </c>
      <c r="AN531" s="7">
        <f ca="1">IF(Table2[[#This Row],[field_of_work]]="agriculture",1,0)</f>
        <v>0</v>
      </c>
      <c r="AO531" s="7"/>
      <c r="AP531" s="7"/>
      <c r="AQ531" s="7"/>
      <c r="AR531" s="7"/>
      <c r="AS531" s="7"/>
      <c r="AT531" s="8"/>
      <c r="AV531" s="19">
        <f t="shared" ca="1" si="186"/>
        <v>10417.103458685613</v>
      </c>
      <c r="AW531" s="8"/>
      <c r="AX531" s="6">
        <f ca="1">IF(Table2[[#This Row],[debts]]&gt;$AY$14,1,0)</f>
        <v>1</v>
      </c>
      <c r="AY531" s="7"/>
      <c r="AZ531" s="8"/>
      <c r="BA531" s="26">
        <f ca="1">Table2[[#This Row],[mortage_left]]/Table2[[#This Row],[value_of_house]]</f>
        <v>0.32710901282812721</v>
      </c>
      <c r="BB531" s="7">
        <f t="shared" ca="1" si="207"/>
        <v>0</v>
      </c>
      <c r="BC531" s="7"/>
      <c r="BD531" s="7"/>
      <c r="BE531" s="6">
        <f ca="1">IF(Table2[[#This Row],[area]]="area1",Table2[[#This Row],[income]],0)</f>
        <v>0</v>
      </c>
      <c r="BF531" s="7">
        <f ca="1">IF(Table2[[#This Row],[area]]="area2",Table2[[#This Row],[income]],0)</f>
        <v>0</v>
      </c>
      <c r="BG531" s="7">
        <f ca="1">IF(Table2[[#This Row],[area]]="area3",Table2[[#This Row],[income]],0)</f>
        <v>0</v>
      </c>
      <c r="BH531" s="7">
        <f ca="1">IF(Table2[[#This Row],[area]]="area4",Table2[[#This Row],[income]],0)</f>
        <v>0</v>
      </c>
      <c r="BI531" s="7">
        <f ca="1">IF(Table2[[#This Row],[area]]="area5",Table2[[#This Row],[income]],0)</f>
        <v>0</v>
      </c>
      <c r="BJ531" s="7">
        <f ca="1">IF(Table2[[#This Row],[area]]="area6",Table2[[#This Row],[income]],0)</f>
        <v>0</v>
      </c>
      <c r="BK531" s="7">
        <f ca="1">IF(Table2[[#This Row],[area]]="area7",Table2[[#This Row],[income]],0)</f>
        <v>0</v>
      </c>
      <c r="BL531" s="7">
        <f ca="1">IF(Table2[[#This Row],[area]]="area8",Table2[[#This Row],[income]],0)</f>
        <v>0</v>
      </c>
      <c r="BM531" s="7">
        <f ca="1">IF(Table2[[#This Row],[area]]="area9",Table2[[#This Row],[income]],0)</f>
        <v>84330</v>
      </c>
      <c r="BN531" s="7">
        <f ca="1">IF(Table2[[#This Row],[area]]="area10",Table2[[#This Row],[income]],0)</f>
        <v>0</v>
      </c>
      <c r="BO531" s="6">
        <f ca="1">IF(Table2[[#This Row],[field_of_work]]="health",Table2[[#This Row],[income]],0)</f>
        <v>0</v>
      </c>
      <c r="BP531" s="7">
        <f ca="1">IF(Table2[[#This Row],[field_of_work]]="construction",Table2[[#This Row],[income]],0)</f>
        <v>84330</v>
      </c>
      <c r="BQ531" s="7">
        <f ca="1">IF(Table2[[#This Row],[field_of_work]]="teaching",Table2[[#This Row],[income]],0)</f>
        <v>0</v>
      </c>
      <c r="BR531" s="7">
        <f ca="1">IF(Table2[[#This Row],[field_of_work]]="IT",Table2[[#This Row],[income]],0)</f>
        <v>0</v>
      </c>
      <c r="BS531" s="7">
        <f ca="1">IF(Table2[[#This Row],[field_of_work]]="general work",Table2[[#This Row],[income]],0)</f>
        <v>0</v>
      </c>
      <c r="BT531" s="8">
        <f ca="1">IF(Table2[[#This Row],[field_of_work]]="agriculture",Table2[[#This Row],[income]],0)</f>
        <v>0</v>
      </c>
      <c r="BU531" s="6">
        <f ca="1">IF(Table2[[#This Row],[value_of_debts]]&gt;Table2[[#This Row],[income]],1,0)</f>
        <v>1</v>
      </c>
      <c r="BV531" s="7"/>
      <c r="BW531" s="6">
        <f ca="1">IF(Table2[[#This Row],[net_worth_of_person($)]]&gt;$BX$14,Table2[[#This Row],[age]],0)</f>
        <v>35</v>
      </c>
      <c r="BX531" s="8"/>
    </row>
    <row r="532" spans="2:76" x14ac:dyDescent="0.3">
      <c r="B532">
        <f t="shared" ca="1" si="187"/>
        <v>1</v>
      </c>
      <c r="C532" t="str">
        <f t="shared" ca="1" si="188"/>
        <v>men</v>
      </c>
      <c r="D532">
        <f t="shared" ca="1" si="189"/>
        <v>41</v>
      </c>
      <c r="E532">
        <f t="shared" ca="1" si="190"/>
        <v>4</v>
      </c>
      <c r="F532" t="str">
        <f t="shared" ca="1" si="191"/>
        <v>IT</v>
      </c>
      <c r="G532">
        <f t="shared" ca="1" si="192"/>
        <v>5</v>
      </c>
      <c r="H532" t="str">
        <f t="shared" ca="1" si="193"/>
        <v>other</v>
      </c>
      <c r="I532">
        <f t="shared" ca="1" si="194"/>
        <v>3</v>
      </c>
      <c r="J532">
        <f t="shared" ca="1" si="195"/>
        <v>3</v>
      </c>
      <c r="K532">
        <f t="shared" ca="1" si="196"/>
        <v>49369</v>
      </c>
      <c r="L532">
        <f t="shared" ca="1" si="197"/>
        <v>8</v>
      </c>
      <c r="M532" t="str">
        <f t="shared" ca="1" si="185"/>
        <v>area8</v>
      </c>
      <c r="N532">
        <f t="shared" ca="1" si="198"/>
        <v>296214</v>
      </c>
      <c r="O532" s="2">
        <f t="shared" ca="1" si="199"/>
        <v>270165.10483111866</v>
      </c>
      <c r="P532" s="1">
        <f t="shared" ca="1" si="200"/>
        <v>31251.310376056837</v>
      </c>
      <c r="Q532">
        <f t="shared" ca="1" si="201"/>
        <v>30377</v>
      </c>
      <c r="R532">
        <f t="shared" ca="1" si="202"/>
        <v>85421.32941440522</v>
      </c>
      <c r="S532">
        <f t="shared" ca="1" si="203"/>
        <v>56729.850738155757</v>
      </c>
      <c r="T532" s="1">
        <f t="shared" ca="1" si="204"/>
        <v>384195.16111421259</v>
      </c>
      <c r="U532" s="2">
        <f t="shared" ca="1" si="205"/>
        <v>385963.43424552388</v>
      </c>
      <c r="V532" s="1">
        <f t="shared" ca="1" si="206"/>
        <v>-1768.273131311289</v>
      </c>
      <c r="AD532" s="6">
        <f ca="1">IF(Table2[[#This Row],[gender]]="men",1,0)</f>
        <v>1</v>
      </c>
      <c r="AE532" s="7">
        <f ca="1">IF(Table2[[#This Row],[gender]]="women",1,0)</f>
        <v>0</v>
      </c>
      <c r="AF532" s="7"/>
      <c r="AG532" s="8"/>
      <c r="AI532" s="6">
        <f ca="1">IF(Table2[[#This Row],[field_of_work]]="health",1,0)</f>
        <v>0</v>
      </c>
      <c r="AJ532" s="7">
        <f ca="1">IF(Table2[[#This Row],[field_of_work]]="construction",1,0)</f>
        <v>0</v>
      </c>
      <c r="AK532" s="7">
        <f ca="1">IF(Table2[[#This Row],[field_of_work]]="teaching",1,0)</f>
        <v>0</v>
      </c>
      <c r="AL532" s="7">
        <f ca="1">IF(Table2[[#This Row],[field_of_work]]="IT",1,0)</f>
        <v>1</v>
      </c>
      <c r="AM532" s="7">
        <f ca="1">IF(Table2[[#This Row],[field_of_work]]="general work",1,0)</f>
        <v>0</v>
      </c>
      <c r="AN532" s="7">
        <f ca="1">IF(Table2[[#This Row],[field_of_work]]="agriculture",1,0)</f>
        <v>0</v>
      </c>
      <c r="AO532" s="7"/>
      <c r="AP532" s="7"/>
      <c r="AQ532" s="7"/>
      <c r="AR532" s="7"/>
      <c r="AS532" s="7"/>
      <c r="AT532" s="8"/>
      <c r="AV532" s="19">
        <f t="shared" ca="1" si="186"/>
        <v>1031.9070474047985</v>
      </c>
      <c r="AW532" s="8"/>
      <c r="AX532" s="6">
        <f ca="1">IF(Table2[[#This Row],[debts]]&gt;$AY$14,1,0)</f>
        <v>1</v>
      </c>
      <c r="AY532" s="7"/>
      <c r="AZ532" s="8"/>
      <c r="BA532" s="26">
        <f ca="1">Table2[[#This Row],[mortage_left]]/Table2[[#This Row],[value_of_house]]</f>
        <v>0.91206055362379446</v>
      </c>
      <c r="BB532" s="7">
        <f t="shared" ca="1" si="207"/>
        <v>0</v>
      </c>
      <c r="BC532" s="7"/>
      <c r="BD532" s="7"/>
      <c r="BE532" s="6">
        <f ca="1">IF(Table2[[#This Row],[area]]="area1",Table2[[#This Row],[income]],0)</f>
        <v>0</v>
      </c>
      <c r="BF532" s="7">
        <f ca="1">IF(Table2[[#This Row],[area]]="area2",Table2[[#This Row],[income]],0)</f>
        <v>0</v>
      </c>
      <c r="BG532" s="7">
        <f ca="1">IF(Table2[[#This Row],[area]]="area3",Table2[[#This Row],[income]],0)</f>
        <v>0</v>
      </c>
      <c r="BH532" s="7">
        <f ca="1">IF(Table2[[#This Row],[area]]="area4",Table2[[#This Row],[income]],0)</f>
        <v>0</v>
      </c>
      <c r="BI532" s="7">
        <f ca="1">IF(Table2[[#This Row],[area]]="area5",Table2[[#This Row],[income]],0)</f>
        <v>0</v>
      </c>
      <c r="BJ532" s="7">
        <f ca="1">IF(Table2[[#This Row],[area]]="area6",Table2[[#This Row],[income]],0)</f>
        <v>0</v>
      </c>
      <c r="BK532" s="7">
        <f ca="1">IF(Table2[[#This Row],[area]]="area7",Table2[[#This Row],[income]],0)</f>
        <v>0</v>
      </c>
      <c r="BL532" s="7">
        <f ca="1">IF(Table2[[#This Row],[area]]="area8",Table2[[#This Row],[income]],0)</f>
        <v>49369</v>
      </c>
      <c r="BM532" s="7">
        <f ca="1">IF(Table2[[#This Row],[area]]="area9",Table2[[#This Row],[income]],0)</f>
        <v>0</v>
      </c>
      <c r="BN532" s="7">
        <f ca="1">IF(Table2[[#This Row],[area]]="area10",Table2[[#This Row],[income]],0)</f>
        <v>0</v>
      </c>
      <c r="BO532" s="6">
        <f ca="1">IF(Table2[[#This Row],[field_of_work]]="health",Table2[[#This Row],[income]],0)</f>
        <v>0</v>
      </c>
      <c r="BP532" s="7">
        <f ca="1">IF(Table2[[#This Row],[field_of_work]]="construction",Table2[[#This Row],[income]],0)</f>
        <v>0</v>
      </c>
      <c r="BQ532" s="7">
        <f ca="1">IF(Table2[[#This Row],[field_of_work]]="teaching",Table2[[#This Row],[income]],0)</f>
        <v>0</v>
      </c>
      <c r="BR532" s="7">
        <f ca="1">IF(Table2[[#This Row],[field_of_work]]="IT",Table2[[#This Row],[income]],0)</f>
        <v>49369</v>
      </c>
      <c r="BS532" s="7">
        <f ca="1">IF(Table2[[#This Row],[field_of_work]]="general work",Table2[[#This Row],[income]],0)</f>
        <v>0</v>
      </c>
      <c r="BT532" s="8">
        <f ca="1">IF(Table2[[#This Row],[field_of_work]]="agriculture",Table2[[#This Row],[income]],0)</f>
        <v>0</v>
      </c>
      <c r="BU532" s="6">
        <f ca="1">IF(Table2[[#This Row],[value_of_debts]]&gt;Table2[[#This Row],[income]],1,0)</f>
        <v>1</v>
      </c>
      <c r="BV532" s="7"/>
      <c r="BW532" s="6">
        <f ca="1">IF(Table2[[#This Row],[net_worth_of_person($)]]&gt;$BX$14,Table2[[#This Row],[age]],0)</f>
        <v>0</v>
      </c>
      <c r="BX532" s="8"/>
    </row>
    <row r="533" spans="2:76" x14ac:dyDescent="0.3">
      <c r="B533">
        <f t="shared" ca="1" si="187"/>
        <v>2</v>
      </c>
      <c r="C533" t="str">
        <f t="shared" ca="1" si="188"/>
        <v>women</v>
      </c>
      <c r="D533">
        <f t="shared" ca="1" si="189"/>
        <v>34</v>
      </c>
      <c r="E533">
        <f t="shared" ca="1" si="190"/>
        <v>3</v>
      </c>
      <c r="F533" t="str">
        <f t="shared" ca="1" si="191"/>
        <v>teaching</v>
      </c>
      <c r="G533">
        <f t="shared" ca="1" si="192"/>
        <v>5</v>
      </c>
      <c r="H533" t="str">
        <f t="shared" ca="1" si="193"/>
        <v>other</v>
      </c>
      <c r="I533">
        <f t="shared" ca="1" si="194"/>
        <v>2</v>
      </c>
      <c r="J533">
        <f t="shared" ca="1" si="195"/>
        <v>2</v>
      </c>
      <c r="K533">
        <f t="shared" ca="1" si="196"/>
        <v>62832</v>
      </c>
      <c r="L533">
        <f t="shared" ca="1" si="197"/>
        <v>8</v>
      </c>
      <c r="M533" t="str">
        <f t="shared" ca="1" si="185"/>
        <v>area8</v>
      </c>
      <c r="N533">
        <f t="shared" ca="1" si="198"/>
        <v>314160</v>
      </c>
      <c r="O533" s="2">
        <f t="shared" ca="1" si="199"/>
        <v>246417.69421447662</v>
      </c>
      <c r="P533" s="1">
        <f t="shared" ca="1" si="200"/>
        <v>2063.814094809597</v>
      </c>
      <c r="Q533">
        <f t="shared" ca="1" si="201"/>
        <v>1745</v>
      </c>
      <c r="R533">
        <f t="shared" ca="1" si="202"/>
        <v>69338.807025097136</v>
      </c>
      <c r="S533">
        <f t="shared" ca="1" si="203"/>
        <v>84675.243392583259</v>
      </c>
      <c r="T533" s="1">
        <f t="shared" ca="1" si="204"/>
        <v>400899.05748739286</v>
      </c>
      <c r="U533" s="2">
        <f t="shared" ca="1" si="205"/>
        <v>317501.50123957376</v>
      </c>
      <c r="V533" s="1">
        <f t="shared" ca="1" si="206"/>
        <v>83397.556247819099</v>
      </c>
      <c r="AD533" s="6">
        <f ca="1">IF(Table2[[#This Row],[gender]]="men",1,0)</f>
        <v>0</v>
      </c>
      <c r="AE533" s="7">
        <f ca="1">IF(Table2[[#This Row],[gender]]="women",1,0)</f>
        <v>1</v>
      </c>
      <c r="AF533" s="7"/>
      <c r="AG533" s="8"/>
      <c r="AI533" s="6">
        <f ca="1">IF(Table2[[#This Row],[field_of_work]]="health",1,0)</f>
        <v>0</v>
      </c>
      <c r="AJ533" s="7">
        <f ca="1">IF(Table2[[#This Row],[field_of_work]]="construction",1,0)</f>
        <v>0</v>
      </c>
      <c r="AK533" s="7">
        <f ca="1">IF(Table2[[#This Row],[field_of_work]]="teaching",1,0)</f>
        <v>1</v>
      </c>
      <c r="AL533" s="7">
        <f ca="1">IF(Table2[[#This Row],[field_of_work]]="IT",1,0)</f>
        <v>0</v>
      </c>
      <c r="AM533" s="7">
        <f ca="1">IF(Table2[[#This Row],[field_of_work]]="general work",1,0)</f>
        <v>0</v>
      </c>
      <c r="AN533" s="7">
        <f ca="1">IF(Table2[[#This Row],[field_of_work]]="agriculture",1,0)</f>
        <v>0</v>
      </c>
      <c r="AO533" s="7"/>
      <c r="AP533" s="7"/>
      <c r="AQ533" s="7"/>
      <c r="AR533" s="7"/>
      <c r="AS533" s="7"/>
      <c r="AT533" s="8"/>
      <c r="AV533" s="19">
        <f t="shared" ca="1" si="186"/>
        <v>76713.500330005423</v>
      </c>
      <c r="AW533" s="8"/>
      <c r="AX533" s="6">
        <f ca="1">IF(Table2[[#This Row],[debts]]&gt;$AY$14,1,0)</f>
        <v>1</v>
      </c>
      <c r="AY533" s="7"/>
      <c r="AZ533" s="8"/>
      <c r="BA533" s="26">
        <f ca="1">Table2[[#This Row],[mortage_left]]/Table2[[#This Row],[value_of_house]]</f>
        <v>0.78437004779245167</v>
      </c>
      <c r="BB533" s="7">
        <f t="shared" ca="1" si="207"/>
        <v>0</v>
      </c>
      <c r="BC533" s="7"/>
      <c r="BD533" s="7"/>
      <c r="BE533" s="6">
        <f ca="1">IF(Table2[[#This Row],[area]]="area1",Table2[[#This Row],[income]],0)</f>
        <v>0</v>
      </c>
      <c r="BF533" s="7">
        <f ca="1">IF(Table2[[#This Row],[area]]="area2",Table2[[#This Row],[income]],0)</f>
        <v>0</v>
      </c>
      <c r="BG533" s="7">
        <f ca="1">IF(Table2[[#This Row],[area]]="area3",Table2[[#This Row],[income]],0)</f>
        <v>0</v>
      </c>
      <c r="BH533" s="7">
        <f ca="1">IF(Table2[[#This Row],[area]]="area4",Table2[[#This Row],[income]],0)</f>
        <v>0</v>
      </c>
      <c r="BI533" s="7">
        <f ca="1">IF(Table2[[#This Row],[area]]="area5",Table2[[#This Row],[income]],0)</f>
        <v>0</v>
      </c>
      <c r="BJ533" s="7">
        <f ca="1">IF(Table2[[#This Row],[area]]="area6",Table2[[#This Row],[income]],0)</f>
        <v>0</v>
      </c>
      <c r="BK533" s="7">
        <f ca="1">IF(Table2[[#This Row],[area]]="area7",Table2[[#This Row],[income]],0)</f>
        <v>0</v>
      </c>
      <c r="BL533" s="7">
        <f ca="1">IF(Table2[[#This Row],[area]]="area8",Table2[[#This Row],[income]],0)</f>
        <v>62832</v>
      </c>
      <c r="BM533" s="7">
        <f ca="1">IF(Table2[[#This Row],[area]]="area9",Table2[[#This Row],[income]],0)</f>
        <v>0</v>
      </c>
      <c r="BN533" s="7">
        <f ca="1">IF(Table2[[#This Row],[area]]="area10",Table2[[#This Row],[income]],0)</f>
        <v>0</v>
      </c>
      <c r="BO533" s="6">
        <f ca="1">IF(Table2[[#This Row],[field_of_work]]="health",Table2[[#This Row],[income]],0)</f>
        <v>0</v>
      </c>
      <c r="BP533" s="7">
        <f ca="1">IF(Table2[[#This Row],[field_of_work]]="construction",Table2[[#This Row],[income]],0)</f>
        <v>0</v>
      </c>
      <c r="BQ533" s="7">
        <f ca="1">IF(Table2[[#This Row],[field_of_work]]="teaching",Table2[[#This Row],[income]],0)</f>
        <v>62832</v>
      </c>
      <c r="BR533" s="7">
        <f ca="1">IF(Table2[[#This Row],[field_of_work]]="IT",Table2[[#This Row],[income]],0)</f>
        <v>0</v>
      </c>
      <c r="BS533" s="7">
        <f ca="1">IF(Table2[[#This Row],[field_of_work]]="general work",Table2[[#This Row],[income]],0)</f>
        <v>0</v>
      </c>
      <c r="BT533" s="8">
        <f ca="1">IF(Table2[[#This Row],[field_of_work]]="agriculture",Table2[[#This Row],[income]],0)</f>
        <v>0</v>
      </c>
      <c r="BU533" s="6">
        <f ca="1">IF(Table2[[#This Row],[value_of_debts]]&gt;Table2[[#This Row],[income]],1,0)</f>
        <v>1</v>
      </c>
      <c r="BV533" s="7"/>
      <c r="BW533" s="6">
        <f ca="1">IF(Table2[[#This Row],[net_worth_of_person($)]]&gt;$BX$14,Table2[[#This Row],[age]],0)</f>
        <v>34</v>
      </c>
      <c r="BX533" s="8"/>
    </row>
    <row r="534" spans="2:76" x14ac:dyDescent="0.3">
      <c r="B534">
        <f t="shared" ca="1" si="187"/>
        <v>1</v>
      </c>
      <c r="C534" t="str">
        <f t="shared" ca="1" si="188"/>
        <v>men</v>
      </c>
      <c r="D534">
        <f t="shared" ca="1" si="189"/>
        <v>42</v>
      </c>
      <c r="E534">
        <f t="shared" ca="1" si="190"/>
        <v>3</v>
      </c>
      <c r="F534" t="str">
        <f t="shared" ca="1" si="191"/>
        <v>teaching</v>
      </c>
      <c r="G534">
        <f t="shared" ca="1" si="192"/>
        <v>2</v>
      </c>
      <c r="H534" t="str">
        <f t="shared" ca="1" si="193"/>
        <v>college</v>
      </c>
      <c r="I534">
        <f t="shared" ca="1" si="194"/>
        <v>4</v>
      </c>
      <c r="J534">
        <f t="shared" ca="1" si="195"/>
        <v>2</v>
      </c>
      <c r="K534">
        <f t="shared" ca="1" si="196"/>
        <v>82110</v>
      </c>
      <c r="L534">
        <f t="shared" ca="1" si="197"/>
        <v>6</v>
      </c>
      <c r="M534" t="str">
        <f t="shared" ca="1" si="185"/>
        <v>area6</v>
      </c>
      <c r="N534">
        <f t="shared" ca="1" si="198"/>
        <v>410550</v>
      </c>
      <c r="O534" s="2">
        <f t="shared" ca="1" si="199"/>
        <v>281929.09654901497</v>
      </c>
      <c r="P534" s="1">
        <f t="shared" ca="1" si="200"/>
        <v>153427.00066001085</v>
      </c>
      <c r="Q534">
        <f t="shared" ca="1" si="201"/>
        <v>9049</v>
      </c>
      <c r="R534">
        <f t="shared" ca="1" si="202"/>
        <v>37653.798776151758</v>
      </c>
      <c r="S534">
        <f t="shared" ca="1" si="203"/>
        <v>122663.33663607371</v>
      </c>
      <c r="T534" s="1">
        <f t="shared" ca="1" si="204"/>
        <v>686640.3372960845</v>
      </c>
      <c r="U534" s="2">
        <f t="shared" ca="1" si="205"/>
        <v>328631.89532516676</v>
      </c>
      <c r="V534" s="1">
        <f t="shared" ca="1" si="206"/>
        <v>358008.44197091775</v>
      </c>
      <c r="AD534" s="6">
        <f ca="1">IF(Table2[[#This Row],[gender]]="men",1,0)</f>
        <v>1</v>
      </c>
      <c r="AE534" s="7">
        <f ca="1">IF(Table2[[#This Row],[gender]]="women",1,0)</f>
        <v>0</v>
      </c>
      <c r="AF534" s="7"/>
      <c r="AG534" s="8"/>
      <c r="AI534" s="6">
        <f ca="1">IF(Table2[[#This Row],[field_of_work]]="health",1,0)</f>
        <v>0</v>
      </c>
      <c r="AJ534" s="7">
        <f ca="1">IF(Table2[[#This Row],[field_of_work]]="construction",1,0)</f>
        <v>0</v>
      </c>
      <c r="AK534" s="7">
        <f ca="1">IF(Table2[[#This Row],[field_of_work]]="teaching",1,0)</f>
        <v>1</v>
      </c>
      <c r="AL534" s="7">
        <f ca="1">IF(Table2[[#This Row],[field_of_work]]="IT",1,0)</f>
        <v>0</v>
      </c>
      <c r="AM534" s="7">
        <f ca="1">IF(Table2[[#This Row],[field_of_work]]="general work",1,0)</f>
        <v>0</v>
      </c>
      <c r="AN534" s="7">
        <f ca="1">IF(Table2[[#This Row],[field_of_work]]="agriculture",1,0)</f>
        <v>0</v>
      </c>
      <c r="AO534" s="7"/>
      <c r="AP534" s="7"/>
      <c r="AQ534" s="7"/>
      <c r="AR534" s="7"/>
      <c r="AS534" s="7"/>
      <c r="AT534" s="8"/>
      <c r="AV534" s="19">
        <f t="shared" ca="1" si="186"/>
        <v>46839.845348863069</v>
      </c>
      <c r="AW534" s="8"/>
      <c r="AX534" s="6">
        <f ca="1">IF(Table2[[#This Row],[debts]]&gt;$AY$14,1,0)</f>
        <v>1</v>
      </c>
      <c r="AY534" s="7"/>
      <c r="AZ534" s="8"/>
      <c r="BA534" s="26">
        <f ca="1">Table2[[#This Row],[mortage_left]]/Table2[[#This Row],[value_of_house]]</f>
        <v>0.68671074546100341</v>
      </c>
      <c r="BB534" s="7">
        <f t="shared" ca="1" si="207"/>
        <v>0</v>
      </c>
      <c r="BC534" s="7"/>
      <c r="BD534" s="7"/>
      <c r="BE534" s="6">
        <f ca="1">IF(Table2[[#This Row],[area]]="area1",Table2[[#This Row],[income]],0)</f>
        <v>0</v>
      </c>
      <c r="BF534" s="7">
        <f ca="1">IF(Table2[[#This Row],[area]]="area2",Table2[[#This Row],[income]],0)</f>
        <v>0</v>
      </c>
      <c r="BG534" s="7">
        <f ca="1">IF(Table2[[#This Row],[area]]="area3",Table2[[#This Row],[income]],0)</f>
        <v>0</v>
      </c>
      <c r="BH534" s="7">
        <f ca="1">IF(Table2[[#This Row],[area]]="area4",Table2[[#This Row],[income]],0)</f>
        <v>0</v>
      </c>
      <c r="BI534" s="7">
        <f ca="1">IF(Table2[[#This Row],[area]]="area5",Table2[[#This Row],[income]],0)</f>
        <v>0</v>
      </c>
      <c r="BJ534" s="7">
        <f ca="1">IF(Table2[[#This Row],[area]]="area6",Table2[[#This Row],[income]],0)</f>
        <v>82110</v>
      </c>
      <c r="BK534" s="7">
        <f ca="1">IF(Table2[[#This Row],[area]]="area7",Table2[[#This Row],[income]],0)</f>
        <v>0</v>
      </c>
      <c r="BL534" s="7">
        <f ca="1">IF(Table2[[#This Row],[area]]="area8",Table2[[#This Row],[income]],0)</f>
        <v>0</v>
      </c>
      <c r="BM534" s="7">
        <f ca="1">IF(Table2[[#This Row],[area]]="area9",Table2[[#This Row],[income]],0)</f>
        <v>0</v>
      </c>
      <c r="BN534" s="7">
        <f ca="1">IF(Table2[[#This Row],[area]]="area10",Table2[[#This Row],[income]],0)</f>
        <v>0</v>
      </c>
      <c r="BO534" s="6">
        <f ca="1">IF(Table2[[#This Row],[field_of_work]]="health",Table2[[#This Row],[income]],0)</f>
        <v>0</v>
      </c>
      <c r="BP534" s="7">
        <f ca="1">IF(Table2[[#This Row],[field_of_work]]="construction",Table2[[#This Row],[income]],0)</f>
        <v>0</v>
      </c>
      <c r="BQ534" s="7">
        <f ca="1">IF(Table2[[#This Row],[field_of_work]]="teaching",Table2[[#This Row],[income]],0)</f>
        <v>82110</v>
      </c>
      <c r="BR534" s="7">
        <f ca="1">IF(Table2[[#This Row],[field_of_work]]="IT",Table2[[#This Row],[income]],0)</f>
        <v>0</v>
      </c>
      <c r="BS534" s="7">
        <f ca="1">IF(Table2[[#This Row],[field_of_work]]="general work",Table2[[#This Row],[income]],0)</f>
        <v>0</v>
      </c>
      <c r="BT534" s="8">
        <f ca="1">IF(Table2[[#This Row],[field_of_work]]="agriculture",Table2[[#This Row],[income]],0)</f>
        <v>0</v>
      </c>
      <c r="BU534" s="6">
        <f ca="1">IF(Table2[[#This Row],[value_of_debts]]&gt;Table2[[#This Row],[income]],1,0)</f>
        <v>1</v>
      </c>
      <c r="BV534" s="7"/>
      <c r="BW534" s="6">
        <f ca="1">IF(Table2[[#This Row],[net_worth_of_person($)]]&gt;$BX$14,Table2[[#This Row],[age]],0)</f>
        <v>42</v>
      </c>
      <c r="BX534" s="8"/>
    </row>
    <row r="535" spans="2:76" x14ac:dyDescent="0.3">
      <c r="B535">
        <f t="shared" ca="1" si="187"/>
        <v>1</v>
      </c>
      <c r="C535" t="str">
        <f t="shared" ca="1" si="188"/>
        <v>men</v>
      </c>
      <c r="D535">
        <f t="shared" ca="1" si="189"/>
        <v>34</v>
      </c>
      <c r="E535">
        <f t="shared" ca="1" si="190"/>
        <v>2</v>
      </c>
      <c r="F535" t="str">
        <f t="shared" ca="1" si="191"/>
        <v>construction</v>
      </c>
      <c r="G535">
        <f t="shared" ca="1" si="192"/>
        <v>2</v>
      </c>
      <c r="H535" t="str">
        <f t="shared" ca="1" si="193"/>
        <v>college</v>
      </c>
      <c r="I535">
        <f t="shared" ca="1" si="194"/>
        <v>0</v>
      </c>
      <c r="J535">
        <f t="shared" ca="1" si="195"/>
        <v>3</v>
      </c>
      <c r="K535">
        <f t="shared" ca="1" si="196"/>
        <v>86583</v>
      </c>
      <c r="L535">
        <f t="shared" ca="1" si="197"/>
        <v>3</v>
      </c>
      <c r="M535" t="str">
        <f t="shared" ca="1" si="185"/>
        <v>area3</v>
      </c>
      <c r="N535">
        <f t="shared" ca="1" si="198"/>
        <v>346332</v>
      </c>
      <c r="O535" s="2">
        <f t="shared" ca="1" si="199"/>
        <v>269124.58352184459</v>
      </c>
      <c r="P535" s="1">
        <f t="shared" ca="1" si="200"/>
        <v>140519.5360465892</v>
      </c>
      <c r="Q535">
        <f t="shared" ca="1" si="201"/>
        <v>27544</v>
      </c>
      <c r="R535">
        <f t="shared" ca="1" si="202"/>
        <v>7820.6471871244567</v>
      </c>
      <c r="S535">
        <f t="shared" ca="1" si="203"/>
        <v>115653.43491853567</v>
      </c>
      <c r="T535" s="1">
        <f t="shared" ca="1" si="204"/>
        <v>602504.9709651249</v>
      </c>
      <c r="U535" s="2">
        <f t="shared" ca="1" si="205"/>
        <v>304489.23070896906</v>
      </c>
      <c r="V535" s="1">
        <f t="shared" ca="1" si="206"/>
        <v>298015.74025615584</v>
      </c>
      <c r="AD535" s="6">
        <f ca="1">IF(Table2[[#This Row],[gender]]="men",1,0)</f>
        <v>1</v>
      </c>
      <c r="AE535" s="7">
        <f ca="1">IF(Table2[[#This Row],[gender]]="women",1,0)</f>
        <v>0</v>
      </c>
      <c r="AF535" s="7"/>
      <c r="AG535" s="8"/>
      <c r="AI535" s="6">
        <f ca="1">IF(Table2[[#This Row],[field_of_work]]="health",1,0)</f>
        <v>0</v>
      </c>
      <c r="AJ535" s="7">
        <f ca="1">IF(Table2[[#This Row],[field_of_work]]="construction",1,0)</f>
        <v>1</v>
      </c>
      <c r="AK535" s="7">
        <f ca="1">IF(Table2[[#This Row],[field_of_work]]="teaching",1,0)</f>
        <v>0</v>
      </c>
      <c r="AL535" s="7">
        <f ca="1">IF(Table2[[#This Row],[field_of_work]]="IT",1,0)</f>
        <v>0</v>
      </c>
      <c r="AM535" s="7">
        <f ca="1">IF(Table2[[#This Row],[field_of_work]]="general work",1,0)</f>
        <v>0</v>
      </c>
      <c r="AN535" s="7">
        <f ca="1">IF(Table2[[#This Row],[field_of_work]]="agriculture",1,0)</f>
        <v>0</v>
      </c>
      <c r="AO535" s="7"/>
      <c r="AP535" s="7"/>
      <c r="AQ535" s="7"/>
      <c r="AR535" s="7"/>
      <c r="AS535" s="7"/>
      <c r="AT535" s="8"/>
      <c r="AV535" s="19">
        <f t="shared" ca="1" si="186"/>
        <v>16705.838977842814</v>
      </c>
      <c r="AW535" s="8"/>
      <c r="AX535" s="6">
        <f ca="1">IF(Table2[[#This Row],[debts]]&gt;$AY$14,1,0)</f>
        <v>1</v>
      </c>
      <c r="AY535" s="7"/>
      <c r="AZ535" s="8"/>
      <c r="BA535" s="26">
        <f ca="1">Table2[[#This Row],[mortage_left]]/Table2[[#This Row],[value_of_house]]</f>
        <v>0.7770710864772663</v>
      </c>
      <c r="BB535" s="7">
        <f t="shared" ca="1" si="207"/>
        <v>0</v>
      </c>
      <c r="BC535" s="7"/>
      <c r="BD535" s="7"/>
      <c r="BE535" s="6">
        <f ca="1">IF(Table2[[#This Row],[area]]="area1",Table2[[#This Row],[income]],0)</f>
        <v>0</v>
      </c>
      <c r="BF535" s="7">
        <f ca="1">IF(Table2[[#This Row],[area]]="area2",Table2[[#This Row],[income]],0)</f>
        <v>0</v>
      </c>
      <c r="BG535" s="7">
        <f ca="1">IF(Table2[[#This Row],[area]]="area3",Table2[[#This Row],[income]],0)</f>
        <v>86583</v>
      </c>
      <c r="BH535" s="7">
        <f ca="1">IF(Table2[[#This Row],[area]]="area4",Table2[[#This Row],[income]],0)</f>
        <v>0</v>
      </c>
      <c r="BI535" s="7">
        <f ca="1">IF(Table2[[#This Row],[area]]="area5",Table2[[#This Row],[income]],0)</f>
        <v>0</v>
      </c>
      <c r="BJ535" s="7">
        <f ca="1">IF(Table2[[#This Row],[area]]="area6",Table2[[#This Row],[income]],0)</f>
        <v>0</v>
      </c>
      <c r="BK535" s="7">
        <f ca="1">IF(Table2[[#This Row],[area]]="area7",Table2[[#This Row],[income]],0)</f>
        <v>0</v>
      </c>
      <c r="BL535" s="7">
        <f ca="1">IF(Table2[[#This Row],[area]]="area8",Table2[[#This Row],[income]],0)</f>
        <v>0</v>
      </c>
      <c r="BM535" s="7">
        <f ca="1">IF(Table2[[#This Row],[area]]="area9",Table2[[#This Row],[income]],0)</f>
        <v>0</v>
      </c>
      <c r="BN535" s="7">
        <f ca="1">IF(Table2[[#This Row],[area]]="area10",Table2[[#This Row],[income]],0)</f>
        <v>0</v>
      </c>
      <c r="BO535" s="6">
        <f ca="1">IF(Table2[[#This Row],[field_of_work]]="health",Table2[[#This Row],[income]],0)</f>
        <v>0</v>
      </c>
      <c r="BP535" s="7">
        <f ca="1">IF(Table2[[#This Row],[field_of_work]]="construction",Table2[[#This Row],[income]],0)</f>
        <v>86583</v>
      </c>
      <c r="BQ535" s="7">
        <f ca="1">IF(Table2[[#This Row],[field_of_work]]="teaching",Table2[[#This Row],[income]],0)</f>
        <v>0</v>
      </c>
      <c r="BR535" s="7">
        <f ca="1">IF(Table2[[#This Row],[field_of_work]]="IT",Table2[[#This Row],[income]],0)</f>
        <v>0</v>
      </c>
      <c r="BS535" s="7">
        <f ca="1">IF(Table2[[#This Row],[field_of_work]]="general work",Table2[[#This Row],[income]],0)</f>
        <v>0</v>
      </c>
      <c r="BT535" s="8">
        <f ca="1">IF(Table2[[#This Row],[field_of_work]]="agriculture",Table2[[#This Row],[income]],0)</f>
        <v>0</v>
      </c>
      <c r="BU535" s="6">
        <f ca="1">IF(Table2[[#This Row],[value_of_debts]]&gt;Table2[[#This Row],[income]],1,0)</f>
        <v>1</v>
      </c>
      <c r="BV535" s="7"/>
      <c r="BW535" s="6">
        <f ca="1">IF(Table2[[#This Row],[net_worth_of_person($)]]&gt;$BX$14,Table2[[#This Row],[age]],0)</f>
        <v>34</v>
      </c>
      <c r="BX535" s="8"/>
    </row>
    <row r="536" spans="2:76" x14ac:dyDescent="0.3">
      <c r="B536">
        <f t="shared" ca="1" si="187"/>
        <v>1</v>
      </c>
      <c r="C536" t="str">
        <f t="shared" ca="1" si="188"/>
        <v>men</v>
      </c>
      <c r="D536">
        <f t="shared" ca="1" si="189"/>
        <v>43</v>
      </c>
      <c r="E536">
        <f t="shared" ca="1" si="190"/>
        <v>5</v>
      </c>
      <c r="F536" t="str">
        <f t="shared" ca="1" si="191"/>
        <v>general work</v>
      </c>
      <c r="G536">
        <f t="shared" ca="1" si="192"/>
        <v>3</v>
      </c>
      <c r="H536" t="str">
        <f t="shared" ca="1" si="193"/>
        <v>university</v>
      </c>
      <c r="I536">
        <f t="shared" ca="1" si="194"/>
        <v>2</v>
      </c>
      <c r="J536">
        <f t="shared" ca="1" si="195"/>
        <v>3</v>
      </c>
      <c r="K536">
        <f t="shared" ca="1" si="196"/>
        <v>80348</v>
      </c>
      <c r="L536">
        <f t="shared" ca="1" si="197"/>
        <v>14</v>
      </c>
      <c r="M536" t="str">
        <f t="shared" ca="1" si="185"/>
        <v>area10</v>
      </c>
      <c r="N536">
        <f t="shared" ca="1" si="198"/>
        <v>321392</v>
      </c>
      <c r="O536" s="2">
        <f t="shared" ca="1" si="199"/>
        <v>168704.00050660272</v>
      </c>
      <c r="P536" s="1">
        <f t="shared" ca="1" si="200"/>
        <v>50117.516933528444</v>
      </c>
      <c r="Q536">
        <f t="shared" ca="1" si="201"/>
        <v>16489</v>
      </c>
      <c r="R536">
        <f t="shared" ca="1" si="202"/>
        <v>32479.834204712235</v>
      </c>
      <c r="S536">
        <f t="shared" ca="1" si="203"/>
        <v>102991.65769269134</v>
      </c>
      <c r="T536" s="1">
        <f t="shared" ca="1" si="204"/>
        <v>474501.17462621978</v>
      </c>
      <c r="U536" s="2">
        <f t="shared" ca="1" si="205"/>
        <v>217672.83471131496</v>
      </c>
      <c r="V536" s="1">
        <f t="shared" ca="1" si="206"/>
        <v>256828.33991490482</v>
      </c>
      <c r="AD536" s="6">
        <f ca="1">IF(Table2[[#This Row],[gender]]="men",1,0)</f>
        <v>1</v>
      </c>
      <c r="AE536" s="7">
        <f ca="1">IF(Table2[[#This Row],[gender]]="women",1,0)</f>
        <v>0</v>
      </c>
      <c r="AF536" s="7"/>
      <c r="AG536" s="8"/>
      <c r="AI536" s="6">
        <f ca="1">IF(Table2[[#This Row],[field_of_work]]="health",1,0)</f>
        <v>0</v>
      </c>
      <c r="AJ536" s="7">
        <f ca="1">IF(Table2[[#This Row],[field_of_work]]="construction",1,0)</f>
        <v>0</v>
      </c>
      <c r="AK536" s="7">
        <f ca="1">IF(Table2[[#This Row],[field_of_work]]="teaching",1,0)</f>
        <v>0</v>
      </c>
      <c r="AL536" s="7">
        <f ca="1">IF(Table2[[#This Row],[field_of_work]]="IT",1,0)</f>
        <v>0</v>
      </c>
      <c r="AM536" s="7">
        <f ca="1">IF(Table2[[#This Row],[field_of_work]]="general work",1,0)</f>
        <v>1</v>
      </c>
      <c r="AN536" s="7">
        <f ca="1">IF(Table2[[#This Row],[field_of_work]]="agriculture",1,0)</f>
        <v>0</v>
      </c>
      <c r="AO536" s="7"/>
      <c r="AP536" s="7"/>
      <c r="AQ536" s="7"/>
      <c r="AR536" s="7"/>
      <c r="AS536" s="7"/>
      <c r="AT536" s="8"/>
      <c r="AV536" s="19">
        <f t="shared" ca="1" si="186"/>
        <v>60710.171221965313</v>
      </c>
      <c r="AW536" s="8"/>
      <c r="AX536" s="6">
        <f ca="1">IF(Table2[[#This Row],[debts]]&gt;$AY$14,1,0)</f>
        <v>1</v>
      </c>
      <c r="AY536" s="7"/>
      <c r="AZ536" s="8"/>
      <c r="BA536" s="26">
        <f ca="1">Table2[[#This Row],[mortage_left]]/Table2[[#This Row],[value_of_house]]</f>
        <v>0.52491661431088121</v>
      </c>
      <c r="BB536" s="7">
        <f t="shared" ca="1" si="207"/>
        <v>0</v>
      </c>
      <c r="BC536" s="7"/>
      <c r="BD536" s="7"/>
      <c r="BE536" s="6">
        <f ca="1">IF(Table2[[#This Row],[area]]="area1",Table2[[#This Row],[income]],0)</f>
        <v>0</v>
      </c>
      <c r="BF536" s="7">
        <f ca="1">IF(Table2[[#This Row],[area]]="area2",Table2[[#This Row],[income]],0)</f>
        <v>0</v>
      </c>
      <c r="BG536" s="7">
        <f ca="1">IF(Table2[[#This Row],[area]]="area3",Table2[[#This Row],[income]],0)</f>
        <v>0</v>
      </c>
      <c r="BH536" s="7">
        <f ca="1">IF(Table2[[#This Row],[area]]="area4",Table2[[#This Row],[income]],0)</f>
        <v>0</v>
      </c>
      <c r="BI536" s="7">
        <f ca="1">IF(Table2[[#This Row],[area]]="area5",Table2[[#This Row],[income]],0)</f>
        <v>0</v>
      </c>
      <c r="BJ536" s="7">
        <f ca="1">IF(Table2[[#This Row],[area]]="area6",Table2[[#This Row],[income]],0)</f>
        <v>0</v>
      </c>
      <c r="BK536" s="7">
        <f ca="1">IF(Table2[[#This Row],[area]]="area7",Table2[[#This Row],[income]],0)</f>
        <v>0</v>
      </c>
      <c r="BL536" s="7">
        <f ca="1">IF(Table2[[#This Row],[area]]="area8",Table2[[#This Row],[income]],0)</f>
        <v>0</v>
      </c>
      <c r="BM536" s="7">
        <f ca="1">IF(Table2[[#This Row],[area]]="area9",Table2[[#This Row],[income]],0)</f>
        <v>0</v>
      </c>
      <c r="BN536" s="7">
        <f ca="1">IF(Table2[[#This Row],[area]]="area10",Table2[[#This Row],[income]],0)</f>
        <v>80348</v>
      </c>
      <c r="BO536" s="6">
        <f ca="1">IF(Table2[[#This Row],[field_of_work]]="health",Table2[[#This Row],[income]],0)</f>
        <v>0</v>
      </c>
      <c r="BP536" s="7">
        <f ca="1">IF(Table2[[#This Row],[field_of_work]]="construction",Table2[[#This Row],[income]],0)</f>
        <v>0</v>
      </c>
      <c r="BQ536" s="7">
        <f ca="1">IF(Table2[[#This Row],[field_of_work]]="teaching",Table2[[#This Row],[income]],0)</f>
        <v>0</v>
      </c>
      <c r="BR536" s="7">
        <f ca="1">IF(Table2[[#This Row],[field_of_work]]="IT",Table2[[#This Row],[income]],0)</f>
        <v>0</v>
      </c>
      <c r="BS536" s="7">
        <f ca="1">IF(Table2[[#This Row],[field_of_work]]="general work",Table2[[#This Row],[income]],0)</f>
        <v>80348</v>
      </c>
      <c r="BT536" s="8">
        <f ca="1">IF(Table2[[#This Row],[field_of_work]]="agriculture",Table2[[#This Row],[income]],0)</f>
        <v>0</v>
      </c>
      <c r="BU536" s="6">
        <f ca="1">IF(Table2[[#This Row],[value_of_debts]]&gt;Table2[[#This Row],[income]],1,0)</f>
        <v>1</v>
      </c>
      <c r="BV536" s="7"/>
      <c r="BW536" s="6">
        <f ca="1">IF(Table2[[#This Row],[net_worth_of_person($)]]&gt;$BX$14,Table2[[#This Row],[age]],0)</f>
        <v>43</v>
      </c>
      <c r="BX536" s="8"/>
    </row>
    <row r="537" spans="2:76" x14ac:dyDescent="0.3">
      <c r="B537">
        <f t="shared" ca="1" si="187"/>
        <v>1</v>
      </c>
      <c r="C537" t="str">
        <f t="shared" ca="1" si="188"/>
        <v>men</v>
      </c>
      <c r="D537">
        <f t="shared" ca="1" si="189"/>
        <v>25</v>
      </c>
      <c r="E537">
        <f t="shared" ca="1" si="190"/>
        <v>4</v>
      </c>
      <c r="F537" t="str">
        <f t="shared" ca="1" si="191"/>
        <v>IT</v>
      </c>
      <c r="G537">
        <f t="shared" ca="1" si="192"/>
        <v>1</v>
      </c>
      <c r="H537" t="str">
        <f t="shared" ca="1" si="193"/>
        <v>highschool</v>
      </c>
      <c r="I537">
        <f t="shared" ca="1" si="194"/>
        <v>4</v>
      </c>
      <c r="J537">
        <f t="shared" ca="1" si="195"/>
        <v>3</v>
      </c>
      <c r="K537">
        <f t="shared" ca="1" si="196"/>
        <v>83123</v>
      </c>
      <c r="L537">
        <f t="shared" ca="1" si="197"/>
        <v>4</v>
      </c>
      <c r="M537" t="str">
        <f t="shared" ca="1" si="185"/>
        <v>area4</v>
      </c>
      <c r="N537">
        <f t="shared" ca="1" si="198"/>
        <v>498738</v>
      </c>
      <c r="O537" s="2">
        <f t="shared" ca="1" si="199"/>
        <v>299936.45359285723</v>
      </c>
      <c r="P537" s="1">
        <f t="shared" ca="1" si="200"/>
        <v>182130.51366589594</v>
      </c>
      <c r="Q537">
        <f t="shared" ca="1" si="201"/>
        <v>9494</v>
      </c>
      <c r="R537">
        <f t="shared" ca="1" si="202"/>
        <v>34978.203186155661</v>
      </c>
      <c r="S537">
        <f t="shared" ca="1" si="203"/>
        <v>96445.616636789928</v>
      </c>
      <c r="T537" s="1">
        <f t="shared" ca="1" si="204"/>
        <v>777314.13030268578</v>
      </c>
      <c r="U537" s="2">
        <f t="shared" ca="1" si="205"/>
        <v>344408.65677901288</v>
      </c>
      <c r="V537" s="1">
        <f t="shared" ca="1" si="206"/>
        <v>432905.4735236729</v>
      </c>
      <c r="AD537" s="6">
        <f ca="1">IF(Table2[[#This Row],[gender]]="men",1,0)</f>
        <v>1</v>
      </c>
      <c r="AE537" s="7">
        <f ca="1">IF(Table2[[#This Row],[gender]]="women",1,0)</f>
        <v>0</v>
      </c>
      <c r="AF537" s="7"/>
      <c r="AG537" s="8"/>
      <c r="AI537" s="6">
        <f ca="1">IF(Table2[[#This Row],[field_of_work]]="health",1,0)</f>
        <v>0</v>
      </c>
      <c r="AJ537" s="7">
        <f ca="1">IF(Table2[[#This Row],[field_of_work]]="construction",1,0)</f>
        <v>0</v>
      </c>
      <c r="AK537" s="7">
        <f ca="1">IF(Table2[[#This Row],[field_of_work]]="teaching",1,0)</f>
        <v>0</v>
      </c>
      <c r="AL537" s="7">
        <f ca="1">IF(Table2[[#This Row],[field_of_work]]="IT",1,0)</f>
        <v>1</v>
      </c>
      <c r="AM537" s="7">
        <f ca="1">IF(Table2[[#This Row],[field_of_work]]="general work",1,0)</f>
        <v>0</v>
      </c>
      <c r="AN537" s="7">
        <f ca="1">IF(Table2[[#This Row],[field_of_work]]="agriculture",1,0)</f>
        <v>0</v>
      </c>
      <c r="AO537" s="7"/>
      <c r="AP537" s="7"/>
      <c r="AQ537" s="7"/>
      <c r="AR537" s="7"/>
      <c r="AS537" s="7"/>
      <c r="AT537" s="8"/>
      <c r="AV537" s="19">
        <f t="shared" ca="1" si="186"/>
        <v>23617.744271805404</v>
      </c>
      <c r="AW537" s="8"/>
      <c r="AX537" s="6">
        <f ca="1">IF(Table2[[#This Row],[debts]]&gt;$AY$14,1,0)</f>
        <v>1</v>
      </c>
      <c r="AY537" s="7"/>
      <c r="AZ537" s="8"/>
      <c r="BA537" s="26">
        <f ca="1">Table2[[#This Row],[mortage_left]]/Table2[[#This Row],[value_of_house]]</f>
        <v>0.60139081760936053</v>
      </c>
      <c r="BB537" s="7">
        <f t="shared" ca="1" si="207"/>
        <v>0</v>
      </c>
      <c r="BC537" s="7"/>
      <c r="BD537" s="7"/>
      <c r="BE537" s="6">
        <f ca="1">IF(Table2[[#This Row],[area]]="area1",Table2[[#This Row],[income]],0)</f>
        <v>0</v>
      </c>
      <c r="BF537" s="7">
        <f ca="1">IF(Table2[[#This Row],[area]]="area2",Table2[[#This Row],[income]],0)</f>
        <v>0</v>
      </c>
      <c r="BG537" s="7">
        <f ca="1">IF(Table2[[#This Row],[area]]="area3",Table2[[#This Row],[income]],0)</f>
        <v>0</v>
      </c>
      <c r="BH537" s="7">
        <f ca="1">IF(Table2[[#This Row],[area]]="area4",Table2[[#This Row],[income]],0)</f>
        <v>83123</v>
      </c>
      <c r="BI537" s="7">
        <f ca="1">IF(Table2[[#This Row],[area]]="area5",Table2[[#This Row],[income]],0)</f>
        <v>0</v>
      </c>
      <c r="BJ537" s="7">
        <f ca="1">IF(Table2[[#This Row],[area]]="area6",Table2[[#This Row],[income]],0)</f>
        <v>0</v>
      </c>
      <c r="BK537" s="7">
        <f ca="1">IF(Table2[[#This Row],[area]]="area7",Table2[[#This Row],[income]],0)</f>
        <v>0</v>
      </c>
      <c r="BL537" s="7">
        <f ca="1">IF(Table2[[#This Row],[area]]="area8",Table2[[#This Row],[income]],0)</f>
        <v>0</v>
      </c>
      <c r="BM537" s="7">
        <f ca="1">IF(Table2[[#This Row],[area]]="area9",Table2[[#This Row],[income]],0)</f>
        <v>0</v>
      </c>
      <c r="BN537" s="7">
        <f ca="1">IF(Table2[[#This Row],[area]]="area10",Table2[[#This Row],[income]],0)</f>
        <v>0</v>
      </c>
      <c r="BO537" s="6">
        <f ca="1">IF(Table2[[#This Row],[field_of_work]]="health",Table2[[#This Row],[income]],0)</f>
        <v>0</v>
      </c>
      <c r="BP537" s="7">
        <f ca="1">IF(Table2[[#This Row],[field_of_work]]="construction",Table2[[#This Row],[income]],0)</f>
        <v>0</v>
      </c>
      <c r="BQ537" s="7">
        <f ca="1">IF(Table2[[#This Row],[field_of_work]]="teaching",Table2[[#This Row],[income]],0)</f>
        <v>0</v>
      </c>
      <c r="BR537" s="7">
        <f ca="1">IF(Table2[[#This Row],[field_of_work]]="IT",Table2[[#This Row],[income]],0)</f>
        <v>83123</v>
      </c>
      <c r="BS537" s="7">
        <f ca="1">IF(Table2[[#This Row],[field_of_work]]="general work",Table2[[#This Row],[income]],0)</f>
        <v>0</v>
      </c>
      <c r="BT537" s="8">
        <f ca="1">IF(Table2[[#This Row],[field_of_work]]="agriculture",Table2[[#This Row],[income]],0)</f>
        <v>0</v>
      </c>
      <c r="BU537" s="6">
        <f ca="1">IF(Table2[[#This Row],[value_of_debts]]&gt;Table2[[#This Row],[income]],1,0)</f>
        <v>1</v>
      </c>
      <c r="BV537" s="7"/>
      <c r="BW537" s="6">
        <f ca="1">IF(Table2[[#This Row],[net_worth_of_person($)]]&gt;$BX$14,Table2[[#This Row],[age]],0)</f>
        <v>25</v>
      </c>
      <c r="BX537" s="8"/>
    </row>
    <row r="538" spans="2:76" x14ac:dyDescent="0.3">
      <c r="B538">
        <f t="shared" ca="1" si="187"/>
        <v>1</v>
      </c>
      <c r="C538" t="str">
        <f t="shared" ca="1" si="188"/>
        <v>men</v>
      </c>
      <c r="D538">
        <f t="shared" ca="1" si="189"/>
        <v>37</v>
      </c>
      <c r="E538">
        <f t="shared" ca="1" si="190"/>
        <v>1</v>
      </c>
      <c r="F538" t="str">
        <f t="shared" ca="1" si="191"/>
        <v>health</v>
      </c>
      <c r="G538">
        <f t="shared" ca="1" si="192"/>
        <v>1</v>
      </c>
      <c r="H538" t="str">
        <f t="shared" ca="1" si="193"/>
        <v>highschool</v>
      </c>
      <c r="I538">
        <f t="shared" ca="1" si="194"/>
        <v>2</v>
      </c>
      <c r="J538">
        <f t="shared" ca="1" si="195"/>
        <v>1</v>
      </c>
      <c r="K538">
        <f t="shared" ca="1" si="196"/>
        <v>32275</v>
      </c>
      <c r="L538">
        <f t="shared" ca="1" si="197"/>
        <v>6</v>
      </c>
      <c r="M538" t="str">
        <f t="shared" ca="1" si="185"/>
        <v>area6</v>
      </c>
      <c r="N538">
        <f t="shared" ca="1" si="198"/>
        <v>161375</v>
      </c>
      <c r="O538" s="2">
        <f t="shared" ca="1" si="199"/>
        <v>49742.851025552416</v>
      </c>
      <c r="P538" s="1">
        <f t="shared" ca="1" si="200"/>
        <v>23617.744271805404</v>
      </c>
      <c r="Q538">
        <f t="shared" ca="1" si="201"/>
        <v>16012</v>
      </c>
      <c r="R538">
        <f t="shared" ca="1" si="202"/>
        <v>37395.570962810154</v>
      </c>
      <c r="S538">
        <f t="shared" ca="1" si="203"/>
        <v>47458.46400660459</v>
      </c>
      <c r="T538" s="1">
        <f t="shared" ca="1" si="204"/>
        <v>232451.20827840999</v>
      </c>
      <c r="U538" s="2">
        <f t="shared" ca="1" si="205"/>
        <v>103150.42198836256</v>
      </c>
      <c r="V538" s="1">
        <f t="shared" ca="1" si="206"/>
        <v>129300.78629004743</v>
      </c>
      <c r="AD538" s="6">
        <f ca="1">IF(Table2[[#This Row],[gender]]="men",1,0)</f>
        <v>1</v>
      </c>
      <c r="AE538" s="7">
        <f ca="1">IF(Table2[[#This Row],[gender]]="women",1,0)</f>
        <v>0</v>
      </c>
      <c r="AF538" s="7"/>
      <c r="AG538" s="8"/>
      <c r="AI538" s="6">
        <f ca="1">IF(Table2[[#This Row],[field_of_work]]="health",1,0)</f>
        <v>1</v>
      </c>
      <c r="AJ538" s="7">
        <f ca="1">IF(Table2[[#This Row],[field_of_work]]="construction",1,0)</f>
        <v>0</v>
      </c>
      <c r="AK538" s="7">
        <f ca="1">IF(Table2[[#This Row],[field_of_work]]="teaching",1,0)</f>
        <v>0</v>
      </c>
      <c r="AL538" s="7">
        <f ca="1">IF(Table2[[#This Row],[field_of_work]]="IT",1,0)</f>
        <v>0</v>
      </c>
      <c r="AM538" s="7">
        <f ca="1">IF(Table2[[#This Row],[field_of_work]]="general work",1,0)</f>
        <v>0</v>
      </c>
      <c r="AN538" s="7">
        <f ca="1">IF(Table2[[#This Row],[field_of_work]]="agriculture",1,0)</f>
        <v>0</v>
      </c>
      <c r="AO538" s="7"/>
      <c r="AP538" s="7"/>
      <c r="AQ538" s="7"/>
      <c r="AR538" s="7"/>
      <c r="AS538" s="7"/>
      <c r="AT538" s="8"/>
      <c r="AV538" s="19">
        <f t="shared" ca="1" si="186"/>
        <v>7901.0565448490788</v>
      </c>
      <c r="AW538" s="8"/>
      <c r="AX538" s="6">
        <f ca="1">IF(Table2[[#This Row],[debts]]&gt;$AY$14,1,0)</f>
        <v>1</v>
      </c>
      <c r="AY538" s="7"/>
      <c r="AZ538" s="8"/>
      <c r="BA538" s="26">
        <f ca="1">Table2[[#This Row],[mortage_left]]/Table2[[#This Row],[value_of_house]]</f>
        <v>0.30824384833804752</v>
      </c>
      <c r="BB538" s="7">
        <f t="shared" ca="1" si="207"/>
        <v>0</v>
      </c>
      <c r="BC538" s="7"/>
      <c r="BD538" s="7"/>
      <c r="BE538" s="6">
        <f ca="1">IF(Table2[[#This Row],[area]]="area1",Table2[[#This Row],[income]],0)</f>
        <v>0</v>
      </c>
      <c r="BF538" s="7">
        <f ca="1">IF(Table2[[#This Row],[area]]="area2",Table2[[#This Row],[income]],0)</f>
        <v>0</v>
      </c>
      <c r="BG538" s="7">
        <f ca="1">IF(Table2[[#This Row],[area]]="area3",Table2[[#This Row],[income]],0)</f>
        <v>0</v>
      </c>
      <c r="BH538" s="7">
        <f ca="1">IF(Table2[[#This Row],[area]]="area4",Table2[[#This Row],[income]],0)</f>
        <v>0</v>
      </c>
      <c r="BI538" s="7">
        <f ca="1">IF(Table2[[#This Row],[area]]="area5",Table2[[#This Row],[income]],0)</f>
        <v>0</v>
      </c>
      <c r="BJ538" s="7">
        <f ca="1">IF(Table2[[#This Row],[area]]="area6",Table2[[#This Row],[income]],0)</f>
        <v>32275</v>
      </c>
      <c r="BK538" s="7">
        <f ca="1">IF(Table2[[#This Row],[area]]="area7",Table2[[#This Row],[income]],0)</f>
        <v>0</v>
      </c>
      <c r="BL538" s="7">
        <f ca="1">IF(Table2[[#This Row],[area]]="area8",Table2[[#This Row],[income]],0)</f>
        <v>0</v>
      </c>
      <c r="BM538" s="7">
        <f ca="1">IF(Table2[[#This Row],[area]]="area9",Table2[[#This Row],[income]],0)</f>
        <v>0</v>
      </c>
      <c r="BN538" s="7">
        <f ca="1">IF(Table2[[#This Row],[area]]="area10",Table2[[#This Row],[income]],0)</f>
        <v>0</v>
      </c>
      <c r="BO538" s="6">
        <f ca="1">IF(Table2[[#This Row],[field_of_work]]="health",Table2[[#This Row],[income]],0)</f>
        <v>32275</v>
      </c>
      <c r="BP538" s="7">
        <f ca="1">IF(Table2[[#This Row],[field_of_work]]="construction",Table2[[#This Row],[income]],0)</f>
        <v>0</v>
      </c>
      <c r="BQ538" s="7">
        <f ca="1">IF(Table2[[#This Row],[field_of_work]]="teaching",Table2[[#This Row],[income]],0)</f>
        <v>0</v>
      </c>
      <c r="BR538" s="7">
        <f ca="1">IF(Table2[[#This Row],[field_of_work]]="IT",Table2[[#This Row],[income]],0)</f>
        <v>0</v>
      </c>
      <c r="BS538" s="7">
        <f ca="1">IF(Table2[[#This Row],[field_of_work]]="general work",Table2[[#This Row],[income]],0)</f>
        <v>0</v>
      </c>
      <c r="BT538" s="8">
        <f ca="1">IF(Table2[[#This Row],[field_of_work]]="agriculture",Table2[[#This Row],[income]],0)</f>
        <v>0</v>
      </c>
      <c r="BU538" s="6">
        <f ca="1">IF(Table2[[#This Row],[value_of_debts]]&gt;Table2[[#This Row],[income]],1,0)</f>
        <v>1</v>
      </c>
      <c r="BV538" s="7"/>
      <c r="BW538" s="6">
        <f ca="1">IF(Table2[[#This Row],[net_worth_of_person($)]]&gt;$BX$14,Table2[[#This Row],[age]],0)</f>
        <v>37</v>
      </c>
      <c r="BX538" s="8"/>
    </row>
    <row r="539" spans="2:76" x14ac:dyDescent="0.3">
      <c r="B539">
        <f t="shared" ca="1" si="187"/>
        <v>2</v>
      </c>
      <c r="C539" t="str">
        <f t="shared" ca="1" si="188"/>
        <v>women</v>
      </c>
      <c r="D539">
        <f t="shared" ca="1" si="189"/>
        <v>30</v>
      </c>
      <c r="E539">
        <f t="shared" ca="1" si="190"/>
        <v>6</v>
      </c>
      <c r="F539" t="str">
        <f t="shared" ca="1" si="191"/>
        <v>agriculture</v>
      </c>
      <c r="G539">
        <f t="shared" ca="1" si="192"/>
        <v>4</v>
      </c>
      <c r="H539" t="str">
        <f t="shared" ca="1" si="193"/>
        <v>technical</v>
      </c>
      <c r="I539">
        <f t="shared" ca="1" si="194"/>
        <v>4</v>
      </c>
      <c r="J539">
        <f t="shared" ca="1" si="195"/>
        <v>3</v>
      </c>
      <c r="K539">
        <f t="shared" ca="1" si="196"/>
        <v>38750</v>
      </c>
      <c r="L539">
        <f t="shared" ca="1" si="197"/>
        <v>8</v>
      </c>
      <c r="M539" t="str">
        <f t="shared" ca="1" si="185"/>
        <v>area8</v>
      </c>
      <c r="N539">
        <f t="shared" ca="1" si="198"/>
        <v>232500</v>
      </c>
      <c r="O539" s="2">
        <f t="shared" ca="1" si="199"/>
        <v>86636.160903666751</v>
      </c>
      <c r="P539" s="1">
        <f t="shared" ca="1" si="200"/>
        <v>23703.169634547237</v>
      </c>
      <c r="Q539">
        <f t="shared" ca="1" si="201"/>
        <v>3518</v>
      </c>
      <c r="R539">
        <f t="shared" ca="1" si="202"/>
        <v>70487.842949057595</v>
      </c>
      <c r="S539">
        <f t="shared" ca="1" si="203"/>
        <v>40737.189064457722</v>
      </c>
      <c r="T539" s="1">
        <f t="shared" ca="1" si="204"/>
        <v>296940.35869900498</v>
      </c>
      <c r="U539" s="2">
        <f t="shared" ca="1" si="205"/>
        <v>160642.00385272433</v>
      </c>
      <c r="V539" s="1">
        <f t="shared" ca="1" si="206"/>
        <v>136298.35484628065</v>
      </c>
      <c r="AD539" s="6">
        <f ca="1">IF(Table2[[#This Row],[gender]]="men",1,0)</f>
        <v>0</v>
      </c>
      <c r="AE539" s="7">
        <f ca="1">IF(Table2[[#This Row],[gender]]="women",1,0)</f>
        <v>1</v>
      </c>
      <c r="AF539" s="7"/>
      <c r="AG539" s="8"/>
      <c r="AI539" s="6">
        <f ca="1">IF(Table2[[#This Row],[field_of_work]]="health",1,0)</f>
        <v>0</v>
      </c>
      <c r="AJ539" s="7">
        <f ca="1">IF(Table2[[#This Row],[field_of_work]]="construction",1,0)</f>
        <v>0</v>
      </c>
      <c r="AK539" s="7">
        <f ca="1">IF(Table2[[#This Row],[field_of_work]]="teaching",1,0)</f>
        <v>0</v>
      </c>
      <c r="AL539" s="7">
        <f ca="1">IF(Table2[[#This Row],[field_of_work]]="IT",1,0)</f>
        <v>0</v>
      </c>
      <c r="AM539" s="7">
        <f ca="1">IF(Table2[[#This Row],[field_of_work]]="general work",1,0)</f>
        <v>0</v>
      </c>
      <c r="AN539" s="7">
        <f ca="1">IF(Table2[[#This Row],[field_of_work]]="agriculture",1,0)</f>
        <v>1</v>
      </c>
      <c r="AO539" s="7"/>
      <c r="AP539" s="7"/>
      <c r="AQ539" s="7"/>
      <c r="AR539" s="7"/>
      <c r="AS539" s="7"/>
      <c r="AT539" s="8"/>
      <c r="AV539" s="19">
        <f t="shared" ca="1" si="186"/>
        <v>15213.636429149381</v>
      </c>
      <c r="AW539" s="8"/>
      <c r="AX539" s="6">
        <f ca="1">IF(Table2[[#This Row],[debts]]&gt;$AY$14,1,0)</f>
        <v>1</v>
      </c>
      <c r="AY539" s="7"/>
      <c r="AZ539" s="8"/>
      <c r="BA539" s="26">
        <f ca="1">Table2[[#This Row],[mortage_left]]/Table2[[#This Row],[value_of_house]]</f>
        <v>0.37262864904802906</v>
      </c>
      <c r="BB539" s="7">
        <f t="shared" ca="1" si="207"/>
        <v>0</v>
      </c>
      <c r="BC539" s="7"/>
      <c r="BD539" s="7"/>
      <c r="BE539" s="6">
        <f ca="1">IF(Table2[[#This Row],[area]]="area1",Table2[[#This Row],[income]],0)</f>
        <v>0</v>
      </c>
      <c r="BF539" s="7">
        <f ca="1">IF(Table2[[#This Row],[area]]="area2",Table2[[#This Row],[income]],0)</f>
        <v>0</v>
      </c>
      <c r="BG539" s="7">
        <f ca="1">IF(Table2[[#This Row],[area]]="area3",Table2[[#This Row],[income]],0)</f>
        <v>0</v>
      </c>
      <c r="BH539" s="7">
        <f ca="1">IF(Table2[[#This Row],[area]]="area4",Table2[[#This Row],[income]],0)</f>
        <v>0</v>
      </c>
      <c r="BI539" s="7">
        <f ca="1">IF(Table2[[#This Row],[area]]="area5",Table2[[#This Row],[income]],0)</f>
        <v>0</v>
      </c>
      <c r="BJ539" s="7">
        <f ca="1">IF(Table2[[#This Row],[area]]="area6",Table2[[#This Row],[income]],0)</f>
        <v>0</v>
      </c>
      <c r="BK539" s="7">
        <f ca="1">IF(Table2[[#This Row],[area]]="area7",Table2[[#This Row],[income]],0)</f>
        <v>0</v>
      </c>
      <c r="BL539" s="7">
        <f ca="1">IF(Table2[[#This Row],[area]]="area8",Table2[[#This Row],[income]],0)</f>
        <v>38750</v>
      </c>
      <c r="BM539" s="7">
        <f ca="1">IF(Table2[[#This Row],[area]]="area9",Table2[[#This Row],[income]],0)</f>
        <v>0</v>
      </c>
      <c r="BN539" s="7">
        <f ca="1">IF(Table2[[#This Row],[area]]="area10",Table2[[#This Row],[income]],0)</f>
        <v>0</v>
      </c>
      <c r="BO539" s="6">
        <f ca="1">IF(Table2[[#This Row],[field_of_work]]="health",Table2[[#This Row],[income]],0)</f>
        <v>0</v>
      </c>
      <c r="BP539" s="7">
        <f ca="1">IF(Table2[[#This Row],[field_of_work]]="construction",Table2[[#This Row],[income]],0)</f>
        <v>0</v>
      </c>
      <c r="BQ539" s="7">
        <f ca="1">IF(Table2[[#This Row],[field_of_work]]="teaching",Table2[[#This Row],[income]],0)</f>
        <v>0</v>
      </c>
      <c r="BR539" s="7">
        <f ca="1">IF(Table2[[#This Row],[field_of_work]]="IT",Table2[[#This Row],[income]],0)</f>
        <v>0</v>
      </c>
      <c r="BS539" s="7">
        <f ca="1">IF(Table2[[#This Row],[field_of_work]]="general work",Table2[[#This Row],[income]],0)</f>
        <v>0</v>
      </c>
      <c r="BT539" s="8">
        <f ca="1">IF(Table2[[#This Row],[field_of_work]]="agriculture",Table2[[#This Row],[income]],0)</f>
        <v>38750</v>
      </c>
      <c r="BU539" s="6">
        <f ca="1">IF(Table2[[#This Row],[value_of_debts]]&gt;Table2[[#This Row],[income]],1,0)</f>
        <v>1</v>
      </c>
      <c r="BV539" s="7"/>
      <c r="BW539" s="6">
        <f ca="1">IF(Table2[[#This Row],[net_worth_of_person($)]]&gt;$BX$14,Table2[[#This Row],[age]],0)</f>
        <v>30</v>
      </c>
      <c r="BX539" s="8"/>
    </row>
    <row r="540" spans="2:76" x14ac:dyDescent="0.3">
      <c r="B540">
        <f t="shared" ca="1" si="187"/>
        <v>1</v>
      </c>
      <c r="C540" t="str">
        <f t="shared" ca="1" si="188"/>
        <v>men</v>
      </c>
      <c r="D540">
        <f t="shared" ca="1" si="189"/>
        <v>25</v>
      </c>
      <c r="E540">
        <f t="shared" ca="1" si="190"/>
        <v>6</v>
      </c>
      <c r="F540" t="str">
        <f t="shared" ca="1" si="191"/>
        <v>agriculture</v>
      </c>
      <c r="G540">
        <f t="shared" ca="1" si="192"/>
        <v>3</v>
      </c>
      <c r="H540" t="str">
        <f t="shared" ca="1" si="193"/>
        <v>university</v>
      </c>
      <c r="I540">
        <f t="shared" ca="1" si="194"/>
        <v>4</v>
      </c>
      <c r="J540">
        <f t="shared" ca="1" si="195"/>
        <v>3</v>
      </c>
      <c r="K540">
        <f t="shared" ca="1" si="196"/>
        <v>38015</v>
      </c>
      <c r="L540">
        <f t="shared" ca="1" si="197"/>
        <v>5</v>
      </c>
      <c r="M540" t="str">
        <f t="shared" ca="1" si="185"/>
        <v>area5</v>
      </c>
      <c r="N540">
        <f t="shared" ca="1" si="198"/>
        <v>190075</v>
      </c>
      <c r="O540" s="2">
        <f t="shared" ca="1" si="199"/>
        <v>19584.755306953037</v>
      </c>
      <c r="P540" s="1">
        <f t="shared" ca="1" si="200"/>
        <v>45640.909287448143</v>
      </c>
      <c r="Q540">
        <f t="shared" ca="1" si="201"/>
        <v>13621</v>
      </c>
      <c r="R540">
        <f t="shared" ca="1" si="202"/>
        <v>10485.843336688671</v>
      </c>
      <c r="S540">
        <f t="shared" ca="1" si="203"/>
        <v>19965.30131934537</v>
      </c>
      <c r="T540" s="1">
        <f t="shared" ca="1" si="204"/>
        <v>255681.21060679352</v>
      </c>
      <c r="U540" s="2">
        <f t="shared" ca="1" si="205"/>
        <v>43691.598643641715</v>
      </c>
      <c r="V540" s="1">
        <f t="shared" ca="1" si="206"/>
        <v>211989.61196315181</v>
      </c>
      <c r="AD540" s="6">
        <f ca="1">IF(Table2[[#This Row],[gender]]="men",1,0)</f>
        <v>1</v>
      </c>
      <c r="AE540" s="7">
        <f ca="1">IF(Table2[[#This Row],[gender]]="women",1,0)</f>
        <v>0</v>
      </c>
      <c r="AF540" s="7"/>
      <c r="AG540" s="8"/>
      <c r="AI540" s="6">
        <f ca="1">IF(Table2[[#This Row],[field_of_work]]="health",1,0)</f>
        <v>0</v>
      </c>
      <c r="AJ540" s="7">
        <f ca="1">IF(Table2[[#This Row],[field_of_work]]="construction",1,0)</f>
        <v>0</v>
      </c>
      <c r="AK540" s="7">
        <f ca="1">IF(Table2[[#This Row],[field_of_work]]="teaching",1,0)</f>
        <v>0</v>
      </c>
      <c r="AL540" s="7">
        <f ca="1">IF(Table2[[#This Row],[field_of_work]]="IT",1,0)</f>
        <v>0</v>
      </c>
      <c r="AM540" s="7">
        <f ca="1">IF(Table2[[#This Row],[field_of_work]]="general work",1,0)</f>
        <v>0</v>
      </c>
      <c r="AN540" s="7">
        <f ca="1">IF(Table2[[#This Row],[field_of_work]]="agriculture",1,0)</f>
        <v>1</v>
      </c>
      <c r="AO540" s="7"/>
      <c r="AP540" s="7"/>
      <c r="AQ540" s="7"/>
      <c r="AR540" s="7"/>
      <c r="AS540" s="7"/>
      <c r="AT540" s="8"/>
      <c r="AV540" s="19">
        <f t="shared" ca="1" si="186"/>
        <v>10135.410747400476</v>
      </c>
      <c r="AW540" s="8"/>
      <c r="AX540" s="6">
        <f ca="1">IF(Table2[[#This Row],[debts]]&gt;$AY$14,1,0)</f>
        <v>1</v>
      </c>
      <c r="AY540" s="7"/>
      <c r="AZ540" s="8"/>
      <c r="BA540" s="26">
        <f ca="1">Table2[[#This Row],[mortage_left]]/Table2[[#This Row],[value_of_house]]</f>
        <v>0.10303698701540463</v>
      </c>
      <c r="BB540" s="7">
        <f t="shared" ca="1" si="207"/>
        <v>1</v>
      </c>
      <c r="BC540" s="7"/>
      <c r="BD540" s="7"/>
      <c r="BE540" s="6">
        <f ca="1">IF(Table2[[#This Row],[area]]="area1",Table2[[#This Row],[income]],0)</f>
        <v>0</v>
      </c>
      <c r="BF540" s="7">
        <f ca="1">IF(Table2[[#This Row],[area]]="area2",Table2[[#This Row],[income]],0)</f>
        <v>0</v>
      </c>
      <c r="BG540" s="7">
        <f ca="1">IF(Table2[[#This Row],[area]]="area3",Table2[[#This Row],[income]],0)</f>
        <v>0</v>
      </c>
      <c r="BH540" s="7">
        <f ca="1">IF(Table2[[#This Row],[area]]="area4",Table2[[#This Row],[income]],0)</f>
        <v>0</v>
      </c>
      <c r="BI540" s="7">
        <f ca="1">IF(Table2[[#This Row],[area]]="area5",Table2[[#This Row],[income]],0)</f>
        <v>38015</v>
      </c>
      <c r="BJ540" s="7">
        <f ca="1">IF(Table2[[#This Row],[area]]="area6",Table2[[#This Row],[income]],0)</f>
        <v>0</v>
      </c>
      <c r="BK540" s="7">
        <f ca="1">IF(Table2[[#This Row],[area]]="area7",Table2[[#This Row],[income]],0)</f>
        <v>0</v>
      </c>
      <c r="BL540" s="7">
        <f ca="1">IF(Table2[[#This Row],[area]]="area8",Table2[[#This Row],[income]],0)</f>
        <v>0</v>
      </c>
      <c r="BM540" s="7">
        <f ca="1">IF(Table2[[#This Row],[area]]="area9",Table2[[#This Row],[income]],0)</f>
        <v>0</v>
      </c>
      <c r="BN540" s="7">
        <f ca="1">IF(Table2[[#This Row],[area]]="area10",Table2[[#This Row],[income]],0)</f>
        <v>0</v>
      </c>
      <c r="BO540" s="6">
        <f ca="1">IF(Table2[[#This Row],[field_of_work]]="health",Table2[[#This Row],[income]],0)</f>
        <v>0</v>
      </c>
      <c r="BP540" s="7">
        <f ca="1">IF(Table2[[#This Row],[field_of_work]]="construction",Table2[[#This Row],[income]],0)</f>
        <v>0</v>
      </c>
      <c r="BQ540" s="7">
        <f ca="1">IF(Table2[[#This Row],[field_of_work]]="teaching",Table2[[#This Row],[income]],0)</f>
        <v>0</v>
      </c>
      <c r="BR540" s="7">
        <f ca="1">IF(Table2[[#This Row],[field_of_work]]="IT",Table2[[#This Row],[income]],0)</f>
        <v>0</v>
      </c>
      <c r="BS540" s="7">
        <f ca="1">IF(Table2[[#This Row],[field_of_work]]="general work",Table2[[#This Row],[income]],0)</f>
        <v>0</v>
      </c>
      <c r="BT540" s="8">
        <f ca="1">IF(Table2[[#This Row],[field_of_work]]="agriculture",Table2[[#This Row],[income]],0)</f>
        <v>38015</v>
      </c>
      <c r="BU540" s="6">
        <f ca="1">IF(Table2[[#This Row],[value_of_debts]]&gt;Table2[[#This Row],[income]],1,0)</f>
        <v>1</v>
      </c>
      <c r="BV540" s="7"/>
      <c r="BW540" s="6">
        <f ca="1">IF(Table2[[#This Row],[net_worth_of_person($)]]&gt;$BX$14,Table2[[#This Row],[age]],0)</f>
        <v>25</v>
      </c>
      <c r="BX540" s="8"/>
    </row>
    <row r="541" spans="2:76" x14ac:dyDescent="0.3">
      <c r="B541">
        <f t="shared" ca="1" si="187"/>
        <v>1</v>
      </c>
      <c r="C541" t="str">
        <f t="shared" ca="1" si="188"/>
        <v>men</v>
      </c>
      <c r="D541">
        <f t="shared" ca="1" si="189"/>
        <v>33</v>
      </c>
      <c r="E541">
        <f t="shared" ca="1" si="190"/>
        <v>4</v>
      </c>
      <c r="F541" t="str">
        <f t="shared" ca="1" si="191"/>
        <v>IT</v>
      </c>
      <c r="G541">
        <f t="shared" ca="1" si="192"/>
        <v>4</v>
      </c>
      <c r="H541" t="str">
        <f t="shared" ca="1" si="193"/>
        <v>technical</v>
      </c>
      <c r="I541">
        <f t="shared" ca="1" si="194"/>
        <v>2</v>
      </c>
      <c r="J541">
        <f t="shared" ca="1" si="195"/>
        <v>3</v>
      </c>
      <c r="K541">
        <f t="shared" ca="1" si="196"/>
        <v>35959</v>
      </c>
      <c r="L541">
        <f t="shared" ca="1" si="197"/>
        <v>3</v>
      </c>
      <c r="M541" t="str">
        <f t="shared" ca="1" si="185"/>
        <v>area3</v>
      </c>
      <c r="N541">
        <f t="shared" ca="1" si="198"/>
        <v>215754</v>
      </c>
      <c r="O541" s="2">
        <f t="shared" ca="1" si="199"/>
        <v>157905.46862957056</v>
      </c>
      <c r="P541" s="1">
        <f t="shared" ca="1" si="200"/>
        <v>30406.232242201426</v>
      </c>
      <c r="Q541">
        <f t="shared" ca="1" si="201"/>
        <v>17218</v>
      </c>
      <c r="R541">
        <f t="shared" ca="1" si="202"/>
        <v>22691.347723360872</v>
      </c>
      <c r="S541">
        <f t="shared" ca="1" si="203"/>
        <v>20577.892473619639</v>
      </c>
      <c r="T541" s="1">
        <f t="shared" ca="1" si="204"/>
        <v>266738.12471582106</v>
      </c>
      <c r="U541" s="2">
        <f t="shared" ca="1" si="205"/>
        <v>197814.81635293143</v>
      </c>
      <c r="V541" s="1">
        <f t="shared" ca="1" si="206"/>
        <v>68923.308362889627</v>
      </c>
      <c r="AD541" s="6">
        <f ca="1">IF(Table2[[#This Row],[gender]]="men",1,0)</f>
        <v>1</v>
      </c>
      <c r="AE541" s="7">
        <f ca="1">IF(Table2[[#This Row],[gender]]="women",1,0)</f>
        <v>0</v>
      </c>
      <c r="AF541" s="7"/>
      <c r="AG541" s="8"/>
      <c r="AI541" s="6">
        <f ca="1">IF(Table2[[#This Row],[field_of_work]]="health",1,0)</f>
        <v>0</v>
      </c>
      <c r="AJ541" s="7">
        <f ca="1">IF(Table2[[#This Row],[field_of_work]]="construction",1,0)</f>
        <v>0</v>
      </c>
      <c r="AK541" s="7">
        <f ca="1">IF(Table2[[#This Row],[field_of_work]]="teaching",1,0)</f>
        <v>0</v>
      </c>
      <c r="AL541" s="7">
        <f ca="1">IF(Table2[[#This Row],[field_of_work]]="IT",1,0)</f>
        <v>1</v>
      </c>
      <c r="AM541" s="7">
        <f ca="1">IF(Table2[[#This Row],[field_of_work]]="general work",1,0)</f>
        <v>0</v>
      </c>
      <c r="AN541" s="7">
        <f ca="1">IF(Table2[[#This Row],[field_of_work]]="agriculture",1,0)</f>
        <v>0</v>
      </c>
      <c r="AO541" s="7"/>
      <c r="AP541" s="7"/>
      <c r="AQ541" s="7"/>
      <c r="AR541" s="7"/>
      <c r="AS541" s="7"/>
      <c r="AT541" s="8"/>
      <c r="AV541" s="19">
        <f t="shared" ca="1" si="186"/>
        <v>48451.108510773949</v>
      </c>
      <c r="AW541" s="8"/>
      <c r="AX541" s="6">
        <f ca="1">IF(Table2[[#This Row],[debts]]&gt;$AY$14,1,0)</f>
        <v>1</v>
      </c>
      <c r="AY541" s="7"/>
      <c r="AZ541" s="8"/>
      <c r="BA541" s="26">
        <f ca="1">Table2[[#This Row],[mortage_left]]/Table2[[#This Row],[value_of_house]]</f>
        <v>0.73187736324504093</v>
      </c>
      <c r="BB541" s="7">
        <f t="shared" ca="1" si="207"/>
        <v>0</v>
      </c>
      <c r="BC541" s="7"/>
      <c r="BD541" s="7"/>
      <c r="BE541" s="6">
        <f ca="1">IF(Table2[[#This Row],[area]]="area1",Table2[[#This Row],[income]],0)</f>
        <v>0</v>
      </c>
      <c r="BF541" s="7">
        <f ca="1">IF(Table2[[#This Row],[area]]="area2",Table2[[#This Row],[income]],0)</f>
        <v>0</v>
      </c>
      <c r="BG541" s="7">
        <f ca="1">IF(Table2[[#This Row],[area]]="area3",Table2[[#This Row],[income]],0)</f>
        <v>35959</v>
      </c>
      <c r="BH541" s="7">
        <f ca="1">IF(Table2[[#This Row],[area]]="area4",Table2[[#This Row],[income]],0)</f>
        <v>0</v>
      </c>
      <c r="BI541" s="7">
        <f ca="1">IF(Table2[[#This Row],[area]]="area5",Table2[[#This Row],[income]],0)</f>
        <v>0</v>
      </c>
      <c r="BJ541" s="7">
        <f ca="1">IF(Table2[[#This Row],[area]]="area6",Table2[[#This Row],[income]],0)</f>
        <v>0</v>
      </c>
      <c r="BK541" s="7">
        <f ca="1">IF(Table2[[#This Row],[area]]="area7",Table2[[#This Row],[income]],0)</f>
        <v>0</v>
      </c>
      <c r="BL541" s="7">
        <f ca="1">IF(Table2[[#This Row],[area]]="area8",Table2[[#This Row],[income]],0)</f>
        <v>0</v>
      </c>
      <c r="BM541" s="7">
        <f ca="1">IF(Table2[[#This Row],[area]]="area9",Table2[[#This Row],[income]],0)</f>
        <v>0</v>
      </c>
      <c r="BN541" s="7">
        <f ca="1">IF(Table2[[#This Row],[area]]="area10",Table2[[#This Row],[income]],0)</f>
        <v>0</v>
      </c>
      <c r="BO541" s="6">
        <f ca="1">IF(Table2[[#This Row],[field_of_work]]="health",Table2[[#This Row],[income]],0)</f>
        <v>0</v>
      </c>
      <c r="BP541" s="7">
        <f ca="1">IF(Table2[[#This Row],[field_of_work]]="construction",Table2[[#This Row],[income]],0)</f>
        <v>0</v>
      </c>
      <c r="BQ541" s="7">
        <f ca="1">IF(Table2[[#This Row],[field_of_work]]="teaching",Table2[[#This Row],[income]],0)</f>
        <v>0</v>
      </c>
      <c r="BR541" s="7">
        <f ca="1">IF(Table2[[#This Row],[field_of_work]]="IT",Table2[[#This Row],[income]],0)</f>
        <v>35959</v>
      </c>
      <c r="BS541" s="7">
        <f ca="1">IF(Table2[[#This Row],[field_of_work]]="general work",Table2[[#This Row],[income]],0)</f>
        <v>0</v>
      </c>
      <c r="BT541" s="8">
        <f ca="1">IF(Table2[[#This Row],[field_of_work]]="agriculture",Table2[[#This Row],[income]],0)</f>
        <v>0</v>
      </c>
      <c r="BU541" s="6">
        <f ca="1">IF(Table2[[#This Row],[value_of_debts]]&gt;Table2[[#This Row],[income]],1,0)</f>
        <v>1</v>
      </c>
      <c r="BV541" s="7"/>
      <c r="BW541" s="6">
        <f ca="1">IF(Table2[[#This Row],[net_worth_of_person($)]]&gt;$BX$14,Table2[[#This Row],[age]],0)</f>
        <v>33</v>
      </c>
      <c r="BX541" s="8"/>
    </row>
    <row r="542" spans="2:76" x14ac:dyDescent="0.3">
      <c r="B542">
        <f t="shared" ca="1" si="187"/>
        <v>2</v>
      </c>
      <c r="C542" t="str">
        <f t="shared" ca="1" si="188"/>
        <v>women</v>
      </c>
      <c r="D542">
        <f t="shared" ca="1" si="189"/>
        <v>41</v>
      </c>
      <c r="E542">
        <f t="shared" ca="1" si="190"/>
        <v>3</v>
      </c>
      <c r="F542" t="str">
        <f t="shared" ca="1" si="191"/>
        <v>teaching</v>
      </c>
      <c r="G542">
        <f t="shared" ca="1" si="192"/>
        <v>5</v>
      </c>
      <c r="H542" t="str">
        <f t="shared" ca="1" si="193"/>
        <v>other</v>
      </c>
      <c r="I542">
        <f t="shared" ca="1" si="194"/>
        <v>1</v>
      </c>
      <c r="J542">
        <f t="shared" ca="1" si="195"/>
        <v>1</v>
      </c>
      <c r="K542">
        <f t="shared" ca="1" si="196"/>
        <v>51143</v>
      </c>
      <c r="L542">
        <f t="shared" ca="1" si="197"/>
        <v>11</v>
      </c>
      <c r="M542" t="str">
        <f t="shared" ca="1" si="185"/>
        <v>area10</v>
      </c>
      <c r="N542">
        <f t="shared" ca="1" si="198"/>
        <v>306858</v>
      </c>
      <c r="O542" s="2">
        <f t="shared" ca="1" si="199"/>
        <v>1307.2320653859813</v>
      </c>
      <c r="P542" s="1">
        <f t="shared" ca="1" si="200"/>
        <v>48451.108510773949</v>
      </c>
      <c r="Q542">
        <f t="shared" ca="1" si="201"/>
        <v>20565</v>
      </c>
      <c r="R542">
        <f t="shared" ca="1" si="202"/>
        <v>77672.893800793841</v>
      </c>
      <c r="S542">
        <f t="shared" ca="1" si="203"/>
        <v>44668.138125683116</v>
      </c>
      <c r="T542" s="1">
        <f t="shared" ca="1" si="204"/>
        <v>399977.2466364571</v>
      </c>
      <c r="U542" s="2">
        <f t="shared" ca="1" si="205"/>
        <v>99545.12586617982</v>
      </c>
      <c r="V542" s="1">
        <f t="shared" ca="1" si="206"/>
        <v>300432.12077027728</v>
      </c>
      <c r="AD542" s="6">
        <f ca="1">IF(Table2[[#This Row],[gender]]="men",1,0)</f>
        <v>0</v>
      </c>
      <c r="AE542" s="7">
        <f ca="1">IF(Table2[[#This Row],[gender]]="women",1,0)</f>
        <v>1</v>
      </c>
      <c r="AF542" s="7"/>
      <c r="AG542" s="8"/>
      <c r="AI542" s="6">
        <f ca="1">IF(Table2[[#This Row],[field_of_work]]="health",1,0)</f>
        <v>0</v>
      </c>
      <c r="AJ542" s="7">
        <f ca="1">IF(Table2[[#This Row],[field_of_work]]="construction",1,0)</f>
        <v>0</v>
      </c>
      <c r="AK542" s="7">
        <f ca="1">IF(Table2[[#This Row],[field_of_work]]="teaching",1,0)</f>
        <v>1</v>
      </c>
      <c r="AL542" s="7">
        <f ca="1">IF(Table2[[#This Row],[field_of_work]]="IT",1,0)</f>
        <v>0</v>
      </c>
      <c r="AM542" s="7">
        <f ca="1">IF(Table2[[#This Row],[field_of_work]]="general work",1,0)</f>
        <v>0</v>
      </c>
      <c r="AN542" s="7">
        <f ca="1">IF(Table2[[#This Row],[field_of_work]]="agriculture",1,0)</f>
        <v>0</v>
      </c>
      <c r="AO542" s="7"/>
      <c r="AP542" s="7"/>
      <c r="AQ542" s="7"/>
      <c r="AR542" s="7"/>
      <c r="AS542" s="7"/>
      <c r="AT542" s="8"/>
      <c r="AV542" s="19">
        <f t="shared" ca="1" si="186"/>
        <v>2349.6272170466777</v>
      </c>
      <c r="AW542" s="8"/>
      <c r="AX542" s="6">
        <f ca="1">IF(Table2[[#This Row],[debts]]&gt;$AY$14,1,0)</f>
        <v>1</v>
      </c>
      <c r="AY542" s="7"/>
      <c r="AZ542" s="8"/>
      <c r="BA542" s="26">
        <f ca="1">Table2[[#This Row],[mortage_left]]/Table2[[#This Row],[value_of_house]]</f>
        <v>4.2600553525929952E-3</v>
      </c>
      <c r="BB542" s="7">
        <f t="shared" ca="1" si="207"/>
        <v>1</v>
      </c>
      <c r="BC542" s="7"/>
      <c r="BD542" s="7"/>
      <c r="BE542" s="6">
        <f ca="1">IF(Table2[[#This Row],[area]]="area1",Table2[[#This Row],[income]],0)</f>
        <v>0</v>
      </c>
      <c r="BF542" s="7">
        <f ca="1">IF(Table2[[#This Row],[area]]="area2",Table2[[#This Row],[income]],0)</f>
        <v>0</v>
      </c>
      <c r="BG542" s="7">
        <f ca="1">IF(Table2[[#This Row],[area]]="area3",Table2[[#This Row],[income]],0)</f>
        <v>0</v>
      </c>
      <c r="BH542" s="7">
        <f ca="1">IF(Table2[[#This Row],[area]]="area4",Table2[[#This Row],[income]],0)</f>
        <v>0</v>
      </c>
      <c r="BI542" s="7">
        <f ca="1">IF(Table2[[#This Row],[area]]="area5",Table2[[#This Row],[income]],0)</f>
        <v>0</v>
      </c>
      <c r="BJ542" s="7">
        <f ca="1">IF(Table2[[#This Row],[area]]="area6",Table2[[#This Row],[income]],0)</f>
        <v>0</v>
      </c>
      <c r="BK542" s="7">
        <f ca="1">IF(Table2[[#This Row],[area]]="area7",Table2[[#This Row],[income]],0)</f>
        <v>0</v>
      </c>
      <c r="BL542" s="7">
        <f ca="1">IF(Table2[[#This Row],[area]]="area8",Table2[[#This Row],[income]],0)</f>
        <v>0</v>
      </c>
      <c r="BM542" s="7">
        <f ca="1">IF(Table2[[#This Row],[area]]="area9",Table2[[#This Row],[income]],0)</f>
        <v>0</v>
      </c>
      <c r="BN542" s="7">
        <f ca="1">IF(Table2[[#This Row],[area]]="area10",Table2[[#This Row],[income]],0)</f>
        <v>51143</v>
      </c>
      <c r="BO542" s="6">
        <f ca="1">IF(Table2[[#This Row],[field_of_work]]="health",Table2[[#This Row],[income]],0)</f>
        <v>0</v>
      </c>
      <c r="BP542" s="7">
        <f ca="1">IF(Table2[[#This Row],[field_of_work]]="construction",Table2[[#This Row],[income]],0)</f>
        <v>0</v>
      </c>
      <c r="BQ542" s="7">
        <f ca="1">IF(Table2[[#This Row],[field_of_work]]="teaching",Table2[[#This Row],[income]],0)</f>
        <v>51143</v>
      </c>
      <c r="BR542" s="7">
        <f ca="1">IF(Table2[[#This Row],[field_of_work]]="IT",Table2[[#This Row],[income]],0)</f>
        <v>0</v>
      </c>
      <c r="BS542" s="7">
        <f ca="1">IF(Table2[[#This Row],[field_of_work]]="general work",Table2[[#This Row],[income]],0)</f>
        <v>0</v>
      </c>
      <c r="BT542" s="8">
        <f ca="1">IF(Table2[[#This Row],[field_of_work]]="agriculture",Table2[[#This Row],[income]],0)</f>
        <v>0</v>
      </c>
      <c r="BU542" s="6">
        <f ca="1">IF(Table2[[#This Row],[value_of_debts]]&gt;Table2[[#This Row],[income]],1,0)</f>
        <v>1</v>
      </c>
      <c r="BV542" s="7"/>
      <c r="BW542" s="6">
        <f ca="1">IF(Table2[[#This Row],[net_worth_of_person($)]]&gt;$BX$14,Table2[[#This Row],[age]],0)</f>
        <v>41</v>
      </c>
      <c r="BX542" s="8"/>
    </row>
    <row r="543" spans="2:76" x14ac:dyDescent="0.3">
      <c r="B543">
        <f t="shared" ca="1" si="187"/>
        <v>1</v>
      </c>
      <c r="C543" t="str">
        <f t="shared" ca="1" si="188"/>
        <v>men</v>
      </c>
      <c r="D543">
        <f t="shared" ca="1" si="189"/>
        <v>34</v>
      </c>
      <c r="E543">
        <f t="shared" ca="1" si="190"/>
        <v>2</v>
      </c>
      <c r="F543" t="str">
        <f t="shared" ca="1" si="191"/>
        <v>construction</v>
      </c>
      <c r="G543">
        <f t="shared" ca="1" si="192"/>
        <v>1</v>
      </c>
      <c r="H543" t="str">
        <f t="shared" ca="1" si="193"/>
        <v>highschool</v>
      </c>
      <c r="I543">
        <f t="shared" ca="1" si="194"/>
        <v>1</v>
      </c>
      <c r="J543">
        <f t="shared" ca="1" si="195"/>
        <v>2</v>
      </c>
      <c r="K543">
        <f t="shared" ca="1" si="196"/>
        <v>43413</v>
      </c>
      <c r="L543">
        <f t="shared" ca="1" si="197"/>
        <v>9</v>
      </c>
      <c r="M543" t="str">
        <f t="shared" ca="1" si="185"/>
        <v>area9</v>
      </c>
      <c r="N543">
        <f t="shared" ca="1" si="198"/>
        <v>173652</v>
      </c>
      <c r="O543" s="2">
        <f t="shared" ca="1" si="199"/>
        <v>101900.665493715</v>
      </c>
      <c r="P543" s="1">
        <f t="shared" ca="1" si="200"/>
        <v>4699.2544340933555</v>
      </c>
      <c r="Q543">
        <f t="shared" ca="1" si="201"/>
        <v>133</v>
      </c>
      <c r="R543">
        <f t="shared" ca="1" si="202"/>
        <v>22383.475448040066</v>
      </c>
      <c r="S543">
        <f t="shared" ca="1" si="203"/>
        <v>25472.709003896773</v>
      </c>
      <c r="T543" s="1">
        <f t="shared" ca="1" si="204"/>
        <v>203823.96343799014</v>
      </c>
      <c r="U543" s="2">
        <f t="shared" ca="1" si="205"/>
        <v>124417.14094175506</v>
      </c>
      <c r="V543" s="1">
        <f t="shared" ca="1" si="206"/>
        <v>79406.82249623508</v>
      </c>
      <c r="AD543" s="6">
        <f ca="1">IF(Table2[[#This Row],[gender]]="men",1,0)</f>
        <v>1</v>
      </c>
      <c r="AE543" s="7">
        <f ca="1">IF(Table2[[#This Row],[gender]]="women",1,0)</f>
        <v>0</v>
      </c>
      <c r="AF543" s="7"/>
      <c r="AG543" s="8"/>
      <c r="AI543" s="6">
        <f ca="1">IF(Table2[[#This Row],[field_of_work]]="health",1,0)</f>
        <v>0</v>
      </c>
      <c r="AJ543" s="7">
        <f ca="1">IF(Table2[[#This Row],[field_of_work]]="construction",1,0)</f>
        <v>1</v>
      </c>
      <c r="AK543" s="7">
        <f ca="1">IF(Table2[[#This Row],[field_of_work]]="teaching",1,0)</f>
        <v>0</v>
      </c>
      <c r="AL543" s="7">
        <f ca="1">IF(Table2[[#This Row],[field_of_work]]="IT",1,0)</f>
        <v>0</v>
      </c>
      <c r="AM543" s="7">
        <f ca="1">IF(Table2[[#This Row],[field_of_work]]="general work",1,0)</f>
        <v>0</v>
      </c>
      <c r="AN543" s="7">
        <f ca="1">IF(Table2[[#This Row],[field_of_work]]="agriculture",1,0)</f>
        <v>0</v>
      </c>
      <c r="AO543" s="7"/>
      <c r="AP543" s="7"/>
      <c r="AQ543" s="7"/>
      <c r="AR543" s="7"/>
      <c r="AS543" s="7"/>
      <c r="AT543" s="8"/>
      <c r="AV543" s="19">
        <f t="shared" ca="1" si="186"/>
        <v>24080.932842120277</v>
      </c>
      <c r="AW543" s="8"/>
      <c r="AX543" s="6">
        <f ca="1">IF(Table2[[#This Row],[debts]]&gt;$AY$14,1,0)</f>
        <v>1</v>
      </c>
      <c r="AY543" s="7"/>
      <c r="AZ543" s="8"/>
      <c r="BA543" s="26">
        <f ca="1">Table2[[#This Row],[mortage_left]]/Table2[[#This Row],[value_of_house]]</f>
        <v>0.58680962784024948</v>
      </c>
      <c r="BB543" s="7">
        <f t="shared" ca="1" si="207"/>
        <v>0</v>
      </c>
      <c r="BC543" s="7"/>
      <c r="BD543" s="7"/>
      <c r="BE543" s="6">
        <f ca="1">IF(Table2[[#This Row],[area]]="area1",Table2[[#This Row],[income]],0)</f>
        <v>0</v>
      </c>
      <c r="BF543" s="7">
        <f ca="1">IF(Table2[[#This Row],[area]]="area2",Table2[[#This Row],[income]],0)</f>
        <v>0</v>
      </c>
      <c r="BG543" s="7">
        <f ca="1">IF(Table2[[#This Row],[area]]="area3",Table2[[#This Row],[income]],0)</f>
        <v>0</v>
      </c>
      <c r="BH543" s="7">
        <f ca="1">IF(Table2[[#This Row],[area]]="area4",Table2[[#This Row],[income]],0)</f>
        <v>0</v>
      </c>
      <c r="BI543" s="7">
        <f ca="1">IF(Table2[[#This Row],[area]]="area5",Table2[[#This Row],[income]],0)</f>
        <v>0</v>
      </c>
      <c r="BJ543" s="7">
        <f ca="1">IF(Table2[[#This Row],[area]]="area6",Table2[[#This Row],[income]],0)</f>
        <v>0</v>
      </c>
      <c r="BK543" s="7">
        <f ca="1">IF(Table2[[#This Row],[area]]="area7",Table2[[#This Row],[income]],0)</f>
        <v>0</v>
      </c>
      <c r="BL543" s="7">
        <f ca="1">IF(Table2[[#This Row],[area]]="area8",Table2[[#This Row],[income]],0)</f>
        <v>0</v>
      </c>
      <c r="BM543" s="7">
        <f ca="1">IF(Table2[[#This Row],[area]]="area9",Table2[[#This Row],[income]],0)</f>
        <v>43413</v>
      </c>
      <c r="BN543" s="7">
        <f ca="1">IF(Table2[[#This Row],[area]]="area10",Table2[[#This Row],[income]],0)</f>
        <v>0</v>
      </c>
      <c r="BO543" s="6">
        <f ca="1">IF(Table2[[#This Row],[field_of_work]]="health",Table2[[#This Row],[income]],0)</f>
        <v>0</v>
      </c>
      <c r="BP543" s="7">
        <f ca="1">IF(Table2[[#This Row],[field_of_work]]="construction",Table2[[#This Row],[income]],0)</f>
        <v>43413</v>
      </c>
      <c r="BQ543" s="7">
        <f ca="1">IF(Table2[[#This Row],[field_of_work]]="teaching",Table2[[#This Row],[income]],0)</f>
        <v>0</v>
      </c>
      <c r="BR543" s="7">
        <f ca="1">IF(Table2[[#This Row],[field_of_work]]="IT",Table2[[#This Row],[income]],0)</f>
        <v>0</v>
      </c>
      <c r="BS543" s="7">
        <f ca="1">IF(Table2[[#This Row],[field_of_work]]="general work",Table2[[#This Row],[income]],0)</f>
        <v>0</v>
      </c>
      <c r="BT543" s="8">
        <f ca="1">IF(Table2[[#This Row],[field_of_work]]="agriculture",Table2[[#This Row],[income]],0)</f>
        <v>0</v>
      </c>
      <c r="BU543" s="6">
        <f ca="1">IF(Table2[[#This Row],[value_of_debts]]&gt;Table2[[#This Row],[income]],1,0)</f>
        <v>1</v>
      </c>
      <c r="BV543" s="7"/>
      <c r="BW543" s="6">
        <f ca="1">IF(Table2[[#This Row],[net_worth_of_person($)]]&gt;$BX$14,Table2[[#This Row],[age]],0)</f>
        <v>34</v>
      </c>
      <c r="BX543" s="8"/>
    </row>
    <row r="544" spans="2:76" ht="15" thickBot="1" x14ac:dyDescent="0.35">
      <c r="B544">
        <f t="shared" ca="1" si="187"/>
        <v>2</v>
      </c>
      <c r="C544" t="str">
        <f t="shared" ca="1" si="188"/>
        <v>women</v>
      </c>
      <c r="D544">
        <f t="shared" ca="1" si="189"/>
        <v>39</v>
      </c>
      <c r="E544">
        <f t="shared" ca="1" si="190"/>
        <v>3</v>
      </c>
      <c r="F544" t="str">
        <f t="shared" ca="1" si="191"/>
        <v>teaching</v>
      </c>
      <c r="G544">
        <f t="shared" ca="1" si="192"/>
        <v>5</v>
      </c>
      <c r="H544" t="str">
        <f t="shared" ca="1" si="193"/>
        <v>other</v>
      </c>
      <c r="I544">
        <f t="shared" ca="1" si="194"/>
        <v>3</v>
      </c>
      <c r="J544">
        <f t="shared" ca="1" si="195"/>
        <v>3</v>
      </c>
      <c r="K544">
        <f t="shared" ca="1" si="196"/>
        <v>31656</v>
      </c>
      <c r="L544">
        <f t="shared" ca="1" si="197"/>
        <v>3</v>
      </c>
      <c r="M544" t="str">
        <f t="shared" ca="1" si="185"/>
        <v>area3</v>
      </c>
      <c r="N544">
        <f t="shared" ca="1" si="198"/>
        <v>94968</v>
      </c>
      <c r="O544" s="2">
        <f t="shared" ca="1" si="199"/>
        <v>65339.773505695091</v>
      </c>
      <c r="P544" s="1">
        <f t="shared" ca="1" si="200"/>
        <v>72242.798526360828</v>
      </c>
      <c r="Q544">
        <f t="shared" ca="1" si="201"/>
        <v>34473</v>
      </c>
      <c r="R544">
        <f t="shared" ca="1" si="202"/>
        <v>25927.779553172968</v>
      </c>
      <c r="S544">
        <f t="shared" ca="1" si="203"/>
        <v>45706.305406628075</v>
      </c>
      <c r="T544" s="1">
        <f t="shared" ca="1" si="204"/>
        <v>212917.10393298889</v>
      </c>
      <c r="U544" s="2">
        <f t="shared" ca="1" si="205"/>
        <v>125740.55305886806</v>
      </c>
      <c r="V544" s="1">
        <f t="shared" ca="1" si="206"/>
        <v>87176.550874120832</v>
      </c>
      <c r="AD544" s="9">
        <f ca="1">IF(Table2[[#This Row],[gender]]="men",1,0)</f>
        <v>0</v>
      </c>
      <c r="AE544" s="10">
        <f ca="1">IF(Table2[[#This Row],[gender]]="women",1,0)</f>
        <v>1</v>
      </c>
      <c r="AF544" s="10"/>
      <c r="AG544" s="11"/>
      <c r="AI544" s="9">
        <f ca="1">IF(Table2[[#This Row],[field_of_work]]="health",1,0)</f>
        <v>0</v>
      </c>
      <c r="AJ544" s="10">
        <f ca="1">IF(Table2[[#This Row],[field_of_work]]="construction",1,0)</f>
        <v>0</v>
      </c>
      <c r="AK544" s="10">
        <f ca="1">IF(Table2[[#This Row],[field_of_work]]="teaching",1,0)</f>
        <v>1</v>
      </c>
      <c r="AL544" s="10">
        <f ca="1">IF(Table2[[#This Row],[field_of_work]]="IT",1,0)</f>
        <v>0</v>
      </c>
      <c r="AM544" s="10">
        <f ca="1">IF(Table2[[#This Row],[field_of_work]]="general work",1,0)</f>
        <v>0</v>
      </c>
      <c r="AN544" s="10">
        <f ca="1">IF(Table2[[#This Row],[field_of_work]]="agriculture",1,0)</f>
        <v>0</v>
      </c>
      <c r="AO544" s="10"/>
      <c r="AP544" s="10"/>
      <c r="AQ544" s="10"/>
      <c r="AR544" s="10"/>
      <c r="AS544" s="10"/>
      <c r="AT544" s="11"/>
      <c r="AV544" s="20">
        <f ca="1">Table2[[#This Row],[cars_value]]/Table2[[#This Row],[cars]]</f>
        <v>24080.932842120277</v>
      </c>
      <c r="AW544" s="11"/>
      <c r="AX544" s="9">
        <f ca="1">IF(Table2[[#This Row],[debts]]&gt;$AY$14,1,0)</f>
        <v>1</v>
      </c>
      <c r="AY544" s="10"/>
      <c r="AZ544" s="11"/>
      <c r="BA544" s="27">
        <f ca="1">Table2[[#This Row],[mortage_left]]/Table2[[#This Row],[value_of_house]]</f>
        <v>0.68801884324925333</v>
      </c>
      <c r="BB544" s="10">
        <f t="shared" ca="1" si="207"/>
        <v>0</v>
      </c>
      <c r="BC544" s="10"/>
      <c r="BD544" s="10"/>
      <c r="BE544" s="6">
        <f ca="1">IF(Table2[[#This Row],[area]]="area1",Table2[[#This Row],[income]],0)</f>
        <v>0</v>
      </c>
      <c r="BF544" s="7">
        <f ca="1">IF(Table2[[#This Row],[area]]="area2",Table2[[#This Row],[income]],0)</f>
        <v>0</v>
      </c>
      <c r="BG544" s="7">
        <f ca="1">IF(Table2[[#This Row],[area]]="area3",Table2[[#This Row],[income]],0)</f>
        <v>31656</v>
      </c>
      <c r="BH544" s="7">
        <f ca="1">IF(Table2[[#This Row],[area]]="area4",Table2[[#This Row],[income]],0)</f>
        <v>0</v>
      </c>
      <c r="BI544" s="7">
        <f ca="1">IF(Table2[[#This Row],[area]]="area5",Table2[[#This Row],[income]],0)</f>
        <v>0</v>
      </c>
      <c r="BJ544" s="7">
        <f ca="1">IF(Table2[[#This Row],[area]]="area6",Table2[[#This Row],[income]],0)</f>
        <v>0</v>
      </c>
      <c r="BK544" s="7">
        <f ca="1">IF(Table2[[#This Row],[area]]="area7",Table2[[#This Row],[income]],0)</f>
        <v>0</v>
      </c>
      <c r="BL544" s="7">
        <f ca="1">IF(Table2[[#This Row],[area]]="area8",Table2[[#This Row],[income]],0)</f>
        <v>0</v>
      </c>
      <c r="BM544" s="7">
        <f ca="1">IF(Table2[[#This Row],[area]]="area9",Table2[[#This Row],[income]],0)</f>
        <v>0</v>
      </c>
      <c r="BN544" s="7">
        <f ca="1">IF(Table2[[#This Row],[area]]="area10",Table2[[#This Row],[income]],0)</f>
        <v>0</v>
      </c>
      <c r="BO544" s="6">
        <f ca="1">IF(Table2[[#This Row],[field_of_work]]="health",Table2[[#This Row],[income]],0)</f>
        <v>0</v>
      </c>
      <c r="BP544" s="7">
        <f ca="1">IF(Table2[[#This Row],[field_of_work]]="construction",Table2[[#This Row],[income]],0)</f>
        <v>0</v>
      </c>
      <c r="BQ544" s="7">
        <f ca="1">IF(Table2[[#This Row],[field_of_work]]="teaching",Table2[[#This Row],[income]],0)</f>
        <v>31656</v>
      </c>
      <c r="BR544" s="7">
        <f ca="1">IF(Table2[[#This Row],[field_of_work]]="IT",Table2[[#This Row],[income]],0)</f>
        <v>0</v>
      </c>
      <c r="BS544" s="7">
        <f ca="1">IF(Table2[[#This Row],[field_of_work]]="general work",Table2[[#This Row],[income]],0)</f>
        <v>0</v>
      </c>
      <c r="BT544" s="8">
        <f ca="1">IF(Table2[[#This Row],[field_of_work]]="agriculture",Table2[[#This Row],[income]],0)</f>
        <v>0</v>
      </c>
      <c r="BU544" s="9">
        <f ca="1">IF(Table2[[#This Row],[value_of_debts]]&gt;Table2[[#This Row],[income]],1,0)</f>
        <v>1</v>
      </c>
      <c r="BV544" s="10"/>
      <c r="BW544" s="6">
        <f ca="1">IF(Table2[[#This Row],[net_worth_of_person($)]]&gt;$BX$14,Table2[[#This Row],[age]],0)</f>
        <v>39</v>
      </c>
      <c r="BX544" s="8"/>
    </row>
    <row r="545" spans="30:76" ht="15" thickBot="1" x14ac:dyDescent="0.35">
      <c r="BD545" s="34" t="s">
        <v>76</v>
      </c>
      <c r="BE545" s="20">
        <f ca="1">AVERAGEIF(BE15:BE544,"&lt;&gt;0")</f>
        <v>57435.923076923078</v>
      </c>
      <c r="BF545" s="33">
        <f t="shared" ref="BF545:BN545" ca="1" si="208">AVERAGEIF(BF15:BF544,"&lt;&gt;0")</f>
        <v>62874.472222222219</v>
      </c>
      <c r="BG545" s="33">
        <f t="shared" ca="1" si="208"/>
        <v>54287.181818181816</v>
      </c>
      <c r="BH545" s="33">
        <f t="shared" ca="1" si="208"/>
        <v>54726.969696969696</v>
      </c>
      <c r="BI545" s="33">
        <f t="shared" ca="1" si="208"/>
        <v>60796.675000000003</v>
      </c>
      <c r="BJ545" s="33">
        <f t="shared" ca="1" si="208"/>
        <v>55553.205128205125</v>
      </c>
      <c r="BK545" s="33">
        <f t="shared" ca="1" si="208"/>
        <v>55905.268292682929</v>
      </c>
      <c r="BL545" s="33">
        <f t="shared" ca="1" si="208"/>
        <v>56699</v>
      </c>
      <c r="BM545" s="33">
        <f t="shared" ca="1" si="208"/>
        <v>61224.666666666664</v>
      </c>
      <c r="BN545" s="33">
        <f t="shared" ca="1" si="208"/>
        <v>58039.542372881355</v>
      </c>
      <c r="BO545" s="37">
        <f ca="1">AVERAGEIF(BO15:BO544,"&lt;&gt;0")</f>
        <v>58468.010989010989</v>
      </c>
      <c r="BP545" s="38">
        <f t="shared" ref="BP545:BT545" ca="1" si="209">AVERAGEIF(BP15:BP544,"&lt;&gt;0")</f>
        <v>56791.698113207545</v>
      </c>
      <c r="BQ545" s="38">
        <f t="shared" ca="1" si="209"/>
        <v>57224.055555555555</v>
      </c>
      <c r="BR545" s="38">
        <f t="shared" ca="1" si="209"/>
        <v>55207.612500000003</v>
      </c>
      <c r="BS545" s="38">
        <f t="shared" ca="1" si="209"/>
        <v>62674.537634408603</v>
      </c>
      <c r="BT545" s="39">
        <f t="shared" ca="1" si="209"/>
        <v>56117.954545454544</v>
      </c>
      <c r="BW545" s="42">
        <f ca="1">AVERAGEIF(BW15:BW544,"&lt;&gt;0")</f>
        <v>34.319672131147541</v>
      </c>
      <c r="BX545" s="11"/>
    </row>
    <row r="547" spans="30:76" x14ac:dyDescent="0.3">
      <c r="AD547" t="s">
        <v>43</v>
      </c>
    </row>
  </sheetData>
  <mergeCells count="22">
    <mergeCell ref="C7:F7"/>
    <mergeCell ref="C8:F8"/>
    <mergeCell ref="C9:F9"/>
    <mergeCell ref="R1:AF1"/>
    <mergeCell ref="BE13:BN13"/>
    <mergeCell ref="C3:N3"/>
    <mergeCell ref="C2:N2"/>
    <mergeCell ref="C4:F4"/>
    <mergeCell ref="C5:F5"/>
    <mergeCell ref="C6:F6"/>
    <mergeCell ref="O12:P12"/>
    <mergeCell ref="H4:M4"/>
    <mergeCell ref="H6:M6"/>
    <mergeCell ref="H9:N9"/>
    <mergeCell ref="H7:M7"/>
    <mergeCell ref="BO13:BT13"/>
    <mergeCell ref="AD12:BX12"/>
    <mergeCell ref="AD13:AG13"/>
    <mergeCell ref="AI13:AT13"/>
    <mergeCell ref="X13:Y13"/>
    <mergeCell ref="Z13:AA13"/>
    <mergeCell ref="AB13:AC13"/>
  </mergeCells>
  <phoneticPr fontId="1" type="noConversion"/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A4AB8-8B0B-4209-A072-7F336A9ECCBC}">
  <dimension ref="D1:AA50"/>
  <sheetViews>
    <sheetView showGridLines="0" zoomScale="70" zoomScaleNormal="70" workbookViewId="0">
      <selection activeCell="AC18" sqref="AC18"/>
    </sheetView>
  </sheetViews>
  <sheetFormatPr defaultRowHeight="14.4" x14ac:dyDescent="0.3"/>
  <sheetData>
    <row r="1" spans="4:27" x14ac:dyDescent="0.3">
      <c r="D1" s="132" t="s">
        <v>84</v>
      </c>
      <c r="E1" s="133"/>
      <c r="F1" s="133"/>
      <c r="G1" s="133"/>
      <c r="H1" s="133"/>
      <c r="I1" s="133"/>
      <c r="J1" s="133"/>
      <c r="K1" s="133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4"/>
    </row>
    <row r="2" spans="4:27" ht="15" thickBot="1" x14ac:dyDescent="0.35">
      <c r="D2" s="135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136"/>
      <c r="R2" s="136"/>
      <c r="S2" s="136"/>
      <c r="T2" s="136"/>
      <c r="U2" s="136"/>
      <c r="V2" s="136"/>
      <c r="W2" s="137"/>
    </row>
    <row r="3" spans="4:27" x14ac:dyDescent="0.3">
      <c r="D3" s="63" t="s">
        <v>81</v>
      </c>
      <c r="E3" s="64"/>
      <c r="F3" s="64"/>
      <c r="G3" s="65"/>
      <c r="H3" s="123" t="s">
        <v>85</v>
      </c>
      <c r="I3" s="124"/>
      <c r="J3" s="124"/>
      <c r="K3" s="125"/>
      <c r="L3" s="151" t="s">
        <v>86</v>
      </c>
      <c r="M3" s="152"/>
      <c r="N3" s="152"/>
      <c r="O3" s="152"/>
      <c r="P3" s="152"/>
      <c r="Q3" s="152"/>
      <c r="R3" s="152"/>
      <c r="S3" s="152"/>
      <c r="T3" s="152"/>
      <c r="U3" s="152"/>
      <c r="V3" s="152"/>
      <c r="W3" s="152"/>
    </row>
    <row r="4" spans="4:27" ht="15" thickBot="1" x14ac:dyDescent="0.35">
      <c r="D4" s="116"/>
      <c r="E4" s="138"/>
      <c r="F4" s="138"/>
      <c r="G4" s="139"/>
      <c r="H4" s="126"/>
      <c r="I4" s="127"/>
      <c r="J4" s="127"/>
      <c r="K4" s="128"/>
      <c r="L4" s="153"/>
      <c r="M4" s="154"/>
      <c r="N4" s="154"/>
      <c r="O4" s="154"/>
      <c r="P4" s="154"/>
      <c r="Q4" s="154"/>
      <c r="R4" s="154"/>
      <c r="S4" s="154"/>
      <c r="T4" s="154"/>
      <c r="U4" s="154"/>
      <c r="V4" s="154"/>
      <c r="W4" s="154"/>
    </row>
    <row r="5" spans="4:27" ht="16.2" thickBot="1" x14ac:dyDescent="0.35">
      <c r="D5" s="140" t="s">
        <v>82</v>
      </c>
      <c r="E5" s="141"/>
      <c r="F5" s="140" t="s">
        <v>83</v>
      </c>
      <c r="G5" s="141"/>
      <c r="H5" s="110">
        <f ca="1">dataset!AH14</f>
        <v>34.288679245283021</v>
      </c>
      <c r="I5" s="111"/>
      <c r="J5" s="111"/>
      <c r="K5" s="112"/>
      <c r="L5" s="118" t="s">
        <v>87</v>
      </c>
      <c r="M5" s="119"/>
      <c r="N5" s="118" t="s">
        <v>88</v>
      </c>
      <c r="O5" s="119"/>
      <c r="P5" s="118" t="s">
        <v>89</v>
      </c>
      <c r="Q5" s="119"/>
      <c r="R5" s="120" t="s">
        <v>6</v>
      </c>
      <c r="S5" s="120"/>
      <c r="T5" s="118" t="s">
        <v>90</v>
      </c>
      <c r="U5" s="119"/>
      <c r="V5" s="120" t="s">
        <v>91</v>
      </c>
      <c r="W5" s="119"/>
      <c r="Y5" s="151" t="s">
        <v>96</v>
      </c>
      <c r="Z5" s="152"/>
      <c r="AA5" s="166"/>
    </row>
    <row r="6" spans="4:27" ht="15" thickBot="1" x14ac:dyDescent="0.35">
      <c r="D6" s="123">
        <f ca="1">dataset!AF15</f>
        <v>270</v>
      </c>
      <c r="E6" s="80"/>
      <c r="F6" s="123">
        <f ca="1">dataset!AG15</f>
        <v>260</v>
      </c>
      <c r="G6" s="80"/>
      <c r="H6" s="113"/>
      <c r="I6" s="114"/>
      <c r="J6" s="114"/>
      <c r="K6" s="115"/>
      <c r="L6" s="123">
        <f ca="1">dataset!AO15</f>
        <v>91</v>
      </c>
      <c r="M6" s="80"/>
      <c r="N6" s="123">
        <f ca="1">dataset!AP15</f>
        <v>106</v>
      </c>
      <c r="O6" s="80"/>
      <c r="P6" s="123">
        <f ca="1">dataset!AQ15</f>
        <v>72</v>
      </c>
      <c r="Q6" s="80"/>
      <c r="R6" s="123">
        <f ca="1">dataset!AR15</f>
        <v>80</v>
      </c>
      <c r="S6" s="80"/>
      <c r="T6" s="123">
        <f ca="1">dataset!AS15</f>
        <v>93</v>
      </c>
      <c r="U6" s="80"/>
      <c r="V6" s="123">
        <f ca="1">dataset!AT15</f>
        <v>88</v>
      </c>
      <c r="W6" s="80"/>
      <c r="Y6" s="167"/>
      <c r="Z6" s="168"/>
      <c r="AA6" s="169"/>
    </row>
    <row r="7" spans="4:27" ht="15" thickBot="1" x14ac:dyDescent="0.35">
      <c r="D7" s="81"/>
      <c r="E7" s="82"/>
      <c r="F7" s="81"/>
      <c r="G7" s="82"/>
      <c r="H7" s="129"/>
      <c r="I7" s="130"/>
      <c r="J7" s="130"/>
      <c r="K7" s="131"/>
      <c r="L7" s="81"/>
      <c r="M7" s="82"/>
      <c r="N7" s="81"/>
      <c r="O7" s="82"/>
      <c r="P7" s="81"/>
      <c r="Q7" s="82"/>
      <c r="R7" s="81"/>
      <c r="S7" s="82"/>
      <c r="T7" s="81"/>
      <c r="U7" s="82"/>
      <c r="V7" s="81"/>
      <c r="W7" s="82"/>
      <c r="Y7" s="170" t="s">
        <v>97</v>
      </c>
      <c r="Z7" s="151">
        <v>1000</v>
      </c>
      <c r="AA7" s="166"/>
    </row>
    <row r="8" spans="4:27" ht="15" thickBot="1" x14ac:dyDescent="0.35">
      <c r="H8" s="123" t="s">
        <v>66</v>
      </c>
      <c r="I8" s="155"/>
      <c r="J8" s="155"/>
      <c r="K8" s="80"/>
      <c r="Y8" s="171"/>
      <c r="Z8" s="167"/>
      <c r="AA8" s="169"/>
    </row>
    <row r="9" spans="4:27" ht="15" thickBot="1" x14ac:dyDescent="0.35">
      <c r="H9" s="81"/>
      <c r="I9" s="156"/>
      <c r="J9" s="156"/>
      <c r="K9" s="82"/>
      <c r="Y9" s="170" t="s">
        <v>99</v>
      </c>
      <c r="Z9" s="172">
        <v>0.3</v>
      </c>
      <c r="AA9" s="166"/>
    </row>
    <row r="10" spans="4:27" ht="15" thickBot="1" x14ac:dyDescent="0.35">
      <c r="H10" s="157">
        <f ca="1">dataset!AU14</f>
        <v>57819.550943396229</v>
      </c>
      <c r="I10" s="158"/>
      <c r="J10" s="158"/>
      <c r="K10" s="159"/>
      <c r="Y10" s="171"/>
      <c r="Z10" s="167"/>
      <c r="AA10" s="169"/>
    </row>
    <row r="11" spans="4:27" x14ac:dyDescent="0.3">
      <c r="H11" s="160"/>
      <c r="I11" s="161"/>
      <c r="J11" s="161"/>
      <c r="K11" s="162"/>
      <c r="Y11" s="170" t="s">
        <v>100</v>
      </c>
      <c r="Z11" s="151">
        <v>10000</v>
      </c>
      <c r="AA11" s="166"/>
    </row>
    <row r="12" spans="4:27" ht="15" thickBot="1" x14ac:dyDescent="0.35">
      <c r="H12" s="163"/>
      <c r="I12" s="164"/>
      <c r="J12" s="164"/>
      <c r="K12" s="165"/>
      <c r="Y12" s="171"/>
      <c r="Z12" s="167"/>
      <c r="AA12" s="169"/>
    </row>
    <row r="13" spans="4:27" x14ac:dyDescent="0.3">
      <c r="H13" s="123" t="s">
        <v>92</v>
      </c>
      <c r="I13" s="155"/>
      <c r="J13" s="155"/>
      <c r="K13" s="80"/>
      <c r="L13" s="43"/>
    </row>
    <row r="14" spans="4:27" ht="15" thickBot="1" x14ac:dyDescent="0.35">
      <c r="H14" s="81"/>
      <c r="I14" s="156"/>
      <c r="J14" s="156"/>
      <c r="K14" s="82"/>
    </row>
    <row r="15" spans="4:27" x14ac:dyDescent="0.3">
      <c r="H15" s="157">
        <f ca="1">dataset!AW14</f>
        <v>29836.957186716838</v>
      </c>
      <c r="I15" s="158"/>
      <c r="J15" s="158"/>
      <c r="K15" s="159"/>
    </row>
    <row r="16" spans="4:27" x14ac:dyDescent="0.3">
      <c r="H16" s="160"/>
      <c r="I16" s="161"/>
      <c r="J16" s="161"/>
      <c r="K16" s="162"/>
    </row>
    <row r="17" spans="8:23" ht="15" thickBot="1" x14ac:dyDescent="0.35">
      <c r="H17" s="163"/>
      <c r="I17" s="164"/>
      <c r="J17" s="164"/>
      <c r="K17" s="165"/>
      <c r="M17" s="44"/>
      <c r="N17" s="44"/>
      <c r="O17" s="44"/>
      <c r="P17" s="44"/>
      <c r="Q17" s="44"/>
      <c r="R17" s="44"/>
    </row>
    <row r="18" spans="8:23" ht="15" thickBot="1" x14ac:dyDescent="0.35">
      <c r="H18" s="69"/>
      <c r="I18" s="69"/>
      <c r="J18" s="69"/>
      <c r="K18" s="69"/>
    </row>
    <row r="19" spans="8:23" x14ac:dyDescent="0.3">
      <c r="H19" s="70" t="s">
        <v>93</v>
      </c>
      <c r="I19" s="84"/>
      <c r="J19" s="84"/>
      <c r="K19" s="85"/>
    </row>
    <row r="20" spans="8:23" ht="15" thickBot="1" x14ac:dyDescent="0.35">
      <c r="H20" s="89"/>
      <c r="I20" s="90"/>
      <c r="J20" s="90"/>
      <c r="K20" s="91"/>
    </row>
    <row r="21" spans="8:23" x14ac:dyDescent="0.3">
      <c r="H21" s="142">
        <f ca="1">dataset!AZ14</f>
        <v>522</v>
      </c>
      <c r="I21" s="143"/>
      <c r="J21" s="143"/>
      <c r="K21" s="144"/>
    </row>
    <row r="22" spans="8:23" x14ac:dyDescent="0.3">
      <c r="H22" s="145"/>
      <c r="I22" s="146"/>
      <c r="J22" s="146"/>
      <c r="K22" s="147"/>
    </row>
    <row r="23" spans="8:23" ht="15" thickBot="1" x14ac:dyDescent="0.35">
      <c r="H23" s="148"/>
      <c r="I23" s="149"/>
      <c r="J23" s="149"/>
      <c r="K23" s="150"/>
    </row>
    <row r="24" spans="8:23" ht="15" thickBot="1" x14ac:dyDescent="0.35">
      <c r="H24" s="69"/>
      <c r="I24" s="69"/>
      <c r="J24" s="69"/>
      <c r="K24" s="69"/>
    </row>
    <row r="25" spans="8:23" x14ac:dyDescent="0.3">
      <c r="H25" s="70" t="s">
        <v>98</v>
      </c>
      <c r="I25" s="71"/>
      <c r="J25" s="71"/>
      <c r="K25" s="72"/>
      <c r="L25" s="63" t="s">
        <v>77</v>
      </c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</row>
    <row r="26" spans="8:23" ht="15" customHeight="1" thickBot="1" x14ac:dyDescent="0.35">
      <c r="H26" s="73"/>
      <c r="I26" s="74"/>
      <c r="J26" s="74"/>
      <c r="K26" s="75"/>
      <c r="L26" s="116"/>
      <c r="M26" s="117"/>
      <c r="N26" s="117"/>
      <c r="O26" s="117"/>
      <c r="P26" s="117"/>
      <c r="Q26" s="117"/>
      <c r="R26" s="117"/>
      <c r="S26" s="117"/>
      <c r="T26" s="117"/>
      <c r="U26" s="117"/>
      <c r="V26" s="117"/>
      <c r="W26" s="117"/>
    </row>
    <row r="27" spans="8:23" ht="15" thickBot="1" x14ac:dyDescent="0.35">
      <c r="H27" s="76"/>
      <c r="I27" s="77"/>
      <c r="J27" s="77"/>
      <c r="K27" s="78"/>
      <c r="L27" s="118" t="s">
        <v>87</v>
      </c>
      <c r="M27" s="119"/>
      <c r="N27" s="118" t="s">
        <v>88</v>
      </c>
      <c r="O27" s="119"/>
      <c r="P27" s="118" t="s">
        <v>89</v>
      </c>
      <c r="Q27" s="119"/>
      <c r="R27" s="120" t="s">
        <v>6</v>
      </c>
      <c r="S27" s="120"/>
      <c r="T27" s="118" t="s">
        <v>90</v>
      </c>
      <c r="U27" s="119"/>
      <c r="V27" s="120" t="s">
        <v>91</v>
      </c>
      <c r="W27" s="119"/>
    </row>
    <row r="28" spans="8:23" x14ac:dyDescent="0.3">
      <c r="H28" s="142">
        <f ca="1">dataset!BD14</f>
        <v>159</v>
      </c>
      <c r="I28" s="143"/>
      <c r="J28" s="143"/>
      <c r="K28" s="144"/>
      <c r="L28" s="79">
        <f ca="1">dataset!BO545</f>
        <v>58468.010989010989</v>
      </c>
      <c r="M28" s="80"/>
      <c r="N28" s="79">
        <f ca="1">dataset!BP545</f>
        <v>56791.698113207545</v>
      </c>
      <c r="O28" s="80"/>
      <c r="P28" s="79">
        <f ca="1">dataset!BQ545</f>
        <v>57224.055555555555</v>
      </c>
      <c r="Q28" s="80"/>
      <c r="R28" s="79">
        <f ca="1">dataset!BR545</f>
        <v>55207.612500000003</v>
      </c>
      <c r="S28" s="80"/>
      <c r="T28" s="79">
        <f ca="1">dataset!BS545</f>
        <v>62674.537634408603</v>
      </c>
      <c r="U28" s="80"/>
      <c r="V28" s="79">
        <f ca="1">dataset!BT545</f>
        <v>56117.954545454544</v>
      </c>
      <c r="W28" s="80"/>
    </row>
    <row r="29" spans="8:23" ht="15" thickBot="1" x14ac:dyDescent="0.35">
      <c r="H29" s="145"/>
      <c r="I29" s="146"/>
      <c r="J29" s="146"/>
      <c r="K29" s="147"/>
      <c r="L29" s="81"/>
      <c r="M29" s="82"/>
      <c r="N29" s="81"/>
      <c r="O29" s="82"/>
      <c r="P29" s="81"/>
      <c r="Q29" s="82"/>
      <c r="R29" s="81"/>
      <c r="S29" s="82"/>
      <c r="T29" s="81"/>
      <c r="U29" s="82"/>
      <c r="V29" s="81"/>
      <c r="W29" s="82"/>
    </row>
    <row r="30" spans="8:23" ht="15" thickBot="1" x14ac:dyDescent="0.35">
      <c r="H30" s="148"/>
      <c r="I30" s="149"/>
      <c r="J30" s="149"/>
      <c r="K30" s="150"/>
    </row>
    <row r="31" spans="8:23" ht="15" thickBot="1" x14ac:dyDescent="0.35">
      <c r="H31" s="69"/>
      <c r="I31" s="69"/>
      <c r="J31" s="69"/>
      <c r="K31" s="69"/>
      <c r="T31" t="s">
        <v>43</v>
      </c>
    </row>
    <row r="32" spans="8:23" x14ac:dyDescent="0.3">
      <c r="H32" s="83" t="s">
        <v>102</v>
      </c>
      <c r="I32" s="93"/>
      <c r="J32" s="93"/>
      <c r="K32" s="94"/>
    </row>
    <row r="33" spans="4:23" ht="14.4" customHeight="1" x14ac:dyDescent="0.3">
      <c r="H33" s="95"/>
      <c r="I33" s="96"/>
      <c r="J33" s="96"/>
      <c r="K33" s="97"/>
    </row>
    <row r="34" spans="4:23" ht="15" thickBot="1" x14ac:dyDescent="0.35">
      <c r="H34" s="98"/>
      <c r="I34" s="99"/>
      <c r="J34" s="99"/>
      <c r="K34" s="100"/>
      <c r="O34" t="s">
        <v>43</v>
      </c>
    </row>
    <row r="35" spans="4:23" x14ac:dyDescent="0.3">
      <c r="H35" s="101">
        <f ca="1">dataset!BV13</f>
        <v>0.98113207547169812</v>
      </c>
      <c r="I35" s="102"/>
      <c r="J35" s="102"/>
      <c r="K35" s="103"/>
    </row>
    <row r="36" spans="4:23" x14ac:dyDescent="0.3">
      <c r="H36" s="104"/>
      <c r="I36" s="105"/>
      <c r="J36" s="105"/>
      <c r="K36" s="106"/>
    </row>
    <row r="37" spans="4:23" ht="15" thickBot="1" x14ac:dyDescent="0.35">
      <c r="H37" s="107"/>
      <c r="I37" s="108"/>
      <c r="J37" s="108"/>
      <c r="K37" s="109"/>
    </row>
    <row r="38" spans="4:23" ht="15" thickBot="1" x14ac:dyDescent="0.35">
      <c r="H38" s="92"/>
      <c r="I38" s="92"/>
      <c r="J38" s="92"/>
      <c r="K38" s="92"/>
    </row>
    <row r="39" spans="4:23" x14ac:dyDescent="0.3">
      <c r="H39" s="83" t="s">
        <v>101</v>
      </c>
      <c r="I39" s="84"/>
      <c r="J39" s="84"/>
      <c r="K39" s="85"/>
    </row>
    <row r="40" spans="4:23" ht="14.4" customHeight="1" x14ac:dyDescent="0.3">
      <c r="H40" s="86"/>
      <c r="I40" s="87"/>
      <c r="J40" s="87"/>
      <c r="K40" s="88"/>
    </row>
    <row r="41" spans="4:23" ht="15" customHeight="1" thickBot="1" x14ac:dyDescent="0.35">
      <c r="H41" s="89"/>
      <c r="I41" s="90"/>
      <c r="J41" s="90"/>
      <c r="K41" s="91"/>
    </row>
    <row r="42" spans="4:23" x14ac:dyDescent="0.3">
      <c r="H42" s="110">
        <f ca="1">dataset!BW545</f>
        <v>34.319672131147541</v>
      </c>
      <c r="I42" s="111"/>
      <c r="J42" s="111"/>
      <c r="K42" s="112"/>
    </row>
    <row r="43" spans="4:23" x14ac:dyDescent="0.3">
      <c r="H43" s="113"/>
      <c r="I43" s="114"/>
      <c r="J43" s="114"/>
      <c r="K43" s="115"/>
    </row>
    <row r="44" spans="4:23" ht="15" thickBot="1" x14ac:dyDescent="0.35">
      <c r="H44" s="113"/>
      <c r="I44" s="114"/>
      <c r="J44" s="114"/>
      <c r="K44" s="115"/>
    </row>
    <row r="45" spans="4:23" x14ac:dyDescent="0.3">
      <c r="D45" s="63" t="s">
        <v>94</v>
      </c>
      <c r="E45" s="64"/>
      <c r="F45" s="64"/>
      <c r="G45" s="64"/>
      <c r="H45" s="64"/>
      <c r="I45" s="64"/>
      <c r="J45" s="64"/>
      <c r="K45" s="64"/>
      <c r="L45" s="64"/>
      <c r="M45" s="64"/>
      <c r="N45" s="64"/>
      <c r="O45" s="64"/>
      <c r="P45" s="64"/>
      <c r="Q45" s="64"/>
      <c r="R45" s="64"/>
      <c r="S45" s="64"/>
      <c r="T45" s="64"/>
      <c r="U45" s="64"/>
      <c r="V45" s="64"/>
      <c r="W45" s="65"/>
    </row>
    <row r="46" spans="4:23" ht="15" thickBot="1" x14ac:dyDescent="0.35">
      <c r="D46" s="66"/>
      <c r="E46" s="67"/>
      <c r="F46" s="67"/>
      <c r="G46" s="67"/>
      <c r="H46" s="67"/>
      <c r="I46" s="67"/>
      <c r="J46" s="67"/>
      <c r="K46" s="67"/>
      <c r="L46" s="67"/>
      <c r="M46" s="67"/>
      <c r="N46" s="67"/>
      <c r="O46" s="67"/>
      <c r="P46" s="67"/>
      <c r="Q46" s="67"/>
      <c r="R46" s="67"/>
      <c r="S46" s="67"/>
      <c r="T46" s="67"/>
      <c r="U46" s="67"/>
      <c r="V46" s="67"/>
      <c r="W46" s="68"/>
    </row>
    <row r="47" spans="4:23" ht="16.2" thickBot="1" x14ac:dyDescent="0.35">
      <c r="D47" s="121" t="s">
        <v>20</v>
      </c>
      <c r="E47" s="122"/>
      <c r="F47" s="121" t="s">
        <v>21</v>
      </c>
      <c r="G47" s="122"/>
      <c r="H47" s="121" t="s">
        <v>22</v>
      </c>
      <c r="I47" s="122"/>
      <c r="J47" s="121" t="s">
        <v>23</v>
      </c>
      <c r="K47" s="122"/>
      <c r="L47" s="121" t="s">
        <v>24</v>
      </c>
      <c r="M47" s="122"/>
      <c r="N47" s="121" t="s">
        <v>25</v>
      </c>
      <c r="O47" s="122"/>
      <c r="P47" s="121" t="s">
        <v>26</v>
      </c>
      <c r="Q47" s="122"/>
      <c r="R47" s="121" t="s">
        <v>27</v>
      </c>
      <c r="S47" s="122"/>
      <c r="T47" s="121" t="s">
        <v>28</v>
      </c>
      <c r="U47" s="122"/>
      <c r="V47" s="121" t="s">
        <v>29</v>
      </c>
      <c r="W47" s="122"/>
    </row>
    <row r="48" spans="4:23" x14ac:dyDescent="0.3">
      <c r="D48" s="79">
        <f ca="1">dataset!BE545</f>
        <v>57435.923076923078</v>
      </c>
      <c r="E48" s="80"/>
      <c r="F48" s="79">
        <f ca="1">dataset!BF545</f>
        <v>62874.472222222219</v>
      </c>
      <c r="G48" s="80"/>
      <c r="H48" s="79">
        <f ca="1">dataset!BG545</f>
        <v>54287.181818181816</v>
      </c>
      <c r="I48" s="80"/>
      <c r="J48" s="79">
        <f ca="1">dataset!BH545</f>
        <v>54726.969696969696</v>
      </c>
      <c r="K48" s="80"/>
      <c r="L48" s="79">
        <f ca="1">dataset!BI545</f>
        <v>60796.675000000003</v>
      </c>
      <c r="M48" s="80"/>
      <c r="N48" s="79">
        <f ca="1">dataset!BJ545</f>
        <v>55553.205128205125</v>
      </c>
      <c r="O48" s="80"/>
      <c r="P48" s="79">
        <f ca="1">dataset!BK545</f>
        <v>55905.268292682929</v>
      </c>
      <c r="Q48" s="80"/>
      <c r="R48" s="79">
        <f ca="1">dataset!BL545</f>
        <v>56699</v>
      </c>
      <c r="S48" s="80"/>
      <c r="T48" s="79">
        <f ca="1">dataset!BM545</f>
        <v>61224.666666666664</v>
      </c>
      <c r="U48" s="80"/>
      <c r="V48" s="79">
        <f ca="1">dataset!BN545</f>
        <v>58039.542372881355</v>
      </c>
      <c r="W48" s="80"/>
    </row>
    <row r="49" spans="4:23" ht="15" thickBot="1" x14ac:dyDescent="0.35">
      <c r="D49" s="81"/>
      <c r="E49" s="82"/>
      <c r="F49" s="81"/>
      <c r="G49" s="82"/>
      <c r="H49" s="81"/>
      <c r="I49" s="82"/>
      <c r="J49" s="81"/>
      <c r="K49" s="82"/>
      <c r="L49" s="81"/>
      <c r="M49" s="82"/>
      <c r="N49" s="81"/>
      <c r="O49" s="82"/>
      <c r="P49" s="81"/>
      <c r="Q49" s="82"/>
      <c r="R49" s="81"/>
      <c r="S49" s="82"/>
      <c r="T49" s="81"/>
      <c r="U49" s="82"/>
      <c r="V49" s="81"/>
      <c r="W49" s="82"/>
    </row>
    <row r="50" spans="4:23" ht="15.6" x14ac:dyDescent="0.3">
      <c r="D50" s="45"/>
      <c r="E50" s="45"/>
      <c r="F50" s="45"/>
      <c r="G50" s="45"/>
      <c r="H50" s="45"/>
      <c r="I50" s="45"/>
      <c r="J50" s="45"/>
      <c r="K50" s="45"/>
      <c r="L50" s="45"/>
      <c r="M50" s="45"/>
      <c r="N50" s="45"/>
      <c r="O50" s="45"/>
      <c r="P50" s="45"/>
      <c r="Q50" s="45"/>
      <c r="R50" s="45"/>
      <c r="S50" s="45"/>
      <c r="T50" s="45"/>
      <c r="U50" s="45"/>
      <c r="V50" s="45"/>
      <c r="W50" s="45"/>
    </row>
  </sheetData>
  <mergeCells count="78">
    <mergeCell ref="V6:W7"/>
    <mergeCell ref="H8:K9"/>
    <mergeCell ref="H10:K12"/>
    <mergeCell ref="Y5:AA6"/>
    <mergeCell ref="Y7:Y8"/>
    <mergeCell ref="Y9:Y10"/>
    <mergeCell ref="Y11:Y12"/>
    <mergeCell ref="Z7:AA8"/>
    <mergeCell ref="Z9:AA10"/>
    <mergeCell ref="Z11:AA12"/>
    <mergeCell ref="D1:W2"/>
    <mergeCell ref="D3:G4"/>
    <mergeCell ref="D5:E5"/>
    <mergeCell ref="F5:G5"/>
    <mergeCell ref="H28:K30"/>
    <mergeCell ref="L3:W4"/>
    <mergeCell ref="H13:K14"/>
    <mergeCell ref="H15:K17"/>
    <mergeCell ref="H19:K20"/>
    <mergeCell ref="H21:K23"/>
    <mergeCell ref="V5:W5"/>
    <mergeCell ref="L6:M7"/>
    <mergeCell ref="N6:O7"/>
    <mergeCell ref="P6:Q7"/>
    <mergeCell ref="R6:S7"/>
    <mergeCell ref="T6:U7"/>
    <mergeCell ref="D6:E7"/>
    <mergeCell ref="F6:G7"/>
    <mergeCell ref="H3:K4"/>
    <mergeCell ref="H5:K7"/>
    <mergeCell ref="T5:U5"/>
    <mergeCell ref="L5:M5"/>
    <mergeCell ref="N5:O5"/>
    <mergeCell ref="P5:Q5"/>
    <mergeCell ref="R5:S5"/>
    <mergeCell ref="T27:U27"/>
    <mergeCell ref="V27:W27"/>
    <mergeCell ref="L28:M29"/>
    <mergeCell ref="N28:O29"/>
    <mergeCell ref="P28:Q29"/>
    <mergeCell ref="R28:S29"/>
    <mergeCell ref="T28:U29"/>
    <mergeCell ref="N47:O47"/>
    <mergeCell ref="P47:Q47"/>
    <mergeCell ref="R47:S47"/>
    <mergeCell ref="T47:U47"/>
    <mergeCell ref="V47:W47"/>
    <mergeCell ref="D47:E47"/>
    <mergeCell ref="F47:G47"/>
    <mergeCell ref="H47:I47"/>
    <mergeCell ref="J47:K47"/>
    <mergeCell ref="L47:M47"/>
    <mergeCell ref="D48:E49"/>
    <mergeCell ref="F48:G49"/>
    <mergeCell ref="H48:I49"/>
    <mergeCell ref="J48:K49"/>
    <mergeCell ref="L48:M49"/>
    <mergeCell ref="N48:O49"/>
    <mergeCell ref="P48:Q49"/>
    <mergeCell ref="R48:S49"/>
    <mergeCell ref="T48:U49"/>
    <mergeCell ref="V48:W49"/>
    <mergeCell ref="D45:W46"/>
    <mergeCell ref="H31:K31"/>
    <mergeCell ref="H25:K27"/>
    <mergeCell ref="H24:K24"/>
    <mergeCell ref="H18:K18"/>
    <mergeCell ref="V28:W29"/>
    <mergeCell ref="H39:K41"/>
    <mergeCell ref="H38:K38"/>
    <mergeCell ref="H32:K34"/>
    <mergeCell ref="H35:K37"/>
    <mergeCell ref="H42:K44"/>
    <mergeCell ref="L25:W26"/>
    <mergeCell ref="L27:M27"/>
    <mergeCell ref="N27:O27"/>
    <mergeCell ref="P27:Q27"/>
    <mergeCell ref="R27:S27"/>
  </mergeCells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dataset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Vishal Yadav</dc:creator>
  <cp:lastModifiedBy>Vishal Yadav</cp:lastModifiedBy>
  <dcterms:created xsi:type="dcterms:W3CDTF">2023-05-04T06:39:44Z</dcterms:created>
  <dcterms:modified xsi:type="dcterms:W3CDTF">2023-05-09T15:39:51Z</dcterms:modified>
</cp:coreProperties>
</file>