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\\fs-f1\l6489\PRJ\STEO_NEW\Charts\xls\"/>
    </mc:Choice>
  </mc:AlternateContent>
  <xr:revisionPtr revIDLastSave="0" documentId="13_ncr:1_{26482AE3-489B-4E75-BC6A-CC2ACC31CAC5}" xr6:coauthVersionLast="47" xr6:coauthVersionMax="47" xr10:uidLastSave="{00000000-0000-0000-0000-000000000000}"/>
  <bookViews>
    <workbookView xWindow="4590" yWindow="4590" windowWidth="21600" windowHeight="13635" xr2:uid="{BE53E07B-435F-4BDE-9FF5-23FD8A56D86D}"/>
  </bookViews>
  <sheets>
    <sheet name="4" sheetId="2" r:id="rId1"/>
  </sheets>
  <externalReferences>
    <externalReference r:id="rId2"/>
  </externalReferences>
  <definedNames>
    <definedName name="_Order1" hidden="1">255</definedName>
    <definedName name="_Order2" hidden="1">255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"6/2/98"</definedName>
    <definedName name="HTML_LineAfter" hidden="1">FALSE</definedName>
    <definedName name="HTML_LineBefore" hidden="1">FALSE</definedName>
    <definedName name="HTML_Name" hidden="1">"Arti Choxi -"</definedName>
    <definedName name="HTML_OBDlg2" hidden="1">TRUE</definedName>
    <definedName name="HTML_OBDlg4" hidden="1">TRUE</definedName>
    <definedName name="HTML_OS" hidden="1">0</definedName>
    <definedName name="HTML_PathFile" hidden="1">"H:\PRJ\STEO_NEW\5TABB.htm"</definedName>
    <definedName name="HTML_Title" hidden="1">""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'4'!$A$1:$O$46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7" i="2" l="1"/>
  <c r="A96" i="2"/>
  <c r="E96" i="2" s="1"/>
  <c r="A95" i="2"/>
  <c r="E95" i="2" s="1"/>
  <c r="A94" i="2"/>
  <c r="E94" i="2" s="1"/>
  <c r="A93" i="2"/>
  <c r="A92" i="2"/>
  <c r="E92" i="2" s="1"/>
  <c r="A91" i="2"/>
  <c r="E91" i="2" s="1"/>
  <c r="A90" i="2"/>
  <c r="E90" i="2" s="1"/>
  <c r="A89" i="2"/>
  <c r="A88" i="2"/>
  <c r="E88" i="2" s="1"/>
  <c r="A87" i="2"/>
  <c r="E87" i="2" s="1"/>
  <c r="A86" i="2"/>
  <c r="A85" i="2"/>
  <c r="A84" i="2"/>
  <c r="A83" i="2"/>
  <c r="E83" i="2" s="1"/>
  <c r="A82" i="2"/>
  <c r="E82" i="2" s="1"/>
  <c r="A81" i="2"/>
  <c r="E80" i="2"/>
  <c r="A80" i="2"/>
  <c r="A79" i="2"/>
  <c r="E79" i="2" s="1"/>
  <c r="A78" i="2"/>
  <c r="E78" i="2" s="1"/>
  <c r="A77" i="2"/>
  <c r="E76" i="2"/>
  <c r="A76" i="2"/>
  <c r="A75" i="2"/>
  <c r="E75" i="2" s="1"/>
  <c r="A74" i="2"/>
  <c r="A73" i="2"/>
  <c r="A72" i="2"/>
  <c r="E71" i="2"/>
  <c r="A71" i="2"/>
  <c r="A70" i="2"/>
  <c r="E70" i="2" s="1"/>
  <c r="A69" i="2"/>
  <c r="E69" i="2" s="1"/>
  <c r="A68" i="2"/>
  <c r="A67" i="2"/>
  <c r="A66" i="2"/>
  <c r="E66" i="2" s="1"/>
  <c r="A65" i="2"/>
  <c r="E65" i="2" s="1"/>
  <c r="A64" i="2"/>
  <c r="A63" i="2"/>
  <c r="A62" i="2"/>
  <c r="A61" i="2"/>
  <c r="A60" i="2"/>
  <c r="E60" i="2" s="1"/>
  <c r="A59" i="2"/>
  <c r="E58" i="2"/>
  <c r="A58" i="2"/>
  <c r="A57" i="2"/>
  <c r="E57" i="2" s="1"/>
  <c r="A56" i="2"/>
  <c r="E56" i="2" s="1"/>
  <c r="A55" i="2"/>
  <c r="A54" i="2"/>
  <c r="A53" i="2"/>
  <c r="E53" i="2" s="1"/>
  <c r="A52" i="2"/>
  <c r="E52" i="2" s="1"/>
  <c r="A51" i="2"/>
  <c r="A50" i="2"/>
  <c r="E81" i="2" s="1"/>
  <c r="L44" i="2"/>
  <c r="K44" i="2"/>
  <c r="J44" i="2"/>
  <c r="I44" i="2"/>
  <c r="L42" i="2"/>
  <c r="K42" i="2"/>
  <c r="J42" i="2"/>
  <c r="I42" i="2"/>
  <c r="L41" i="2"/>
  <c r="K41" i="2"/>
  <c r="J41" i="2"/>
  <c r="I41" i="2"/>
  <c r="L40" i="2"/>
  <c r="K40" i="2"/>
  <c r="J40" i="2"/>
  <c r="I40" i="2"/>
  <c r="L39" i="2"/>
  <c r="K39" i="2"/>
  <c r="J39" i="2"/>
  <c r="I39" i="2"/>
  <c r="L38" i="2"/>
  <c r="J38" i="2"/>
  <c r="G38" i="2"/>
  <c r="F38" i="2"/>
  <c r="K38" i="2" s="1"/>
  <c r="E38" i="2"/>
  <c r="D38" i="2"/>
  <c r="I38" i="2" s="1"/>
  <c r="C38" i="2"/>
  <c r="C43" i="2" s="1"/>
  <c r="L37" i="2"/>
  <c r="K37" i="2"/>
  <c r="J37" i="2"/>
  <c r="I37" i="2"/>
  <c r="L36" i="2"/>
  <c r="K36" i="2"/>
  <c r="J36" i="2"/>
  <c r="I36" i="2"/>
  <c r="L35" i="2"/>
  <c r="K35" i="2"/>
  <c r="J35" i="2"/>
  <c r="I35" i="2"/>
  <c r="L34" i="2"/>
  <c r="K34" i="2"/>
  <c r="J34" i="2"/>
  <c r="I34" i="2"/>
  <c r="K33" i="2"/>
  <c r="G33" i="2"/>
  <c r="L33" i="2" s="1"/>
  <c r="F33" i="2"/>
  <c r="E33" i="2"/>
  <c r="J33" i="2" s="1"/>
  <c r="D33" i="2"/>
  <c r="I33" i="2" s="1"/>
  <c r="C33" i="2"/>
  <c r="L32" i="2"/>
  <c r="K32" i="2"/>
  <c r="J32" i="2"/>
  <c r="I32" i="2"/>
  <c r="L31" i="2"/>
  <c r="K31" i="2"/>
  <c r="J31" i="2"/>
  <c r="I31" i="2"/>
  <c r="L30" i="2"/>
  <c r="K30" i="2"/>
  <c r="J30" i="2"/>
  <c r="I30" i="2"/>
  <c r="K29" i="2"/>
  <c r="J29" i="2"/>
  <c r="G29" i="2"/>
  <c r="G43" i="2" s="1"/>
  <c r="L43" i="2" s="1"/>
  <c r="F29" i="2"/>
  <c r="F43" i="2" s="1"/>
  <c r="E29" i="2"/>
  <c r="E43" i="2" s="1"/>
  <c r="J43" i="2" s="1"/>
  <c r="D29" i="2"/>
  <c r="D43" i="2" s="1"/>
  <c r="I43" i="2" s="1"/>
  <c r="C29" i="2"/>
  <c r="L28" i="2"/>
  <c r="K28" i="2"/>
  <c r="J28" i="2"/>
  <c r="I28" i="2"/>
  <c r="K43" i="2" l="1"/>
  <c r="E54" i="2"/>
  <c r="E67" i="2"/>
  <c r="E84" i="2"/>
  <c r="E89" i="2"/>
  <c r="E93" i="2"/>
  <c r="I29" i="2"/>
  <c r="E63" i="2"/>
  <c r="E51" i="2"/>
  <c r="E55" i="2"/>
  <c r="E59" i="2"/>
  <c r="E64" i="2"/>
  <c r="E68" i="2"/>
  <c r="E72" i="2"/>
  <c r="E77" i="2"/>
  <c r="L29" i="2"/>
</calcChain>
</file>

<file path=xl/sharedStrings.xml><?xml version="1.0" encoding="utf-8"?>
<sst xmlns="http://schemas.openxmlformats.org/spreadsheetml/2006/main" count="58" uniqueCount="41">
  <si>
    <t>U.S. Energy Information Administration, Short-Term Energy Outlook, September 2023</t>
  </si>
  <si>
    <t>Series names for chart</t>
  </si>
  <si>
    <t>OPEC Countries</t>
  </si>
  <si>
    <t>PAPR_OPEC</t>
  </si>
  <si>
    <t>North America</t>
  </si>
  <si>
    <t xml:space="preserve">   Canada</t>
  </si>
  <si>
    <t>PAPR_CA</t>
  </si>
  <si>
    <t xml:space="preserve">   Mexico</t>
  </si>
  <si>
    <t>PAPR_MX</t>
  </si>
  <si>
    <t xml:space="preserve">   United States</t>
  </si>
  <si>
    <t>PAPR_US</t>
  </si>
  <si>
    <t>Eurasia</t>
  </si>
  <si>
    <t xml:space="preserve">   Russia</t>
  </si>
  <si>
    <t>PAPR_RS</t>
  </si>
  <si>
    <t xml:space="preserve">   Azerbaijan</t>
  </si>
  <si>
    <t>PAPR_AJ</t>
  </si>
  <si>
    <t xml:space="preserve">   Kazakhstan</t>
  </si>
  <si>
    <t>PAPR_KZ</t>
  </si>
  <si>
    <t xml:space="preserve">   Turkmenistan</t>
  </si>
  <si>
    <t>PAPR_TX</t>
  </si>
  <si>
    <t>Latin America</t>
  </si>
  <si>
    <t xml:space="preserve">   Argentina</t>
  </si>
  <si>
    <t>PAPR_AR</t>
  </si>
  <si>
    <t xml:space="preserve">   Brazil</t>
  </si>
  <si>
    <t>PAPR_BR</t>
  </si>
  <si>
    <t xml:space="preserve">   Colombia</t>
  </si>
  <si>
    <t>PAPR_CO</t>
  </si>
  <si>
    <t xml:space="preserve">   Other Latin America</t>
  </si>
  <si>
    <t>PAPR_OLA</t>
  </si>
  <si>
    <t>Other Non-OPEC</t>
  </si>
  <si>
    <t>World Total</t>
  </si>
  <si>
    <t>PAPR_WORLD</t>
  </si>
  <si>
    <t>annual production (million barrels per day)</t>
  </si>
  <si>
    <t>production Growth (million barrels per day)</t>
  </si>
  <si>
    <t>Region / Country</t>
  </si>
  <si>
    <t>Data source: U.S. Energy Information Administration, Short-Term Energy Outlook, September 2023</t>
  </si>
  <si>
    <t>monthly history</t>
  </si>
  <si>
    <t>monthly forecast</t>
  </si>
  <si>
    <t>annual average</t>
  </si>
  <si>
    <t>all months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</si>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</sst>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\ yyyy"/>
    <numFmt numFmtId="165" formatCode="#,##0.000"/>
    <numFmt numFmtId="166" formatCode="0.000"/>
    <numFmt numFmtId="167" formatCode="mmm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41">
    <xf numFmtId="0" fontId="0" fillId="0" borderId="0" xfId="0"/>
    <xf numFmtId="164" fontId="3" fillId="0" borderId="0" xfId="1" applyNumberFormat="1" applyFont="1"/>
    <xf numFmtId="0" fontId="2" fillId="0" borderId="0" xfId="1"/>
    <xf numFmtId="0" fontId="4" fillId="0" borderId="0" xfId="2" applyAlignment="1" applyProtection="1"/>
    <xf numFmtId="0" fontId="2" fillId="2" borderId="0" xfId="1" applyFill="1"/>
    <xf numFmtId="0" fontId="5" fillId="0" borderId="0" xfId="1" applyFont="1"/>
    <xf numFmtId="0" fontId="6" fillId="0" borderId="1" xfId="1" applyFont="1" applyBorder="1"/>
    <xf numFmtId="0" fontId="2" fillId="0" borderId="2" xfId="1" applyBorder="1"/>
    <xf numFmtId="0" fontId="2" fillId="0" borderId="3" xfId="1" applyBorder="1" applyAlignment="1">
      <alignment horizontal="left"/>
    </xf>
    <xf numFmtId="0" fontId="2" fillId="0" borderId="4" xfId="1" applyBorder="1"/>
    <xf numFmtId="0" fontId="2" fillId="0" borderId="5" xfId="1" applyBorder="1" applyAlignment="1">
      <alignment horizontal="left"/>
    </xf>
    <xf numFmtId="0" fontId="2" fillId="0" borderId="6" xfId="1" applyBorder="1"/>
    <xf numFmtId="2" fontId="2" fillId="0" borderId="5" xfId="1" applyNumberFormat="1" applyBorder="1"/>
    <xf numFmtId="0" fontId="2" fillId="0" borderId="7" xfId="1" applyBorder="1" applyAlignment="1">
      <alignment horizontal="left"/>
    </xf>
    <xf numFmtId="0" fontId="2" fillId="0" borderId="8" xfId="1" applyBorder="1"/>
    <xf numFmtId="0" fontId="7" fillId="0" borderId="0" xfId="1" applyFont="1"/>
    <xf numFmtId="0" fontId="7" fillId="0" borderId="9" xfId="1" applyFont="1" applyBorder="1"/>
    <xf numFmtId="0" fontId="7" fillId="0" borderId="9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7" fillId="0" borderId="9" xfId="1" applyFont="1" applyBorder="1" applyAlignment="1">
      <alignment horizontal="left"/>
    </xf>
    <xf numFmtId="0" fontId="2" fillId="0" borderId="9" xfId="1" applyBorder="1"/>
    <xf numFmtId="0" fontId="2" fillId="0" borderId="0" xfId="1" applyAlignment="1">
      <alignment horizontal="left"/>
    </xf>
    <xf numFmtId="165" fontId="2" fillId="0" borderId="0" xfId="1" quotePrefix="1" applyNumberFormat="1"/>
    <xf numFmtId="166" fontId="2" fillId="0" borderId="0" xfId="1" applyNumberFormat="1"/>
    <xf numFmtId="2" fontId="2" fillId="0" borderId="0" xfId="1" applyNumberFormat="1"/>
    <xf numFmtId="0" fontId="2" fillId="0" borderId="9" xfId="1" applyBorder="1" applyAlignment="1">
      <alignment horizontal="left"/>
    </xf>
    <xf numFmtId="165" fontId="2" fillId="0" borderId="9" xfId="1" quotePrefix="1" applyNumberFormat="1" applyBorder="1"/>
    <xf numFmtId="166" fontId="2" fillId="0" borderId="9" xfId="1" applyNumberFormat="1" applyBorder="1"/>
    <xf numFmtId="2" fontId="2" fillId="0" borderId="9" xfId="1" applyNumberFormat="1" applyBorder="1"/>
    <xf numFmtId="0" fontId="7" fillId="0" borderId="0" xfId="1" quotePrefix="1" applyFont="1"/>
    <xf numFmtId="0" fontId="8" fillId="0" borderId="0" xfId="3" applyFont="1"/>
    <xf numFmtId="0" fontId="8" fillId="0" borderId="0" xfId="3" applyFont="1" applyAlignment="1">
      <alignment wrapText="1"/>
    </xf>
    <xf numFmtId="0" fontId="8" fillId="0" borderId="9" xfId="3" applyFont="1" applyBorder="1" applyAlignment="1">
      <alignment wrapText="1"/>
    </xf>
    <xf numFmtId="167" fontId="2" fillId="0" borderId="0" xfId="1" quotePrefix="1" applyNumberFormat="1" applyAlignment="1">
      <alignment horizontal="right"/>
    </xf>
    <xf numFmtId="2" fontId="2" fillId="0" borderId="10" xfId="1" quotePrefix="1" applyNumberFormat="1" applyBorder="1" applyAlignment="1">
      <alignment horizontal="center"/>
    </xf>
    <xf numFmtId="2" fontId="2" fillId="0" borderId="10" xfId="1" applyNumberFormat="1" applyBorder="1" applyAlignment="1">
      <alignment horizontal="center"/>
    </xf>
    <xf numFmtId="0" fontId="1" fillId="0" borderId="0" xfId="3"/>
    <xf numFmtId="166" fontId="1" fillId="0" borderId="0" xfId="3" quotePrefix="1" applyNumberFormat="1"/>
    <xf numFmtId="166" fontId="1" fillId="0" borderId="0" xfId="3" applyNumberFormat="1"/>
    <xf numFmtId="0" fontId="2" fillId="0" borderId="0" xfId="1" quotePrefix="1"/>
    <xf numFmtId="0" fontId="2" fillId="0" borderId="9" xfId="1" applyBorder="1" applyAlignment="1">
      <alignment horizontal="right"/>
    </xf>
  </cellXfs>
  <cellStyles count="4">
    <cellStyle name="Hyperlink" xfId="2" builtinId="8"/>
    <cellStyle name="Normal" xfId="0" builtinId="0"/>
    <cellStyle name="Normal 2" xfId="1" xr:uid="{BF3C8235-0084-45C9-BA30-B943A66CE704}"/>
    <cellStyle name="Normal 4 2" xfId="3" xr:uid="{D26FE758-2822-4C74-B4AE-A72CD06E34DE}"/>
  </cellStyles>
  <dxfs count="2"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5475357247012"/>
          <c:y val="0.12235439320084991"/>
          <c:w val="0.78756014873140856"/>
          <c:h val="0.72356642919635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'4'!$B$28</c:f>
              <c:strCache>
                <c:ptCount val="1"/>
                <c:pt idx="0">
                  <c:v>OPEC Countries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'4'!$I$27:$L$27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'4'!$I$28:$L$28</c:f>
              <c:numCache>
                <c:formatCode>0.00</c:formatCode>
                <c:ptCount val="4"/>
                <c:pt idx="0">
                  <c:v>0.97520521399999893</c:v>
                </c:pt>
                <c:pt idx="1">
                  <c:v>2.5052148279999997</c:v>
                </c:pt>
                <c:pt idx="2">
                  <c:v>-0.83789298700000359</c:v>
                </c:pt>
                <c:pt idx="3">
                  <c:v>0.42929249000000169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2-4907-BFC9-DB6D0FFFE910}"/>
            </c:ext>
          </c:extLst>
        </c:ser>
        <c:ser>
          <c:idx val="1"/>
          <c:order val="1"/>
          <c:tx>
            <c:strRef>
              <c:f>'4'!$B$29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'4'!$I$27:$L$27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'4'!$I$29:$L$29</c:f>
              <c:numCache>
                <c:formatCode>0.00</c:formatCode>
                <c:ptCount val="4"/>
                <c:pt idx="0">
                  <c:v>0.6675035947000012</c:v>
                </c:pt>
                <c:pt idx="1">
                  <c:v>1.4479729706999969</c:v>
                </c:pt>
                <c:pt idx="2">
                  <c:v>1.6200789762000021</c:v>
                </c:pt>
                <c:pt idx="3">
                  <c:v>0.83932493790000251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2-4907-BFC9-DB6D0FFFE910}"/>
            </c:ext>
          </c:extLst>
        </c:ser>
        <c:ser>
          <c:idx val="2"/>
          <c:order val="2"/>
          <c:tx>
            <c:strRef>
              <c:f>'4'!$B$33</c:f>
              <c:strCache>
                <c:ptCount val="1"/>
                <c:pt idx="0">
                  <c:v>Eurasia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'4'!$I$27:$L$27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'4'!$I$33:$L$33</c:f>
              <c:numCache>
                <c:formatCode>0.00</c:formatCode>
                <c:ptCount val="4"/>
                <c:pt idx="0">
                  <c:v>0.3139404027000019</c:v>
                </c:pt>
                <c:pt idx="1">
                  <c:v>8.502303729999916E-2</c:v>
                </c:pt>
                <c:pt idx="2">
                  <c:v>-0.18473166132999985</c:v>
                </c:pt>
                <c:pt idx="3">
                  <c:v>-3.9901151629999632E-2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2-4907-BFC9-DB6D0FFFE910}"/>
            </c:ext>
          </c:extLst>
        </c:ser>
        <c:ser>
          <c:idx val="3"/>
          <c:order val="3"/>
          <c:tx>
            <c:strRef>
              <c:f>'4'!$B$38</c:f>
              <c:strCache>
                <c:ptCount val="1"/>
                <c:pt idx="0">
                  <c:v>Latin America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'4'!$I$27:$L$27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'4'!$I$38:$L$38</c:f>
              <c:numCache>
                <c:formatCode>0.00</c:formatCode>
                <c:ptCount val="4"/>
                <c:pt idx="0">
                  <c:v>-8.1619760929999785E-2</c:v>
                </c:pt>
                <c:pt idx="1">
                  <c:v>0.16525408597999913</c:v>
                </c:pt>
                <c:pt idx="2">
                  <c:v>0.32974291782999998</c:v>
                </c:pt>
                <c:pt idx="3">
                  <c:v>0.1830232625999999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2-4907-BFC9-DB6D0FFFE910}"/>
            </c:ext>
          </c:extLst>
        </c:ser>
        <c:ser>
          <c:idx val="4"/>
          <c:order val="4"/>
          <c:tx>
            <c:strRef>
              <c:f>'4'!$B$43</c:f>
              <c:strCache>
                <c:ptCount val="1"/>
                <c:pt idx="0">
                  <c:v>Other Non-OPEC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'4'!$I$27:$L$27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'4'!$I$43:$L$43</c:f>
              <c:numCache>
                <c:formatCode>0.00</c:formatCode>
                <c:ptCount val="4"/>
                <c:pt idx="0">
                  <c:v>-4.6961971470011576E-2</c:v>
                </c:pt>
                <c:pt idx="1">
                  <c:v>3.3010292020016152E-2</c:v>
                </c:pt>
                <c:pt idx="2">
                  <c:v>0.30629340029999952</c:v>
                </c:pt>
                <c:pt idx="3">
                  <c:v>0.29137865112998895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12-4907-BFC9-DB6D0FFFE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02921920"/>
        <c:axId val="-982736256"/>
      </c:barChart>
      <c:lineChart>
        <c:grouping val="standard"/>
        <c:varyColors val="0"/>
        <c:ser>
          <c:idx val="5"/>
          <c:order val="5"/>
          <c:tx>
            <c:v>World</c:v>
          </c:tx>
          <c:spPr>
            <a:ln w="28575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tx1"/>
              </a:solidFill>
              <a:ln w="38100" cap="rnd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3674210341441643E-2"/>
                  <c:y val="-4.05114985626796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12-4907-BFC9-DB6D0FFFE910}"/>
                </c:ext>
              </c:extLst>
            </c:dLbl>
            <c:dLbl>
              <c:idx val="1"/>
              <c:layout>
                <c:manualLayout>
                  <c:x val="-6.4776299307508681E-2"/>
                  <c:y val="-3.36572019406665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12-4907-BFC9-DB6D0FFFE910}"/>
                </c:ext>
              </c:extLst>
            </c:dLbl>
            <c:dLbl>
              <c:idx val="2"/>
              <c:layout>
                <c:manualLayout>
                  <c:x val="-6.3898011115295833E-2"/>
                  <c:y val="-3.6254513640340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12-4907-BFC9-DB6D0FFFE910}"/>
                </c:ext>
              </c:extLst>
            </c:dLbl>
            <c:dLbl>
              <c:idx val="3"/>
              <c:layout>
                <c:manualLayout>
                  <c:x val="-6.9283716540752424E-2"/>
                  <c:y val="-3.2286333526491018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9361242452595394E-2"/>
                      <c:h val="7.00809671518332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2712-4907-BFC9-DB6D0FFFE91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'4'!$I$27:$L$27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'4'!$I$44:$L$44</c:f>
              <c:numCache>
                <c:formatCode>0.00</c:formatCode>
                <c:ptCount val="4"/>
                <c:pt idx="0">
                  <c:v>1.8280674789999978</c:v>
                </c:pt>
                <c:pt idx="1">
                  <c:v>4.236475213999995</c:v>
                </c:pt>
                <c:pt idx="2">
                  <c:v>1.233490646000007</c:v>
                </c:pt>
                <c:pt idx="3">
                  <c:v>1.7031181899999979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12-4907-BFC9-DB6D0FFFE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2921920"/>
        <c:axId val="-982736256"/>
      </c:lineChart>
      <c:scatterChart>
        <c:scatterStyle val="lineMarker"/>
        <c:varyColors val="0"/>
        <c:ser>
          <c:idx val="6"/>
          <c:order val="6"/>
          <c:tx>
            <c:strRef>
              <c:f>'4'!$B$101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flat">
                <a:solidFill>
                  <a:schemeClr val="bg1">
                    <a:lumMod val="65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12-4907-BFC9-DB6D0FFFE910}"/>
              </c:ext>
            </c:extLst>
          </c:dPt>
          <c:xVal>
            <c:numRef>
              <c:f>'4'!$A$102:$A$103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'4'!$B$102:$B$103</c:f>
              <c:numCache>
                <c:formatCode>0.00</c:formatCode>
                <c:ptCount val="2"/>
                <c:pt idx="0">
                  <c:v>-1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712-4907-BFC9-DB6D0FFFE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44416"/>
        <c:axId val="-982749856"/>
      </c:scatterChart>
      <c:catAx>
        <c:axId val="-15029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982736256"/>
        <c:crosses val="autoZero"/>
        <c:auto val="1"/>
        <c:lblAlgn val="ctr"/>
        <c:lblOffset val="100"/>
        <c:noMultiLvlLbl val="0"/>
      </c:catAx>
      <c:valAx>
        <c:axId val="-98273625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502921920"/>
        <c:crosses val="autoZero"/>
        <c:crossBetween val="between"/>
      </c:valAx>
      <c:valAx>
        <c:axId val="-982749856"/>
        <c:scaling>
          <c:orientation val="minMax"/>
          <c:max val="3"/>
          <c:min val="0"/>
        </c:scaling>
        <c:delete val="0"/>
        <c:axPos val="r"/>
        <c:numFmt formatCode="0.00" sourceLinked="1"/>
        <c:majorTickMark val="none"/>
        <c:minorTickMark val="none"/>
        <c:tickLblPos val="none"/>
        <c:spPr>
          <a:noFill/>
          <a:ln w="12700" cap="flat">
            <a:solidFill>
              <a:schemeClr val="bg1">
                <a:lumMod val="85000"/>
              </a:schemeClr>
            </a:solidFill>
            <a:prstDash val="sys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982744416"/>
        <c:crosses val="max"/>
        <c:crossBetween val="midCat"/>
      </c:valAx>
      <c:valAx>
        <c:axId val="-98274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8274985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1073199183435"/>
          <c:y val="0.12353737032870891"/>
          <c:w val="0.77024095946340043"/>
          <c:h val="0.72096081739782525"/>
        </c:manualLayout>
      </c:layout>
      <c:lineChart>
        <c:grouping val="standard"/>
        <c:varyColors val="0"/>
        <c:ser>
          <c:idx val="1"/>
          <c:order val="0"/>
          <c:tx>
            <c:strRef>
              <c:f>'4'!$C$49</c:f>
              <c:strCache>
                <c:ptCount val="1"/>
                <c:pt idx="0">
                  <c:v>monthly history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'4'!$A$50:$A$97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'4'!$C$50:$C$97</c:f>
              <c:numCache>
                <c:formatCode>0.00</c:formatCode>
                <c:ptCount val="48"/>
                <c:pt idx="0">
                  <c:v>93.878931647000002</c:v>
                </c:pt>
                <c:pt idx="1">
                  <c:v>90.521174708000004</c:v>
                </c:pt>
                <c:pt idx="2">
                  <c:v>93.851361392000001</c:v>
                </c:pt>
                <c:pt idx="3">
                  <c:v>94.000310515999999</c:v>
                </c:pt>
                <c:pt idx="4">
                  <c:v>94.973873362000006</c:v>
                </c:pt>
                <c:pt idx="5">
                  <c:v>95.524638241999995</c:v>
                </c:pt>
                <c:pt idx="6">
                  <c:v>97.059190673000003</c:v>
                </c:pt>
                <c:pt idx="7">
                  <c:v>96.485390401000004</c:v>
                </c:pt>
                <c:pt idx="8">
                  <c:v>96.717146970000002</c:v>
                </c:pt>
                <c:pt idx="9">
                  <c:v>98.068264575000001</c:v>
                </c:pt>
                <c:pt idx="10">
                  <c:v>98.702643898999995</c:v>
                </c:pt>
                <c:pt idx="11">
                  <c:v>98.264879836999995</c:v>
                </c:pt>
                <c:pt idx="12">
                  <c:v>98.250712524999997</c:v>
                </c:pt>
                <c:pt idx="13">
                  <c:v>98.987370444999996</c:v>
                </c:pt>
                <c:pt idx="14">
                  <c:v>99.634329033</c:v>
                </c:pt>
                <c:pt idx="15">
                  <c:v>98.783237295000006</c:v>
                </c:pt>
                <c:pt idx="16">
                  <c:v>98.699879870999993</c:v>
                </c:pt>
                <c:pt idx="17">
                  <c:v>99.120685206000005</c:v>
                </c:pt>
                <c:pt idx="18">
                  <c:v>100.33043202</c:v>
                </c:pt>
                <c:pt idx="19">
                  <c:v>100.96216033</c:v>
                </c:pt>
                <c:pt idx="20">
                  <c:v>101.25599652</c:v>
                </c:pt>
                <c:pt idx="21">
                  <c:v>101.38780731</c:v>
                </c:pt>
                <c:pt idx="22">
                  <c:v>101.45034914</c:v>
                </c:pt>
                <c:pt idx="23">
                  <c:v>100.39057456</c:v>
                </c:pt>
                <c:pt idx="24">
                  <c:v>100.56046933</c:v>
                </c:pt>
                <c:pt idx="25">
                  <c:v>101.06797521999999</c:v>
                </c:pt>
                <c:pt idx="26">
                  <c:v>101.37820361999999</c:v>
                </c:pt>
                <c:pt idx="27">
                  <c:v>101.36863258</c:v>
                </c:pt>
                <c:pt idx="28">
                  <c:v>100.60825701</c:v>
                </c:pt>
                <c:pt idx="29">
                  <c:v>101.74234299</c:v>
                </c:pt>
                <c:pt idx="30">
                  <c:v>101.2748946</c:v>
                </c:pt>
                <c:pt idx="31">
                  <c:v>100.79076754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B-43B9-ADBC-D5187E8FD9A8}"/>
            </c:ext>
          </c:extLst>
        </c:ser>
        <c:ser>
          <c:idx val="0"/>
          <c:order val="1"/>
          <c:tx>
            <c:strRef>
              <c:f>'4'!$D$49</c:f>
              <c:strCache>
                <c:ptCount val="1"/>
                <c:pt idx="0">
                  <c:v>monthly forecast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'4'!$A$50:$A$97</c:f>
              <c:numCache>
                <c:formatCode>General</c:formatCode>
                <c:ptCount val="4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2021</c:v>
                </c:pt>
                <c:pt idx="10">
                  <c:v>2021</c:v>
                </c:pt>
                <c:pt idx="11">
                  <c:v>2021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2024</c:v>
                </c:pt>
                <c:pt idx="45">
                  <c:v>2024</c:v>
                </c:pt>
                <c:pt idx="46">
                  <c:v>2024</c:v>
                </c:pt>
                <c:pt idx="47">
                  <c:v>2024</c:v>
                </c:pt>
              </c:numCache>
            </c:numRef>
          </c:cat>
          <c:val>
            <c:numRef>
              <c:f>'4'!$D$50:$D$97</c:f>
              <c:numCache>
                <c:formatCode>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100.79076754</c:v>
                </c:pt>
                <c:pt idx="32">
                  <c:v>100.79246105999999</c:v>
                </c:pt>
                <c:pt idx="33">
                  <c:v>101.39075867</c:v>
                </c:pt>
                <c:pt idx="34">
                  <c:v>101.65396287999999</c:v>
                </c:pt>
                <c:pt idx="35">
                  <c:v>101.50910009</c:v>
                </c:pt>
                <c:pt idx="36">
                  <c:v>102.24542814</c:v>
                </c:pt>
                <c:pt idx="37">
                  <c:v>102.04657585</c:v>
                </c:pt>
                <c:pt idx="38">
                  <c:v>102.30056811999999</c:v>
                </c:pt>
                <c:pt idx="39">
                  <c:v>102.41072036</c:v>
                </c:pt>
                <c:pt idx="40">
                  <c:v>102.53827088</c:v>
                </c:pt>
                <c:pt idx="41">
                  <c:v>103.07916768</c:v>
                </c:pt>
                <c:pt idx="42">
                  <c:v>103.39318546</c:v>
                </c:pt>
                <c:pt idx="43">
                  <c:v>103.28424898999999</c:v>
                </c:pt>
                <c:pt idx="44">
                  <c:v>103.03436893</c:v>
                </c:pt>
                <c:pt idx="45">
                  <c:v>103.3654179</c:v>
                </c:pt>
                <c:pt idx="46">
                  <c:v>103.47552477000001</c:v>
                </c:pt>
                <c:pt idx="47">
                  <c:v>103.346594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B-43B9-ADBC-D5187E8FD9A8}"/>
            </c:ext>
          </c:extLst>
        </c:ser>
        <c:ser>
          <c:idx val="2"/>
          <c:order val="2"/>
          <c:tx>
            <c:strRef>
              <c:f>'4'!$E$49</c:f>
              <c:strCache>
                <c:ptCount val="1"/>
                <c:pt idx="0">
                  <c:v>annual average</c:v>
                </c:pt>
              </c:strCache>
            </c:strRef>
          </c:tx>
          <c:spPr>
            <a:ln w="28575" cap="rnd">
              <a:solidFill>
                <a:schemeClr val="tx1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'4'!$E$50:$E$97</c:f>
              <c:numCache>
                <c:formatCode>0.000</c:formatCode>
                <c:ptCount val="48"/>
                <c:pt idx="1">
                  <c:v>95.670650518499997</c:v>
                </c:pt>
                <c:pt idx="2">
                  <c:v>95.670650518499997</c:v>
                </c:pt>
                <c:pt idx="3">
                  <c:v>95.670650518499997</c:v>
                </c:pt>
                <c:pt idx="4">
                  <c:v>95.670650518499997</c:v>
                </c:pt>
                <c:pt idx="5">
                  <c:v>95.670650518499997</c:v>
                </c:pt>
                <c:pt idx="6">
                  <c:v>95.670650518499997</c:v>
                </c:pt>
                <c:pt idx="7">
                  <c:v>95.670650518499997</c:v>
                </c:pt>
                <c:pt idx="8">
                  <c:v>95.670650518499997</c:v>
                </c:pt>
                <c:pt idx="9">
                  <c:v>95.670650518499997</c:v>
                </c:pt>
                <c:pt idx="10">
                  <c:v>95.670650518499997</c:v>
                </c:pt>
                <c:pt idx="13">
                  <c:v>99.937794521249998</c:v>
                </c:pt>
                <c:pt idx="14">
                  <c:v>99.937794521249998</c:v>
                </c:pt>
                <c:pt idx="15">
                  <c:v>99.937794521249998</c:v>
                </c:pt>
                <c:pt idx="16">
                  <c:v>99.937794521249998</c:v>
                </c:pt>
                <c:pt idx="17">
                  <c:v>99.937794521249998</c:v>
                </c:pt>
                <c:pt idx="18">
                  <c:v>99.937794521249998</c:v>
                </c:pt>
                <c:pt idx="19">
                  <c:v>99.937794521249998</c:v>
                </c:pt>
                <c:pt idx="20">
                  <c:v>99.937794521249998</c:v>
                </c:pt>
                <c:pt idx="21">
                  <c:v>99.937794521249998</c:v>
                </c:pt>
                <c:pt idx="22">
                  <c:v>99.937794521249998</c:v>
                </c:pt>
                <c:pt idx="25">
                  <c:v>101.17815213250002</c:v>
                </c:pt>
                <c:pt idx="26">
                  <c:v>101.17815213250002</c:v>
                </c:pt>
                <c:pt idx="27">
                  <c:v>101.17815213250002</c:v>
                </c:pt>
                <c:pt idx="28">
                  <c:v>101.17815213250002</c:v>
                </c:pt>
                <c:pt idx="29">
                  <c:v>101.17815213250002</c:v>
                </c:pt>
                <c:pt idx="30">
                  <c:v>101.17815213250002</c:v>
                </c:pt>
                <c:pt idx="31">
                  <c:v>101.17815213250002</c:v>
                </c:pt>
                <c:pt idx="32">
                  <c:v>101.17815213250002</c:v>
                </c:pt>
                <c:pt idx="33">
                  <c:v>101.17815213250002</c:v>
                </c:pt>
                <c:pt idx="34">
                  <c:v>101.17815213250002</c:v>
                </c:pt>
                <c:pt idx="37">
                  <c:v>102.87667259000001</c:v>
                </c:pt>
                <c:pt idx="38">
                  <c:v>102.87667259000001</c:v>
                </c:pt>
                <c:pt idx="39">
                  <c:v>102.87667259000001</c:v>
                </c:pt>
                <c:pt idx="40">
                  <c:v>102.87667259000001</c:v>
                </c:pt>
                <c:pt idx="41">
                  <c:v>102.87667259000001</c:v>
                </c:pt>
                <c:pt idx="42">
                  <c:v>102.87667259000001</c:v>
                </c:pt>
                <c:pt idx="43">
                  <c:v>102.87667259000001</c:v>
                </c:pt>
                <c:pt idx="44">
                  <c:v>102.87667259000001</c:v>
                </c:pt>
                <c:pt idx="45">
                  <c:v>102.87667259000001</c:v>
                </c:pt>
                <c:pt idx="46">
                  <c:v>102.87667259000001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B-43B9-ADBC-D5187E8FD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2741696"/>
        <c:axId val="-982731360"/>
      </c:lineChart>
      <c:catAx>
        <c:axId val="-9827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3136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982731360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41696"/>
        <c:crosses val="autoZero"/>
        <c:crossBetween val="midCat"/>
        <c:majorUnit val="5"/>
        <c:minorUnit val="0.5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1433995461045733"/>
          <c:y val="0.56314578859460751"/>
          <c:w val="0.54402850685331006"/>
          <c:h val="0.203891831702855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438094</xdr:colOff>
      <xdr:row>3</xdr:row>
      <xdr:rowOff>146050</xdr:rowOff>
    </xdr:from>
    <xdr:to>
      <xdr:col>9</xdr:col>
      <xdr:colOff>13493</xdr:colOff>
      <xdr:row>23</xdr:row>
      <xdr:rowOff>107950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38A7C1A-8811-43EA-BA72-35F2AD9CAE9E}"/>
            </a:ext>
          </a:extLst>
        </xdr:cNvPr>
        <xdr:cNvGrpSpPr/>
      </xdr:nvGrpSpPr>
      <xdr:grpSpPr>
        <a:xfrm>
          <a:off x="438094" y="669925"/>
          <a:ext cx="5490424" cy="3200400"/>
          <a:chOff x="571222" y="676275"/>
          <a:chExt cx="5522396" cy="32004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5DA3C6D-D6A9-BCD5-293F-312FD49C2AD2}"/>
              </a:ext>
            </a:extLst>
          </xdr:cNvPr>
          <xdr:cNvGraphicFramePr>
            <a:graphicFrameLocks/>
          </xdr:cNvGraphicFramePr>
        </xdr:nvGraphicFramePr>
        <xdr:xfrm>
          <a:off x="3350418" y="676275"/>
          <a:ext cx="27432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">
            <a:extLst>
              <a:ext uri="{FF2B5EF4-FFF2-40B4-BE49-F238E27FC236}">
                <a16:creationId xmlns:a16="http://schemas.microsoft.com/office/drawing/2014/main" id="{7C0AA51E-EE32-ABD6-548E-9A7FE77D8BD8}"/>
              </a:ext>
            </a:extLst>
          </xdr:cNvPr>
          <xdr:cNvGraphicFramePr>
            <a:graphicFrameLocks/>
          </xdr:cNvGraphicFramePr>
        </xdr:nvGraphicFramePr>
        <xdr:xfrm>
          <a:off x="609600" y="676275"/>
          <a:ext cx="27432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B$46">
        <xdr:nvSpPr>
          <xdr:cNvPr id="5" name="TextBox 1">
            <a:extLst>
              <a:ext uri="{FF2B5EF4-FFF2-40B4-BE49-F238E27FC236}">
                <a16:creationId xmlns:a16="http://schemas.microsoft.com/office/drawing/2014/main" id="{9CA810BE-E415-B5D1-1AB5-76992104ABBC}"/>
              </a:ext>
            </a:extLst>
          </xdr:cNvPr>
          <xdr:cNvSpPr txBox="1"/>
        </xdr:nvSpPr>
        <xdr:spPr>
          <a:xfrm>
            <a:off x="571222" y="3666027"/>
            <a:ext cx="5230991" cy="18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Ins="9144" rtlCol="0" anchor="t">
            <a:noAutofit/>
          </a:bodyPr>
          <a:lstStyle/>
          <a:p>
            <a:fld id="{8FBC296C-997A-49DF-BDFB-A385FBD04365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September 2023</a:t>
            </a:fld>
            <a:endParaRPr lang="en-US" sz="1100"/>
          </a:p>
        </xdr:txBody>
      </xdr:sp>
      <xdr:pic>
        <xdr:nvPicPr>
          <xdr:cNvPr id="6" name="Picture 1">
            <a:extLst>
              <a:ext uri="{FF2B5EF4-FFF2-40B4-BE49-F238E27FC236}">
                <a16:creationId xmlns:a16="http://schemas.microsoft.com/office/drawing/2014/main" id="{DD5B64E1-7FF2-CD4A-ABBC-57B07EA75FDC}"/>
              </a:ext>
            </a:extLst>
          </xdr:cNvPr>
          <xdr:cNvPicPr preferRelativeResize="0"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26510" y="3571880"/>
            <a:ext cx="343951" cy="290756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0.01302</cdr:x>
      <cdr:y>0</cdr:y>
    </cdr:from>
    <cdr:to>
      <cdr:x>0.68663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710" y="0"/>
          <a:ext cx="1847847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 eaLnBrk="0" fontAlgn="base" hangingPunct="0"/>
          <a:r>
            <a:rPr lang="en-US" sz="10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Components of annual change </a:t>
          </a:r>
        </a:p>
        <a:p xmlns:a="http://schemas.openxmlformats.org/drawingml/2006/main">
          <a:pPr rtl="0" eaLnBrk="0" fontAlgn="base" hangingPunct="0"/>
          <a:r>
            <a:rPr lang="en-US" sz="1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0.70961</cdr:x>
      <cdr:y>0.74213</cdr:y>
    </cdr:from>
    <cdr:to>
      <cdr:x>0.92361</cdr:x>
      <cdr:y>0.82844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35323" y="2375125"/>
          <a:ext cx="583646" cy="276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  <cdr:relSizeAnchor xmlns:cdr="http://schemas.openxmlformats.org/drawingml/2006/chartDrawing">
    <cdr:from>
      <cdr:x>0.57789</cdr:x>
      <cdr:y>0.07533</cdr:y>
    </cdr:from>
    <cdr:to>
      <cdr:x>0.925</cdr:x>
      <cdr:y>0.44444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662687" y="236780"/>
          <a:ext cx="998687" cy="1160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0" tIns="27432" rIns="0" bIns="27432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OPEC countries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i="0" u="none">
              <a:solidFill>
                <a:schemeClr val="accent1">
                  <a:lumMod val="60000"/>
                  <a:lumOff val="4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non-OPEC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chemeClr val="accent1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Eurasia</a:t>
          </a:r>
          <a:endParaRPr lang="en-US" sz="900" b="1">
            <a:solidFill>
              <a:schemeClr val="accent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  North America</a:t>
          </a:r>
        </a:p>
        <a:p xmlns:a="http://schemas.openxmlformats.org/drawingml/2006/main">
          <a:r>
            <a:rPr lang="en-US" sz="900" b="1">
              <a:solidFill>
                <a:schemeClr val="accent1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Latin America</a:t>
          </a:r>
        </a:p>
        <a:p xmlns:a="http://schemas.openxmlformats.org/drawingml/2006/main">
          <a:r>
            <a:rPr lang="en-US" sz="900" b="1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other non-OPEC</a:t>
          </a:r>
        </a:p>
        <a:p xmlns:a="http://schemas.openxmlformats.org/drawingml/2006/main">
          <a:r>
            <a:rPr lang="en-US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net change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0.01215</cdr:x>
      <cdr:y>0</cdr:y>
    </cdr:from>
    <cdr:to>
      <cdr:x>0.95139</cdr:x>
      <cdr:y>0.20238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338" y="0"/>
          <a:ext cx="2576512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World crude oil and liquid fuels production  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100"/>
        </a:p>
      </cdr:txBody>
    </cdr:sp>
  </cdr:relSizeAnchor>
  <cdr:relSizeAnchor xmlns:cdr="http://schemas.openxmlformats.org/drawingml/2006/chartDrawing">
    <cdr:from>
      <cdr:x>0.04067</cdr:x>
      <cdr:y>0.72525</cdr:y>
    </cdr:from>
    <cdr:to>
      <cdr:x>0.10906</cdr:x>
      <cdr:y>0.86895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5405" y="2403986"/>
          <a:ext cx="194059" cy="47632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27432" tIns="9144" rIns="27432" bIns="0" rtlCol="0">
          <a:spAutoFit/>
        </a:bodyPr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//</a:t>
          </a:r>
        </a:p>
        <a:p xmlns:a="http://schemas.openxmlformats.org/drawingml/2006/main"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fs-f1\l6489\PRJ\STEO_NEW\Charts\xls\chart-gallery.xlsx" TargetMode="External"/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</sheetNames>
    <sheetDataSet>
      <sheetData sheetId="0"/>
      <sheetData sheetId="1"/>
      <sheetData sheetId="2"/>
      <sheetData sheetId="3"/>
      <sheetData sheetId="4">
        <row r="27">
          <cell r="I27">
            <v>2021</v>
          </cell>
          <cell r="J27">
            <v>2022</v>
          </cell>
          <cell r="K27">
            <v>2023</v>
          </cell>
          <cell r="L27">
            <v>2024</v>
          </cell>
        </row>
        <row r="28">
          <cell r="B28" t="str">
            <v>OPEC Countries</v>
          </cell>
          <cell r="I28">
            <v>0.97520521399999893</v>
          </cell>
          <cell r="J28">
            <v>2.5052148279999997</v>
          </cell>
          <cell r="K28">
            <v>-0.83789298700000359</v>
          </cell>
          <cell r="L28">
            <v>0.42929249000000169</v>
          </cell>
        </row>
        <row r="29">
          <cell r="B29" t="str">
            <v>North America</v>
          </cell>
          <cell r="I29">
            <v>0.6675035947000012</v>
          </cell>
          <cell r="J29">
            <v>1.4479729706999969</v>
          </cell>
          <cell r="K29">
            <v>1.6200789762000021</v>
          </cell>
          <cell r="L29">
            <v>0.83932493790000251</v>
          </cell>
        </row>
        <row r="33">
          <cell r="B33" t="str">
            <v>Eurasia</v>
          </cell>
          <cell r="I33">
            <v>0.3139404027000019</v>
          </cell>
          <cell r="J33">
            <v>8.502303729999916E-2</v>
          </cell>
          <cell r="K33">
            <v>-0.18473166132999985</v>
          </cell>
          <cell r="L33">
            <v>-3.9901151629999632E-2</v>
          </cell>
        </row>
        <row r="38">
          <cell r="B38" t="str">
            <v>Latin America</v>
          </cell>
          <cell r="I38">
            <v>-8.1619760929999785E-2</v>
          </cell>
          <cell r="J38">
            <v>0.16525408597999913</v>
          </cell>
          <cell r="K38">
            <v>0.32974291782999998</v>
          </cell>
          <cell r="L38">
            <v>0.1830232625999999</v>
          </cell>
        </row>
        <row r="43">
          <cell r="B43" t="str">
            <v>Other Non-OPEC</v>
          </cell>
          <cell r="I43">
            <v>-4.6961971470011576E-2</v>
          </cell>
          <cell r="J43">
            <v>3.3010292020016152E-2</v>
          </cell>
          <cell r="K43">
            <v>0.30629340029999952</v>
          </cell>
          <cell r="L43">
            <v>0.29137865112998895</v>
          </cell>
        </row>
        <row r="44">
          <cell r="I44">
            <v>1.8280674789999978</v>
          </cell>
          <cell r="J44">
            <v>4.236475213999995</v>
          </cell>
          <cell r="K44">
            <v>1.233490646000007</v>
          </cell>
          <cell r="L44">
            <v>1.7031181899999979</v>
          </cell>
        </row>
        <row r="49">
          <cell r="C49" t="str">
            <v>monthly history</v>
          </cell>
          <cell r="D49" t="str">
            <v>monthly forecast</v>
          </cell>
          <cell r="E49" t="str">
            <v>annual average</v>
          </cell>
        </row>
        <row r="50">
          <cell r="A50">
            <v>2021</v>
          </cell>
          <cell r="C50">
            <v>93.878931647000002</v>
          </cell>
          <cell r="D50" t="e">
            <v>#N/A</v>
          </cell>
        </row>
        <row r="51">
          <cell r="A51">
            <v>2021</v>
          </cell>
          <cell r="C51">
            <v>90.521174708000004</v>
          </cell>
          <cell r="D51" t="e">
            <v>#N/A</v>
          </cell>
          <cell r="E51">
            <v>95.670650518499997</v>
          </cell>
        </row>
        <row r="52">
          <cell r="A52">
            <v>2021</v>
          </cell>
          <cell r="C52">
            <v>93.851361392000001</v>
          </cell>
          <cell r="D52" t="e">
            <v>#N/A</v>
          </cell>
          <cell r="E52">
            <v>95.670650518499997</v>
          </cell>
        </row>
        <row r="53">
          <cell r="A53">
            <v>2021</v>
          </cell>
          <cell r="C53">
            <v>94.000310515999999</v>
          </cell>
          <cell r="D53" t="e">
            <v>#N/A</v>
          </cell>
          <cell r="E53">
            <v>95.670650518499997</v>
          </cell>
        </row>
        <row r="54">
          <cell r="A54">
            <v>2021</v>
          </cell>
          <cell r="C54">
            <v>94.973873362000006</v>
          </cell>
          <cell r="D54" t="e">
            <v>#N/A</v>
          </cell>
          <cell r="E54">
            <v>95.670650518499997</v>
          </cell>
        </row>
        <row r="55">
          <cell r="A55">
            <v>2021</v>
          </cell>
          <cell r="C55">
            <v>95.524638241999995</v>
          </cell>
          <cell r="D55" t="e">
            <v>#N/A</v>
          </cell>
          <cell r="E55">
            <v>95.670650518499997</v>
          </cell>
        </row>
        <row r="56">
          <cell r="A56">
            <v>2021</v>
          </cell>
          <cell r="C56">
            <v>97.059190673000003</v>
          </cell>
          <cell r="D56" t="e">
            <v>#N/A</v>
          </cell>
          <cell r="E56">
            <v>95.670650518499997</v>
          </cell>
        </row>
        <row r="57">
          <cell r="A57">
            <v>2021</v>
          </cell>
          <cell r="C57">
            <v>96.485390401000004</v>
          </cell>
          <cell r="D57" t="e">
            <v>#N/A</v>
          </cell>
          <cell r="E57">
            <v>95.670650518499997</v>
          </cell>
        </row>
        <row r="58">
          <cell r="A58">
            <v>2021</v>
          </cell>
          <cell r="C58">
            <v>96.717146970000002</v>
          </cell>
          <cell r="D58" t="e">
            <v>#N/A</v>
          </cell>
          <cell r="E58">
            <v>95.670650518499997</v>
          </cell>
        </row>
        <row r="59">
          <cell r="A59">
            <v>2021</v>
          </cell>
          <cell r="C59">
            <v>98.068264575000001</v>
          </cell>
          <cell r="D59" t="e">
            <v>#N/A</v>
          </cell>
          <cell r="E59">
            <v>95.670650518499997</v>
          </cell>
        </row>
        <row r="60">
          <cell r="A60">
            <v>2021</v>
          </cell>
          <cell r="C60">
            <v>98.702643898999995</v>
          </cell>
          <cell r="D60" t="e">
            <v>#N/A</v>
          </cell>
          <cell r="E60">
            <v>95.670650518499997</v>
          </cell>
        </row>
        <row r="61">
          <cell r="A61">
            <v>2021</v>
          </cell>
          <cell r="C61">
            <v>98.264879836999995</v>
          </cell>
          <cell r="D61" t="e">
            <v>#N/A</v>
          </cell>
        </row>
        <row r="62">
          <cell r="A62">
            <v>2022</v>
          </cell>
          <cell r="C62">
            <v>98.250712524999997</v>
          </cell>
          <cell r="D62" t="e">
            <v>#N/A</v>
          </cell>
        </row>
        <row r="63">
          <cell r="A63">
            <v>2022</v>
          </cell>
          <cell r="C63">
            <v>98.987370444999996</v>
          </cell>
          <cell r="D63" t="e">
            <v>#N/A</v>
          </cell>
          <cell r="E63">
            <v>99.937794521249998</v>
          </cell>
        </row>
        <row r="64">
          <cell r="A64">
            <v>2022</v>
          </cell>
          <cell r="C64">
            <v>99.634329033</v>
          </cell>
          <cell r="D64" t="e">
            <v>#N/A</v>
          </cell>
          <cell r="E64">
            <v>99.937794521249998</v>
          </cell>
        </row>
        <row r="65">
          <cell r="A65">
            <v>2022</v>
          </cell>
          <cell r="C65">
            <v>98.783237295000006</v>
          </cell>
          <cell r="D65" t="e">
            <v>#N/A</v>
          </cell>
          <cell r="E65">
            <v>99.937794521249998</v>
          </cell>
        </row>
        <row r="66">
          <cell r="A66">
            <v>2022</v>
          </cell>
          <cell r="C66">
            <v>98.699879870999993</v>
          </cell>
          <cell r="D66" t="e">
            <v>#N/A</v>
          </cell>
          <cell r="E66">
            <v>99.937794521249998</v>
          </cell>
        </row>
        <row r="67">
          <cell r="A67">
            <v>2022</v>
          </cell>
          <cell r="C67">
            <v>99.120685206000005</v>
          </cell>
          <cell r="D67" t="e">
            <v>#N/A</v>
          </cell>
          <cell r="E67">
            <v>99.937794521249998</v>
          </cell>
        </row>
        <row r="68">
          <cell r="A68">
            <v>2022</v>
          </cell>
          <cell r="C68">
            <v>100.33043202</v>
          </cell>
          <cell r="D68" t="e">
            <v>#N/A</v>
          </cell>
          <cell r="E68">
            <v>99.937794521249998</v>
          </cell>
        </row>
        <row r="69">
          <cell r="A69">
            <v>2022</v>
          </cell>
          <cell r="C69">
            <v>100.96216033</v>
          </cell>
          <cell r="D69" t="e">
            <v>#N/A</v>
          </cell>
          <cell r="E69">
            <v>99.937794521249998</v>
          </cell>
        </row>
        <row r="70">
          <cell r="A70">
            <v>2022</v>
          </cell>
          <cell r="C70">
            <v>101.25599652</v>
          </cell>
          <cell r="D70" t="e">
            <v>#N/A</v>
          </cell>
          <cell r="E70">
            <v>99.937794521249998</v>
          </cell>
        </row>
        <row r="71">
          <cell r="A71">
            <v>2022</v>
          </cell>
          <cell r="C71">
            <v>101.38780731</v>
          </cell>
          <cell r="D71" t="e">
            <v>#N/A</v>
          </cell>
          <cell r="E71">
            <v>99.937794521249998</v>
          </cell>
        </row>
        <row r="72">
          <cell r="A72">
            <v>2022</v>
          </cell>
          <cell r="C72">
            <v>101.45034914</v>
          </cell>
          <cell r="D72" t="e">
            <v>#N/A</v>
          </cell>
          <cell r="E72">
            <v>99.937794521249998</v>
          </cell>
        </row>
        <row r="73">
          <cell r="A73">
            <v>2022</v>
          </cell>
          <cell r="C73">
            <v>100.39057456</v>
          </cell>
          <cell r="D73" t="e">
            <v>#N/A</v>
          </cell>
        </row>
        <row r="74">
          <cell r="A74">
            <v>2023</v>
          </cell>
          <cell r="C74">
            <v>100.56046933</v>
          </cell>
          <cell r="D74" t="e">
            <v>#N/A</v>
          </cell>
        </row>
        <row r="75">
          <cell r="A75">
            <v>2023</v>
          </cell>
          <cell r="C75">
            <v>101.06797521999999</v>
          </cell>
          <cell r="D75" t="e">
            <v>#N/A</v>
          </cell>
          <cell r="E75">
            <v>101.17815213250002</v>
          </cell>
        </row>
        <row r="76">
          <cell r="A76">
            <v>2023</v>
          </cell>
          <cell r="C76">
            <v>101.37820361999999</v>
          </cell>
          <cell r="D76" t="e">
            <v>#N/A</v>
          </cell>
          <cell r="E76">
            <v>101.17815213250002</v>
          </cell>
        </row>
        <row r="77">
          <cell r="A77">
            <v>2023</v>
          </cell>
          <cell r="C77">
            <v>101.36863258</v>
          </cell>
          <cell r="D77" t="e">
            <v>#N/A</v>
          </cell>
          <cell r="E77">
            <v>101.17815213250002</v>
          </cell>
        </row>
        <row r="78">
          <cell r="A78">
            <v>2023</v>
          </cell>
          <cell r="C78">
            <v>100.60825701</v>
          </cell>
          <cell r="D78" t="e">
            <v>#N/A</v>
          </cell>
          <cell r="E78">
            <v>101.17815213250002</v>
          </cell>
        </row>
        <row r="79">
          <cell r="A79">
            <v>2023</v>
          </cell>
          <cell r="C79">
            <v>101.74234299</v>
          </cell>
          <cell r="D79" t="e">
            <v>#N/A</v>
          </cell>
          <cell r="E79">
            <v>101.17815213250002</v>
          </cell>
        </row>
        <row r="80">
          <cell r="A80">
            <v>2023</v>
          </cell>
          <cell r="C80">
            <v>101.2748946</v>
          </cell>
          <cell r="D80" t="e">
            <v>#N/A</v>
          </cell>
          <cell r="E80">
            <v>101.17815213250002</v>
          </cell>
        </row>
        <row r="81">
          <cell r="A81">
            <v>2023</v>
          </cell>
          <cell r="C81">
            <v>100.79076754</v>
          </cell>
          <cell r="D81">
            <v>100.79076754</v>
          </cell>
          <cell r="E81">
            <v>101.17815213250002</v>
          </cell>
        </row>
        <row r="82">
          <cell r="A82">
            <v>2023</v>
          </cell>
          <cell r="C82" t="e">
            <v>#N/A</v>
          </cell>
          <cell r="D82">
            <v>100.79246105999999</v>
          </cell>
          <cell r="E82">
            <v>101.17815213250002</v>
          </cell>
        </row>
        <row r="83">
          <cell r="A83">
            <v>2023</v>
          </cell>
          <cell r="C83" t="e">
            <v>#N/A</v>
          </cell>
          <cell r="D83">
            <v>101.39075867</v>
          </cell>
          <cell r="E83">
            <v>101.17815213250002</v>
          </cell>
        </row>
        <row r="84">
          <cell r="A84">
            <v>2023</v>
          </cell>
          <cell r="C84" t="e">
            <v>#N/A</v>
          </cell>
          <cell r="D84">
            <v>101.65396287999999</v>
          </cell>
          <cell r="E84">
            <v>101.17815213250002</v>
          </cell>
        </row>
        <row r="85">
          <cell r="A85">
            <v>2023</v>
          </cell>
          <cell r="C85" t="e">
            <v>#N/A</v>
          </cell>
          <cell r="D85">
            <v>101.50910009</v>
          </cell>
        </row>
        <row r="86">
          <cell r="A86">
            <v>2024</v>
          </cell>
          <cell r="C86" t="e">
            <v>#N/A</v>
          </cell>
          <cell r="D86">
            <v>102.24542814</v>
          </cell>
        </row>
        <row r="87">
          <cell r="A87">
            <v>2024</v>
          </cell>
          <cell r="C87" t="e">
            <v>#N/A</v>
          </cell>
          <cell r="D87">
            <v>102.04657585</v>
          </cell>
          <cell r="E87">
            <v>102.87667259000001</v>
          </cell>
        </row>
        <row r="88">
          <cell r="A88">
            <v>2024</v>
          </cell>
          <cell r="C88" t="e">
            <v>#N/A</v>
          </cell>
          <cell r="D88">
            <v>102.30056811999999</v>
          </cell>
          <cell r="E88">
            <v>102.87667259000001</v>
          </cell>
        </row>
        <row r="89">
          <cell r="A89">
            <v>2024</v>
          </cell>
          <cell r="C89" t="e">
            <v>#N/A</v>
          </cell>
          <cell r="D89">
            <v>102.41072036</v>
          </cell>
          <cell r="E89">
            <v>102.87667259000001</v>
          </cell>
        </row>
        <row r="90">
          <cell r="A90">
            <v>2024</v>
          </cell>
          <cell r="C90" t="e">
            <v>#N/A</v>
          </cell>
          <cell r="D90">
            <v>102.53827088</v>
          </cell>
          <cell r="E90">
            <v>102.87667259000001</v>
          </cell>
        </row>
        <row r="91">
          <cell r="A91">
            <v>2024</v>
          </cell>
          <cell r="C91" t="e">
            <v>#N/A</v>
          </cell>
          <cell r="D91">
            <v>103.07916768</v>
          </cell>
          <cell r="E91">
            <v>102.87667259000001</v>
          </cell>
        </row>
        <row r="92">
          <cell r="A92">
            <v>2024</v>
          </cell>
          <cell r="C92" t="e">
            <v>#N/A</v>
          </cell>
          <cell r="D92">
            <v>103.39318546</v>
          </cell>
          <cell r="E92">
            <v>102.87667259000001</v>
          </cell>
        </row>
        <row r="93">
          <cell r="A93">
            <v>2024</v>
          </cell>
          <cell r="C93" t="e">
            <v>#N/A</v>
          </cell>
          <cell r="D93">
            <v>103.28424898999999</v>
          </cell>
          <cell r="E93">
            <v>102.87667259000001</v>
          </cell>
        </row>
        <row r="94">
          <cell r="A94">
            <v>2024</v>
          </cell>
          <cell r="C94" t="e">
            <v>#N/A</v>
          </cell>
          <cell r="D94">
            <v>103.03436893</v>
          </cell>
          <cell r="E94">
            <v>102.87667259000001</v>
          </cell>
        </row>
        <row r="95">
          <cell r="A95">
            <v>2024</v>
          </cell>
          <cell r="C95" t="e">
            <v>#N/A</v>
          </cell>
          <cell r="D95">
            <v>103.3654179</v>
          </cell>
          <cell r="E95">
            <v>102.87667259000001</v>
          </cell>
        </row>
        <row r="96">
          <cell r="A96">
            <v>2024</v>
          </cell>
          <cell r="C96" t="e">
            <v>#N/A</v>
          </cell>
          <cell r="D96">
            <v>103.47552477000001</v>
          </cell>
          <cell r="E96">
            <v>102.87667259000001</v>
          </cell>
        </row>
        <row r="97">
          <cell r="A97">
            <v>2024</v>
          </cell>
          <cell r="C97" t="e">
            <v>#N/A</v>
          </cell>
          <cell r="D97">
            <v>103.346594</v>
          </cell>
        </row>
        <row r="101">
          <cell r="B101" t="str">
            <v>Forecast</v>
          </cell>
        </row>
        <row r="102">
          <cell r="A102">
            <v>2.5</v>
          </cell>
          <cell r="B102">
            <v>-1</v>
          </cell>
        </row>
        <row r="103">
          <cell r="A103">
            <v>2.5</v>
          </cell>
          <cell r="B103">
            <v>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61D6-D96B-41F1-BE7D-F47D7AC31919}">
  <sheetPr>
    <pageSetUpPr fitToPage="1"/>
  </sheetPr>
  <dimension ref="A2:Q103"/>
  <sheetViews>
    <sheetView tabSelected="1" zoomScaleNormal="100" workbookViewId="0"/>
  </sheetViews>
  <sheetFormatPr defaultColWidth="9.140625" defaultRowHeight="12.75" x14ac:dyDescent="0.2"/>
  <cols>
    <col min="1" max="1" width="9.140625" style="2"/>
    <col min="2" max="2" width="15.5703125" style="2" customWidth="1"/>
    <col min="3" max="15" width="9.140625" style="2"/>
    <col min="16" max="16" width="20.5703125" style="2" customWidth="1"/>
    <col min="17" max="17" width="14.85546875" style="2" customWidth="1"/>
    <col min="18" max="16384" width="9.140625" style="2"/>
  </cols>
  <sheetData>
    <row r="2" spans="1:17" ht="15.75" x14ac:dyDescent="0.25">
      <c r="A2" s="1" t="s">
        <v>0</v>
      </c>
    </row>
    <row r="3" spans="1:17" x14ac:dyDescent="0.2">
      <c r="A3" s="3"/>
    </row>
    <row r="4" spans="1:17" x14ac:dyDescent="0.2">
      <c r="A4" s="4"/>
      <c r="B4" s="4"/>
      <c r="C4" s="4"/>
      <c r="D4" s="4"/>
      <c r="E4" s="4"/>
      <c r="F4" s="4"/>
      <c r="G4" s="4"/>
      <c r="H4" s="4"/>
      <c r="I4" s="4"/>
      <c r="J4" s="4"/>
    </row>
    <row r="5" spans="1:17" x14ac:dyDescent="0.2">
      <c r="A5" s="4"/>
      <c r="B5" s="4"/>
      <c r="C5" s="4"/>
      <c r="D5" s="4"/>
      <c r="E5" s="4"/>
      <c r="F5" s="4"/>
      <c r="G5" s="4"/>
      <c r="H5" s="4"/>
      <c r="I5" s="4"/>
      <c r="J5" s="4"/>
      <c r="L5" s="5"/>
      <c r="P5" s="6" t="s">
        <v>1</v>
      </c>
      <c r="Q5" s="7"/>
    </row>
    <row r="6" spans="1:17" x14ac:dyDescent="0.2">
      <c r="A6" s="4"/>
      <c r="B6" s="4"/>
      <c r="C6" s="4"/>
      <c r="D6" s="4"/>
      <c r="E6" s="4"/>
      <c r="F6" s="4"/>
      <c r="G6" s="4"/>
      <c r="H6" s="4"/>
      <c r="I6" s="4"/>
      <c r="J6" s="4"/>
      <c r="L6" s="5"/>
      <c r="P6" s="8" t="s">
        <v>2</v>
      </c>
      <c r="Q6" s="9" t="s">
        <v>3</v>
      </c>
    </row>
    <row r="7" spans="1:17" x14ac:dyDescent="0.2">
      <c r="A7" s="4"/>
      <c r="B7" s="4"/>
      <c r="C7" s="4"/>
      <c r="D7" s="4"/>
      <c r="E7" s="4"/>
      <c r="F7" s="4"/>
      <c r="G7" s="4"/>
      <c r="H7" s="4"/>
      <c r="I7" s="4"/>
      <c r="J7" s="4"/>
      <c r="P7" s="10" t="s">
        <v>4</v>
      </c>
      <c r="Q7" s="11"/>
    </row>
    <row r="8" spans="1:17" x14ac:dyDescent="0.2">
      <c r="A8" s="4"/>
      <c r="B8" s="4"/>
      <c r="C8" s="4"/>
      <c r="D8" s="4"/>
      <c r="E8" s="4"/>
      <c r="F8" s="4"/>
      <c r="G8" s="4"/>
      <c r="H8" s="4"/>
      <c r="I8" s="4"/>
      <c r="J8" s="4"/>
      <c r="P8" s="10" t="s">
        <v>5</v>
      </c>
      <c r="Q8" s="11" t="s">
        <v>6</v>
      </c>
    </row>
    <row r="9" spans="1:17" x14ac:dyDescent="0.2">
      <c r="A9" s="4"/>
      <c r="B9" s="4"/>
      <c r="C9" s="4"/>
      <c r="D9" s="4"/>
      <c r="E9" s="4"/>
      <c r="F9" s="4"/>
      <c r="G9" s="4"/>
      <c r="H9" s="4"/>
      <c r="I9" s="4"/>
      <c r="J9" s="4"/>
      <c r="P9" s="10" t="s">
        <v>7</v>
      </c>
      <c r="Q9" s="11" t="s">
        <v>8</v>
      </c>
    </row>
    <row r="10" spans="1:17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P10" s="10" t="s">
        <v>9</v>
      </c>
      <c r="Q10" s="11" t="s">
        <v>10</v>
      </c>
    </row>
    <row r="11" spans="1:17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P11" s="12" t="s">
        <v>11</v>
      </c>
      <c r="Q11" s="11"/>
    </row>
    <row r="12" spans="1:17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P12" s="10" t="s">
        <v>12</v>
      </c>
      <c r="Q12" s="11" t="s">
        <v>13</v>
      </c>
    </row>
    <row r="13" spans="1:17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P13" s="10" t="s">
        <v>14</v>
      </c>
      <c r="Q13" s="11" t="s">
        <v>15</v>
      </c>
    </row>
    <row r="14" spans="1:17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P14" s="10" t="s">
        <v>16</v>
      </c>
      <c r="Q14" s="11" t="s">
        <v>17</v>
      </c>
    </row>
    <row r="15" spans="1:17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P15" s="10" t="s">
        <v>18</v>
      </c>
      <c r="Q15" s="11" t="s">
        <v>19</v>
      </c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P16" s="10" t="s">
        <v>20</v>
      </c>
      <c r="Q16" s="11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P17" s="10" t="s">
        <v>21</v>
      </c>
      <c r="Q17" s="11" t="s">
        <v>22</v>
      </c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P18" s="10" t="s">
        <v>23</v>
      </c>
      <c r="Q18" s="11" t="s">
        <v>24</v>
      </c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P19" s="10" t="s">
        <v>25</v>
      </c>
      <c r="Q19" s="11" t="s">
        <v>26</v>
      </c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P20" s="10" t="s">
        <v>27</v>
      </c>
      <c r="Q20" s="11" t="s">
        <v>28</v>
      </c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P21" s="10" t="s">
        <v>29</v>
      </c>
      <c r="Q21" s="11"/>
    </row>
    <row r="22" spans="1:17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P22" s="13" t="s">
        <v>30</v>
      </c>
      <c r="Q22" s="14" t="s">
        <v>31</v>
      </c>
    </row>
    <row r="23" spans="1:17" x14ac:dyDescent="0.2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7" x14ac:dyDescent="0.2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7" x14ac:dyDescent="0.2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7" x14ac:dyDescent="0.2">
      <c r="B26" s="15"/>
      <c r="C26" s="16"/>
      <c r="D26" s="17" t="s">
        <v>32</v>
      </c>
      <c r="E26" s="17"/>
      <c r="F26" s="17"/>
      <c r="G26" s="17"/>
      <c r="H26" s="18"/>
      <c r="I26" s="19" t="s">
        <v>33</v>
      </c>
      <c r="J26" s="20"/>
      <c r="K26" s="19"/>
      <c r="L26" s="19"/>
    </row>
    <row r="27" spans="1:17" x14ac:dyDescent="0.2">
      <c r="B27" s="16" t="s">
        <v>34</v>
      </c>
      <c r="C27" s="16">
        <v>2020</v>
      </c>
      <c r="D27" s="16">
        <v>2021</v>
      </c>
      <c r="E27" s="16">
        <v>2022</v>
      </c>
      <c r="F27" s="16">
        <v>2023</v>
      </c>
      <c r="G27" s="16">
        <v>2024</v>
      </c>
      <c r="H27" s="16"/>
      <c r="I27" s="16">
        <v>2021</v>
      </c>
      <c r="J27" s="16">
        <v>2022</v>
      </c>
      <c r="K27" s="16">
        <v>2023</v>
      </c>
      <c r="L27" s="16">
        <v>2024</v>
      </c>
    </row>
    <row r="28" spans="1:17" x14ac:dyDescent="0.2">
      <c r="B28" s="21" t="s">
        <v>2</v>
      </c>
      <c r="C28" s="22">
        <v>30.685365007000001</v>
      </c>
      <c r="D28" s="22">
        <v>31.660570221</v>
      </c>
      <c r="E28" s="22">
        <v>34.165785049</v>
      </c>
      <c r="F28" s="22">
        <v>33.327892061999997</v>
      </c>
      <c r="G28" s="22">
        <v>33.757184551999998</v>
      </c>
      <c r="H28" s="23"/>
      <c r="I28" s="24">
        <f>D28-C28</f>
        <v>0.97520521399999893</v>
      </c>
      <c r="J28" s="24">
        <f>E28-D28</f>
        <v>2.5052148279999997</v>
      </c>
      <c r="K28" s="24">
        <f>F28-E28</f>
        <v>-0.83789298700000359</v>
      </c>
      <c r="L28" s="24">
        <f>G28-F28</f>
        <v>0.42929249000000169</v>
      </c>
    </row>
    <row r="29" spans="1:17" x14ac:dyDescent="0.2">
      <c r="B29" s="21" t="s">
        <v>4</v>
      </c>
      <c r="C29" s="23">
        <f>SUM(C30:C32)</f>
        <v>25.7885881045</v>
      </c>
      <c r="D29" s="23">
        <f>SUM(D30:D32)</f>
        <v>26.456091699200002</v>
      </c>
      <c r="E29" s="23">
        <f>SUM(E30:E32)</f>
        <v>27.904064669899999</v>
      </c>
      <c r="F29" s="23">
        <f>SUM(F30:F32)</f>
        <v>29.524143646100001</v>
      </c>
      <c r="G29" s="23">
        <f>SUM(G30:G32)</f>
        <v>30.363468584000003</v>
      </c>
      <c r="H29" s="23"/>
      <c r="I29" s="24">
        <f t="shared" ref="I29:L44" si="0">D29-C29</f>
        <v>0.6675035947000012</v>
      </c>
      <c r="J29" s="24">
        <f t="shared" si="0"/>
        <v>1.4479729706999969</v>
      </c>
      <c r="K29" s="24">
        <f t="shared" si="0"/>
        <v>1.6200789762000021</v>
      </c>
      <c r="L29" s="24">
        <f t="shared" si="0"/>
        <v>0.83932493790000251</v>
      </c>
    </row>
    <row r="30" spans="1:17" x14ac:dyDescent="0.2">
      <c r="B30" s="21" t="s">
        <v>5</v>
      </c>
      <c r="C30" s="22">
        <v>5.2346501015999998</v>
      </c>
      <c r="D30" s="22">
        <v>5.5374510031000002</v>
      </c>
      <c r="E30" s="22">
        <v>5.7007438959999996</v>
      </c>
      <c r="F30" s="22">
        <v>5.7815310109000002</v>
      </c>
      <c r="G30" s="22">
        <v>6.1423836612000002</v>
      </c>
      <c r="H30" s="23"/>
      <c r="I30" s="24">
        <f t="shared" si="0"/>
        <v>0.30280090150000039</v>
      </c>
      <c r="J30" s="24">
        <f t="shared" si="0"/>
        <v>0.16329289289999949</v>
      </c>
      <c r="K30" s="24">
        <f t="shared" si="0"/>
        <v>8.0787114900000567E-2</v>
      </c>
      <c r="L30" s="24">
        <f t="shared" si="0"/>
        <v>0.36085265030000002</v>
      </c>
    </row>
    <row r="31" spans="1:17" x14ac:dyDescent="0.2">
      <c r="B31" s="21" t="s">
        <v>7</v>
      </c>
      <c r="C31" s="22">
        <v>1.9336431699000001</v>
      </c>
      <c r="D31" s="22">
        <v>1.9236573540999999</v>
      </c>
      <c r="E31" s="22">
        <v>1.9026134259</v>
      </c>
      <c r="F31" s="22">
        <v>2.1113257872000002</v>
      </c>
      <c r="G31" s="22">
        <v>2.0682812548</v>
      </c>
      <c r="H31" s="23"/>
      <c r="I31" s="24">
        <f t="shared" si="0"/>
        <v>-9.9858158000001307E-3</v>
      </c>
      <c r="J31" s="24">
        <f t="shared" si="0"/>
        <v>-2.1043928199999895E-2</v>
      </c>
      <c r="K31" s="24">
        <f t="shared" si="0"/>
        <v>0.20871236130000015</v>
      </c>
      <c r="L31" s="24">
        <f t="shared" si="0"/>
        <v>-4.3044532400000168E-2</v>
      </c>
    </row>
    <row r="32" spans="1:17" x14ac:dyDescent="0.2">
      <c r="B32" s="21" t="s">
        <v>9</v>
      </c>
      <c r="C32" s="22">
        <v>18.620294832999999</v>
      </c>
      <c r="D32" s="22">
        <v>18.994983342000001</v>
      </c>
      <c r="E32" s="22">
        <v>20.300707348</v>
      </c>
      <c r="F32" s="22">
        <v>21.631286847999998</v>
      </c>
      <c r="G32" s="22">
        <v>22.152803668000001</v>
      </c>
      <c r="H32" s="23"/>
      <c r="I32" s="24">
        <f t="shared" si="0"/>
        <v>0.37468850900000206</v>
      </c>
      <c r="J32" s="24">
        <f t="shared" si="0"/>
        <v>1.3057240059999984</v>
      </c>
      <c r="K32" s="24">
        <f t="shared" si="0"/>
        <v>1.3305794999999989</v>
      </c>
      <c r="L32" s="24">
        <f t="shared" si="0"/>
        <v>0.52151682000000221</v>
      </c>
    </row>
    <row r="33" spans="2:12" x14ac:dyDescent="0.2">
      <c r="B33" s="24" t="s">
        <v>11</v>
      </c>
      <c r="C33" s="23">
        <f>SUM(C34:C37)</f>
        <v>13.295805784819999</v>
      </c>
      <c r="D33" s="23">
        <f>SUM(D34:D37)</f>
        <v>13.609746187520001</v>
      </c>
      <c r="E33" s="23">
        <f>SUM(E34:E37)</f>
        <v>13.69476922482</v>
      </c>
      <c r="F33" s="23">
        <f>SUM(F34:F37)</f>
        <v>13.51003756349</v>
      </c>
      <c r="G33" s="23">
        <f>SUM(G34:G37)</f>
        <v>13.47013641186</v>
      </c>
      <c r="H33" s="23"/>
      <c r="I33" s="24">
        <f t="shared" si="0"/>
        <v>0.3139404027000019</v>
      </c>
      <c r="J33" s="24">
        <f t="shared" si="0"/>
        <v>8.502303729999916E-2</v>
      </c>
      <c r="K33" s="24">
        <f t="shared" si="0"/>
        <v>-0.18473166132999985</v>
      </c>
      <c r="L33" s="24">
        <f t="shared" si="0"/>
        <v>-3.9901151629999632E-2</v>
      </c>
    </row>
    <row r="34" spans="2:12" x14ac:dyDescent="0.2">
      <c r="B34" s="21" t="s">
        <v>12</v>
      </c>
      <c r="C34" s="22">
        <v>10.49599738</v>
      </c>
      <c r="D34" s="22">
        <v>10.776717886</v>
      </c>
      <c r="E34" s="22">
        <v>10.93765773</v>
      </c>
      <c r="F34" s="22">
        <v>10.637166889</v>
      </c>
      <c r="G34" s="22">
        <v>10.601035078000001</v>
      </c>
      <c r="H34" s="23"/>
      <c r="I34" s="24">
        <f t="shared" si="0"/>
        <v>0.28072050599999976</v>
      </c>
      <c r="J34" s="24">
        <f>E34-D34</f>
        <v>0.16093984399999961</v>
      </c>
      <c r="K34" s="24">
        <f>F34-E34</f>
        <v>-0.30049084100000023</v>
      </c>
      <c r="L34" s="24">
        <f>G34-F34</f>
        <v>-3.6131810999998848E-2</v>
      </c>
    </row>
    <row r="35" spans="2:12" x14ac:dyDescent="0.2">
      <c r="B35" s="21" t="s">
        <v>14</v>
      </c>
      <c r="C35" s="22">
        <v>0.70036833226999995</v>
      </c>
      <c r="D35" s="22">
        <v>0.71673507282000004</v>
      </c>
      <c r="E35" s="22">
        <v>0.67277606538000001</v>
      </c>
      <c r="F35" s="22">
        <v>0.63442370549000004</v>
      </c>
      <c r="G35" s="22">
        <v>0.64468004128</v>
      </c>
      <c r="H35" s="23"/>
      <c r="I35" s="24">
        <f t="shared" si="0"/>
        <v>1.6366740550000092E-2</v>
      </c>
      <c r="J35" s="24">
        <f t="shared" si="0"/>
        <v>-4.3959007440000031E-2</v>
      </c>
      <c r="K35" s="24">
        <f t="shared" si="0"/>
        <v>-3.8352359889999965E-2</v>
      </c>
      <c r="L35" s="24">
        <f t="shared" si="0"/>
        <v>1.025633578999996E-2</v>
      </c>
    </row>
    <row r="36" spans="2:12" x14ac:dyDescent="0.2">
      <c r="B36" s="21" t="s">
        <v>16</v>
      </c>
      <c r="C36" s="22">
        <v>1.8594292261000001</v>
      </c>
      <c r="D36" s="22">
        <v>1.863563248</v>
      </c>
      <c r="E36" s="22">
        <v>1.8293171151000001</v>
      </c>
      <c r="F36" s="22">
        <v>1.9638349400999999</v>
      </c>
      <c r="G36" s="22">
        <v>1.9497085876</v>
      </c>
      <c r="H36" s="23"/>
      <c r="I36" s="24">
        <f t="shared" si="0"/>
        <v>4.1340218999998957E-3</v>
      </c>
      <c r="J36" s="24">
        <f t="shared" si="0"/>
        <v>-3.4246132899999893E-2</v>
      </c>
      <c r="K36" s="24">
        <f t="shared" si="0"/>
        <v>0.13451782499999987</v>
      </c>
      <c r="L36" s="24">
        <f t="shared" si="0"/>
        <v>-1.4126352499999939E-2</v>
      </c>
    </row>
    <row r="37" spans="2:12" x14ac:dyDescent="0.2">
      <c r="B37" s="21" t="s">
        <v>18</v>
      </c>
      <c r="C37" s="22">
        <v>0.24001084645000001</v>
      </c>
      <c r="D37" s="22">
        <v>0.25272998070000002</v>
      </c>
      <c r="E37" s="22">
        <v>0.25501831434</v>
      </c>
      <c r="F37" s="22">
        <v>0.27461202890000003</v>
      </c>
      <c r="G37" s="22">
        <v>0.27471270498</v>
      </c>
      <c r="H37" s="23"/>
      <c r="I37" s="24">
        <f t="shared" si="0"/>
        <v>1.2719134250000014E-2</v>
      </c>
      <c r="J37" s="24">
        <f t="shared" si="0"/>
        <v>2.2883336399999732E-3</v>
      </c>
      <c r="K37" s="24">
        <f t="shared" si="0"/>
        <v>1.9593714560000031E-2</v>
      </c>
      <c r="L37" s="24">
        <f t="shared" si="0"/>
        <v>1.0067607999997286E-4</v>
      </c>
    </row>
    <row r="38" spans="2:12" x14ac:dyDescent="0.2">
      <c r="B38" s="21" t="s">
        <v>20</v>
      </c>
      <c r="C38" s="23">
        <f>SUM(C39:C42)</f>
        <v>5.5995700895000002</v>
      </c>
      <c r="D38" s="23">
        <f>SUM(D39:D42)</f>
        <v>5.5179503285700005</v>
      </c>
      <c r="E38" s="23">
        <f>SUM(E39:E42)</f>
        <v>5.6832044145499996</v>
      </c>
      <c r="F38" s="23">
        <f>SUM(F39:F42)</f>
        <v>6.0129473323799996</v>
      </c>
      <c r="G38" s="23">
        <f>SUM(G39:G42)</f>
        <v>6.1959705949799995</v>
      </c>
      <c r="H38" s="23"/>
      <c r="I38" s="24">
        <f t="shared" si="0"/>
        <v>-8.1619760929999785E-2</v>
      </c>
      <c r="J38" s="24">
        <f t="shared" si="0"/>
        <v>0.16525408597999913</v>
      </c>
      <c r="K38" s="24">
        <f t="shared" si="0"/>
        <v>0.32974291782999998</v>
      </c>
      <c r="L38" s="24">
        <f t="shared" si="0"/>
        <v>0.1830232625999999</v>
      </c>
    </row>
    <row r="39" spans="2:12" x14ac:dyDescent="0.2">
      <c r="B39" s="21" t="s">
        <v>21</v>
      </c>
      <c r="C39" s="22">
        <v>0.65611640945000005</v>
      </c>
      <c r="D39" s="22">
        <v>0.70233003132000005</v>
      </c>
      <c r="E39" s="22">
        <v>0.78839453012000005</v>
      </c>
      <c r="F39" s="22">
        <v>0.83083841037999995</v>
      </c>
      <c r="G39" s="22">
        <v>0.87865273219999995</v>
      </c>
      <c r="H39" s="23"/>
      <c r="I39" s="24">
        <f t="shared" si="0"/>
        <v>4.6213621869999999E-2</v>
      </c>
      <c r="J39" s="24">
        <f t="shared" si="0"/>
        <v>8.60644988E-2</v>
      </c>
      <c r="K39" s="24">
        <f t="shared" si="0"/>
        <v>4.24438802599999E-2</v>
      </c>
      <c r="L39" s="24">
        <f t="shared" si="0"/>
        <v>4.7814321820000005E-2</v>
      </c>
    </row>
    <row r="40" spans="2:12" x14ac:dyDescent="0.2">
      <c r="B40" s="21" t="s">
        <v>23</v>
      </c>
      <c r="C40" s="22">
        <v>3.7693007860000001</v>
      </c>
      <c r="D40" s="22">
        <v>3.6894169395</v>
      </c>
      <c r="E40" s="22">
        <v>3.7634303482</v>
      </c>
      <c r="F40" s="22">
        <v>4.0502883957</v>
      </c>
      <c r="G40" s="22">
        <v>4.2213522908999996</v>
      </c>
      <c r="H40" s="23"/>
      <c r="I40" s="24">
        <f t="shared" si="0"/>
        <v>-7.9883846500000022E-2</v>
      </c>
      <c r="J40" s="24">
        <f t="shared" si="0"/>
        <v>7.401340869999995E-2</v>
      </c>
      <c r="K40" s="24">
        <f t="shared" si="0"/>
        <v>0.28685804749999999</v>
      </c>
      <c r="L40" s="24">
        <f t="shared" si="0"/>
        <v>0.17106389519999965</v>
      </c>
    </row>
    <row r="41" spans="2:12" x14ac:dyDescent="0.2">
      <c r="B41" s="21" t="s">
        <v>25</v>
      </c>
      <c r="C41" s="22">
        <v>0.80824252294999999</v>
      </c>
      <c r="D41" s="22">
        <v>0.76418609481999999</v>
      </c>
      <c r="E41" s="22">
        <v>0.77628834788000001</v>
      </c>
      <c r="F41" s="22">
        <v>0.79851683205000001</v>
      </c>
      <c r="G41" s="22">
        <v>0.77691656192000003</v>
      </c>
      <c r="H41" s="23"/>
      <c r="I41" s="24">
        <f t="shared" si="0"/>
        <v>-4.4056428129999992E-2</v>
      </c>
      <c r="J41" s="24">
        <f t="shared" si="0"/>
        <v>1.2102253060000012E-2</v>
      </c>
      <c r="K41" s="24">
        <f t="shared" si="0"/>
        <v>2.2228484170000007E-2</v>
      </c>
      <c r="L41" s="24">
        <f t="shared" si="0"/>
        <v>-2.1600270129999988E-2</v>
      </c>
    </row>
    <row r="42" spans="2:12" x14ac:dyDescent="0.2">
      <c r="B42" s="21" t="s">
        <v>27</v>
      </c>
      <c r="C42" s="22">
        <v>0.36591037110000002</v>
      </c>
      <c r="D42" s="22">
        <v>0.36201726293000003</v>
      </c>
      <c r="E42" s="22">
        <v>0.35509118834999998</v>
      </c>
      <c r="F42" s="22">
        <v>0.33330369425</v>
      </c>
      <c r="G42" s="22">
        <v>0.31904900996000002</v>
      </c>
      <c r="H42" s="23"/>
      <c r="I42" s="24">
        <f t="shared" si="0"/>
        <v>-3.8931081699999925E-3</v>
      </c>
      <c r="J42" s="24">
        <f t="shared" si="0"/>
        <v>-6.9260745800000523E-3</v>
      </c>
      <c r="K42" s="24">
        <f t="shared" si="0"/>
        <v>-2.1787494099999971E-2</v>
      </c>
      <c r="L42" s="24">
        <f t="shared" si="0"/>
        <v>-1.4254684289999986E-2</v>
      </c>
    </row>
    <row r="43" spans="2:12" x14ac:dyDescent="0.2">
      <c r="B43" s="21" t="s">
        <v>29</v>
      </c>
      <c r="C43" s="23">
        <f>C44-C28-C29-C33-C38</f>
        <v>18.509380875180007</v>
      </c>
      <c r="D43" s="23">
        <f>D44-D28-D29-D33-D38</f>
        <v>18.462418903709995</v>
      </c>
      <c r="E43" s="23">
        <f>E44-E28-E29-E33-E38</f>
        <v>18.495429195730011</v>
      </c>
      <c r="F43" s="23">
        <f>F44-F28-F29-F33-F38</f>
        <v>18.801722596030011</v>
      </c>
      <c r="G43" s="23">
        <f>G44-G28-G29-G33-G38</f>
        <v>19.09310124716</v>
      </c>
      <c r="H43" s="23"/>
      <c r="I43" s="24">
        <f t="shared" si="0"/>
        <v>-4.6961971470011576E-2</v>
      </c>
      <c r="J43" s="24">
        <f t="shared" si="0"/>
        <v>3.3010292020016152E-2</v>
      </c>
      <c r="K43" s="24">
        <f t="shared" si="0"/>
        <v>0.30629340029999952</v>
      </c>
      <c r="L43" s="24">
        <f t="shared" si="0"/>
        <v>0.29137865112998895</v>
      </c>
    </row>
    <row r="44" spans="2:12" x14ac:dyDescent="0.2">
      <c r="B44" s="25" t="s">
        <v>30</v>
      </c>
      <c r="C44" s="26">
        <v>93.878709861000004</v>
      </c>
      <c r="D44" s="26">
        <v>95.706777340000002</v>
      </c>
      <c r="E44" s="26">
        <v>99.943252553999997</v>
      </c>
      <c r="F44" s="26">
        <v>101.1767432</v>
      </c>
      <c r="G44" s="26">
        <v>102.87986139</v>
      </c>
      <c r="H44" s="27"/>
      <c r="I44" s="28">
        <f t="shared" si="0"/>
        <v>1.8280674789999978</v>
      </c>
      <c r="J44" s="28">
        <f t="shared" si="0"/>
        <v>4.236475213999995</v>
      </c>
      <c r="K44" s="28">
        <f t="shared" si="0"/>
        <v>1.233490646000007</v>
      </c>
      <c r="L44" s="28">
        <f t="shared" si="0"/>
        <v>1.7031181899999979</v>
      </c>
    </row>
    <row r="45" spans="2:12" x14ac:dyDescent="0.2">
      <c r="B45" s="21"/>
      <c r="C45" s="22"/>
      <c r="D45" s="22"/>
      <c r="E45" s="22"/>
      <c r="H45" s="23"/>
      <c r="I45" s="23"/>
      <c r="J45" s="23"/>
      <c r="K45" s="23"/>
      <c r="L45" s="23"/>
    </row>
    <row r="46" spans="2:12" x14ac:dyDescent="0.2">
      <c r="B46" s="29" t="s">
        <v>35</v>
      </c>
    </row>
    <row r="47" spans="2:12" x14ac:dyDescent="0.2">
      <c r="B47" s="29"/>
    </row>
    <row r="48" spans="2:12" x14ac:dyDescent="0.2">
      <c r="B48" s="29"/>
    </row>
    <row r="49" spans="1:6" ht="25.5" x14ac:dyDescent="0.2">
      <c r="A49" s="30"/>
      <c r="B49" s="30"/>
      <c r="C49" s="31" t="s">
        <v>36</v>
      </c>
      <c r="D49" s="31" t="s">
        <v>37</v>
      </c>
      <c r="E49" s="32" t="s">
        <v>38</v>
      </c>
      <c r="F49" s="32" t="s">
        <v>39</v>
      </c>
    </row>
    <row r="50" spans="1:6" ht="15" x14ac:dyDescent="0.25">
      <c r="A50" s="2">
        <f>+YEAR(B50)</f>
        <v>2021</v>
      </c>
      <c r="B50" s="33">
        <v>44197</v>
      </c>
      <c r="C50" s="34">
        <v>93.878931647000002</v>
      </c>
      <c r="D50" s="35" t="e">
        <v>#N/A</v>
      </c>
      <c r="E50" s="36"/>
      <c r="F50" s="37">
        <v>93.878931647000002</v>
      </c>
    </row>
    <row r="51" spans="1:6" ht="15" x14ac:dyDescent="0.25">
      <c r="A51" s="2">
        <f t="shared" ref="A51:A97" si="1">+YEAR(B51)</f>
        <v>2021</v>
      </c>
      <c r="B51" s="33">
        <v>44228</v>
      </c>
      <c r="C51" s="34">
        <v>90.521174708000004</v>
      </c>
      <c r="D51" s="35" t="e">
        <v>#N/A</v>
      </c>
      <c r="E51" s="38">
        <f t="shared" ref="E51:E60" si="2">AVERAGEIF($A$34:$A$97,A51,$F$34:$F$97)</f>
        <v>95.670650518499997</v>
      </c>
      <c r="F51" s="37">
        <v>90.521174708000004</v>
      </c>
    </row>
    <row r="52" spans="1:6" ht="15" x14ac:dyDescent="0.25">
      <c r="A52" s="2">
        <f t="shared" si="1"/>
        <v>2021</v>
      </c>
      <c r="B52" s="33">
        <v>44256</v>
      </c>
      <c r="C52" s="34">
        <v>93.851361392000001</v>
      </c>
      <c r="D52" s="35" t="e">
        <v>#N/A</v>
      </c>
      <c r="E52" s="38">
        <f t="shared" si="2"/>
        <v>95.670650518499997</v>
      </c>
      <c r="F52" s="37">
        <v>93.851361392000001</v>
      </c>
    </row>
    <row r="53" spans="1:6" ht="15" x14ac:dyDescent="0.25">
      <c r="A53" s="2">
        <f t="shared" si="1"/>
        <v>2021</v>
      </c>
      <c r="B53" s="33">
        <v>44287</v>
      </c>
      <c r="C53" s="34">
        <v>94.000310515999999</v>
      </c>
      <c r="D53" s="35" t="e">
        <v>#N/A</v>
      </c>
      <c r="E53" s="38">
        <f t="shared" si="2"/>
        <v>95.670650518499997</v>
      </c>
      <c r="F53" s="37">
        <v>94.000310515999999</v>
      </c>
    </row>
    <row r="54" spans="1:6" ht="15" x14ac:dyDescent="0.25">
      <c r="A54" s="2">
        <f t="shared" si="1"/>
        <v>2021</v>
      </c>
      <c r="B54" s="33">
        <v>44317</v>
      </c>
      <c r="C54" s="34">
        <v>94.973873362000006</v>
      </c>
      <c r="D54" s="35" t="e">
        <v>#N/A</v>
      </c>
      <c r="E54" s="38">
        <f t="shared" si="2"/>
        <v>95.670650518499997</v>
      </c>
      <c r="F54" s="37">
        <v>94.973873362000006</v>
      </c>
    </row>
    <row r="55" spans="1:6" ht="15" x14ac:dyDescent="0.25">
      <c r="A55" s="2">
        <f t="shared" si="1"/>
        <v>2021</v>
      </c>
      <c r="B55" s="33">
        <v>44348</v>
      </c>
      <c r="C55" s="34">
        <v>95.524638241999995</v>
      </c>
      <c r="D55" s="35" t="e">
        <v>#N/A</v>
      </c>
      <c r="E55" s="38">
        <f t="shared" si="2"/>
        <v>95.670650518499997</v>
      </c>
      <c r="F55" s="37">
        <v>95.524638241999995</v>
      </c>
    </row>
    <row r="56" spans="1:6" ht="15" x14ac:dyDescent="0.25">
      <c r="A56" s="2">
        <f t="shared" si="1"/>
        <v>2021</v>
      </c>
      <c r="B56" s="33">
        <v>44378</v>
      </c>
      <c r="C56" s="34">
        <v>97.059190673000003</v>
      </c>
      <c r="D56" s="35" t="e">
        <v>#N/A</v>
      </c>
      <c r="E56" s="38">
        <f t="shared" si="2"/>
        <v>95.670650518499997</v>
      </c>
      <c r="F56" s="37">
        <v>97.059190673000003</v>
      </c>
    </row>
    <row r="57" spans="1:6" ht="15" x14ac:dyDescent="0.25">
      <c r="A57" s="2">
        <f t="shared" si="1"/>
        <v>2021</v>
      </c>
      <c r="B57" s="33">
        <v>44409</v>
      </c>
      <c r="C57" s="34">
        <v>96.485390401000004</v>
      </c>
      <c r="D57" s="35" t="e">
        <v>#N/A</v>
      </c>
      <c r="E57" s="38">
        <f t="shared" si="2"/>
        <v>95.670650518499997</v>
      </c>
      <c r="F57" s="37">
        <v>96.485390401000004</v>
      </c>
    </row>
    <row r="58" spans="1:6" ht="15" x14ac:dyDescent="0.25">
      <c r="A58" s="2">
        <f t="shared" si="1"/>
        <v>2021</v>
      </c>
      <c r="B58" s="33">
        <v>44440</v>
      </c>
      <c r="C58" s="34">
        <v>96.717146970000002</v>
      </c>
      <c r="D58" s="35" t="e">
        <v>#N/A</v>
      </c>
      <c r="E58" s="38">
        <f t="shared" si="2"/>
        <v>95.670650518499997</v>
      </c>
      <c r="F58" s="37">
        <v>96.717146970000002</v>
      </c>
    </row>
    <row r="59" spans="1:6" ht="15" x14ac:dyDescent="0.25">
      <c r="A59" s="2">
        <f t="shared" si="1"/>
        <v>2021</v>
      </c>
      <c r="B59" s="33">
        <v>44470</v>
      </c>
      <c r="C59" s="34">
        <v>98.068264575000001</v>
      </c>
      <c r="D59" s="35" t="e">
        <v>#N/A</v>
      </c>
      <c r="E59" s="38">
        <f t="shared" si="2"/>
        <v>95.670650518499997</v>
      </c>
      <c r="F59" s="37">
        <v>98.068264575000001</v>
      </c>
    </row>
    <row r="60" spans="1:6" ht="15" x14ac:dyDescent="0.25">
      <c r="A60" s="2">
        <f t="shared" si="1"/>
        <v>2021</v>
      </c>
      <c r="B60" s="33">
        <v>44501</v>
      </c>
      <c r="C60" s="34">
        <v>98.702643898999995</v>
      </c>
      <c r="D60" s="35" t="e">
        <v>#N/A</v>
      </c>
      <c r="E60" s="38">
        <f t="shared" si="2"/>
        <v>95.670650518499997</v>
      </c>
      <c r="F60" s="37">
        <v>98.702643898999995</v>
      </c>
    </row>
    <row r="61" spans="1:6" ht="15" x14ac:dyDescent="0.25">
      <c r="A61" s="2">
        <f t="shared" si="1"/>
        <v>2021</v>
      </c>
      <c r="B61" s="33">
        <v>44531</v>
      </c>
      <c r="C61" s="34">
        <v>98.264879836999995</v>
      </c>
      <c r="D61" s="35" t="e">
        <v>#N/A</v>
      </c>
      <c r="E61" s="36"/>
      <c r="F61" s="37">
        <v>98.264879836999995</v>
      </c>
    </row>
    <row r="62" spans="1:6" ht="15" x14ac:dyDescent="0.25">
      <c r="A62" s="2">
        <f t="shared" si="1"/>
        <v>2022</v>
      </c>
      <c r="B62" s="33">
        <v>44562</v>
      </c>
      <c r="C62" s="34">
        <v>98.250712524999997</v>
      </c>
      <c r="D62" s="35" t="e">
        <v>#N/A</v>
      </c>
      <c r="E62" s="36"/>
      <c r="F62" s="37">
        <v>98.250712524999997</v>
      </c>
    </row>
    <row r="63" spans="1:6" ht="15" x14ac:dyDescent="0.25">
      <c r="A63" s="2">
        <f t="shared" si="1"/>
        <v>2022</v>
      </c>
      <c r="B63" s="33">
        <v>44593</v>
      </c>
      <c r="C63" s="34">
        <v>98.987370444999996</v>
      </c>
      <c r="D63" s="35" t="e">
        <v>#N/A</v>
      </c>
      <c r="E63" s="38">
        <f t="shared" ref="E63:E72" si="3">AVERAGEIF($A$34:$A$97,A63,$F$34:$F$97)</f>
        <v>99.937794521249998</v>
      </c>
      <c r="F63" s="37">
        <v>98.987370444999996</v>
      </c>
    </row>
    <row r="64" spans="1:6" ht="15" x14ac:dyDescent="0.25">
      <c r="A64" s="2">
        <f t="shared" si="1"/>
        <v>2022</v>
      </c>
      <c r="B64" s="33">
        <v>44621</v>
      </c>
      <c r="C64" s="34">
        <v>99.634329033</v>
      </c>
      <c r="D64" s="35" t="e">
        <v>#N/A</v>
      </c>
      <c r="E64" s="38">
        <f t="shared" si="3"/>
        <v>99.937794521249998</v>
      </c>
      <c r="F64" s="37">
        <v>99.634329033</v>
      </c>
    </row>
    <row r="65" spans="1:6" ht="15" x14ac:dyDescent="0.25">
      <c r="A65" s="2">
        <f t="shared" si="1"/>
        <v>2022</v>
      </c>
      <c r="B65" s="33">
        <v>44652</v>
      </c>
      <c r="C65" s="34">
        <v>98.783237295000006</v>
      </c>
      <c r="D65" s="35" t="e">
        <v>#N/A</v>
      </c>
      <c r="E65" s="38">
        <f t="shared" si="3"/>
        <v>99.937794521249998</v>
      </c>
      <c r="F65" s="37">
        <v>98.783237295000006</v>
      </c>
    </row>
    <row r="66" spans="1:6" ht="15" x14ac:dyDescent="0.25">
      <c r="A66" s="2">
        <f t="shared" si="1"/>
        <v>2022</v>
      </c>
      <c r="B66" s="33">
        <v>44682</v>
      </c>
      <c r="C66" s="34">
        <v>98.699879870999993</v>
      </c>
      <c r="D66" s="35" t="e">
        <v>#N/A</v>
      </c>
      <c r="E66" s="38">
        <f t="shared" si="3"/>
        <v>99.937794521249998</v>
      </c>
      <c r="F66" s="37">
        <v>98.699879870999993</v>
      </c>
    </row>
    <row r="67" spans="1:6" ht="15" x14ac:dyDescent="0.25">
      <c r="A67" s="2">
        <f t="shared" si="1"/>
        <v>2022</v>
      </c>
      <c r="B67" s="33">
        <v>44713</v>
      </c>
      <c r="C67" s="34">
        <v>99.120685206000005</v>
      </c>
      <c r="D67" s="35" t="e">
        <v>#N/A</v>
      </c>
      <c r="E67" s="38">
        <f t="shared" si="3"/>
        <v>99.937794521249998</v>
      </c>
      <c r="F67" s="37">
        <v>99.120685206000005</v>
      </c>
    </row>
    <row r="68" spans="1:6" ht="15" x14ac:dyDescent="0.25">
      <c r="A68" s="2">
        <f t="shared" si="1"/>
        <v>2022</v>
      </c>
      <c r="B68" s="33">
        <v>44743</v>
      </c>
      <c r="C68" s="34">
        <v>100.33043202</v>
      </c>
      <c r="D68" s="35" t="e">
        <v>#N/A</v>
      </c>
      <c r="E68" s="38">
        <f t="shared" si="3"/>
        <v>99.937794521249998</v>
      </c>
      <c r="F68" s="37">
        <v>100.33043202</v>
      </c>
    </row>
    <row r="69" spans="1:6" ht="15" x14ac:dyDescent="0.25">
      <c r="A69" s="2">
        <f t="shared" si="1"/>
        <v>2022</v>
      </c>
      <c r="B69" s="33">
        <v>44774</v>
      </c>
      <c r="C69" s="34">
        <v>100.96216033</v>
      </c>
      <c r="D69" s="35" t="e">
        <v>#N/A</v>
      </c>
      <c r="E69" s="38">
        <f t="shared" si="3"/>
        <v>99.937794521249998</v>
      </c>
      <c r="F69" s="37">
        <v>100.96216033</v>
      </c>
    </row>
    <row r="70" spans="1:6" ht="15" x14ac:dyDescent="0.25">
      <c r="A70" s="2">
        <f t="shared" si="1"/>
        <v>2022</v>
      </c>
      <c r="B70" s="33">
        <v>44805</v>
      </c>
      <c r="C70" s="34">
        <v>101.25599652</v>
      </c>
      <c r="D70" s="35" t="e">
        <v>#N/A</v>
      </c>
      <c r="E70" s="38">
        <f t="shared" si="3"/>
        <v>99.937794521249998</v>
      </c>
      <c r="F70" s="37">
        <v>101.25599652</v>
      </c>
    </row>
    <row r="71" spans="1:6" ht="15" x14ac:dyDescent="0.25">
      <c r="A71" s="2">
        <f t="shared" si="1"/>
        <v>2022</v>
      </c>
      <c r="B71" s="33">
        <v>44835</v>
      </c>
      <c r="C71" s="34">
        <v>101.38780731</v>
      </c>
      <c r="D71" s="35" t="e">
        <v>#N/A</v>
      </c>
      <c r="E71" s="38">
        <f t="shared" si="3"/>
        <v>99.937794521249998</v>
      </c>
      <c r="F71" s="37">
        <v>101.38780731</v>
      </c>
    </row>
    <row r="72" spans="1:6" ht="15" x14ac:dyDescent="0.25">
      <c r="A72" s="2">
        <f t="shared" si="1"/>
        <v>2022</v>
      </c>
      <c r="B72" s="33">
        <v>44866</v>
      </c>
      <c r="C72" s="34">
        <v>101.45034914</v>
      </c>
      <c r="D72" s="35" t="e">
        <v>#N/A</v>
      </c>
      <c r="E72" s="38">
        <f t="shared" si="3"/>
        <v>99.937794521249998</v>
      </c>
      <c r="F72" s="37">
        <v>101.45034914</v>
      </c>
    </row>
    <row r="73" spans="1:6" ht="15" x14ac:dyDescent="0.25">
      <c r="A73" s="2">
        <f t="shared" si="1"/>
        <v>2022</v>
      </c>
      <c r="B73" s="33">
        <v>44896</v>
      </c>
      <c r="C73" s="34">
        <v>100.39057456</v>
      </c>
      <c r="D73" s="35" t="e">
        <v>#N/A</v>
      </c>
      <c r="E73" s="36"/>
      <c r="F73" s="37">
        <v>100.39057456</v>
      </c>
    </row>
    <row r="74" spans="1:6" ht="15" x14ac:dyDescent="0.25">
      <c r="A74" s="2">
        <f t="shared" si="1"/>
        <v>2023</v>
      </c>
      <c r="B74" s="33">
        <v>44927</v>
      </c>
      <c r="C74" s="34">
        <v>100.56046933</v>
      </c>
      <c r="D74" s="35" t="e">
        <v>#N/A</v>
      </c>
      <c r="E74" s="36"/>
      <c r="F74" s="37">
        <v>100.56046933</v>
      </c>
    </row>
    <row r="75" spans="1:6" ht="15" x14ac:dyDescent="0.25">
      <c r="A75" s="2">
        <f t="shared" si="1"/>
        <v>2023</v>
      </c>
      <c r="B75" s="33">
        <v>44958</v>
      </c>
      <c r="C75" s="34">
        <v>101.06797521999999</v>
      </c>
      <c r="D75" s="35" t="e">
        <v>#N/A</v>
      </c>
      <c r="E75" s="38">
        <f t="shared" ref="E75:E84" si="4">AVERAGEIF($A$34:$A$97,A75,$F$34:$F$97)</f>
        <v>101.17815213250002</v>
      </c>
      <c r="F75" s="37">
        <v>101.06797521999999</v>
      </c>
    </row>
    <row r="76" spans="1:6" ht="15" x14ac:dyDescent="0.25">
      <c r="A76" s="2">
        <f t="shared" si="1"/>
        <v>2023</v>
      </c>
      <c r="B76" s="33">
        <v>44986</v>
      </c>
      <c r="C76" s="34">
        <v>101.37820361999999</v>
      </c>
      <c r="D76" s="35" t="e">
        <v>#N/A</v>
      </c>
      <c r="E76" s="38">
        <f t="shared" si="4"/>
        <v>101.17815213250002</v>
      </c>
      <c r="F76" s="37">
        <v>101.37820361999999</v>
      </c>
    </row>
    <row r="77" spans="1:6" ht="15" x14ac:dyDescent="0.25">
      <c r="A77" s="2">
        <f t="shared" si="1"/>
        <v>2023</v>
      </c>
      <c r="B77" s="33">
        <v>45017</v>
      </c>
      <c r="C77" s="34">
        <v>101.36863258</v>
      </c>
      <c r="D77" s="35" t="e">
        <v>#N/A</v>
      </c>
      <c r="E77" s="38">
        <f t="shared" si="4"/>
        <v>101.17815213250002</v>
      </c>
      <c r="F77" s="37">
        <v>101.36863258</v>
      </c>
    </row>
    <row r="78" spans="1:6" ht="15" x14ac:dyDescent="0.25">
      <c r="A78" s="2">
        <f t="shared" si="1"/>
        <v>2023</v>
      </c>
      <c r="B78" s="33">
        <v>45047</v>
      </c>
      <c r="C78" s="34">
        <v>100.60825701</v>
      </c>
      <c r="D78" s="35" t="e">
        <v>#N/A</v>
      </c>
      <c r="E78" s="38">
        <f t="shared" si="4"/>
        <v>101.17815213250002</v>
      </c>
      <c r="F78" s="37">
        <v>100.60825701</v>
      </c>
    </row>
    <row r="79" spans="1:6" ht="15" x14ac:dyDescent="0.25">
      <c r="A79" s="2">
        <f t="shared" si="1"/>
        <v>2023</v>
      </c>
      <c r="B79" s="33">
        <v>45078</v>
      </c>
      <c r="C79" s="34">
        <v>101.74234299</v>
      </c>
      <c r="D79" s="35" t="e">
        <v>#N/A</v>
      </c>
      <c r="E79" s="38">
        <f t="shared" si="4"/>
        <v>101.17815213250002</v>
      </c>
      <c r="F79" s="37">
        <v>101.74234299</v>
      </c>
    </row>
    <row r="80" spans="1:6" ht="15" x14ac:dyDescent="0.25">
      <c r="A80" s="2">
        <f t="shared" si="1"/>
        <v>2023</v>
      </c>
      <c r="B80" s="33">
        <v>45108</v>
      </c>
      <c r="C80" s="34">
        <v>101.2748946</v>
      </c>
      <c r="D80" s="35" t="e">
        <v>#N/A</v>
      </c>
      <c r="E80" s="38">
        <f t="shared" si="4"/>
        <v>101.17815213250002</v>
      </c>
      <c r="F80" s="37">
        <v>101.2748946</v>
      </c>
    </row>
    <row r="81" spans="1:6" ht="15" x14ac:dyDescent="0.25">
      <c r="A81" s="2">
        <f t="shared" si="1"/>
        <v>2023</v>
      </c>
      <c r="B81" s="33">
        <v>45139</v>
      </c>
      <c r="C81" s="34">
        <v>100.79076754</v>
      </c>
      <c r="D81" s="35">
        <v>100.79076754</v>
      </c>
      <c r="E81" s="38">
        <f t="shared" si="4"/>
        <v>101.17815213250002</v>
      </c>
      <c r="F81" s="37">
        <v>100.79076754</v>
      </c>
    </row>
    <row r="82" spans="1:6" ht="15" x14ac:dyDescent="0.25">
      <c r="A82" s="2">
        <f t="shared" si="1"/>
        <v>2023</v>
      </c>
      <c r="B82" s="33">
        <v>45170</v>
      </c>
      <c r="C82" s="34" t="e">
        <v>#N/A</v>
      </c>
      <c r="D82" s="35">
        <v>100.79246105999999</v>
      </c>
      <c r="E82" s="38">
        <f t="shared" si="4"/>
        <v>101.17815213250002</v>
      </c>
      <c r="F82" s="37">
        <v>100.79246105999999</v>
      </c>
    </row>
    <row r="83" spans="1:6" ht="15" x14ac:dyDescent="0.25">
      <c r="A83" s="2">
        <f t="shared" si="1"/>
        <v>2023</v>
      </c>
      <c r="B83" s="33">
        <v>45200</v>
      </c>
      <c r="C83" s="34" t="e">
        <v>#N/A</v>
      </c>
      <c r="D83" s="35">
        <v>101.39075867</v>
      </c>
      <c r="E83" s="38">
        <f t="shared" si="4"/>
        <v>101.17815213250002</v>
      </c>
      <c r="F83" s="37">
        <v>101.39075867</v>
      </c>
    </row>
    <row r="84" spans="1:6" ht="15" x14ac:dyDescent="0.25">
      <c r="A84" s="2">
        <f t="shared" si="1"/>
        <v>2023</v>
      </c>
      <c r="B84" s="33">
        <v>45231</v>
      </c>
      <c r="C84" s="34" t="e">
        <v>#N/A</v>
      </c>
      <c r="D84" s="35">
        <v>101.65396287999999</v>
      </c>
      <c r="E84" s="38">
        <f t="shared" si="4"/>
        <v>101.17815213250002</v>
      </c>
      <c r="F84" s="37">
        <v>101.65396287999999</v>
      </c>
    </row>
    <row r="85" spans="1:6" ht="15" x14ac:dyDescent="0.25">
      <c r="A85" s="2">
        <f t="shared" si="1"/>
        <v>2023</v>
      </c>
      <c r="B85" s="33">
        <v>45261</v>
      </c>
      <c r="C85" s="34" t="e">
        <v>#N/A</v>
      </c>
      <c r="D85" s="35">
        <v>101.50910009</v>
      </c>
      <c r="E85" s="36"/>
      <c r="F85" s="37">
        <v>101.50910009</v>
      </c>
    </row>
    <row r="86" spans="1:6" ht="15" x14ac:dyDescent="0.25">
      <c r="A86" s="2">
        <f t="shared" si="1"/>
        <v>2024</v>
      </c>
      <c r="B86" s="33">
        <v>45292</v>
      </c>
      <c r="C86" s="34" t="e">
        <v>#N/A</v>
      </c>
      <c r="D86" s="35">
        <v>102.24542814</v>
      </c>
      <c r="E86" s="36"/>
      <c r="F86" s="37">
        <v>102.24542814</v>
      </c>
    </row>
    <row r="87" spans="1:6" ht="15" x14ac:dyDescent="0.25">
      <c r="A87" s="2">
        <f t="shared" si="1"/>
        <v>2024</v>
      </c>
      <c r="B87" s="33">
        <v>45323</v>
      </c>
      <c r="C87" s="34" t="e">
        <v>#N/A</v>
      </c>
      <c r="D87" s="35">
        <v>102.04657585</v>
      </c>
      <c r="E87" s="38">
        <f t="shared" ref="E87:E96" si="5">AVERAGEIF($A$34:$A$97,A87,$F$34:$F$97)</f>
        <v>102.87667259000001</v>
      </c>
      <c r="F87" s="37">
        <v>102.04657585</v>
      </c>
    </row>
    <row r="88" spans="1:6" ht="15" x14ac:dyDescent="0.25">
      <c r="A88" s="2">
        <f t="shared" si="1"/>
        <v>2024</v>
      </c>
      <c r="B88" s="33">
        <v>45352</v>
      </c>
      <c r="C88" s="34" t="e">
        <v>#N/A</v>
      </c>
      <c r="D88" s="35">
        <v>102.30056811999999</v>
      </c>
      <c r="E88" s="38">
        <f t="shared" si="5"/>
        <v>102.87667259000001</v>
      </c>
      <c r="F88" s="37">
        <v>102.30056811999999</v>
      </c>
    </row>
    <row r="89" spans="1:6" ht="15" x14ac:dyDescent="0.25">
      <c r="A89" s="2">
        <f t="shared" si="1"/>
        <v>2024</v>
      </c>
      <c r="B89" s="33">
        <v>45383</v>
      </c>
      <c r="C89" s="34" t="e">
        <v>#N/A</v>
      </c>
      <c r="D89" s="35">
        <v>102.41072036</v>
      </c>
      <c r="E89" s="38">
        <f t="shared" si="5"/>
        <v>102.87667259000001</v>
      </c>
      <c r="F89" s="37">
        <v>102.41072036</v>
      </c>
    </row>
    <row r="90" spans="1:6" ht="15" x14ac:dyDescent="0.25">
      <c r="A90" s="2">
        <f t="shared" si="1"/>
        <v>2024</v>
      </c>
      <c r="B90" s="33">
        <v>45413</v>
      </c>
      <c r="C90" s="34" t="e">
        <v>#N/A</v>
      </c>
      <c r="D90" s="35">
        <v>102.53827088</v>
      </c>
      <c r="E90" s="38">
        <f t="shared" si="5"/>
        <v>102.87667259000001</v>
      </c>
      <c r="F90" s="37">
        <v>102.53827088</v>
      </c>
    </row>
    <row r="91" spans="1:6" ht="15" x14ac:dyDescent="0.25">
      <c r="A91" s="2">
        <f t="shared" si="1"/>
        <v>2024</v>
      </c>
      <c r="B91" s="33">
        <v>45444</v>
      </c>
      <c r="C91" s="34" t="e">
        <v>#N/A</v>
      </c>
      <c r="D91" s="35">
        <v>103.07916768</v>
      </c>
      <c r="E91" s="38">
        <f t="shared" si="5"/>
        <v>102.87667259000001</v>
      </c>
      <c r="F91" s="37">
        <v>103.07916768</v>
      </c>
    </row>
    <row r="92" spans="1:6" ht="15" x14ac:dyDescent="0.25">
      <c r="A92" s="2">
        <f t="shared" si="1"/>
        <v>2024</v>
      </c>
      <c r="B92" s="33">
        <v>45474</v>
      </c>
      <c r="C92" s="34" t="e">
        <v>#N/A</v>
      </c>
      <c r="D92" s="35">
        <v>103.39318546</v>
      </c>
      <c r="E92" s="38">
        <f t="shared" si="5"/>
        <v>102.87667259000001</v>
      </c>
      <c r="F92" s="37">
        <v>103.39318546</v>
      </c>
    </row>
    <row r="93" spans="1:6" ht="15" x14ac:dyDescent="0.25">
      <c r="A93" s="2">
        <f t="shared" si="1"/>
        <v>2024</v>
      </c>
      <c r="B93" s="33">
        <v>45505</v>
      </c>
      <c r="C93" s="34" t="e">
        <v>#N/A</v>
      </c>
      <c r="D93" s="35">
        <v>103.28424898999999</v>
      </c>
      <c r="E93" s="38">
        <f t="shared" si="5"/>
        <v>102.87667259000001</v>
      </c>
      <c r="F93" s="37">
        <v>103.28424898999999</v>
      </c>
    </row>
    <row r="94" spans="1:6" ht="15" x14ac:dyDescent="0.25">
      <c r="A94" s="2">
        <f t="shared" si="1"/>
        <v>2024</v>
      </c>
      <c r="B94" s="33">
        <v>45536</v>
      </c>
      <c r="C94" s="34" t="e">
        <v>#N/A</v>
      </c>
      <c r="D94" s="35">
        <v>103.03436893</v>
      </c>
      <c r="E94" s="38">
        <f t="shared" si="5"/>
        <v>102.87667259000001</v>
      </c>
      <c r="F94" s="37">
        <v>103.03436893</v>
      </c>
    </row>
    <row r="95" spans="1:6" ht="15" x14ac:dyDescent="0.25">
      <c r="A95" s="2">
        <f t="shared" si="1"/>
        <v>2024</v>
      </c>
      <c r="B95" s="33">
        <v>45566</v>
      </c>
      <c r="C95" s="34" t="e">
        <v>#N/A</v>
      </c>
      <c r="D95" s="35">
        <v>103.3654179</v>
      </c>
      <c r="E95" s="38">
        <f t="shared" si="5"/>
        <v>102.87667259000001</v>
      </c>
      <c r="F95" s="37">
        <v>103.3654179</v>
      </c>
    </row>
    <row r="96" spans="1:6" ht="15" x14ac:dyDescent="0.25">
      <c r="A96" s="2">
        <f t="shared" si="1"/>
        <v>2024</v>
      </c>
      <c r="B96" s="33">
        <v>45597</v>
      </c>
      <c r="C96" s="34" t="e">
        <v>#N/A</v>
      </c>
      <c r="D96" s="35">
        <v>103.47552477000001</v>
      </c>
      <c r="E96" s="38">
        <f t="shared" si="5"/>
        <v>102.87667259000001</v>
      </c>
      <c r="F96" s="37">
        <v>103.47552477000001</v>
      </c>
    </row>
    <row r="97" spans="1:6" ht="15" x14ac:dyDescent="0.25">
      <c r="A97" s="2">
        <f t="shared" si="1"/>
        <v>2024</v>
      </c>
      <c r="B97" s="33">
        <v>45627</v>
      </c>
      <c r="C97" s="34" t="e">
        <v>#N/A</v>
      </c>
      <c r="D97" s="35">
        <v>103.346594</v>
      </c>
      <c r="E97" s="36"/>
      <c r="F97" s="37">
        <v>103.346594</v>
      </c>
    </row>
    <row r="98" spans="1:6" x14ac:dyDescent="0.2">
      <c r="B98" s="39"/>
    </row>
    <row r="101" spans="1:6" x14ac:dyDescent="0.2">
      <c r="A101" s="40"/>
      <c r="B101" s="40" t="s">
        <v>40</v>
      </c>
    </row>
    <row r="102" spans="1:6" x14ac:dyDescent="0.2">
      <c r="A102" s="2">
        <v>2.5</v>
      </c>
      <c r="B102" s="24">
        <v>-1</v>
      </c>
    </row>
    <row r="103" spans="1:6" x14ac:dyDescent="0.2">
      <c r="A103" s="2">
        <v>2.5</v>
      </c>
      <c r="B103" s="24">
        <v>3</v>
      </c>
    </row>
  </sheetData>
  <mergeCells count="2">
    <mergeCell ref="P5:Q5"/>
    <mergeCell ref="D26:G26"/>
  </mergeCells>
  <conditionalFormatting sqref="C50">
    <cfRule type="expression" dxfId="1" priority="2" stopIfTrue="1">
      <formula>ISNA(C50)</formula>
    </cfRule>
  </conditionalFormatting>
  <conditionalFormatting sqref="C50:D97">
    <cfRule type="expression" dxfId="0" priority="1" stopIfTrue="1">
      <formula>ISNA(C50)</formula>
    </cfRule>
  </conditionalFormatting>
  <pageMargins left="0.75" right="0.75" top="1" bottom="1" header="0.5" footer="0.5"/>
  <pageSetup scale="6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</vt:lpstr>
      <vt:lpstr>'4'!Print_Area</vt:lpstr>
    </vt:vector>
  </TitlesOfParts>
  <Company>U.S. Energy Information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Burdette, Dann (CONTR)</dc:creator>
  <cp:lastModifiedBy>Burdette, Dann (CONTR)</cp:lastModifiedBy>
  <dcterms:created xsi:type="dcterms:W3CDTF">2023-09-11T21:45:46Z</dcterms:created>
  <dcterms:modified xsi:type="dcterms:W3CDTF">2023-09-11T21:46:27Z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{5EFD4F81-7C3F-436F-82B7-C02D2D5DEA3E}</vt:lpwstr>
  </property>
</Properties>
</file>