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740\Desktop\Statistics\"/>
    </mc:Choice>
  </mc:AlternateContent>
  <bookViews>
    <workbookView xWindow="0" yWindow="0" windowWidth="19200" windowHeight="6420"/>
  </bookViews>
  <sheets>
    <sheet name="pearson coefficient" sheetId="1" r:id="rId1"/>
    <sheet name="r squared" sheetId="2" r:id="rId2"/>
    <sheet name="regression 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9" i="2" s="1"/>
  <c r="J2" i="2"/>
  <c r="J9" i="2" s="1"/>
  <c r="I3" i="2"/>
  <c r="J3" i="2"/>
  <c r="I4" i="2"/>
  <c r="J4" i="2"/>
  <c r="I5" i="2"/>
  <c r="J5" i="2"/>
  <c r="I6" i="2"/>
  <c r="J6" i="2"/>
  <c r="I7" i="2"/>
  <c r="J7" i="2"/>
  <c r="I8" i="2"/>
  <c r="J8" i="2"/>
  <c r="H11" i="2"/>
  <c r="C3" i="1"/>
  <c r="F3" i="1" s="1"/>
  <c r="C4" i="1"/>
  <c r="F4" i="1"/>
  <c r="C5" i="1"/>
  <c r="C6" i="1"/>
  <c r="F6" i="1"/>
  <c r="C7" i="1"/>
  <c r="F7" i="1"/>
  <c r="C8" i="1"/>
  <c r="E8" i="1" s="1"/>
  <c r="D8" i="1"/>
  <c r="G8" i="1" s="1"/>
  <c r="B11" i="1"/>
  <c r="D5" i="1" s="1"/>
  <c r="G5" i="1" s="1"/>
  <c r="B12" i="1"/>
  <c r="C2" i="1" s="1"/>
  <c r="I18" i="1"/>
  <c r="I19" i="1"/>
  <c r="I20" i="1"/>
  <c r="I21" i="1"/>
  <c r="I22" i="1"/>
  <c r="I23" i="1"/>
  <c r="I24" i="1"/>
  <c r="I13" i="2" l="1"/>
  <c r="E2" i="1"/>
  <c r="F2" i="1"/>
  <c r="E5" i="1"/>
  <c r="D3" i="1"/>
  <c r="D6" i="1"/>
  <c r="D4" i="1"/>
  <c r="D7" i="1"/>
  <c r="F5" i="1"/>
  <c r="F8" i="1"/>
  <c r="D2" i="1"/>
  <c r="G2" i="1" s="1"/>
  <c r="E4" i="1" l="1"/>
  <c r="G4" i="1"/>
  <c r="G6" i="1"/>
  <c r="E6" i="1"/>
  <c r="E7" i="1"/>
  <c r="G7" i="1"/>
  <c r="G3" i="1"/>
  <c r="E3" i="1"/>
  <c r="E9" i="1" s="1"/>
  <c r="E11" i="1" s="1"/>
  <c r="D19" i="1" s="1"/>
  <c r="D22" i="1" s="1"/>
  <c r="G9" i="1"/>
  <c r="D17" i="1" s="1"/>
  <c r="F9" i="1"/>
  <c r="D16" i="1" s="1"/>
</calcChain>
</file>

<file path=xl/sharedStrings.xml><?xml version="1.0" encoding="utf-8"?>
<sst xmlns="http://schemas.openxmlformats.org/spreadsheetml/2006/main" count="35" uniqueCount="23">
  <si>
    <t>y~-slop*x~</t>
  </si>
  <si>
    <t>intercept=</t>
  </si>
  <si>
    <t>slop=</t>
  </si>
  <si>
    <t>1.88x + (-51.266)</t>
  </si>
  <si>
    <t>y=</t>
  </si>
  <si>
    <t>predicted sales</t>
  </si>
  <si>
    <t>std_dev(y)</t>
  </si>
  <si>
    <t>std_dev(x)</t>
  </si>
  <si>
    <t>r*(std_dev(y)/std_dev(x))</t>
  </si>
  <si>
    <t>mean x</t>
  </si>
  <si>
    <t xml:space="preserve">r coefficient </t>
  </si>
  <si>
    <t>mean y</t>
  </si>
  <si>
    <t>(y-y~)^2</t>
  </si>
  <si>
    <t>(x-x~)^2</t>
  </si>
  <si>
    <t>(x-x~)(y-y~)</t>
  </si>
  <si>
    <t>y-ymean</t>
  </si>
  <si>
    <t>x-xmean</t>
  </si>
  <si>
    <t>Sales(x)</t>
  </si>
  <si>
    <t>Profit(y)</t>
  </si>
  <si>
    <t>R^2=</t>
  </si>
  <si>
    <t>y mean</t>
  </si>
  <si>
    <t>tss(sst)-&gt; (a-y~)^2</t>
  </si>
  <si>
    <t>residuals(a-h)^2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</si>
</sst>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vs 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0614610673666"/>
                  <c:y val="1.43281568970545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chart'!$B$2:$B$8</c:f>
              <c:numCache>
                <c:formatCode>General</c:formatCode>
                <c:ptCount val="7"/>
                <c:pt idx="0">
                  <c:v>39</c:v>
                </c:pt>
                <c:pt idx="1">
                  <c:v>44</c:v>
                </c:pt>
                <c:pt idx="2">
                  <c:v>40</c:v>
                </c:pt>
                <c:pt idx="3">
                  <c:v>45</c:v>
                </c:pt>
                <c:pt idx="4">
                  <c:v>38</c:v>
                </c:pt>
                <c:pt idx="5">
                  <c:v>43</c:v>
                </c:pt>
                <c:pt idx="6">
                  <c:v>39</c:v>
                </c:pt>
              </c:numCache>
            </c:numRef>
          </c:xVal>
          <c:yVal>
            <c:numRef>
              <c:f>'regression chart'!$A$2:$A$8</c:f>
              <c:numCache>
                <c:formatCode>General</c:formatCode>
                <c:ptCount val="7"/>
                <c:pt idx="0">
                  <c:v>21</c:v>
                </c:pt>
                <c:pt idx="1">
                  <c:v>35</c:v>
                </c:pt>
                <c:pt idx="2">
                  <c:v>20</c:v>
                </c:pt>
                <c:pt idx="3">
                  <c:v>34</c:v>
                </c:pt>
                <c:pt idx="4">
                  <c:v>25</c:v>
                </c:pt>
                <c:pt idx="5">
                  <c:v>26</c:v>
                </c:pt>
                <c:pt idx="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4-4187-98A7-C263FB07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89016"/>
        <c:axId val="494989672"/>
      </c:scatterChart>
      <c:valAx>
        <c:axId val="49498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89672"/>
        <c:crosses val="autoZero"/>
        <c:crossBetween val="midCat"/>
      </c:valAx>
      <c:valAx>
        <c:axId val="4949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8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565150</xdr:colOff>
      <xdr:row>3</xdr:row>
      <xdr:rowOff>95250</xdr:rowOff>
    </xdr:from>
    <xdr:ext cx="3683189" cy="109225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1150" y="647700"/>
          <a:ext cx="3683189" cy="109225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520700</xdr:colOff>
      <xdr:row>10</xdr:row>
      <xdr:rowOff>6350</xdr:rowOff>
    </xdr:from>
    <xdr:ext cx="3759393" cy="120656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" y="1847850"/>
          <a:ext cx="3759393" cy="120656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6350</xdr:rowOff>
    </xdr:from>
    <xdr:to>
      <xdr:col>13</xdr:col>
      <xdr:colOff>358775</xdr:colOff>
      <xdr:row>17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5" workbookViewId="0">
      <selection sqref="A1:H9"/>
    </sheetView>
  </sheetViews>
  <sheetFormatPr defaultRowHeight="14.5" x14ac:dyDescent="0.35"/>
  <cols>
    <col min="1" max="1" width="17.08984375" customWidth="1"/>
    <col min="3" max="3" width="11.90625" customWidth="1"/>
    <col min="4" max="4" width="11.26953125" customWidth="1"/>
    <col min="7" max="7" width="15.08984375" customWidth="1"/>
    <col min="8" max="8" width="13.90625" customWidth="1"/>
  </cols>
  <sheetData>
    <row r="1" spans="1:8" x14ac:dyDescent="0.35">
      <c r="A1" s="4" t="s">
        <v>18</v>
      </c>
      <c r="B1" s="4" t="s">
        <v>17</v>
      </c>
      <c r="C1" s="3" t="s">
        <v>16</v>
      </c>
      <c r="D1" s="3" t="s">
        <v>15</v>
      </c>
      <c r="E1" s="3" t="s">
        <v>14</v>
      </c>
      <c r="F1" s="3" t="s">
        <v>13</v>
      </c>
      <c r="G1" s="3" t="s">
        <v>12</v>
      </c>
      <c r="H1" s="3" t="s">
        <v>5</v>
      </c>
    </row>
    <row r="2" spans="1:8" x14ac:dyDescent="0.35">
      <c r="A2" s="2">
        <v>21</v>
      </c>
      <c r="B2" s="2">
        <v>39</v>
      </c>
      <c r="C2">
        <f>B2-$B$12</f>
        <v>-2.1428571428571459</v>
      </c>
      <c r="D2">
        <f>A2-$B$11</f>
        <v>-5</v>
      </c>
      <c r="E2">
        <f>C2*D2</f>
        <v>10.71428571428573</v>
      </c>
      <c r="F2">
        <f>C2*C2</f>
        <v>4.5918367346938904</v>
      </c>
      <c r="G2">
        <f>D2*D2</f>
        <v>25</v>
      </c>
      <c r="H2">
        <v>22.053999999999995</v>
      </c>
    </row>
    <row r="3" spans="1:8" x14ac:dyDescent="0.35">
      <c r="A3" s="2">
        <v>35</v>
      </c>
      <c r="B3" s="2">
        <v>44</v>
      </c>
      <c r="C3">
        <f>B3-$B$12</f>
        <v>2.8571428571428541</v>
      </c>
      <c r="D3">
        <f>A3-$B$11</f>
        <v>9</v>
      </c>
      <c r="E3">
        <f>C3*D3</f>
        <v>25.714285714285687</v>
      </c>
      <c r="F3">
        <f>C3*C3</f>
        <v>8.1632653061224314</v>
      </c>
      <c r="G3">
        <f>D3*D3</f>
        <v>81</v>
      </c>
      <c r="H3">
        <v>31.454000000000001</v>
      </c>
    </row>
    <row r="4" spans="1:8" x14ac:dyDescent="0.35">
      <c r="A4" s="2">
        <v>20</v>
      </c>
      <c r="B4" s="2">
        <v>40</v>
      </c>
      <c r="C4">
        <f>B4-$B$12</f>
        <v>-1.1428571428571459</v>
      </c>
      <c r="D4">
        <f>A4-$B$11</f>
        <v>-6</v>
      </c>
      <c r="E4">
        <f>C4*D4</f>
        <v>6.8571428571428754</v>
      </c>
      <c r="F4">
        <f>C4*C4</f>
        <v>1.3061224489795988</v>
      </c>
      <c r="G4">
        <f>D4*D4</f>
        <v>36</v>
      </c>
      <c r="H4">
        <v>23.93399999999999</v>
      </c>
    </row>
    <row r="5" spans="1:8" x14ac:dyDescent="0.35">
      <c r="A5" s="2">
        <v>34</v>
      </c>
      <c r="B5" s="2">
        <v>45</v>
      </c>
      <c r="C5">
        <f>B5-$B$12</f>
        <v>3.8571428571428541</v>
      </c>
      <c r="D5">
        <f>A5-$B$11</f>
        <v>8</v>
      </c>
      <c r="E5">
        <f>C5*D5</f>
        <v>30.857142857142833</v>
      </c>
      <c r="F5">
        <f>C5*C5</f>
        <v>14.87755102040814</v>
      </c>
      <c r="G5">
        <f>D5*D5</f>
        <v>64</v>
      </c>
      <c r="H5">
        <v>33.333999999999996</v>
      </c>
    </row>
    <row r="6" spans="1:8" x14ac:dyDescent="0.35">
      <c r="A6" s="2">
        <v>25</v>
      </c>
      <c r="B6" s="2">
        <v>38</v>
      </c>
      <c r="C6">
        <f>B6-$B$12</f>
        <v>-3.1428571428571459</v>
      </c>
      <c r="D6">
        <f>A6-$B$11</f>
        <v>-1</v>
      </c>
      <c r="E6">
        <f>C6*D6</f>
        <v>3.1428571428571459</v>
      </c>
      <c r="F6">
        <f>C6*C6</f>
        <v>9.8775510204081822</v>
      </c>
      <c r="G6">
        <f>D6*D6</f>
        <v>1</v>
      </c>
      <c r="H6">
        <v>20.173999999999999</v>
      </c>
    </row>
    <row r="7" spans="1:8" x14ac:dyDescent="0.35">
      <c r="A7" s="2">
        <v>26</v>
      </c>
      <c r="B7" s="2">
        <v>43</v>
      </c>
      <c r="C7">
        <f>B7-$B$12</f>
        <v>1.8571428571428541</v>
      </c>
      <c r="D7">
        <f>A7-$B$11</f>
        <v>0</v>
      </c>
      <c r="E7">
        <f>C7*D7</f>
        <v>0</v>
      </c>
      <c r="F7">
        <f>C7*C7</f>
        <v>3.4489795918367232</v>
      </c>
      <c r="G7">
        <f>D7*D7</f>
        <v>0</v>
      </c>
      <c r="H7">
        <v>29.573999999999991</v>
      </c>
    </row>
    <row r="8" spans="1:8" x14ac:dyDescent="0.35">
      <c r="A8" s="2">
        <v>21</v>
      </c>
      <c r="B8" s="2">
        <v>39</v>
      </c>
      <c r="C8">
        <f>B8-$B$12</f>
        <v>-2.1428571428571459</v>
      </c>
      <c r="D8">
        <f>A8-$B$11</f>
        <v>-5</v>
      </c>
      <c r="E8">
        <f>C8*D8</f>
        <v>10.71428571428573</v>
      </c>
      <c r="F8">
        <f>C8*C8</f>
        <v>4.5918367346938904</v>
      </c>
      <c r="G8">
        <f>D8*D8</f>
        <v>25</v>
      </c>
      <c r="H8">
        <v>22.053999999999995</v>
      </c>
    </row>
    <row r="9" spans="1:8" x14ac:dyDescent="0.35">
      <c r="E9">
        <f>SUM(E2:E8)</f>
        <v>88</v>
      </c>
      <c r="F9">
        <f>SUM(F2:F8)</f>
        <v>46.857142857142861</v>
      </c>
      <c r="G9">
        <f>SUM(G2:G8)</f>
        <v>232</v>
      </c>
    </row>
    <row r="11" spans="1:8" x14ac:dyDescent="0.35">
      <c r="A11" t="s">
        <v>11</v>
      </c>
      <c r="B11">
        <f>AVERAGE(A2:A8)</f>
        <v>26</v>
      </c>
      <c r="D11" s="1" t="s">
        <v>10</v>
      </c>
      <c r="E11" s="1">
        <f>E9/SQRT(F9*G9)</f>
        <v>0.84401619091689051</v>
      </c>
    </row>
    <row r="12" spans="1:8" x14ac:dyDescent="0.35">
      <c r="A12" t="s">
        <v>9</v>
      </c>
      <c r="B12">
        <f>AVERAGE(B2:B8)</f>
        <v>41.142857142857146</v>
      </c>
    </row>
    <row r="15" spans="1:8" x14ac:dyDescent="0.35">
      <c r="C15" t="s">
        <v>2</v>
      </c>
      <c r="D15" t="s">
        <v>8</v>
      </c>
    </row>
    <row r="16" spans="1:8" x14ac:dyDescent="0.35">
      <c r="C16" t="s">
        <v>7</v>
      </c>
      <c r="D16">
        <f>SQRT(F9/6)</f>
        <v>2.7945525240230875</v>
      </c>
    </row>
    <row r="17" spans="3:9" x14ac:dyDescent="0.35">
      <c r="C17" t="s">
        <v>6</v>
      </c>
      <c r="D17">
        <f>SQRT(G9/6)</f>
        <v>6.2182527020592095</v>
      </c>
      <c r="I17" s="1" t="s">
        <v>5</v>
      </c>
    </row>
    <row r="18" spans="3:9" x14ac:dyDescent="0.35">
      <c r="F18" s="1" t="s">
        <v>4</v>
      </c>
      <c r="G18" s="1" t="s">
        <v>3</v>
      </c>
      <c r="I18">
        <f>(1.88*B2)-51.266</f>
        <v>22.053999999999995</v>
      </c>
    </row>
    <row r="19" spans="3:9" x14ac:dyDescent="0.35">
      <c r="C19" s="1" t="s">
        <v>2</v>
      </c>
      <c r="D19" s="1">
        <f>E11*(D17/D16)</f>
        <v>1.8780487804878048</v>
      </c>
      <c r="I19">
        <f>(1.88*B3)-51.266</f>
        <v>31.454000000000001</v>
      </c>
    </row>
    <row r="20" spans="3:9" x14ac:dyDescent="0.35">
      <c r="I20">
        <f>(1.88*B4)-51.266</f>
        <v>23.93399999999999</v>
      </c>
    </row>
    <row r="21" spans="3:9" x14ac:dyDescent="0.35">
      <c r="C21" t="s">
        <v>1</v>
      </c>
      <c r="D21" t="s">
        <v>0</v>
      </c>
      <c r="I21">
        <f>(1.88*B5)-51.266</f>
        <v>33.333999999999996</v>
      </c>
    </row>
    <row r="22" spans="3:9" x14ac:dyDescent="0.35">
      <c r="D22">
        <f>B11-(D19*B12)</f>
        <v>-51.268292682926827</v>
      </c>
      <c r="I22">
        <f>(1.88*B6)-51.266</f>
        <v>20.173999999999999</v>
      </c>
    </row>
    <row r="23" spans="3:9" x14ac:dyDescent="0.35">
      <c r="I23">
        <f>(1.88*B7)-51.266</f>
        <v>29.573999999999991</v>
      </c>
    </row>
    <row r="24" spans="3:9" x14ac:dyDescent="0.35">
      <c r="I24">
        <f>(1.88*B8)-51.266</f>
        <v>22.053999999999995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H9"/>
    </sheetView>
  </sheetViews>
  <sheetFormatPr defaultColWidth="11.453125" defaultRowHeight="14.5" x14ac:dyDescent="0.35"/>
  <cols>
    <col min="5" max="5" width="13.36328125" customWidth="1"/>
    <col min="6" max="6" width="14" customWidth="1"/>
    <col min="9" max="9" width="13.7265625" customWidth="1"/>
    <col min="10" max="10" width="18.36328125" customWidth="1"/>
  </cols>
  <sheetData>
    <row r="1" spans="1:10" x14ac:dyDescent="0.35">
      <c r="A1" s="4" t="s">
        <v>18</v>
      </c>
      <c r="B1" s="4" t="s">
        <v>17</v>
      </c>
      <c r="C1" s="3" t="s">
        <v>16</v>
      </c>
      <c r="D1" s="3" t="s">
        <v>15</v>
      </c>
      <c r="E1" s="3" t="s">
        <v>14</v>
      </c>
      <c r="F1" s="3" t="s">
        <v>13</v>
      </c>
      <c r="G1" s="3" t="s">
        <v>12</v>
      </c>
      <c r="H1" s="3" t="s">
        <v>5</v>
      </c>
      <c r="I1" s="6" t="s">
        <v>22</v>
      </c>
      <c r="J1" s="6" t="s">
        <v>21</v>
      </c>
    </row>
    <row r="2" spans="1:10" x14ac:dyDescent="0.35">
      <c r="A2" s="2">
        <v>21</v>
      </c>
      <c r="B2" s="2">
        <v>39</v>
      </c>
      <c r="C2">
        <v>-2.1428571428571459</v>
      </c>
      <c r="D2">
        <v>-5</v>
      </c>
      <c r="E2">
        <v>10.71428571428573</v>
      </c>
      <c r="F2">
        <v>4.5918367346938904</v>
      </c>
      <c r="G2">
        <v>25</v>
      </c>
      <c r="H2">
        <v>22.053999999999995</v>
      </c>
      <c r="I2" s="1">
        <f>POWER(A2-H2,2)</f>
        <v>1.1109159999999894</v>
      </c>
      <c r="J2" s="1">
        <f>POWER(A2-26,2)</f>
        <v>25</v>
      </c>
    </row>
    <row r="3" spans="1:10" x14ac:dyDescent="0.35">
      <c r="A3" s="2">
        <v>35</v>
      </c>
      <c r="B3" s="2">
        <v>44</v>
      </c>
      <c r="C3">
        <v>2.8571428571428541</v>
      </c>
      <c r="D3">
        <v>9</v>
      </c>
      <c r="E3">
        <v>25.714285714285687</v>
      </c>
      <c r="F3">
        <v>8.1632653061224314</v>
      </c>
      <c r="G3">
        <v>81</v>
      </c>
      <c r="H3">
        <v>31.454000000000001</v>
      </c>
      <c r="I3" s="1">
        <f>POWER(A3-H3,2)</f>
        <v>12.574115999999995</v>
      </c>
      <c r="J3" s="1">
        <f>POWER(A3-26,2)</f>
        <v>81</v>
      </c>
    </row>
    <row r="4" spans="1:10" x14ac:dyDescent="0.35">
      <c r="A4" s="2">
        <v>20</v>
      </c>
      <c r="B4" s="2">
        <v>40</v>
      </c>
      <c r="C4">
        <v>-1.1428571428571459</v>
      </c>
      <c r="D4">
        <v>-6</v>
      </c>
      <c r="E4">
        <v>6.8571428571428754</v>
      </c>
      <c r="F4">
        <v>1.3061224489795988</v>
      </c>
      <c r="G4">
        <v>36</v>
      </c>
      <c r="H4">
        <v>23.93399999999999</v>
      </c>
      <c r="I4" s="1">
        <f>POWER(A4-H4,2)</f>
        <v>15.476355999999925</v>
      </c>
      <c r="J4" s="1">
        <f>POWER(A4-26,2)</f>
        <v>36</v>
      </c>
    </row>
    <row r="5" spans="1:10" x14ac:dyDescent="0.35">
      <c r="A5" s="2">
        <v>34</v>
      </c>
      <c r="B5" s="2">
        <v>45</v>
      </c>
      <c r="C5">
        <v>3.8571428571428541</v>
      </c>
      <c r="D5">
        <v>8</v>
      </c>
      <c r="E5">
        <v>30.857142857142833</v>
      </c>
      <c r="F5">
        <v>14.87755102040814</v>
      </c>
      <c r="G5">
        <v>64</v>
      </c>
      <c r="H5">
        <v>33.333999999999996</v>
      </c>
      <c r="I5" s="1">
        <f>POWER(A5-H5,2)</f>
        <v>0.44355600000000522</v>
      </c>
      <c r="J5" s="1">
        <f>POWER(A5-26,2)</f>
        <v>64</v>
      </c>
    </row>
    <row r="6" spans="1:10" x14ac:dyDescent="0.35">
      <c r="A6" s="2">
        <v>25</v>
      </c>
      <c r="B6" s="2">
        <v>38</v>
      </c>
      <c r="C6">
        <v>-3.1428571428571459</v>
      </c>
      <c r="D6">
        <v>-1</v>
      </c>
      <c r="E6">
        <v>3.1428571428571459</v>
      </c>
      <c r="F6">
        <v>9.8775510204081822</v>
      </c>
      <c r="G6">
        <v>1</v>
      </c>
      <c r="H6">
        <v>20.173999999999999</v>
      </c>
      <c r="I6" s="1">
        <f>POWER(A6-H6,2)</f>
        <v>23.290276000000006</v>
      </c>
      <c r="J6" s="1">
        <f>POWER(A6-26,2)</f>
        <v>1</v>
      </c>
    </row>
    <row r="7" spans="1:10" x14ac:dyDescent="0.35">
      <c r="A7" s="2">
        <v>26</v>
      </c>
      <c r="B7" s="2">
        <v>43</v>
      </c>
      <c r="C7">
        <v>1.8571428571428541</v>
      </c>
      <c r="D7">
        <v>0</v>
      </c>
      <c r="E7">
        <v>0</v>
      </c>
      <c r="F7">
        <v>3.4489795918367232</v>
      </c>
      <c r="G7">
        <v>0</v>
      </c>
      <c r="H7">
        <v>29.573999999999991</v>
      </c>
      <c r="I7" s="1">
        <f>POWER(A7-H7,2)</f>
        <v>12.773475999999935</v>
      </c>
      <c r="J7" s="1">
        <f>POWER(A7-26,2)</f>
        <v>0</v>
      </c>
    </row>
    <row r="8" spans="1:10" x14ac:dyDescent="0.35">
      <c r="A8" s="2">
        <v>21</v>
      </c>
      <c r="B8" s="2">
        <v>39</v>
      </c>
      <c r="C8">
        <v>-2.1428571428571459</v>
      </c>
      <c r="D8">
        <v>-5</v>
      </c>
      <c r="E8">
        <v>10.71428571428573</v>
      </c>
      <c r="F8">
        <v>4.5918367346938904</v>
      </c>
      <c r="G8">
        <v>25</v>
      </c>
      <c r="H8">
        <v>22.053999999999995</v>
      </c>
      <c r="I8" s="1">
        <f>POWER(A8-H8,2)</f>
        <v>1.1109159999999894</v>
      </c>
      <c r="J8" s="1">
        <f>POWER(A8-26,2)</f>
        <v>25</v>
      </c>
    </row>
    <row r="9" spans="1:10" x14ac:dyDescent="0.35">
      <c r="E9">
        <v>88</v>
      </c>
      <c r="F9">
        <v>46.857142857142861</v>
      </c>
      <c r="G9">
        <v>232</v>
      </c>
      <c r="I9" s="5">
        <f>SUM(I2:I8)</f>
        <v>66.779611999999844</v>
      </c>
      <c r="J9" s="5">
        <f>SUM(J2:J8)</f>
        <v>232</v>
      </c>
    </row>
    <row r="11" spans="1:10" x14ac:dyDescent="0.35">
      <c r="G11" t="s">
        <v>20</v>
      </c>
      <c r="H11">
        <f>AVERAGE(A2:A8)</f>
        <v>26</v>
      </c>
    </row>
    <row r="13" spans="1:10" x14ac:dyDescent="0.35">
      <c r="H13" t="s">
        <v>19</v>
      </c>
      <c r="I13">
        <f>1-(I9/J9)</f>
        <v>0.7121568448275869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H9"/>
    </sheetView>
  </sheetViews>
  <sheetFormatPr defaultRowHeight="14.5" x14ac:dyDescent="0.35"/>
  <sheetData>
    <row r="1" spans="1:2" x14ac:dyDescent="0.35">
      <c r="A1" s="4" t="s">
        <v>18</v>
      </c>
      <c r="B1" s="4" t="s">
        <v>17</v>
      </c>
    </row>
    <row r="2" spans="1:2" x14ac:dyDescent="0.35">
      <c r="A2" s="2">
        <v>21</v>
      </c>
      <c r="B2" s="2">
        <v>39</v>
      </c>
    </row>
    <row r="3" spans="1:2" x14ac:dyDescent="0.35">
      <c r="A3" s="2">
        <v>35</v>
      </c>
      <c r="B3" s="2">
        <v>44</v>
      </c>
    </row>
    <row r="4" spans="1:2" x14ac:dyDescent="0.35">
      <c r="A4" s="2">
        <v>20</v>
      </c>
      <c r="B4" s="2">
        <v>40</v>
      </c>
    </row>
    <row r="5" spans="1:2" x14ac:dyDescent="0.35">
      <c r="A5" s="2">
        <v>34</v>
      </c>
      <c r="B5" s="2">
        <v>45</v>
      </c>
    </row>
    <row r="6" spans="1:2" x14ac:dyDescent="0.35">
      <c r="A6" s="2">
        <v>25</v>
      </c>
      <c r="B6" s="2">
        <v>38</v>
      </c>
    </row>
    <row r="7" spans="1:2" x14ac:dyDescent="0.35">
      <c r="A7" s="2">
        <v>26</v>
      </c>
      <c r="B7" s="2">
        <v>43</v>
      </c>
    </row>
    <row r="8" spans="1:2" x14ac:dyDescent="0.35">
      <c r="A8" s="2">
        <v>21</v>
      </c>
      <c r="B8" s="2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pearson coefficient</vt:lpstr>
      <vt:lpstr>r squared</vt:lpstr>
      <vt:lpstr>regression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T R</dc:creator>
  <cp:lastModifiedBy>Vishnu T R</cp:lastModifiedBy>
  <dcterms:created xsi:type="dcterms:W3CDTF">2023-07-08T18:33:21Z</dcterms:created>
  <dcterms:modified xsi:type="dcterms:W3CDTF">2023-07-08T18:35:36Z</dcterms:modified>
</cp:coreProperties>
</file>