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shnuvijayasankar/Documents/WEC Convergence Work/streamlit_wec_full_app_repo/"/>
    </mc:Choice>
  </mc:AlternateContent>
  <xr:revisionPtr revIDLastSave="0" documentId="13_ncr:1_{286FE79F-BA57-9449-8C85-DD3B7F741D6A}" xr6:coauthVersionLast="47" xr6:coauthVersionMax="47" xr10:uidLastSave="{00000000-0000-0000-0000-000000000000}"/>
  <bookViews>
    <workbookView xWindow="9180" yWindow="4600" windowWidth="27240" windowHeight="16440" xr2:uid="{7FADA319-A0C6-9045-9A61-1F79A7AFF7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5" i="1"/>
  <c r="E24" i="1"/>
  <c r="D23" i="1"/>
  <c r="E21" i="1"/>
  <c r="E20" i="1"/>
  <c r="D19" i="1"/>
  <c r="E17" i="1"/>
  <c r="E16" i="1"/>
  <c r="E15" i="1"/>
  <c r="E14" i="1"/>
  <c r="E13" i="1"/>
  <c r="D12" i="1"/>
  <c r="E10" i="1"/>
  <c r="E9" i="1"/>
  <c r="E8" i="1"/>
  <c r="E7" i="1"/>
  <c r="D6" i="1"/>
  <c r="E4" i="1"/>
  <c r="E3" i="1"/>
  <c r="F19" i="1" l="1"/>
  <c r="F6" i="1"/>
  <c r="F2" i="1"/>
  <c r="F23" i="1"/>
  <c r="F12" i="1"/>
</calcChain>
</file>

<file path=xl/sharedStrings.xml><?xml version="1.0" encoding="utf-8"?>
<sst xmlns="http://schemas.openxmlformats.org/spreadsheetml/2006/main" count="26" uniqueCount="26">
  <si>
    <t>Theme</t>
  </si>
  <si>
    <t>Sub-Criteria</t>
  </si>
  <si>
    <t>Weight (%)</t>
  </si>
  <si>
    <t>Likert Score</t>
  </si>
  <si>
    <t>Sub-Criteria Percentage %</t>
  </si>
  <si>
    <t>Theme Percentage %</t>
  </si>
  <si>
    <t>Functional Efficiency</t>
  </si>
  <si>
    <t>Electricity reliability and security</t>
  </si>
  <si>
    <t>Electricity Affordability</t>
  </si>
  <si>
    <t>Environmental Sustainability</t>
  </si>
  <si>
    <t>Habitat of Marine animals</t>
  </si>
  <si>
    <t>Birds</t>
  </si>
  <si>
    <t>Health</t>
  </si>
  <si>
    <t>Noise</t>
  </si>
  <si>
    <t>Community Prosperity</t>
  </si>
  <si>
    <t>Community benefits</t>
  </si>
  <si>
    <t>Job opportunities</t>
  </si>
  <si>
    <t>Tax revenues</t>
  </si>
  <si>
    <t>Indirect Economic Effects</t>
  </si>
  <si>
    <t>Tourism</t>
  </si>
  <si>
    <t>Sense of Place</t>
  </si>
  <si>
    <t>Personal identity / connection to place</t>
  </si>
  <si>
    <t>Ocean / landscape view</t>
  </si>
  <si>
    <t>Recreational boating</t>
  </si>
  <si>
    <t>Recreational fishing</t>
  </si>
  <si>
    <t>Aquatic Space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</si>
</sst>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5">
    <dxf>
      <numFmt numFmtId="164" formatCode="0.000"/>
    </dxf>
    <dxf>
      <numFmt numFmtId="164" formatCode="0.000"/>
    </dxf>
    <dxf>
      <numFmt numFmtId="164" formatCode="0.0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FC3B53-F12C-0A41-B91B-905859533B1B}" name="Table2" displayName="Table2" ref="A1:F25" totalsRowShown="0" headerRowDxfId="4" headerRowBorderDxfId="3">
  <autoFilter ref="A1:F25" xr:uid="{1AFC3B53-F12C-0A41-B91B-905859533B1B}"/>
  <tableColumns count="6">
    <tableColumn id="1" xr3:uid="{F8AA8CBB-7044-DC47-9D27-5FD1A72F2ED0}" name="Theme"/>
    <tableColumn id="2" xr3:uid="{7BA95282-684F-F145-B79C-E5E849260ABE}" name="Sub-Criteria"/>
    <tableColumn id="6" xr3:uid="{D74D8655-4949-B343-8F4D-E7F8CAEF5981}" name="Weight (%)"/>
    <tableColumn id="3" xr3:uid="{205B650C-0ADD-CF4F-8B8F-2B22D0EB98A4}" name="Likert Score" dataDxfId="2"/>
    <tableColumn id="8" xr3:uid="{CCD708AE-6852-0E42-B46C-C6DB84CA0525}" name="Sub-Criteria Percentage %" dataDxfId="1">
      <calculatedColumnFormula>D2/SUM(D2,D3)</calculatedColumnFormula>
    </tableColumn>
    <tableColumn id="7" xr3:uid="{F1D69356-FAF4-AC4F-8115-5C06A698F33C}" name="Theme Percentage %" dataDxfId="0">
      <calculatedColumnFormula>Table2[[#This Row],[Likert Score]]/SUM(D2,D6,D12,D19,D23)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CBAB-B247-F249-993F-1A9F8B3CD757}">
  <dimension ref="A1:F25"/>
  <sheetViews>
    <sheetView tabSelected="1" workbookViewId="0">
      <selection activeCell="D3" sqref="D3"/>
    </sheetView>
  </sheetViews>
  <sheetFormatPr baseColWidth="10" defaultRowHeight="16" x14ac:dyDescent="0.2"/>
  <cols>
    <col min="1" max="1" width="33.6640625" customWidth="1"/>
    <col min="2" max="2" width="43.5" customWidth="1"/>
    <col min="3" max="3" width="16.33203125" customWidth="1"/>
    <col min="4" max="4" width="23.1640625" customWidth="1"/>
    <col min="5" max="5" width="18.5" customWidth="1"/>
    <col min="6" max="6" width="18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x14ac:dyDescent="0.2">
      <c r="A2" t="s">
        <v>6</v>
      </c>
      <c r="C2" s="4"/>
      <c r="D2" s="5">
        <f>D3</f>
        <v>4.6667000000000005</v>
      </c>
      <c r="E2" s="5"/>
      <c r="F2" s="5">
        <f>D2/SUM(D2,D6,D12,D19,D23)</f>
        <v>0.22594485225854072</v>
      </c>
    </row>
    <row r="3" spans="1:6" x14ac:dyDescent="0.2">
      <c r="B3" t="s">
        <v>7</v>
      </c>
      <c r="C3">
        <v>71.430000000000007</v>
      </c>
      <c r="D3" s="6">
        <v>4.6667000000000005</v>
      </c>
      <c r="E3" s="6">
        <f t="shared" ref="E3:E20" si="0">D3/SUM(D3,D4)</f>
        <v>1</v>
      </c>
      <c r="F3" s="6"/>
    </row>
    <row r="4" spans="1:6" x14ac:dyDescent="0.2">
      <c r="B4" t="s">
        <v>8</v>
      </c>
      <c r="C4">
        <v>59.52</v>
      </c>
      <c r="D4" s="7">
        <v>0</v>
      </c>
      <c r="E4" s="6">
        <f>D4/SUM(D3,D4)</f>
        <v>0</v>
      </c>
      <c r="F4" s="6"/>
    </row>
    <row r="5" spans="1:6" x14ac:dyDescent="0.2">
      <c r="D5" s="6"/>
      <c r="E5" s="6"/>
      <c r="F5" s="6"/>
    </row>
    <row r="6" spans="1:6" x14ac:dyDescent="0.2">
      <c r="A6" t="s">
        <v>9</v>
      </c>
      <c r="C6" s="4"/>
      <c r="D6" s="5">
        <f>AVERAGE(D7:D10)</f>
        <v>4.4976249999999993</v>
      </c>
      <c r="E6" s="5"/>
      <c r="F6" s="5">
        <f>D6/SUM(D2,D6,D12,D19,D23)</f>
        <v>0.21775884803808235</v>
      </c>
    </row>
    <row r="7" spans="1:6" x14ac:dyDescent="0.2">
      <c r="B7" t="s">
        <v>10</v>
      </c>
      <c r="C7">
        <v>76.19</v>
      </c>
      <c r="D7" s="6">
        <v>4.7380999999999993</v>
      </c>
      <c r="E7" s="6">
        <f>D7/SUM(D7,D8,D9,D10)</f>
        <v>0.26336677691003585</v>
      </c>
      <c r="F7" s="6"/>
    </row>
    <row r="8" spans="1:6" x14ac:dyDescent="0.2">
      <c r="B8" t="s">
        <v>11</v>
      </c>
      <c r="C8">
        <v>68.290000000000006</v>
      </c>
      <c r="D8" s="6">
        <v>4.5853000000000002</v>
      </c>
      <c r="E8" s="6">
        <f>D8/SUM(D7,D8,D9,D10)</f>
        <v>0.25487340540841003</v>
      </c>
      <c r="F8" s="6"/>
    </row>
    <row r="9" spans="1:6" x14ac:dyDescent="0.2">
      <c r="B9" t="s">
        <v>12</v>
      </c>
      <c r="C9">
        <v>57.5</v>
      </c>
      <c r="D9" s="6">
        <v>4.5</v>
      </c>
      <c r="E9" s="6">
        <f>D9/SUM(D7,D8,D9,D10)</f>
        <v>0.25013201411856262</v>
      </c>
      <c r="F9" s="6"/>
    </row>
    <row r="10" spans="1:6" x14ac:dyDescent="0.2">
      <c r="B10" t="s">
        <v>13</v>
      </c>
      <c r="C10">
        <v>40.479999999999997</v>
      </c>
      <c r="D10" s="6">
        <v>4.1670999999999996</v>
      </c>
      <c r="E10" s="6">
        <f>D10/SUM(D7,D8,D9,D10)</f>
        <v>0.23162780356299159</v>
      </c>
      <c r="F10" s="6"/>
    </row>
    <row r="11" spans="1:6" x14ac:dyDescent="0.2">
      <c r="D11" s="6"/>
      <c r="E11" s="6"/>
      <c r="F11" s="6"/>
    </row>
    <row r="12" spans="1:6" x14ac:dyDescent="0.2">
      <c r="A12" t="s">
        <v>14</v>
      </c>
      <c r="C12" s="4"/>
      <c r="D12" s="5">
        <f>AVERAGE(D13:D17)</f>
        <v>4.1209800000000003</v>
      </c>
      <c r="E12" s="5"/>
      <c r="F12" s="5">
        <f>D12/SUM(D2,D6,D12,D19,D23)</f>
        <v>0.19952304996258621</v>
      </c>
    </row>
    <row r="13" spans="1:6" x14ac:dyDescent="0.2">
      <c r="B13" t="s">
        <v>15</v>
      </c>
      <c r="C13">
        <v>58.54</v>
      </c>
      <c r="D13" s="6">
        <v>4.5125999999999999</v>
      </c>
      <c r="E13" s="6">
        <f>D13/SUM(D13,D14,D15,D16,D17)</f>
        <v>0.21900615872923429</v>
      </c>
      <c r="F13" s="6"/>
    </row>
    <row r="14" spans="1:6" x14ac:dyDescent="0.2">
      <c r="B14" t="s">
        <v>16</v>
      </c>
      <c r="C14">
        <v>42.86</v>
      </c>
      <c r="D14" s="6">
        <v>4.2619999999999996</v>
      </c>
      <c r="E14" s="6">
        <f>D14/SUM(D13,D14,D15,D16,D17)</f>
        <v>0.20684400312547013</v>
      </c>
      <c r="F14" s="6"/>
    </row>
    <row r="15" spans="1:6" x14ac:dyDescent="0.2">
      <c r="B15" t="s">
        <v>17</v>
      </c>
      <c r="C15">
        <v>12.2</v>
      </c>
      <c r="D15" s="6">
        <v>3.6589</v>
      </c>
      <c r="E15" s="6">
        <f>D15/SUM(D13,D14,D15,D16,D17)</f>
        <v>0.17757426631529394</v>
      </c>
      <c r="F15" s="6"/>
    </row>
    <row r="16" spans="1:6" x14ac:dyDescent="0.2">
      <c r="B16" t="s">
        <v>18</v>
      </c>
      <c r="C16">
        <v>34.15</v>
      </c>
      <c r="D16" s="6">
        <v>4.1463999999999999</v>
      </c>
      <c r="E16" s="6">
        <f>D16/SUM(D13,D14,D15,D16,D17)</f>
        <v>0.20123368713267231</v>
      </c>
      <c r="F16" s="6"/>
    </row>
    <row r="17" spans="1:6" x14ac:dyDescent="0.2">
      <c r="B17" t="s">
        <v>19</v>
      </c>
      <c r="C17">
        <v>12.2</v>
      </c>
      <c r="D17" s="6">
        <v>4.0250000000000004</v>
      </c>
      <c r="E17" s="6">
        <f>D17/SUM(D13,D14,D15,D16,D17)</f>
        <v>0.1953418846973293</v>
      </c>
      <c r="F17" s="6"/>
    </row>
    <row r="18" spans="1:6" x14ac:dyDescent="0.2">
      <c r="D18" s="6"/>
      <c r="E18" s="6"/>
      <c r="F18" s="6"/>
    </row>
    <row r="19" spans="1:6" x14ac:dyDescent="0.2">
      <c r="A19" t="s">
        <v>20</v>
      </c>
      <c r="C19" s="4"/>
      <c r="D19" s="5">
        <f>AVERAGE(D20:D21)</f>
        <v>3.8689</v>
      </c>
      <c r="E19" s="5"/>
      <c r="F19" s="5">
        <f>D19/SUM(D2,D6,D12,D19,D23)</f>
        <v>0.18731824177750189</v>
      </c>
    </row>
    <row r="20" spans="1:6" x14ac:dyDescent="0.2">
      <c r="B20" t="s">
        <v>21</v>
      </c>
      <c r="C20">
        <v>36.590000000000003</v>
      </c>
      <c r="D20" s="6">
        <v>3.9759999999999995</v>
      </c>
      <c r="E20" s="6">
        <f t="shared" si="0"/>
        <v>0.51384114347747412</v>
      </c>
      <c r="F20" s="6"/>
    </row>
    <row r="21" spans="1:6" x14ac:dyDescent="0.2">
      <c r="B21" t="s">
        <v>22</v>
      </c>
      <c r="C21">
        <v>30.95</v>
      </c>
      <c r="D21" s="6">
        <v>3.7618</v>
      </c>
      <c r="E21" s="6">
        <f>D21/SUM(D20,D21)</f>
        <v>0.48615885652252577</v>
      </c>
      <c r="F21" s="6"/>
    </row>
    <row r="22" spans="1:6" x14ac:dyDescent="0.2">
      <c r="D22" s="6"/>
      <c r="E22" s="6"/>
      <c r="F22" s="6"/>
    </row>
    <row r="23" spans="1:6" x14ac:dyDescent="0.2">
      <c r="A23" t="s">
        <v>25</v>
      </c>
      <c r="C23" s="4"/>
      <c r="D23" s="5">
        <f>AVERAGE(D24:D25)</f>
        <v>3.4999500000000001</v>
      </c>
      <c r="E23" s="5"/>
      <c r="F23" s="5">
        <f>D23/SUM(D2,D6,D12,D19,D23)</f>
        <v>0.16945500796328872</v>
      </c>
    </row>
    <row r="24" spans="1:6" x14ac:dyDescent="0.2">
      <c r="B24" t="s">
        <v>23</v>
      </c>
      <c r="C24">
        <v>21.95</v>
      </c>
      <c r="D24" s="6">
        <v>3.5608999999999997</v>
      </c>
      <c r="E24" s="6">
        <f>D24/SUM(D24,D25)</f>
        <v>0.50870726724667492</v>
      </c>
      <c r="F24" s="6"/>
    </row>
    <row r="25" spans="1:6" x14ac:dyDescent="0.2">
      <c r="B25" t="s">
        <v>24</v>
      </c>
      <c r="C25">
        <v>21.95</v>
      </c>
      <c r="D25" s="6">
        <v>3.4390000000000005</v>
      </c>
      <c r="E25" s="6">
        <f>D25/SUM(D24,D25)</f>
        <v>0.49129273275332508</v>
      </c>
      <c r="F25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Vijayasankar, Vishnu</dc:creator>
  <cp:lastModifiedBy>Vijayasankar, Vishnu</cp:lastModifiedBy>
  <dcterms:created xsi:type="dcterms:W3CDTF">2025-06-28T20:45:35Z</dcterms:created>
  <dcterms:modified xsi:type="dcterms:W3CDTF">2025-10-16T00:47:10Z</dcterms:modified>
</cp:coreProperties>
</file>