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anduri\Data Science\Udemy Excel Projects\"/>
    </mc:Choice>
  </mc:AlternateContent>
  <xr:revisionPtr revIDLastSave="0" documentId="13_ncr:1_{A53A1194-F71A-4C07-85F7-6A4DAC27B20D}" xr6:coauthVersionLast="45" xr6:coauthVersionMax="45" xr10:uidLastSave="{00000000-0000-0000-0000-000000000000}"/>
  <bookViews>
    <workbookView xWindow="-108" yWindow="-108" windowWidth="23256" windowHeight="12576" activeTab="1" xr2:uid="{BD8351C3-3092-4410-B229-735CFC40485D}"/>
  </bookViews>
  <sheets>
    <sheet name="Database with Analysis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4" i="1" l="1"/>
  <c r="AC3" i="1"/>
  <c r="X3" i="1"/>
  <c r="A6" i="1" l="1"/>
  <c r="B6" i="1" s="1"/>
  <c r="A7" i="1"/>
  <c r="B7" i="1" s="1"/>
  <c r="AE7" i="1" s="1"/>
  <c r="A8" i="1"/>
  <c r="B8" i="1" s="1"/>
  <c r="A9" i="1"/>
  <c r="B9" i="1" s="1"/>
  <c r="A10" i="1"/>
  <c r="A11" i="1"/>
  <c r="B11" i="1" s="1"/>
  <c r="AF11" i="1" s="1"/>
  <c r="A12" i="1"/>
  <c r="B12" i="1" s="1"/>
  <c r="AE12" i="1" s="1"/>
  <c r="A13" i="1"/>
  <c r="B13" i="1" s="1"/>
  <c r="AF13" i="1" s="1"/>
  <c r="A14" i="1"/>
  <c r="B14" i="1" s="1"/>
  <c r="A15" i="1"/>
  <c r="B15" i="1" s="1"/>
  <c r="AF15" i="1" s="1"/>
  <c r="A16" i="1"/>
  <c r="B16" i="1" s="1"/>
  <c r="AE16" i="1" s="1"/>
  <c r="A17" i="1"/>
  <c r="B17" i="1" s="1"/>
  <c r="A18" i="1"/>
  <c r="B18" i="1" s="1"/>
  <c r="AF18" i="1" s="1"/>
  <c r="A19" i="1"/>
  <c r="B19" i="1" s="1"/>
  <c r="AF19" i="1" s="1"/>
  <c r="A20" i="1"/>
  <c r="B20" i="1" s="1"/>
  <c r="AE20" i="1" s="1"/>
  <c r="A21" i="1"/>
  <c r="B21" i="1" s="1"/>
  <c r="AE21" i="1" s="1"/>
  <c r="A22" i="1"/>
  <c r="B22" i="1" s="1"/>
  <c r="AE22" i="1" s="1"/>
  <c r="A23" i="1"/>
  <c r="B23" i="1" s="1"/>
  <c r="A24" i="1"/>
  <c r="B24" i="1" s="1"/>
  <c r="AE24" i="1" s="1"/>
  <c r="A25" i="1"/>
  <c r="B25" i="1" s="1"/>
  <c r="AF25" i="1" s="1"/>
  <c r="A26" i="1"/>
  <c r="B26" i="1" s="1"/>
  <c r="A27" i="1"/>
  <c r="B27" i="1" s="1"/>
  <c r="AF27" i="1" s="1"/>
  <c r="A28" i="1"/>
  <c r="B28" i="1" s="1"/>
  <c r="AE28" i="1" s="1"/>
  <c r="A29" i="1"/>
  <c r="B29" i="1" s="1"/>
  <c r="AF29" i="1" s="1"/>
  <c r="A30" i="1"/>
  <c r="B30" i="1" s="1"/>
  <c r="A31" i="1"/>
  <c r="B31" i="1" s="1"/>
  <c r="AF31" i="1" s="1"/>
  <c r="A32" i="1"/>
  <c r="A33" i="1"/>
  <c r="B33" i="1" s="1"/>
  <c r="A34" i="1"/>
  <c r="B34" i="1" s="1"/>
  <c r="AE34" i="1" s="1"/>
  <c r="A35" i="1"/>
  <c r="B35" i="1" s="1"/>
  <c r="A36" i="1"/>
  <c r="B36" i="1" s="1"/>
  <c r="AE36" i="1" s="1"/>
  <c r="A37" i="1"/>
  <c r="B37" i="1" s="1"/>
  <c r="AE37" i="1" s="1"/>
  <c r="A38" i="1"/>
  <c r="B38" i="1" s="1"/>
  <c r="A39" i="1"/>
  <c r="B39" i="1" s="1"/>
  <c r="AF39" i="1" s="1"/>
  <c r="A40" i="1"/>
  <c r="B40" i="1" s="1"/>
  <c r="AE40" i="1" s="1"/>
  <c r="A41" i="1"/>
  <c r="B41" i="1" s="1"/>
  <c r="A42" i="1"/>
  <c r="B42" i="1" s="1"/>
  <c r="AE42" i="1" s="1"/>
  <c r="A43" i="1"/>
  <c r="B43" i="1" s="1"/>
  <c r="AF43" i="1" s="1"/>
  <c r="A44" i="1"/>
  <c r="B44" i="1" s="1"/>
  <c r="AE44" i="1" s="1"/>
  <c r="A45" i="1"/>
  <c r="B45" i="1" s="1"/>
  <c r="A46" i="1"/>
  <c r="B46" i="1" s="1"/>
  <c r="A47" i="1"/>
  <c r="B47" i="1" s="1"/>
  <c r="AF47" i="1" s="1"/>
  <c r="A48" i="1"/>
  <c r="B48" i="1" s="1"/>
  <c r="AE48" i="1" s="1"/>
  <c r="A49" i="1"/>
  <c r="B49" i="1" s="1"/>
  <c r="A50" i="1"/>
  <c r="B50" i="1" s="1"/>
  <c r="A51" i="1"/>
  <c r="B51" i="1" s="1"/>
  <c r="AF51" i="1" s="1"/>
  <c r="A52" i="1"/>
  <c r="B52" i="1" s="1"/>
  <c r="AE52" i="1" s="1"/>
  <c r="A53" i="1"/>
  <c r="B53" i="1" s="1"/>
  <c r="AE53" i="1" s="1"/>
  <c r="A54" i="1"/>
  <c r="B54" i="1" s="1"/>
  <c r="A55" i="1"/>
  <c r="B55" i="1" s="1"/>
  <c r="AF55" i="1" s="1"/>
  <c r="A56" i="1"/>
  <c r="B56" i="1" s="1"/>
  <c r="AE56" i="1" s="1"/>
  <c r="A57" i="1"/>
  <c r="B57" i="1" s="1"/>
  <c r="A58" i="1"/>
  <c r="B58" i="1" s="1"/>
  <c r="AF58" i="1" s="1"/>
  <c r="A59" i="1"/>
  <c r="B59" i="1" s="1"/>
  <c r="A60" i="1"/>
  <c r="B60" i="1" s="1"/>
  <c r="AE60" i="1" s="1"/>
  <c r="A61" i="1"/>
  <c r="B61" i="1" s="1"/>
  <c r="A62" i="1"/>
  <c r="B62" i="1" s="1"/>
  <c r="AF62" i="1" s="1"/>
  <c r="A63" i="1"/>
  <c r="B63" i="1" s="1"/>
  <c r="A64" i="1"/>
  <c r="B64" i="1" s="1"/>
  <c r="AE64" i="1" s="1"/>
  <c r="A65" i="1"/>
  <c r="B65" i="1" s="1"/>
  <c r="A66" i="1"/>
  <c r="B66" i="1" s="1"/>
  <c r="AF66" i="1" s="1"/>
  <c r="A67" i="1"/>
  <c r="B67" i="1" s="1"/>
  <c r="AF67" i="1" s="1"/>
  <c r="A68" i="1"/>
  <c r="B68" i="1" s="1"/>
  <c r="AE68" i="1" s="1"/>
  <c r="A69" i="1"/>
  <c r="B69" i="1" s="1"/>
  <c r="A70" i="1"/>
  <c r="B70" i="1" s="1"/>
  <c r="A71" i="1"/>
  <c r="B71" i="1" s="1"/>
  <c r="AF71" i="1" s="1"/>
  <c r="A72" i="1"/>
  <c r="B72" i="1" s="1"/>
  <c r="A73" i="1"/>
  <c r="B73" i="1" s="1"/>
  <c r="A74" i="1"/>
  <c r="B74" i="1" s="1"/>
  <c r="AE74" i="1" s="1"/>
  <c r="A75" i="1"/>
  <c r="B75" i="1" s="1"/>
  <c r="AF75" i="1" s="1"/>
  <c r="A76" i="1"/>
  <c r="B76" i="1" s="1"/>
  <c r="AE76" i="1" s="1"/>
  <c r="A77" i="1"/>
  <c r="B77" i="1" s="1"/>
  <c r="A78" i="1"/>
  <c r="B78" i="1" s="1"/>
  <c r="A79" i="1"/>
  <c r="B79" i="1" s="1"/>
  <c r="AF79" i="1" s="1"/>
  <c r="A80" i="1"/>
  <c r="B80" i="1" s="1"/>
  <c r="AE80" i="1" s="1"/>
  <c r="A81" i="1"/>
  <c r="B81" i="1" s="1"/>
  <c r="A82" i="1"/>
  <c r="B82" i="1" s="1"/>
  <c r="AE82" i="1" s="1"/>
  <c r="A83" i="1"/>
  <c r="B83" i="1" s="1"/>
  <c r="AF83" i="1" s="1"/>
  <c r="A84" i="1"/>
  <c r="B84" i="1" s="1"/>
  <c r="AE84" i="1" s="1"/>
  <c r="A85" i="1"/>
  <c r="B85" i="1" s="1"/>
  <c r="AE85" i="1" s="1"/>
  <c r="A86" i="1"/>
  <c r="B86" i="1" s="1"/>
  <c r="AE86" i="1" s="1"/>
  <c r="A87" i="1"/>
  <c r="B87" i="1" s="1"/>
  <c r="A88" i="1"/>
  <c r="B88" i="1" s="1"/>
  <c r="AF88" i="1" s="1"/>
  <c r="A89" i="1"/>
  <c r="B89" i="1" s="1"/>
  <c r="A90" i="1"/>
  <c r="B90" i="1" s="1"/>
  <c r="A91" i="1"/>
  <c r="B91" i="1" s="1"/>
  <c r="AF91" i="1" s="1"/>
  <c r="A92" i="1"/>
  <c r="B92" i="1" s="1"/>
  <c r="AE92" i="1" s="1"/>
  <c r="A93" i="1"/>
  <c r="B93" i="1" s="1"/>
  <c r="AF93" i="1" s="1"/>
  <c r="A94" i="1"/>
  <c r="B94" i="1" s="1"/>
  <c r="AF94" i="1" s="1"/>
  <c r="A95" i="1"/>
  <c r="B95" i="1" s="1"/>
  <c r="AF95" i="1" s="1"/>
  <c r="A96" i="1"/>
  <c r="B96" i="1" s="1"/>
  <c r="A97" i="1"/>
  <c r="B97" i="1" s="1"/>
  <c r="A98" i="1"/>
  <c r="B98" i="1" s="1"/>
  <c r="AF98" i="1" s="1"/>
  <c r="A99" i="1"/>
  <c r="B99" i="1" s="1"/>
  <c r="A100" i="1"/>
  <c r="B100" i="1" s="1"/>
  <c r="AE100" i="1" s="1"/>
  <c r="A101" i="1"/>
  <c r="B101" i="1" s="1"/>
  <c r="AE101" i="1" s="1"/>
  <c r="A102" i="1"/>
  <c r="B102" i="1" s="1"/>
  <c r="AE102" i="1" s="1"/>
  <c r="A103" i="1"/>
  <c r="B103" i="1" s="1"/>
  <c r="AF103" i="1" s="1"/>
  <c r="A104" i="1"/>
  <c r="B104" i="1" s="1"/>
  <c r="AE104" i="1" s="1"/>
  <c r="A105" i="1"/>
  <c r="B105" i="1" s="1"/>
  <c r="A106" i="1"/>
  <c r="B106" i="1" s="1"/>
  <c r="AE106" i="1" s="1"/>
  <c r="A107" i="1"/>
  <c r="B107" i="1" s="1"/>
  <c r="AF107" i="1" s="1"/>
  <c r="A108" i="1"/>
  <c r="B108" i="1" s="1"/>
  <c r="AE108" i="1" s="1"/>
  <c r="A109" i="1"/>
  <c r="B109" i="1" s="1"/>
  <c r="A110" i="1"/>
  <c r="B110" i="1" s="1"/>
  <c r="A111" i="1"/>
  <c r="B111" i="1" s="1"/>
  <c r="AF111" i="1" s="1"/>
  <c r="A112" i="1"/>
  <c r="B112" i="1" s="1"/>
  <c r="AE112" i="1" s="1"/>
  <c r="A113" i="1"/>
  <c r="B113" i="1" s="1"/>
  <c r="A114" i="1"/>
  <c r="B114" i="1" s="1"/>
  <c r="AF114" i="1" s="1"/>
  <c r="A115" i="1"/>
  <c r="B115" i="1" s="1"/>
  <c r="AF115" i="1" s="1"/>
  <c r="A116" i="1"/>
  <c r="B116" i="1" s="1"/>
  <c r="AE116" i="1" s="1"/>
  <c r="A117" i="1"/>
  <c r="B117" i="1" s="1"/>
  <c r="AE117" i="1" s="1"/>
  <c r="A118" i="1"/>
  <c r="B118" i="1" s="1"/>
  <c r="A119" i="1"/>
  <c r="B119" i="1" s="1"/>
  <c r="AF119" i="1" s="1"/>
  <c r="A120" i="1"/>
  <c r="B120" i="1" s="1"/>
  <c r="AE120" i="1" s="1"/>
  <c r="A121" i="1"/>
  <c r="B121" i="1" s="1"/>
  <c r="AF121" i="1" s="1"/>
  <c r="A122" i="1"/>
  <c r="B122" i="1" s="1"/>
  <c r="AE122" i="1" s="1"/>
  <c r="A123" i="1"/>
  <c r="B123" i="1" s="1"/>
  <c r="A124" i="1"/>
  <c r="B124" i="1" s="1"/>
  <c r="AE124" i="1" s="1"/>
  <c r="A125" i="1"/>
  <c r="B125" i="1" s="1"/>
  <c r="A126" i="1"/>
  <c r="B126" i="1" s="1"/>
  <c r="AF126" i="1" s="1"/>
  <c r="A127" i="1"/>
  <c r="B127" i="1" s="1"/>
  <c r="A128" i="1"/>
  <c r="B128" i="1" s="1"/>
  <c r="AE128" i="1" s="1"/>
  <c r="A129" i="1"/>
  <c r="B129" i="1" s="1"/>
  <c r="A130" i="1"/>
  <c r="B130" i="1" s="1"/>
  <c r="AE130" i="1" s="1"/>
  <c r="A131" i="1"/>
  <c r="B131" i="1" s="1"/>
  <c r="AF131" i="1" s="1"/>
  <c r="A132" i="1"/>
  <c r="B132" i="1" s="1"/>
  <c r="AE132" i="1" s="1"/>
  <c r="A133" i="1"/>
  <c r="B133" i="1" s="1"/>
  <c r="A134" i="1"/>
  <c r="B134" i="1" s="1"/>
  <c r="A135" i="1"/>
  <c r="B135" i="1" s="1"/>
  <c r="AF135" i="1" s="1"/>
  <c r="A136" i="1"/>
  <c r="B136" i="1" s="1"/>
  <c r="A137" i="1"/>
  <c r="B137" i="1" s="1"/>
  <c r="AF137" i="1" s="1"/>
  <c r="A138" i="1"/>
  <c r="B138" i="1" s="1"/>
  <c r="AE138" i="1" s="1"/>
  <c r="A139" i="1"/>
  <c r="B139" i="1" s="1"/>
  <c r="AF139" i="1" s="1"/>
  <c r="A140" i="1"/>
  <c r="B140" i="1" s="1"/>
  <c r="AE140" i="1" s="1"/>
  <c r="A141" i="1"/>
  <c r="B141" i="1" s="1"/>
  <c r="AF141" i="1" s="1"/>
  <c r="A142" i="1"/>
  <c r="B142" i="1" s="1"/>
  <c r="A143" i="1"/>
  <c r="B143" i="1" s="1"/>
  <c r="AF143" i="1" s="1"/>
  <c r="A144" i="1"/>
  <c r="B144" i="1" s="1"/>
  <c r="AE144" i="1" s="1"/>
  <c r="A145" i="1"/>
  <c r="B145" i="1" s="1"/>
  <c r="A146" i="1"/>
  <c r="B146" i="1" s="1"/>
  <c r="AE146" i="1" s="1"/>
  <c r="A147" i="1"/>
  <c r="B147" i="1" s="1"/>
  <c r="AF147" i="1" s="1"/>
  <c r="A148" i="1"/>
  <c r="B148" i="1" s="1"/>
  <c r="AE148" i="1" s="1"/>
  <c r="A149" i="1"/>
  <c r="B149" i="1" s="1"/>
  <c r="AE149" i="1" s="1"/>
  <c r="A150" i="1"/>
  <c r="B150" i="1" s="1"/>
  <c r="AE150" i="1" s="1"/>
  <c r="A151" i="1"/>
  <c r="B151" i="1" s="1"/>
  <c r="A152" i="1"/>
  <c r="B152" i="1" s="1"/>
  <c r="AF152" i="1" s="1"/>
  <c r="A153" i="1"/>
  <c r="B153" i="1" s="1"/>
  <c r="AF153" i="1" s="1"/>
  <c r="A154" i="1"/>
  <c r="B154" i="1" s="1"/>
  <c r="A155" i="1"/>
  <c r="B155" i="1" s="1"/>
  <c r="AF155" i="1" s="1"/>
  <c r="A156" i="1"/>
  <c r="B156" i="1" s="1"/>
  <c r="AE156" i="1" s="1"/>
  <c r="A157" i="1"/>
  <c r="B157" i="1" s="1"/>
  <c r="A158" i="1"/>
  <c r="B158" i="1" s="1"/>
  <c r="AF158" i="1" s="1"/>
  <c r="A159" i="1"/>
  <c r="B159" i="1" s="1"/>
  <c r="AF159" i="1" s="1"/>
  <c r="A160" i="1"/>
  <c r="B160" i="1" s="1"/>
  <c r="A161" i="1"/>
  <c r="B161" i="1" s="1"/>
  <c r="AF161" i="1" s="1"/>
  <c r="A162" i="1"/>
  <c r="B162" i="1" s="1"/>
  <c r="AE162" i="1" s="1"/>
  <c r="A163" i="1"/>
  <c r="B163" i="1" s="1"/>
  <c r="A164" i="1"/>
  <c r="B164" i="1" s="1"/>
  <c r="AE164" i="1" s="1"/>
  <c r="A165" i="1"/>
  <c r="B165" i="1" s="1"/>
  <c r="AE165" i="1" s="1"/>
  <c r="A166" i="1"/>
  <c r="B166" i="1" s="1"/>
  <c r="AE166" i="1" s="1"/>
  <c r="A167" i="1"/>
  <c r="B167" i="1" s="1"/>
  <c r="AF167" i="1" s="1"/>
  <c r="A168" i="1"/>
  <c r="B168" i="1" s="1"/>
  <c r="AE168" i="1" s="1"/>
  <c r="A169" i="1"/>
  <c r="B169" i="1" s="1"/>
  <c r="A170" i="1"/>
  <c r="B170" i="1" s="1"/>
  <c r="AE170" i="1" s="1"/>
  <c r="A171" i="1"/>
  <c r="B171" i="1" s="1"/>
  <c r="AF171" i="1" s="1"/>
  <c r="A172" i="1"/>
  <c r="B172" i="1" s="1"/>
  <c r="AE172" i="1" s="1"/>
  <c r="A173" i="1"/>
  <c r="B173" i="1" s="1"/>
  <c r="A174" i="1"/>
  <c r="B174" i="1" s="1"/>
  <c r="A175" i="1"/>
  <c r="B175" i="1" s="1"/>
  <c r="AF175" i="1" s="1"/>
  <c r="A176" i="1"/>
  <c r="B176" i="1" s="1"/>
  <c r="AE176" i="1" s="1"/>
  <c r="A177" i="1"/>
  <c r="B177" i="1" s="1"/>
  <c r="A178" i="1"/>
  <c r="B178" i="1" s="1"/>
  <c r="A179" i="1"/>
  <c r="B179" i="1" s="1"/>
  <c r="AF179" i="1" s="1"/>
  <c r="A180" i="1"/>
  <c r="B180" i="1" s="1"/>
  <c r="AE180" i="1" s="1"/>
  <c r="A181" i="1"/>
  <c r="B181" i="1" s="1"/>
  <c r="AE181" i="1" s="1"/>
  <c r="A182" i="1"/>
  <c r="B182" i="1" s="1"/>
  <c r="A183" i="1"/>
  <c r="B183" i="1" s="1"/>
  <c r="AF183" i="1" s="1"/>
  <c r="A184" i="1"/>
  <c r="B184" i="1" s="1"/>
  <c r="AE184" i="1" s="1"/>
  <c r="A185" i="1"/>
  <c r="B185" i="1" s="1"/>
  <c r="A186" i="1"/>
  <c r="B186" i="1" s="1"/>
  <c r="AE186" i="1" s="1"/>
  <c r="A187" i="1"/>
  <c r="B187" i="1" s="1"/>
  <c r="A188" i="1"/>
  <c r="B188" i="1" s="1"/>
  <c r="AE188" i="1" s="1"/>
  <c r="A189" i="1"/>
  <c r="B189" i="1" s="1"/>
  <c r="A190" i="1"/>
  <c r="B190" i="1" s="1"/>
  <c r="AF190" i="1" s="1"/>
  <c r="A191" i="1"/>
  <c r="B191" i="1" s="1"/>
  <c r="A192" i="1"/>
  <c r="B192" i="1" s="1"/>
  <c r="AE192" i="1" s="1"/>
  <c r="A193" i="1"/>
  <c r="B193" i="1" s="1"/>
  <c r="A194" i="1"/>
  <c r="B194" i="1" s="1"/>
  <c r="AF194" i="1" s="1"/>
  <c r="A195" i="1"/>
  <c r="B195" i="1" s="1"/>
  <c r="AF195" i="1" s="1"/>
  <c r="A196" i="1"/>
  <c r="B196" i="1" s="1"/>
  <c r="AE196" i="1" s="1"/>
  <c r="A197" i="1"/>
  <c r="B197" i="1" s="1"/>
  <c r="AF197" i="1" s="1"/>
  <c r="A198" i="1"/>
  <c r="B198" i="1" s="1"/>
  <c r="A199" i="1"/>
  <c r="B199" i="1" s="1"/>
  <c r="AE199" i="1" s="1"/>
  <c r="A200" i="1"/>
  <c r="B200" i="1" s="1"/>
  <c r="A201" i="1"/>
  <c r="B201" i="1" s="1"/>
  <c r="A202" i="1"/>
  <c r="B202" i="1" s="1"/>
  <c r="AF202" i="1" s="1"/>
  <c r="A203" i="1"/>
  <c r="B203" i="1" s="1"/>
  <c r="AE203" i="1" s="1"/>
  <c r="A204" i="1"/>
  <c r="B204" i="1" s="1"/>
  <c r="AE204" i="1" s="1"/>
  <c r="A205" i="1"/>
  <c r="B205" i="1" s="1"/>
  <c r="A206" i="1"/>
  <c r="B206" i="1" s="1"/>
  <c r="A207" i="1"/>
  <c r="B207" i="1" s="1"/>
  <c r="AF207" i="1" s="1"/>
  <c r="A208" i="1"/>
  <c r="B208" i="1" s="1"/>
  <c r="AE208" i="1" s="1"/>
  <c r="A209" i="1"/>
  <c r="B209" i="1" s="1"/>
  <c r="A210" i="1"/>
  <c r="B210" i="1" s="1"/>
  <c r="AE210" i="1" s="1"/>
  <c r="A211" i="1"/>
  <c r="B211" i="1" s="1"/>
  <c r="AF211" i="1" s="1"/>
  <c r="A212" i="1"/>
  <c r="B212" i="1" s="1"/>
  <c r="AE212" i="1" s="1"/>
  <c r="A213" i="1"/>
  <c r="B213" i="1" s="1"/>
  <c r="AF213" i="1" s="1"/>
  <c r="A214" i="1"/>
  <c r="B214" i="1" s="1"/>
  <c r="A215" i="1"/>
  <c r="B215" i="1" s="1"/>
  <c r="AF215" i="1" s="1"/>
  <c r="A216" i="1"/>
  <c r="B216" i="1" s="1"/>
  <c r="AE216" i="1" s="1"/>
  <c r="A217" i="1"/>
  <c r="B217" i="1" s="1"/>
  <c r="A218" i="1"/>
  <c r="B218" i="1" s="1"/>
  <c r="A219" i="1"/>
  <c r="B219" i="1" s="1"/>
  <c r="AF219" i="1" s="1"/>
  <c r="A220" i="1"/>
  <c r="B220" i="1" s="1"/>
  <c r="AE220" i="1" s="1"/>
  <c r="A221" i="1"/>
  <c r="B221" i="1" s="1"/>
  <c r="AF221" i="1" s="1"/>
  <c r="A222" i="1"/>
  <c r="B222" i="1" s="1"/>
  <c r="A223" i="1"/>
  <c r="B223" i="1" s="1"/>
  <c r="AF223" i="1" s="1"/>
  <c r="A224" i="1"/>
  <c r="B224" i="1" s="1"/>
  <c r="A225" i="1"/>
  <c r="B225" i="1" s="1"/>
  <c r="A226" i="1"/>
  <c r="B226" i="1" s="1"/>
  <c r="AF226" i="1" s="1"/>
  <c r="A227" i="1"/>
  <c r="B227" i="1" s="1"/>
  <c r="A228" i="1"/>
  <c r="B228" i="1" s="1"/>
  <c r="AE228" i="1" s="1"/>
  <c r="A229" i="1"/>
  <c r="B229" i="1" s="1"/>
  <c r="AF229" i="1" s="1"/>
  <c r="A230" i="1"/>
  <c r="B230" i="1" s="1"/>
  <c r="A231" i="1"/>
  <c r="B231" i="1" s="1"/>
  <c r="AF231" i="1" s="1"/>
  <c r="A232" i="1"/>
  <c r="B232" i="1" s="1"/>
  <c r="AE232" i="1" s="1"/>
  <c r="A233" i="1"/>
  <c r="B233" i="1" s="1"/>
  <c r="A234" i="1"/>
  <c r="B234" i="1" s="1"/>
  <c r="AE234" i="1" s="1"/>
  <c r="A235" i="1"/>
  <c r="B235" i="1" s="1"/>
  <c r="AE235" i="1" s="1"/>
  <c r="A236" i="1"/>
  <c r="B236" i="1" s="1"/>
  <c r="AE236" i="1" s="1"/>
  <c r="A237" i="1"/>
  <c r="B237" i="1" s="1"/>
  <c r="A238" i="1"/>
  <c r="B238" i="1" s="1"/>
  <c r="AE238" i="1" s="1"/>
  <c r="A239" i="1"/>
  <c r="B239" i="1" s="1"/>
  <c r="AF239" i="1" s="1"/>
  <c r="A240" i="1"/>
  <c r="B240" i="1" s="1"/>
  <c r="AF240" i="1" s="1"/>
  <c r="A241" i="1"/>
  <c r="B241" i="1" s="1"/>
  <c r="A242" i="1"/>
  <c r="B242" i="1" s="1"/>
  <c r="A243" i="1"/>
  <c r="B243" i="1" s="1"/>
  <c r="AF243" i="1" s="1"/>
  <c r="A244" i="1"/>
  <c r="B244" i="1" s="1"/>
  <c r="AE244" i="1" s="1"/>
  <c r="A245" i="1"/>
  <c r="B245" i="1" s="1"/>
  <c r="AF245" i="1" s="1"/>
  <c r="A246" i="1"/>
  <c r="B246" i="1" s="1"/>
  <c r="A247" i="1"/>
  <c r="B247" i="1" s="1"/>
  <c r="AE247" i="1" s="1"/>
  <c r="A248" i="1"/>
  <c r="B248" i="1" s="1"/>
  <c r="AE248" i="1" s="1"/>
  <c r="A249" i="1"/>
  <c r="B249" i="1" s="1"/>
  <c r="AF249" i="1" s="1"/>
  <c r="A250" i="1"/>
  <c r="B250" i="1" s="1"/>
  <c r="AF250" i="1" s="1"/>
  <c r="A251" i="1"/>
  <c r="B251" i="1" s="1"/>
  <c r="A252" i="1"/>
  <c r="B252" i="1" s="1"/>
  <c r="AE252" i="1" s="1"/>
  <c r="A253" i="1"/>
  <c r="B253" i="1" s="1"/>
  <c r="AF253" i="1" s="1"/>
  <c r="A254" i="1"/>
  <c r="B254" i="1" s="1"/>
  <c r="A255" i="1"/>
  <c r="B255" i="1" s="1"/>
  <c r="A256" i="1"/>
  <c r="B256" i="1" s="1"/>
  <c r="AE256" i="1" s="1"/>
  <c r="A257" i="1"/>
  <c r="B257" i="1" s="1"/>
  <c r="A258" i="1"/>
  <c r="B258" i="1" s="1"/>
  <c r="AF258" i="1" s="1"/>
  <c r="A259" i="1"/>
  <c r="B259" i="1" s="1"/>
  <c r="AF259" i="1" s="1"/>
  <c r="A260" i="1"/>
  <c r="B260" i="1" s="1"/>
  <c r="AE260" i="1" s="1"/>
  <c r="A261" i="1"/>
  <c r="B261" i="1" s="1"/>
  <c r="AF261" i="1" s="1"/>
  <c r="A262" i="1"/>
  <c r="B262" i="1" s="1"/>
  <c r="A263" i="1"/>
  <c r="B263" i="1" s="1"/>
  <c r="AF263" i="1" s="1"/>
  <c r="A264" i="1"/>
  <c r="B264" i="1" s="1"/>
  <c r="A265" i="1"/>
  <c r="B265" i="1" s="1"/>
  <c r="A266" i="1"/>
  <c r="B266" i="1" s="1"/>
  <c r="AE266" i="1" s="1"/>
  <c r="A267" i="1"/>
  <c r="B267" i="1" s="1"/>
  <c r="AF267" i="1" s="1"/>
  <c r="A268" i="1"/>
  <c r="B268" i="1" s="1"/>
  <c r="AE268" i="1" s="1"/>
  <c r="A269" i="1"/>
  <c r="B269" i="1" s="1"/>
  <c r="A270" i="1"/>
  <c r="B270" i="1" s="1"/>
  <c r="A271" i="1"/>
  <c r="B271" i="1" s="1"/>
  <c r="AF271" i="1" s="1"/>
  <c r="A272" i="1"/>
  <c r="B272" i="1" s="1"/>
  <c r="AE272" i="1" s="1"/>
  <c r="A273" i="1"/>
  <c r="B273" i="1" s="1"/>
  <c r="A274" i="1"/>
  <c r="B274" i="1" s="1"/>
  <c r="AE274" i="1" s="1"/>
  <c r="A275" i="1"/>
  <c r="B275" i="1" s="1"/>
  <c r="AE275" i="1" s="1"/>
  <c r="A276" i="1"/>
  <c r="B276" i="1" s="1"/>
  <c r="AE276" i="1" s="1"/>
  <c r="A277" i="1"/>
  <c r="B277" i="1" s="1"/>
  <c r="AF277" i="1" s="1"/>
  <c r="A278" i="1"/>
  <c r="B278" i="1" s="1"/>
  <c r="A279" i="1"/>
  <c r="B279" i="1" s="1"/>
  <c r="A280" i="1"/>
  <c r="B280" i="1" s="1"/>
  <c r="AE280" i="1" s="1"/>
  <c r="A281" i="1"/>
  <c r="B281" i="1" s="1"/>
  <c r="AF281" i="1" s="1"/>
  <c r="A282" i="1"/>
  <c r="B282" i="1" s="1"/>
  <c r="A283" i="1"/>
  <c r="B283" i="1" s="1"/>
  <c r="AF283" i="1" s="1"/>
  <c r="A284" i="1"/>
  <c r="B284" i="1" s="1"/>
  <c r="AE284" i="1" s="1"/>
  <c r="A285" i="1"/>
  <c r="B285" i="1" s="1"/>
  <c r="AF285" i="1" s="1"/>
  <c r="A286" i="1"/>
  <c r="B286" i="1" s="1"/>
  <c r="A287" i="1"/>
  <c r="B287" i="1" s="1"/>
  <c r="AE287" i="1" s="1"/>
  <c r="A288" i="1"/>
  <c r="B288" i="1" s="1"/>
  <c r="A289" i="1"/>
  <c r="B289" i="1" s="1"/>
  <c r="A290" i="1"/>
  <c r="B290" i="1" s="1"/>
  <c r="AE290" i="1" s="1"/>
  <c r="A291" i="1"/>
  <c r="B291" i="1" s="1"/>
  <c r="A292" i="1"/>
  <c r="B292" i="1" s="1"/>
  <c r="AE292" i="1" s="1"/>
  <c r="A293" i="1"/>
  <c r="B293" i="1" s="1"/>
  <c r="AF293" i="1" s="1"/>
  <c r="A294" i="1"/>
  <c r="B294" i="1" s="1"/>
  <c r="A295" i="1"/>
  <c r="B295" i="1" s="1"/>
  <c r="AF295" i="1" s="1"/>
  <c r="A296" i="1"/>
  <c r="B296" i="1" s="1"/>
  <c r="AE296" i="1" s="1"/>
  <c r="A297" i="1"/>
  <c r="B297" i="1" s="1"/>
  <c r="A298" i="1"/>
  <c r="B298" i="1" s="1"/>
  <c r="AF298" i="1" s="1"/>
  <c r="A299" i="1"/>
  <c r="B299" i="1" s="1"/>
  <c r="AE299" i="1" s="1"/>
  <c r="A300" i="1"/>
  <c r="B300" i="1" s="1"/>
  <c r="AE300" i="1" s="1"/>
  <c r="A301" i="1"/>
  <c r="B301" i="1" s="1"/>
  <c r="A302" i="1"/>
  <c r="B302" i="1" s="1"/>
  <c r="A303" i="1"/>
  <c r="B303" i="1" s="1"/>
  <c r="AF303" i="1" s="1"/>
  <c r="A304" i="1"/>
  <c r="B304" i="1" s="1"/>
  <c r="AE304" i="1" s="1"/>
  <c r="A305" i="1"/>
  <c r="B305" i="1" s="1"/>
  <c r="AF305" i="1" s="1"/>
  <c r="A306" i="1"/>
  <c r="B306" i="1" s="1"/>
  <c r="A307" i="1"/>
  <c r="B307" i="1" s="1"/>
  <c r="AF307" i="1" s="1"/>
  <c r="A308" i="1"/>
  <c r="B308" i="1" s="1"/>
  <c r="AE308" i="1" s="1"/>
  <c r="A309" i="1"/>
  <c r="B309" i="1" s="1"/>
  <c r="AF309" i="1" s="1"/>
  <c r="A310" i="1"/>
  <c r="B310" i="1" s="1"/>
  <c r="A311" i="1"/>
  <c r="B311" i="1" s="1"/>
  <c r="AF311" i="1" s="1"/>
  <c r="A312" i="1"/>
  <c r="B312" i="1" s="1"/>
  <c r="AE312" i="1" s="1"/>
  <c r="A313" i="1"/>
  <c r="B313" i="1" s="1"/>
  <c r="A314" i="1"/>
  <c r="B314" i="1" s="1"/>
  <c r="AF314" i="1" s="1"/>
  <c r="A315" i="1"/>
  <c r="B315" i="1" s="1"/>
  <c r="A316" i="1"/>
  <c r="B316" i="1" s="1"/>
  <c r="AE316" i="1" s="1"/>
  <c r="A317" i="1"/>
  <c r="B317" i="1" s="1"/>
  <c r="AF317" i="1" s="1"/>
  <c r="A318" i="1"/>
  <c r="B318" i="1" s="1"/>
  <c r="AE318" i="1" s="1"/>
  <c r="A319" i="1"/>
  <c r="B319" i="1" s="1"/>
  <c r="A320" i="1"/>
  <c r="B320" i="1" s="1"/>
  <c r="AE320" i="1" s="1"/>
  <c r="A321" i="1"/>
  <c r="B321" i="1" s="1"/>
  <c r="AF321" i="1" s="1"/>
  <c r="A322" i="1"/>
  <c r="B322" i="1" s="1"/>
  <c r="AE322" i="1" s="1"/>
  <c r="A323" i="1"/>
  <c r="B323" i="1" s="1"/>
  <c r="AF323" i="1" s="1"/>
  <c r="A324" i="1"/>
  <c r="B324" i="1" s="1"/>
  <c r="AE324" i="1" s="1"/>
  <c r="A325" i="1"/>
  <c r="B325" i="1" s="1"/>
  <c r="A326" i="1"/>
  <c r="B326" i="1" s="1"/>
  <c r="A327" i="1"/>
  <c r="B327" i="1" s="1"/>
  <c r="AF327" i="1" s="1"/>
  <c r="A328" i="1"/>
  <c r="B328" i="1" s="1"/>
  <c r="A329" i="1"/>
  <c r="B329" i="1" s="1"/>
  <c r="A330" i="1"/>
  <c r="B330" i="1" s="1"/>
  <c r="AF330" i="1" s="1"/>
  <c r="A331" i="1"/>
  <c r="B331" i="1" s="1"/>
  <c r="AF331" i="1" s="1"/>
  <c r="A332" i="1"/>
  <c r="B332" i="1" s="1"/>
  <c r="AE332" i="1" s="1"/>
  <c r="A333" i="1"/>
  <c r="B333" i="1" s="1"/>
  <c r="AE333" i="1" s="1"/>
  <c r="A334" i="1"/>
  <c r="B334" i="1" s="1"/>
  <c r="A335" i="1"/>
  <c r="B335" i="1" s="1"/>
  <c r="AE335" i="1" s="1"/>
  <c r="A336" i="1"/>
  <c r="B336" i="1" s="1"/>
  <c r="AE336" i="1" s="1"/>
  <c r="A337" i="1"/>
  <c r="B337" i="1" s="1"/>
  <c r="A338" i="1"/>
  <c r="B338" i="1" s="1"/>
  <c r="AE338" i="1" s="1"/>
  <c r="A339" i="1"/>
  <c r="B339" i="1" s="1"/>
  <c r="AF339" i="1" s="1"/>
  <c r="A340" i="1"/>
  <c r="B340" i="1" s="1"/>
  <c r="AE340" i="1" s="1"/>
  <c r="A341" i="1"/>
  <c r="B341" i="1" s="1"/>
  <c r="A342" i="1"/>
  <c r="B342" i="1" s="1"/>
  <c r="A343" i="1"/>
  <c r="B343" i="1" s="1"/>
  <c r="A344" i="1"/>
  <c r="B344" i="1" s="1"/>
  <c r="AE344" i="1" s="1"/>
  <c r="A345" i="1"/>
  <c r="B345" i="1" s="1"/>
  <c r="AF345" i="1" s="1"/>
  <c r="A346" i="1"/>
  <c r="B346" i="1" s="1"/>
  <c r="A347" i="1"/>
  <c r="B347" i="1" s="1"/>
  <c r="AE347" i="1" s="1"/>
  <c r="A348" i="1"/>
  <c r="B348" i="1" s="1"/>
  <c r="AE348" i="1" s="1"/>
  <c r="A349" i="1"/>
  <c r="B349" i="1" s="1"/>
  <c r="AE349" i="1" s="1"/>
  <c r="A350" i="1"/>
  <c r="B350" i="1" s="1"/>
  <c r="A351" i="1"/>
  <c r="B351" i="1" s="1"/>
  <c r="AE351" i="1" s="1"/>
  <c r="A352" i="1"/>
  <c r="B352" i="1" s="1"/>
  <c r="A353" i="1"/>
  <c r="B353" i="1" s="1"/>
  <c r="A354" i="1"/>
  <c r="B354" i="1" s="1"/>
  <c r="AF354" i="1" s="1"/>
  <c r="A355" i="1"/>
  <c r="B355" i="1" s="1"/>
  <c r="A356" i="1"/>
  <c r="B356" i="1" s="1"/>
  <c r="AE356" i="1" s="1"/>
  <c r="A357" i="1"/>
  <c r="B357" i="1" s="1"/>
  <c r="AE357" i="1" s="1"/>
  <c r="A358" i="1"/>
  <c r="B358" i="1" s="1"/>
  <c r="A359" i="1"/>
  <c r="B359" i="1" s="1"/>
  <c r="AE359" i="1" s="1"/>
  <c r="A360" i="1"/>
  <c r="B360" i="1" s="1"/>
  <c r="AE360" i="1" s="1"/>
  <c r="A361" i="1"/>
  <c r="B361" i="1" s="1"/>
  <c r="A362" i="1"/>
  <c r="B362" i="1" s="1"/>
  <c r="AF362" i="1" s="1"/>
  <c r="A363" i="1"/>
  <c r="B363" i="1" s="1"/>
  <c r="AE363" i="1" s="1"/>
  <c r="A364" i="1"/>
  <c r="B364" i="1" s="1"/>
  <c r="AE364" i="1" s="1"/>
  <c r="A365" i="1"/>
  <c r="B365" i="1" s="1"/>
  <c r="A366" i="1"/>
  <c r="B366" i="1" s="1"/>
  <c r="A367" i="1"/>
  <c r="B367" i="1" s="1"/>
  <c r="AE367" i="1" s="1"/>
  <c r="A368" i="1"/>
  <c r="B368" i="1" s="1"/>
  <c r="AE368" i="1" s="1"/>
  <c r="A369" i="1"/>
  <c r="B369" i="1" s="1"/>
  <c r="A370" i="1"/>
  <c r="B370" i="1" s="1"/>
  <c r="AF370" i="1" s="1"/>
  <c r="A371" i="1"/>
  <c r="B371" i="1" s="1"/>
  <c r="AE371" i="1" s="1"/>
  <c r="A372" i="1"/>
  <c r="B372" i="1" s="1"/>
  <c r="AE372" i="1" s="1"/>
  <c r="A373" i="1"/>
  <c r="B373" i="1" s="1"/>
  <c r="AE373" i="1" s="1"/>
  <c r="A374" i="1"/>
  <c r="B374" i="1" s="1"/>
  <c r="A375" i="1"/>
  <c r="B375" i="1" s="1"/>
  <c r="AE375" i="1" s="1"/>
  <c r="A376" i="1"/>
  <c r="B376" i="1" s="1"/>
  <c r="AE376" i="1" s="1"/>
  <c r="A377" i="1"/>
  <c r="B377" i="1" s="1"/>
  <c r="A378" i="1"/>
  <c r="B378" i="1" s="1"/>
  <c r="AF378" i="1" s="1"/>
  <c r="A379" i="1"/>
  <c r="B379" i="1" s="1"/>
  <c r="A380" i="1"/>
  <c r="B380" i="1" s="1"/>
  <c r="AE380" i="1" s="1"/>
  <c r="A381" i="1"/>
  <c r="B381" i="1" s="1"/>
  <c r="AF381" i="1" s="1"/>
  <c r="A382" i="1"/>
  <c r="B382" i="1" s="1"/>
  <c r="A383" i="1"/>
  <c r="B383" i="1" s="1"/>
  <c r="A384" i="1"/>
  <c r="B384" i="1" s="1"/>
  <c r="AE384" i="1" s="1"/>
  <c r="A385" i="1"/>
  <c r="B385" i="1" s="1"/>
  <c r="A386" i="1"/>
  <c r="B386" i="1" s="1"/>
  <c r="AE386" i="1" s="1"/>
  <c r="A387" i="1"/>
  <c r="B387" i="1" s="1"/>
  <c r="AE387" i="1" s="1"/>
  <c r="A388" i="1"/>
  <c r="B388" i="1" s="1"/>
  <c r="AE388" i="1" s="1"/>
  <c r="A389" i="1"/>
  <c r="B389" i="1" s="1"/>
  <c r="A390" i="1"/>
  <c r="B390" i="1" s="1"/>
  <c r="A391" i="1"/>
  <c r="B391" i="1" s="1"/>
  <c r="AE391" i="1" s="1"/>
  <c r="A392" i="1"/>
  <c r="B392" i="1" s="1"/>
  <c r="A393" i="1"/>
  <c r="B393" i="1" s="1"/>
  <c r="A394" i="1"/>
  <c r="B394" i="1" s="1"/>
  <c r="AF394" i="1" s="1"/>
  <c r="A395" i="1"/>
  <c r="B395" i="1" s="1"/>
  <c r="AE395" i="1" s="1"/>
  <c r="A396" i="1"/>
  <c r="B396" i="1" s="1"/>
  <c r="AE396" i="1" s="1"/>
  <c r="A397" i="1"/>
  <c r="B397" i="1" s="1"/>
  <c r="A398" i="1"/>
  <c r="B398" i="1" s="1"/>
  <c r="AF398" i="1" s="1"/>
  <c r="A399" i="1"/>
  <c r="B399" i="1" s="1"/>
  <c r="AE399" i="1" s="1"/>
  <c r="A400" i="1"/>
  <c r="B400" i="1" s="1"/>
  <c r="AE400" i="1" s="1"/>
  <c r="A401" i="1"/>
  <c r="B401" i="1" s="1"/>
  <c r="A402" i="1"/>
  <c r="B402" i="1" s="1"/>
  <c r="AF402" i="1" s="1"/>
  <c r="A403" i="1"/>
  <c r="B403" i="1" s="1"/>
  <c r="AE403" i="1" s="1"/>
  <c r="A404" i="1"/>
  <c r="B404" i="1" s="1"/>
  <c r="AE404" i="1" s="1"/>
  <c r="A405" i="1"/>
  <c r="B405" i="1" s="1"/>
  <c r="AE405" i="1" s="1"/>
  <c r="A406" i="1"/>
  <c r="B406" i="1" s="1"/>
  <c r="A407" i="1"/>
  <c r="B407" i="1" s="1"/>
  <c r="A408" i="1"/>
  <c r="B408" i="1" s="1"/>
  <c r="AE408" i="1" s="1"/>
  <c r="A409" i="1"/>
  <c r="B409" i="1" s="1"/>
  <c r="A410" i="1"/>
  <c r="B410" i="1" s="1"/>
  <c r="A411" i="1"/>
  <c r="B411" i="1" s="1"/>
  <c r="AE411" i="1" s="1"/>
  <c r="A412" i="1"/>
  <c r="B412" i="1" s="1"/>
  <c r="AE412" i="1" s="1"/>
  <c r="A413" i="1"/>
  <c r="B413" i="1" s="1"/>
  <c r="AE413" i="1" s="1"/>
  <c r="A414" i="1"/>
  <c r="B414" i="1" s="1"/>
  <c r="A415" i="1"/>
  <c r="B415" i="1" s="1"/>
  <c r="AE415" i="1" s="1"/>
  <c r="A416" i="1"/>
  <c r="B416" i="1" s="1"/>
  <c r="A417" i="1"/>
  <c r="B417" i="1" s="1"/>
  <c r="A418" i="1"/>
  <c r="B418" i="1" s="1"/>
  <c r="AF418" i="1" s="1"/>
  <c r="A419" i="1"/>
  <c r="B419" i="1" s="1"/>
  <c r="A420" i="1"/>
  <c r="B420" i="1" s="1"/>
  <c r="AE420" i="1" s="1"/>
  <c r="A421" i="1"/>
  <c r="B421" i="1" s="1"/>
  <c r="AE421" i="1" s="1"/>
  <c r="A422" i="1"/>
  <c r="B422" i="1" s="1"/>
  <c r="A423" i="1"/>
  <c r="B423" i="1" s="1"/>
  <c r="AE423" i="1" s="1"/>
  <c r="A424" i="1"/>
  <c r="B424" i="1" s="1"/>
  <c r="AE424" i="1" s="1"/>
  <c r="A425" i="1"/>
  <c r="B425" i="1" s="1"/>
  <c r="A426" i="1"/>
  <c r="B426" i="1" s="1"/>
  <c r="AF426" i="1" s="1"/>
  <c r="A427" i="1"/>
  <c r="B427" i="1" s="1"/>
  <c r="AE427" i="1" s="1"/>
  <c r="A428" i="1"/>
  <c r="B428" i="1" s="1"/>
  <c r="AE428" i="1" s="1"/>
  <c r="A429" i="1"/>
  <c r="B429" i="1" s="1"/>
  <c r="A430" i="1"/>
  <c r="B430" i="1" s="1"/>
  <c r="A431" i="1"/>
  <c r="B431" i="1" s="1"/>
  <c r="AE431" i="1" s="1"/>
  <c r="A432" i="1"/>
  <c r="B432" i="1" s="1"/>
  <c r="AE432" i="1" s="1"/>
  <c r="A433" i="1"/>
  <c r="B433" i="1" s="1"/>
  <c r="A434" i="1"/>
  <c r="B434" i="1" s="1"/>
  <c r="A435" i="1"/>
  <c r="B435" i="1" s="1"/>
  <c r="AE435" i="1" s="1"/>
  <c r="A436" i="1"/>
  <c r="B436" i="1" s="1"/>
  <c r="AE436" i="1" s="1"/>
  <c r="A437" i="1"/>
  <c r="B437" i="1" s="1"/>
  <c r="AE437" i="1" s="1"/>
  <c r="A438" i="1"/>
  <c r="B438" i="1" s="1"/>
  <c r="A439" i="1"/>
  <c r="B439" i="1" s="1"/>
  <c r="AE439" i="1" s="1"/>
  <c r="A440" i="1"/>
  <c r="B440" i="1" s="1"/>
  <c r="AE440" i="1" s="1"/>
  <c r="A441" i="1"/>
  <c r="B441" i="1" s="1"/>
  <c r="A442" i="1"/>
  <c r="B442" i="1" s="1"/>
  <c r="AE442" i="1" s="1"/>
  <c r="A443" i="1"/>
  <c r="B443" i="1" s="1"/>
  <c r="A444" i="1"/>
  <c r="B444" i="1" s="1"/>
  <c r="AE444" i="1" s="1"/>
  <c r="A445" i="1"/>
  <c r="B445" i="1" s="1"/>
  <c r="A446" i="1"/>
  <c r="B446" i="1" s="1"/>
  <c r="A447" i="1"/>
  <c r="B447" i="1" s="1"/>
  <c r="A448" i="1"/>
  <c r="B448" i="1" s="1"/>
  <c r="AE448" i="1" s="1"/>
  <c r="A449" i="1"/>
  <c r="B449" i="1" s="1"/>
  <c r="AF449" i="1" s="1"/>
  <c r="A450" i="1"/>
  <c r="B450" i="1" s="1"/>
  <c r="AE450" i="1" s="1"/>
  <c r="A451" i="1"/>
  <c r="B451" i="1" s="1"/>
  <c r="AE451" i="1" s="1"/>
  <c r="A452" i="1"/>
  <c r="B452" i="1" s="1"/>
  <c r="AE452" i="1" s="1"/>
  <c r="A453" i="1"/>
  <c r="B453" i="1" s="1"/>
  <c r="A454" i="1"/>
  <c r="B454" i="1" s="1"/>
  <c r="A455" i="1"/>
  <c r="B455" i="1" s="1"/>
  <c r="AE455" i="1" s="1"/>
  <c r="A456" i="1"/>
  <c r="B456" i="1" s="1"/>
  <c r="A457" i="1"/>
  <c r="B457" i="1" s="1"/>
  <c r="AF457" i="1" s="1"/>
  <c r="A458" i="1"/>
  <c r="B458" i="1" s="1"/>
  <c r="AF458" i="1" s="1"/>
  <c r="A459" i="1"/>
  <c r="B459" i="1" s="1"/>
  <c r="AE459" i="1" s="1"/>
  <c r="A460" i="1"/>
  <c r="B460" i="1" s="1"/>
  <c r="AE460" i="1" s="1"/>
  <c r="A461" i="1"/>
  <c r="B461" i="1" s="1"/>
  <c r="A462" i="1"/>
  <c r="B462" i="1" s="1"/>
  <c r="A463" i="1"/>
  <c r="B463" i="1" s="1"/>
  <c r="AE463" i="1" s="1"/>
  <c r="A464" i="1"/>
  <c r="B464" i="1" s="1"/>
  <c r="AE464" i="1" s="1"/>
  <c r="A465" i="1"/>
  <c r="B465" i="1" s="1"/>
  <c r="A466" i="1"/>
  <c r="B466" i="1" s="1"/>
  <c r="AE466" i="1" s="1"/>
  <c r="A467" i="1"/>
  <c r="B467" i="1" s="1"/>
  <c r="AE467" i="1" s="1"/>
  <c r="A468" i="1"/>
  <c r="B468" i="1" s="1"/>
  <c r="AE468" i="1" s="1"/>
  <c r="A469" i="1"/>
  <c r="B469" i="1" s="1"/>
  <c r="AF469" i="1" s="1"/>
  <c r="A470" i="1"/>
  <c r="B470" i="1" s="1"/>
  <c r="A471" i="1"/>
  <c r="B471" i="1" s="1"/>
  <c r="A472" i="1"/>
  <c r="B472" i="1" s="1"/>
  <c r="AE472" i="1" s="1"/>
  <c r="A473" i="1"/>
  <c r="B473" i="1" s="1"/>
  <c r="AF473" i="1" s="1"/>
  <c r="A474" i="1"/>
  <c r="B474" i="1" s="1"/>
  <c r="A475" i="1"/>
  <c r="B475" i="1" s="1"/>
  <c r="AE475" i="1" s="1"/>
  <c r="A476" i="1"/>
  <c r="B476" i="1" s="1"/>
  <c r="AE476" i="1" s="1"/>
  <c r="A477" i="1"/>
  <c r="B477" i="1" s="1"/>
  <c r="AF477" i="1" s="1"/>
  <c r="A478" i="1"/>
  <c r="B478" i="1" s="1"/>
  <c r="AF478" i="1" s="1"/>
  <c r="A479" i="1"/>
  <c r="B479" i="1" s="1"/>
  <c r="AE479" i="1" s="1"/>
  <c r="A480" i="1"/>
  <c r="B480" i="1" s="1"/>
  <c r="A481" i="1"/>
  <c r="B481" i="1" s="1"/>
  <c r="A482" i="1"/>
  <c r="B482" i="1" s="1"/>
  <c r="AE482" i="1" s="1"/>
  <c r="A483" i="1"/>
  <c r="B483" i="1" s="1"/>
  <c r="A484" i="1"/>
  <c r="B484" i="1" s="1"/>
  <c r="AE484" i="1" s="1"/>
  <c r="A485" i="1"/>
  <c r="B485" i="1" s="1"/>
  <c r="AE485" i="1" s="1"/>
  <c r="A486" i="1"/>
  <c r="B486" i="1" s="1"/>
  <c r="A487" i="1"/>
  <c r="B487" i="1" s="1"/>
  <c r="AE487" i="1" s="1"/>
  <c r="A488" i="1"/>
  <c r="B488" i="1" s="1"/>
  <c r="AE488" i="1" s="1"/>
  <c r="A489" i="1"/>
  <c r="B489" i="1" s="1"/>
  <c r="A490" i="1"/>
  <c r="B490" i="1" s="1"/>
  <c r="AE490" i="1" s="1"/>
  <c r="A491" i="1"/>
  <c r="B491" i="1" s="1"/>
  <c r="AE491" i="1" s="1"/>
  <c r="A492" i="1"/>
  <c r="B492" i="1" s="1"/>
  <c r="AE492" i="1" s="1"/>
  <c r="A493" i="1"/>
  <c r="B493" i="1" s="1"/>
  <c r="A494" i="1"/>
  <c r="B494" i="1" s="1"/>
  <c r="A495" i="1"/>
  <c r="B495" i="1" s="1"/>
  <c r="AE495" i="1" s="1"/>
  <c r="A496" i="1"/>
  <c r="B496" i="1" s="1"/>
  <c r="AE496" i="1" s="1"/>
  <c r="A497" i="1"/>
  <c r="B497" i="1" s="1"/>
  <c r="AF497" i="1" s="1"/>
  <c r="A498" i="1"/>
  <c r="B498" i="1" s="1"/>
  <c r="AF498" i="1" s="1"/>
  <c r="A499" i="1"/>
  <c r="B499" i="1" s="1"/>
  <c r="AE499" i="1" s="1"/>
  <c r="A500" i="1"/>
  <c r="B500" i="1" s="1"/>
  <c r="AE500" i="1" s="1"/>
  <c r="A501" i="1"/>
  <c r="B501" i="1" s="1"/>
  <c r="AE501" i="1" s="1"/>
  <c r="A502" i="1"/>
  <c r="B502" i="1" s="1"/>
  <c r="A503" i="1"/>
  <c r="B503" i="1" s="1"/>
  <c r="AE503" i="1" s="1"/>
  <c r="A504" i="1"/>
  <c r="B504" i="1" s="1"/>
  <c r="AF504" i="1" s="1"/>
  <c r="A5" i="1"/>
  <c r="B10" i="1"/>
  <c r="AF10" i="1" s="1"/>
  <c r="B32" i="1"/>
  <c r="AE121" i="1" l="1"/>
  <c r="AE25" i="1"/>
  <c r="AE137" i="1"/>
  <c r="AE303" i="1"/>
  <c r="AE263" i="1"/>
  <c r="AE239" i="1"/>
  <c r="AE39" i="1"/>
  <c r="AE504" i="1"/>
  <c r="AE243" i="1"/>
  <c r="AE119" i="1"/>
  <c r="AE58" i="1"/>
  <c r="AF30" i="1"/>
  <c r="AE30" i="1"/>
  <c r="AE159" i="1"/>
  <c r="AE31" i="1"/>
  <c r="AE155" i="1"/>
  <c r="AE139" i="1"/>
  <c r="AE271" i="1"/>
  <c r="AE418" i="1"/>
  <c r="AE226" i="1"/>
  <c r="AE354" i="1"/>
  <c r="AE211" i="1"/>
  <c r="AE194" i="1"/>
  <c r="AE15" i="1"/>
  <c r="AE183" i="1"/>
  <c r="AE114" i="1"/>
  <c r="AE307" i="1"/>
  <c r="AE167" i="1"/>
  <c r="AE98" i="1"/>
  <c r="AE378" i="1"/>
  <c r="AE95" i="1"/>
  <c r="AE27" i="1"/>
  <c r="AE202" i="1"/>
  <c r="AE88" i="1"/>
  <c r="AE135" i="1"/>
  <c r="AE190" i="1"/>
  <c r="AE131" i="1"/>
  <c r="AE66" i="1"/>
  <c r="AE55" i="1"/>
  <c r="AF205" i="1"/>
  <c r="AE205" i="1"/>
  <c r="AF189" i="1"/>
  <c r="AE189" i="1"/>
  <c r="AF77" i="1"/>
  <c r="AE77" i="1"/>
  <c r="AF445" i="1"/>
  <c r="AE445" i="1"/>
  <c r="AF397" i="1"/>
  <c r="AE397" i="1"/>
  <c r="AF341" i="1"/>
  <c r="AE341" i="1"/>
  <c r="AF125" i="1"/>
  <c r="AE125" i="1"/>
  <c r="AF61" i="1"/>
  <c r="AE61" i="1"/>
  <c r="AF461" i="1"/>
  <c r="AE461" i="1"/>
  <c r="AF269" i="1"/>
  <c r="AE269" i="1"/>
  <c r="AF157" i="1"/>
  <c r="AE157" i="1"/>
  <c r="AE47" i="1"/>
  <c r="AE339" i="1"/>
  <c r="AE93" i="1"/>
  <c r="AE314" i="1"/>
  <c r="AE197" i="1"/>
  <c r="AF486" i="1"/>
  <c r="AE486" i="1"/>
  <c r="AE449" i="1"/>
  <c r="AE331" i="1"/>
  <c r="AE267" i="1"/>
  <c r="AE311" i="1"/>
  <c r="AE250" i="1"/>
  <c r="AE67" i="1"/>
  <c r="AE152" i="1"/>
  <c r="AE293" i="1"/>
  <c r="AE229" i="1"/>
  <c r="AE91" i="1"/>
  <c r="AE469" i="1"/>
  <c r="AE283" i="1"/>
  <c r="AE240" i="1"/>
  <c r="AE195" i="1"/>
  <c r="AE18" i="1"/>
  <c r="AF380" i="1"/>
  <c r="AF316" i="1"/>
  <c r="AE219" i="1"/>
  <c r="AE141" i="1"/>
  <c r="AE75" i="1"/>
  <c r="AE13" i="1"/>
  <c r="AF252" i="1"/>
  <c r="AE258" i="1"/>
  <c r="AE215" i="1"/>
  <c r="AE103" i="1"/>
  <c r="AE71" i="1"/>
  <c r="AE10" i="1"/>
  <c r="AF188" i="1"/>
  <c r="AF124" i="1"/>
  <c r="AE477" i="1"/>
  <c r="AE29" i="1"/>
  <c r="AF60" i="1"/>
  <c r="AF414" i="1"/>
  <c r="AE414" i="1"/>
  <c r="AF350" i="1"/>
  <c r="AE350" i="1"/>
  <c r="AF262" i="1"/>
  <c r="AE262" i="1"/>
  <c r="AF46" i="1"/>
  <c r="AE46" i="1"/>
  <c r="AF454" i="1"/>
  <c r="AE454" i="1"/>
  <c r="AF422" i="1"/>
  <c r="AE422" i="1"/>
  <c r="AF382" i="1"/>
  <c r="AE382" i="1"/>
  <c r="AF222" i="1"/>
  <c r="AE222" i="1"/>
  <c r="AF174" i="1"/>
  <c r="AE174" i="1"/>
  <c r="AF110" i="1"/>
  <c r="AE110" i="1"/>
  <c r="AF70" i="1"/>
  <c r="AE70" i="1"/>
  <c r="AF358" i="1"/>
  <c r="AE358" i="1"/>
  <c r="AF326" i="1"/>
  <c r="AE326" i="1"/>
  <c r="AF278" i="1"/>
  <c r="AE278" i="1"/>
  <c r="AF214" i="1"/>
  <c r="AE214" i="1"/>
  <c r="AF134" i="1"/>
  <c r="AE134" i="1"/>
  <c r="AF38" i="1"/>
  <c r="AE38" i="1"/>
  <c r="AF470" i="1"/>
  <c r="AE470" i="1"/>
  <c r="AF446" i="1"/>
  <c r="AE446" i="1"/>
  <c r="AF406" i="1"/>
  <c r="AE406" i="1"/>
  <c r="AF374" i="1"/>
  <c r="AE374" i="1"/>
  <c r="AF286" i="1"/>
  <c r="AE286" i="1"/>
  <c r="AF254" i="1"/>
  <c r="AE254" i="1"/>
  <c r="AF494" i="1"/>
  <c r="AE494" i="1"/>
  <c r="AF430" i="1"/>
  <c r="AE430" i="1"/>
  <c r="AF366" i="1"/>
  <c r="AE366" i="1"/>
  <c r="AF294" i="1"/>
  <c r="AE294" i="1"/>
  <c r="AF6" i="1"/>
  <c r="AE6" i="1"/>
  <c r="AF390" i="1"/>
  <c r="AE390" i="1"/>
  <c r="AF342" i="1"/>
  <c r="AE342" i="1"/>
  <c r="AF302" i="1"/>
  <c r="AE302" i="1"/>
  <c r="AF230" i="1"/>
  <c r="AE230" i="1"/>
  <c r="AF198" i="1"/>
  <c r="AE198" i="1"/>
  <c r="AF14" i="1"/>
  <c r="AE14" i="1"/>
  <c r="AE309" i="1"/>
  <c r="AE107" i="1"/>
  <c r="AE317" i="1"/>
  <c r="AE295" i="1"/>
  <c r="AE253" i="1"/>
  <c r="AE213" i="1"/>
  <c r="AF388" i="1"/>
  <c r="AF324" i="1"/>
  <c r="AF260" i="1"/>
  <c r="AF196" i="1"/>
  <c r="AF132" i="1"/>
  <c r="AF68" i="1"/>
  <c r="AE478" i="1"/>
  <c r="AE402" i="1"/>
  <c r="AE370" i="1"/>
  <c r="AE245" i="1"/>
  <c r="AE223" i="1"/>
  <c r="AE207" i="1"/>
  <c r="AE158" i="1"/>
  <c r="AE115" i="1"/>
  <c r="AE94" i="1"/>
  <c r="AE51" i="1"/>
  <c r="AE11" i="1"/>
  <c r="AF468" i="1"/>
  <c r="AF372" i="1"/>
  <c r="AF308" i="1"/>
  <c r="AF244" i="1"/>
  <c r="AF180" i="1"/>
  <c r="AF116" i="1"/>
  <c r="AF52" i="1"/>
  <c r="AF428" i="1"/>
  <c r="AF364" i="1"/>
  <c r="AF300" i="1"/>
  <c r="AF236" i="1"/>
  <c r="AF172" i="1"/>
  <c r="AF108" i="1"/>
  <c r="AF44" i="1"/>
  <c r="AE394" i="1"/>
  <c r="AE362" i="1"/>
  <c r="AE330" i="1"/>
  <c r="AE285" i="1"/>
  <c r="AE221" i="1"/>
  <c r="AE179" i="1"/>
  <c r="AE111" i="1"/>
  <c r="AF420" i="1"/>
  <c r="AF356" i="1"/>
  <c r="AF292" i="1"/>
  <c r="AF228" i="1"/>
  <c r="AF164" i="1"/>
  <c r="AF100" i="1"/>
  <c r="AF36" i="1"/>
  <c r="AE426" i="1"/>
  <c r="AE327" i="1"/>
  <c r="AE259" i="1"/>
  <c r="AE175" i="1"/>
  <c r="AE43" i="1"/>
  <c r="AE19" i="1"/>
  <c r="AF412" i="1"/>
  <c r="AF348" i="1"/>
  <c r="AF284" i="1"/>
  <c r="AF220" i="1"/>
  <c r="AF156" i="1"/>
  <c r="AF92" i="1"/>
  <c r="AF28" i="1"/>
  <c r="AE231" i="1"/>
  <c r="AE147" i="1"/>
  <c r="AE83" i="1"/>
  <c r="AF404" i="1"/>
  <c r="AF340" i="1"/>
  <c r="AF276" i="1"/>
  <c r="AF212" i="1"/>
  <c r="AF148" i="1"/>
  <c r="AF84" i="1"/>
  <c r="AF20" i="1"/>
  <c r="AE126" i="1"/>
  <c r="AE62" i="1"/>
  <c r="AE458" i="1"/>
  <c r="AE381" i="1"/>
  <c r="AE323" i="1"/>
  <c r="AE298" i="1"/>
  <c r="AE277" i="1"/>
  <c r="AE171" i="1"/>
  <c r="AE143" i="1"/>
  <c r="AE79" i="1"/>
  <c r="AF396" i="1"/>
  <c r="AF332" i="1"/>
  <c r="AF268" i="1"/>
  <c r="AF204" i="1"/>
  <c r="AF140" i="1"/>
  <c r="AF76" i="1"/>
  <c r="AF12" i="1"/>
  <c r="AF489" i="1"/>
  <c r="AE489" i="1"/>
  <c r="AF425" i="1"/>
  <c r="AE425" i="1"/>
  <c r="AE401" i="1"/>
  <c r="AF401" i="1"/>
  <c r="AF361" i="1"/>
  <c r="AE361" i="1"/>
  <c r="AF337" i="1"/>
  <c r="AE337" i="1"/>
  <c r="AE273" i="1"/>
  <c r="AF273" i="1"/>
  <c r="AE233" i="1"/>
  <c r="AF233" i="1"/>
  <c r="AE169" i="1"/>
  <c r="AF169" i="1"/>
  <c r="AE145" i="1"/>
  <c r="AF145" i="1"/>
  <c r="AE105" i="1"/>
  <c r="AF105" i="1"/>
  <c r="AE81" i="1"/>
  <c r="AF81" i="1"/>
  <c r="AF41" i="1"/>
  <c r="AE41" i="1"/>
  <c r="AE17" i="1"/>
  <c r="AF17" i="1"/>
  <c r="AE297" i="1"/>
  <c r="AF297" i="1"/>
  <c r="AE434" i="1"/>
  <c r="AF434" i="1"/>
  <c r="AE178" i="1"/>
  <c r="AF178" i="1"/>
  <c r="AF441" i="1"/>
  <c r="AE441" i="1"/>
  <c r="AF257" i="1"/>
  <c r="AE257" i="1"/>
  <c r="AF225" i="1"/>
  <c r="AE225" i="1"/>
  <c r="AF129" i="1"/>
  <c r="AE129" i="1"/>
  <c r="AE498" i="1"/>
  <c r="AE345" i="1"/>
  <c r="AE305" i="1"/>
  <c r="AE249" i="1"/>
  <c r="AE161" i="1"/>
  <c r="AE493" i="1"/>
  <c r="AF493" i="1"/>
  <c r="AE483" i="1"/>
  <c r="AF483" i="1"/>
  <c r="AE453" i="1"/>
  <c r="AF453" i="1"/>
  <c r="AE319" i="1"/>
  <c r="AF319" i="1"/>
  <c r="AE288" i="1"/>
  <c r="AF288" i="1"/>
  <c r="AE237" i="1"/>
  <c r="AF237" i="1"/>
  <c r="AE227" i="1"/>
  <c r="AF227" i="1"/>
  <c r="AE63" i="1"/>
  <c r="AF63" i="1"/>
  <c r="AE32" i="1"/>
  <c r="AF32" i="1"/>
  <c r="AF452" i="1"/>
  <c r="AE465" i="1"/>
  <c r="AF465" i="1"/>
  <c r="AE45" i="1"/>
  <c r="AF45" i="1"/>
  <c r="AE393" i="1"/>
  <c r="AF393" i="1"/>
  <c r="AE329" i="1"/>
  <c r="AF329" i="1"/>
  <c r="AE201" i="1"/>
  <c r="AF201" i="1"/>
  <c r="AE398" i="1"/>
  <c r="AE502" i="1"/>
  <c r="AF502" i="1"/>
  <c r="AE471" i="1"/>
  <c r="AF471" i="1"/>
  <c r="AF462" i="1"/>
  <c r="AE462" i="1"/>
  <c r="AE410" i="1"/>
  <c r="AF410" i="1"/>
  <c r="AE379" i="1"/>
  <c r="AF379" i="1"/>
  <c r="AE328" i="1"/>
  <c r="AF328" i="1"/>
  <c r="AE246" i="1"/>
  <c r="AF246" i="1"/>
  <c r="AE206" i="1"/>
  <c r="AF206" i="1"/>
  <c r="AE154" i="1"/>
  <c r="AF154" i="1"/>
  <c r="AE123" i="1"/>
  <c r="AF123" i="1"/>
  <c r="AE72" i="1"/>
  <c r="AF72" i="1"/>
  <c r="AF444" i="1"/>
  <c r="AE352" i="1"/>
  <c r="AF352" i="1"/>
  <c r="AE209" i="1"/>
  <c r="AF209" i="1"/>
  <c r="AE127" i="1"/>
  <c r="AF127" i="1"/>
  <c r="AE35" i="1"/>
  <c r="AF35" i="1"/>
  <c r="AF417" i="1"/>
  <c r="AE417" i="1"/>
  <c r="AF369" i="1"/>
  <c r="AE369" i="1"/>
  <c r="AF193" i="1"/>
  <c r="AE193" i="1"/>
  <c r="AE497" i="1"/>
  <c r="AE321" i="1"/>
  <c r="AE281" i="1"/>
  <c r="AE261" i="1"/>
  <c r="AE480" i="1"/>
  <c r="AF480" i="1"/>
  <c r="AE429" i="1"/>
  <c r="AF429" i="1"/>
  <c r="AE419" i="1"/>
  <c r="AF419" i="1"/>
  <c r="AE389" i="1"/>
  <c r="AF389" i="1"/>
  <c r="AE306" i="1"/>
  <c r="AF306" i="1"/>
  <c r="AE255" i="1"/>
  <c r="AF255" i="1"/>
  <c r="AE224" i="1"/>
  <c r="AF224" i="1"/>
  <c r="AE173" i="1"/>
  <c r="AF173" i="1"/>
  <c r="AE163" i="1"/>
  <c r="AF163" i="1"/>
  <c r="AE133" i="1"/>
  <c r="AF133" i="1"/>
  <c r="AE50" i="1"/>
  <c r="AF50" i="1"/>
  <c r="AF500" i="1"/>
  <c r="AF436" i="1"/>
  <c r="AF96" i="1"/>
  <c r="AE96" i="1"/>
  <c r="AE409" i="1"/>
  <c r="AF409" i="1"/>
  <c r="AE438" i="1"/>
  <c r="AF438" i="1"/>
  <c r="AE407" i="1"/>
  <c r="AF407" i="1"/>
  <c r="AE346" i="1"/>
  <c r="AF346" i="1"/>
  <c r="AE315" i="1"/>
  <c r="AF315" i="1"/>
  <c r="AE264" i="1"/>
  <c r="AF264" i="1"/>
  <c r="AE182" i="1"/>
  <c r="AF182" i="1"/>
  <c r="AF151" i="1"/>
  <c r="AE151" i="1"/>
  <c r="AF142" i="1"/>
  <c r="AE142" i="1"/>
  <c r="AE90" i="1"/>
  <c r="AF90" i="1"/>
  <c r="AF59" i="1"/>
  <c r="AE59" i="1"/>
  <c r="AE8" i="1"/>
  <c r="AF8" i="1"/>
  <c r="AF492" i="1"/>
  <c r="AE433" i="1"/>
  <c r="AF433" i="1"/>
  <c r="AE447" i="1"/>
  <c r="AF447" i="1"/>
  <c r="AE416" i="1"/>
  <c r="AF416" i="1"/>
  <c r="AE325" i="1"/>
  <c r="AF325" i="1"/>
  <c r="AE242" i="1"/>
  <c r="AF242" i="1"/>
  <c r="AE160" i="1"/>
  <c r="AF160" i="1"/>
  <c r="AE109" i="1"/>
  <c r="AF109" i="1"/>
  <c r="AE99" i="1"/>
  <c r="AF99" i="1"/>
  <c r="AE69" i="1"/>
  <c r="AF69" i="1"/>
  <c r="AF484" i="1"/>
  <c r="AE291" i="1"/>
  <c r="AF291" i="1"/>
  <c r="AE457" i="1"/>
  <c r="AE365" i="1"/>
  <c r="AF365" i="1"/>
  <c r="AE355" i="1"/>
  <c r="AF355" i="1"/>
  <c r="AE191" i="1"/>
  <c r="AF191" i="1"/>
  <c r="AE153" i="1"/>
  <c r="AE456" i="1"/>
  <c r="AF456" i="1"/>
  <c r="AF343" i="1"/>
  <c r="AE343" i="1"/>
  <c r="AF334" i="1"/>
  <c r="AE334" i="1"/>
  <c r="AE282" i="1"/>
  <c r="AF282" i="1"/>
  <c r="AE251" i="1"/>
  <c r="AF251" i="1"/>
  <c r="AE200" i="1"/>
  <c r="AF200" i="1"/>
  <c r="AE118" i="1"/>
  <c r="AF118" i="1"/>
  <c r="AF87" i="1"/>
  <c r="AE87" i="1"/>
  <c r="AF78" i="1"/>
  <c r="AE78" i="1"/>
  <c r="AE26" i="1"/>
  <c r="AF26" i="1"/>
  <c r="AF476" i="1"/>
  <c r="AE383" i="1"/>
  <c r="AF383" i="1"/>
  <c r="AE301" i="1"/>
  <c r="AF301" i="1"/>
  <c r="AE377" i="1"/>
  <c r="AF377" i="1"/>
  <c r="AE353" i="1"/>
  <c r="AF353" i="1"/>
  <c r="AF313" i="1"/>
  <c r="AE313" i="1"/>
  <c r="AE289" i="1"/>
  <c r="AF289" i="1"/>
  <c r="AE265" i="1"/>
  <c r="AF265" i="1"/>
  <c r="AF241" i="1"/>
  <c r="AE241" i="1"/>
  <c r="AF177" i="1"/>
  <c r="AE177" i="1"/>
  <c r="AF113" i="1"/>
  <c r="AE113" i="1"/>
  <c r="AF97" i="1"/>
  <c r="AE97" i="1"/>
  <c r="AF89" i="1"/>
  <c r="AE89" i="1"/>
  <c r="AF73" i="1"/>
  <c r="AE73" i="1"/>
  <c r="AE65" i="1"/>
  <c r="AF65" i="1"/>
  <c r="AF57" i="1"/>
  <c r="AE57" i="1"/>
  <c r="AE49" i="1"/>
  <c r="AF49" i="1"/>
  <c r="AF33" i="1"/>
  <c r="AE33" i="1"/>
  <c r="AF9" i="1"/>
  <c r="AE9" i="1"/>
  <c r="AE481" i="1"/>
  <c r="AF481" i="1"/>
  <c r="AE385" i="1"/>
  <c r="AF385" i="1"/>
  <c r="AF217" i="1"/>
  <c r="AE217" i="1"/>
  <c r="AF185" i="1"/>
  <c r="AE185" i="1"/>
  <c r="AE473" i="1"/>
  <c r="AE474" i="1"/>
  <c r="AF474" i="1"/>
  <c r="AE443" i="1"/>
  <c r="AF443" i="1"/>
  <c r="AE392" i="1"/>
  <c r="AF392" i="1"/>
  <c r="AE310" i="1"/>
  <c r="AF310" i="1"/>
  <c r="AE279" i="1"/>
  <c r="AF279" i="1"/>
  <c r="AE270" i="1"/>
  <c r="AF270" i="1"/>
  <c r="AE218" i="1"/>
  <c r="AF218" i="1"/>
  <c r="AE187" i="1"/>
  <c r="AF187" i="1"/>
  <c r="AE136" i="1"/>
  <c r="AF136" i="1"/>
  <c r="AE54" i="1"/>
  <c r="AF54" i="1"/>
  <c r="AF23" i="1"/>
  <c r="AE23" i="1"/>
  <c r="AF460" i="1"/>
  <c r="AF501" i="1"/>
  <c r="AF485" i="1"/>
  <c r="AF437" i="1"/>
  <c r="AF421" i="1"/>
  <c r="AF413" i="1"/>
  <c r="AF405" i="1"/>
  <c r="AF373" i="1"/>
  <c r="AF357" i="1"/>
  <c r="AF349" i="1"/>
  <c r="AF333" i="1"/>
  <c r="AF181" i="1"/>
  <c r="AF165" i="1"/>
  <c r="AF149" i="1"/>
  <c r="AF117" i="1"/>
  <c r="AF101" i="1"/>
  <c r="AF85" i="1"/>
  <c r="AF53" i="1"/>
  <c r="AF37" i="1"/>
  <c r="AF21" i="1"/>
  <c r="AF499" i="1"/>
  <c r="AF491" i="1"/>
  <c r="AF475" i="1"/>
  <c r="AF467" i="1"/>
  <c r="AF459" i="1"/>
  <c r="AF451" i="1"/>
  <c r="AF435" i="1"/>
  <c r="AF427" i="1"/>
  <c r="AF411" i="1"/>
  <c r="AF403" i="1"/>
  <c r="AF395" i="1"/>
  <c r="AF387" i="1"/>
  <c r="AF371" i="1"/>
  <c r="AF363" i="1"/>
  <c r="AF347" i="1"/>
  <c r="AF299" i="1"/>
  <c r="AF275" i="1"/>
  <c r="AF235" i="1"/>
  <c r="AF203" i="1"/>
  <c r="AF490" i="1"/>
  <c r="AF482" i="1"/>
  <c r="AF466" i="1"/>
  <c r="AF450" i="1"/>
  <c r="AF442" i="1"/>
  <c r="AF386" i="1"/>
  <c r="AF338" i="1"/>
  <c r="AF322" i="1"/>
  <c r="AF290" i="1"/>
  <c r="AF274" i="1"/>
  <c r="AF266" i="1"/>
  <c r="AF234" i="1"/>
  <c r="AF210" i="1"/>
  <c r="AF186" i="1"/>
  <c r="AF170" i="1"/>
  <c r="AF162" i="1"/>
  <c r="AF146" i="1"/>
  <c r="AF138" i="1"/>
  <c r="AF130" i="1"/>
  <c r="AF122" i="1"/>
  <c r="AF106" i="1"/>
  <c r="AF82" i="1"/>
  <c r="AF74" i="1"/>
  <c r="AF42" i="1"/>
  <c r="AF34" i="1"/>
  <c r="AF496" i="1"/>
  <c r="AF488" i="1"/>
  <c r="AF472" i="1"/>
  <c r="AF464" i="1"/>
  <c r="AF448" i="1"/>
  <c r="AF440" i="1"/>
  <c r="AF432" i="1"/>
  <c r="AF424" i="1"/>
  <c r="AF408" i="1"/>
  <c r="AF400" i="1"/>
  <c r="AF384" i="1"/>
  <c r="AF376" i="1"/>
  <c r="AF368" i="1"/>
  <c r="AF360" i="1"/>
  <c r="AF344" i="1"/>
  <c r="AF336" i="1"/>
  <c r="AF320" i="1"/>
  <c r="AF312" i="1"/>
  <c r="AF304" i="1"/>
  <c r="AF296" i="1"/>
  <c r="AF280" i="1"/>
  <c r="AF272" i="1"/>
  <c r="AF256" i="1"/>
  <c r="AF248" i="1"/>
  <c r="AF232" i="1"/>
  <c r="AF216" i="1"/>
  <c r="AF208" i="1"/>
  <c r="AF192" i="1"/>
  <c r="AF184" i="1"/>
  <c r="AF176" i="1"/>
  <c r="AF168" i="1"/>
  <c r="AF144" i="1"/>
  <c r="AF128" i="1"/>
  <c r="AF120" i="1"/>
  <c r="AF112" i="1"/>
  <c r="AF104" i="1"/>
  <c r="AF80" i="1"/>
  <c r="AF64" i="1"/>
  <c r="AF56" i="1"/>
  <c r="AF48" i="1"/>
  <c r="AF40" i="1"/>
  <c r="AF24" i="1"/>
  <c r="AF16" i="1"/>
  <c r="AF503" i="1"/>
  <c r="AF495" i="1"/>
  <c r="AF487" i="1"/>
  <c r="AF479" i="1"/>
  <c r="AF463" i="1"/>
  <c r="AF455" i="1"/>
  <c r="AF439" i="1"/>
  <c r="AF431" i="1"/>
  <c r="AF423" i="1"/>
  <c r="AF415" i="1"/>
  <c r="AF399" i="1"/>
  <c r="AF391" i="1"/>
  <c r="AF375" i="1"/>
  <c r="AF367" i="1"/>
  <c r="AF359" i="1"/>
  <c r="AF351" i="1"/>
  <c r="AF335" i="1"/>
  <c r="AF287" i="1"/>
  <c r="AF247" i="1"/>
  <c r="AF199" i="1"/>
  <c r="AF7" i="1"/>
  <c r="AF318" i="1"/>
  <c r="AF238" i="1"/>
  <c r="AF166" i="1"/>
  <c r="AF150" i="1"/>
  <c r="AF102" i="1"/>
  <c r="AF86" i="1"/>
  <c r="AF22" i="1"/>
  <c r="C6" i="1"/>
  <c r="D6" i="1"/>
  <c r="E6" i="1" s="1"/>
  <c r="F6" i="1"/>
  <c r="G6" i="1" s="1"/>
  <c r="H6" i="1"/>
  <c r="I6" i="1"/>
  <c r="J6" i="1"/>
  <c r="K6" i="1"/>
  <c r="L6" i="1" s="1"/>
  <c r="C7" i="1"/>
  <c r="D7" i="1"/>
  <c r="E7" i="1" s="1"/>
  <c r="F7" i="1"/>
  <c r="G7" i="1" s="1"/>
  <c r="H7" i="1"/>
  <c r="I7" i="1"/>
  <c r="J7" i="1"/>
  <c r="M7" i="1" s="1"/>
  <c r="K7" i="1"/>
  <c r="L7" i="1" s="1"/>
  <c r="C8" i="1"/>
  <c r="D8" i="1"/>
  <c r="E8" i="1" s="1"/>
  <c r="F8" i="1"/>
  <c r="G8" i="1" s="1"/>
  <c r="H8" i="1"/>
  <c r="I8" i="1"/>
  <c r="J8" i="1"/>
  <c r="K8" i="1"/>
  <c r="L8" i="1" s="1"/>
  <c r="C9" i="1"/>
  <c r="D9" i="1"/>
  <c r="E9" i="1" s="1"/>
  <c r="F9" i="1"/>
  <c r="G9" i="1" s="1"/>
  <c r="H9" i="1"/>
  <c r="I9" i="1"/>
  <c r="J9" i="1"/>
  <c r="M9" i="1" s="1"/>
  <c r="K9" i="1"/>
  <c r="L9" i="1" s="1"/>
  <c r="C10" i="1"/>
  <c r="D10" i="1"/>
  <c r="E10" i="1" s="1"/>
  <c r="F10" i="1"/>
  <c r="G10" i="1" s="1"/>
  <c r="H10" i="1"/>
  <c r="I10" i="1"/>
  <c r="J10" i="1"/>
  <c r="M10" i="1" s="1"/>
  <c r="K10" i="1"/>
  <c r="L10" i="1" s="1"/>
  <c r="C11" i="1"/>
  <c r="D11" i="1"/>
  <c r="E11" i="1" s="1"/>
  <c r="F11" i="1"/>
  <c r="G11" i="1" s="1"/>
  <c r="H11" i="1"/>
  <c r="I11" i="1"/>
  <c r="J11" i="1"/>
  <c r="K11" i="1"/>
  <c r="L11" i="1" s="1"/>
  <c r="C12" i="1"/>
  <c r="D12" i="1"/>
  <c r="E12" i="1" s="1"/>
  <c r="F12" i="1"/>
  <c r="G12" i="1" s="1"/>
  <c r="H12" i="1"/>
  <c r="I12" i="1"/>
  <c r="J12" i="1"/>
  <c r="K12" i="1"/>
  <c r="L12" i="1" s="1"/>
  <c r="C13" i="1"/>
  <c r="D13" i="1"/>
  <c r="E13" i="1" s="1"/>
  <c r="F13" i="1"/>
  <c r="G13" i="1" s="1"/>
  <c r="H13" i="1"/>
  <c r="I13" i="1"/>
  <c r="J13" i="1"/>
  <c r="M13" i="1" s="1"/>
  <c r="K13" i="1"/>
  <c r="L13" i="1" s="1"/>
  <c r="C14" i="1"/>
  <c r="D14" i="1"/>
  <c r="E14" i="1" s="1"/>
  <c r="F14" i="1"/>
  <c r="G14" i="1" s="1"/>
  <c r="H14" i="1"/>
  <c r="I14" i="1"/>
  <c r="J14" i="1"/>
  <c r="K14" i="1"/>
  <c r="L14" i="1" s="1"/>
  <c r="C15" i="1"/>
  <c r="D15" i="1"/>
  <c r="E15" i="1" s="1"/>
  <c r="F15" i="1"/>
  <c r="G15" i="1" s="1"/>
  <c r="H15" i="1"/>
  <c r="I15" i="1"/>
  <c r="J15" i="1"/>
  <c r="M15" i="1" s="1"/>
  <c r="K15" i="1"/>
  <c r="L15" i="1" s="1"/>
  <c r="C16" i="1"/>
  <c r="D16" i="1"/>
  <c r="E16" i="1" s="1"/>
  <c r="F16" i="1"/>
  <c r="G16" i="1" s="1"/>
  <c r="H16" i="1"/>
  <c r="I16" i="1"/>
  <c r="J16" i="1"/>
  <c r="M16" i="1" s="1"/>
  <c r="K16" i="1"/>
  <c r="L16" i="1" s="1"/>
  <c r="C17" i="1"/>
  <c r="D17" i="1"/>
  <c r="E17" i="1" s="1"/>
  <c r="F17" i="1"/>
  <c r="G17" i="1" s="1"/>
  <c r="H17" i="1"/>
  <c r="I17" i="1"/>
  <c r="J17" i="1"/>
  <c r="K17" i="1"/>
  <c r="L17" i="1" s="1"/>
  <c r="C18" i="1"/>
  <c r="D18" i="1"/>
  <c r="E18" i="1" s="1"/>
  <c r="F18" i="1"/>
  <c r="G18" i="1" s="1"/>
  <c r="H18" i="1"/>
  <c r="I18" i="1"/>
  <c r="J18" i="1"/>
  <c r="K18" i="1"/>
  <c r="L18" i="1" s="1"/>
  <c r="C19" i="1"/>
  <c r="D19" i="1"/>
  <c r="E19" i="1" s="1"/>
  <c r="F19" i="1"/>
  <c r="G19" i="1" s="1"/>
  <c r="H19" i="1"/>
  <c r="I19" i="1"/>
  <c r="J19" i="1"/>
  <c r="Q19" i="1" s="1"/>
  <c r="K19" i="1"/>
  <c r="L19" i="1" s="1"/>
  <c r="C20" i="1"/>
  <c r="D20" i="1"/>
  <c r="E20" i="1" s="1"/>
  <c r="F20" i="1"/>
  <c r="G20" i="1" s="1"/>
  <c r="H20" i="1"/>
  <c r="I20" i="1"/>
  <c r="J20" i="1"/>
  <c r="K20" i="1"/>
  <c r="L20" i="1" s="1"/>
  <c r="C21" i="1"/>
  <c r="D21" i="1"/>
  <c r="E21" i="1" s="1"/>
  <c r="F21" i="1"/>
  <c r="G21" i="1" s="1"/>
  <c r="H21" i="1"/>
  <c r="I21" i="1"/>
  <c r="J21" i="1"/>
  <c r="K21" i="1"/>
  <c r="L21" i="1" s="1"/>
  <c r="C22" i="1"/>
  <c r="D22" i="1"/>
  <c r="E22" i="1" s="1"/>
  <c r="F22" i="1"/>
  <c r="G22" i="1" s="1"/>
  <c r="H22" i="1"/>
  <c r="I22" i="1"/>
  <c r="J22" i="1"/>
  <c r="M22" i="1" s="1"/>
  <c r="K22" i="1"/>
  <c r="L22" i="1" s="1"/>
  <c r="C23" i="1"/>
  <c r="D23" i="1"/>
  <c r="E23" i="1" s="1"/>
  <c r="F23" i="1"/>
  <c r="G23" i="1" s="1"/>
  <c r="H23" i="1"/>
  <c r="I23" i="1"/>
  <c r="J23" i="1"/>
  <c r="Q23" i="1" s="1"/>
  <c r="K23" i="1"/>
  <c r="L23" i="1" s="1"/>
  <c r="C24" i="1"/>
  <c r="D24" i="1"/>
  <c r="E24" i="1" s="1"/>
  <c r="F24" i="1"/>
  <c r="G24" i="1" s="1"/>
  <c r="H24" i="1"/>
  <c r="I24" i="1"/>
  <c r="J24" i="1"/>
  <c r="M24" i="1" s="1"/>
  <c r="K24" i="1"/>
  <c r="L24" i="1" s="1"/>
  <c r="C25" i="1"/>
  <c r="D25" i="1"/>
  <c r="E25" i="1" s="1"/>
  <c r="F25" i="1"/>
  <c r="G25" i="1" s="1"/>
  <c r="H25" i="1"/>
  <c r="I25" i="1"/>
  <c r="J25" i="1"/>
  <c r="Q25" i="1" s="1"/>
  <c r="K25" i="1"/>
  <c r="L25" i="1" s="1"/>
  <c r="C26" i="1"/>
  <c r="D26" i="1"/>
  <c r="E26" i="1" s="1"/>
  <c r="F26" i="1"/>
  <c r="G26" i="1" s="1"/>
  <c r="H26" i="1"/>
  <c r="I26" i="1"/>
  <c r="J26" i="1"/>
  <c r="M26" i="1" s="1"/>
  <c r="K26" i="1"/>
  <c r="L26" i="1" s="1"/>
  <c r="C27" i="1"/>
  <c r="D27" i="1"/>
  <c r="E27" i="1" s="1"/>
  <c r="F27" i="1"/>
  <c r="G27" i="1" s="1"/>
  <c r="H27" i="1"/>
  <c r="I27" i="1"/>
  <c r="J27" i="1"/>
  <c r="K27" i="1"/>
  <c r="L27" i="1" s="1"/>
  <c r="C28" i="1"/>
  <c r="D28" i="1"/>
  <c r="E28" i="1" s="1"/>
  <c r="F28" i="1"/>
  <c r="G28" i="1" s="1"/>
  <c r="H28" i="1"/>
  <c r="I28" i="1"/>
  <c r="J28" i="1"/>
  <c r="K28" i="1"/>
  <c r="L28" i="1" s="1"/>
  <c r="C29" i="1"/>
  <c r="D29" i="1"/>
  <c r="E29" i="1" s="1"/>
  <c r="F29" i="1"/>
  <c r="G29" i="1" s="1"/>
  <c r="H29" i="1"/>
  <c r="I29" i="1"/>
  <c r="J29" i="1"/>
  <c r="Q29" i="1" s="1"/>
  <c r="K29" i="1"/>
  <c r="L29" i="1" s="1"/>
  <c r="C30" i="1"/>
  <c r="D30" i="1"/>
  <c r="E30" i="1" s="1"/>
  <c r="F30" i="1"/>
  <c r="G30" i="1" s="1"/>
  <c r="H30" i="1"/>
  <c r="I30" i="1"/>
  <c r="J30" i="1"/>
  <c r="K30" i="1"/>
  <c r="L30" i="1" s="1"/>
  <c r="C31" i="1"/>
  <c r="D31" i="1"/>
  <c r="E31" i="1" s="1"/>
  <c r="F31" i="1"/>
  <c r="G31" i="1" s="1"/>
  <c r="H31" i="1"/>
  <c r="I31" i="1"/>
  <c r="J31" i="1"/>
  <c r="Q31" i="1" s="1"/>
  <c r="K31" i="1"/>
  <c r="L31" i="1" s="1"/>
  <c r="C32" i="1"/>
  <c r="D32" i="1"/>
  <c r="E32" i="1" s="1"/>
  <c r="F32" i="1"/>
  <c r="G32" i="1" s="1"/>
  <c r="H32" i="1"/>
  <c r="I32" i="1"/>
  <c r="J32" i="1"/>
  <c r="M32" i="1" s="1"/>
  <c r="N32" i="1" s="1"/>
  <c r="AA32" i="1" s="1"/>
  <c r="AB32" i="1" s="1"/>
  <c r="K32" i="1"/>
  <c r="L32" i="1" s="1"/>
  <c r="C33" i="1"/>
  <c r="D33" i="1"/>
  <c r="E33" i="1" s="1"/>
  <c r="F33" i="1"/>
  <c r="G33" i="1" s="1"/>
  <c r="H33" i="1"/>
  <c r="I33" i="1"/>
  <c r="J33" i="1"/>
  <c r="Q33" i="1" s="1"/>
  <c r="K33" i="1"/>
  <c r="L33" i="1" s="1"/>
  <c r="C34" i="1"/>
  <c r="D34" i="1"/>
  <c r="E34" i="1" s="1"/>
  <c r="F34" i="1"/>
  <c r="G34" i="1" s="1"/>
  <c r="H34" i="1"/>
  <c r="I34" i="1"/>
  <c r="J34" i="1"/>
  <c r="M34" i="1" s="1"/>
  <c r="K34" i="1"/>
  <c r="L34" i="1" s="1"/>
  <c r="C35" i="1"/>
  <c r="D35" i="1"/>
  <c r="E35" i="1" s="1"/>
  <c r="F35" i="1"/>
  <c r="G35" i="1" s="1"/>
  <c r="H35" i="1"/>
  <c r="I35" i="1"/>
  <c r="J35" i="1"/>
  <c r="Q35" i="1" s="1"/>
  <c r="K35" i="1"/>
  <c r="L35" i="1" s="1"/>
  <c r="C36" i="1"/>
  <c r="D36" i="1"/>
  <c r="E36" i="1" s="1"/>
  <c r="F36" i="1"/>
  <c r="G36" i="1" s="1"/>
  <c r="H36" i="1"/>
  <c r="I36" i="1"/>
  <c r="J36" i="1"/>
  <c r="K36" i="1"/>
  <c r="L36" i="1" s="1"/>
  <c r="C37" i="1"/>
  <c r="D37" i="1"/>
  <c r="E37" i="1" s="1"/>
  <c r="F37" i="1"/>
  <c r="G37" i="1" s="1"/>
  <c r="H37" i="1"/>
  <c r="I37" i="1"/>
  <c r="J37" i="1"/>
  <c r="Q37" i="1" s="1"/>
  <c r="K37" i="1"/>
  <c r="L37" i="1" s="1"/>
  <c r="C38" i="1"/>
  <c r="D38" i="1"/>
  <c r="E38" i="1" s="1"/>
  <c r="F38" i="1"/>
  <c r="G38" i="1" s="1"/>
  <c r="H38" i="1"/>
  <c r="I38" i="1"/>
  <c r="J38" i="1"/>
  <c r="M38" i="1" s="1"/>
  <c r="N38" i="1" s="1"/>
  <c r="AA38" i="1" s="1"/>
  <c r="AB38" i="1" s="1"/>
  <c r="K38" i="1"/>
  <c r="L38" i="1" s="1"/>
  <c r="C39" i="1"/>
  <c r="D39" i="1"/>
  <c r="E39" i="1" s="1"/>
  <c r="F39" i="1"/>
  <c r="G39" i="1" s="1"/>
  <c r="H39" i="1"/>
  <c r="I39" i="1"/>
  <c r="J39" i="1"/>
  <c r="Q39" i="1" s="1"/>
  <c r="K39" i="1"/>
  <c r="L39" i="1" s="1"/>
  <c r="C40" i="1"/>
  <c r="D40" i="1"/>
  <c r="E40" i="1" s="1"/>
  <c r="F40" i="1"/>
  <c r="G40" i="1" s="1"/>
  <c r="H40" i="1"/>
  <c r="I40" i="1"/>
  <c r="J40" i="1"/>
  <c r="M40" i="1" s="1"/>
  <c r="N40" i="1" s="1"/>
  <c r="AA40" i="1" s="1"/>
  <c r="AB40" i="1" s="1"/>
  <c r="K40" i="1"/>
  <c r="L40" i="1" s="1"/>
  <c r="C41" i="1"/>
  <c r="D41" i="1"/>
  <c r="E41" i="1" s="1"/>
  <c r="F41" i="1"/>
  <c r="G41" i="1" s="1"/>
  <c r="H41" i="1"/>
  <c r="I41" i="1"/>
  <c r="J41" i="1"/>
  <c r="K41" i="1"/>
  <c r="L41" i="1" s="1"/>
  <c r="C42" i="1"/>
  <c r="D42" i="1"/>
  <c r="E42" i="1" s="1"/>
  <c r="F42" i="1"/>
  <c r="G42" i="1" s="1"/>
  <c r="H42" i="1"/>
  <c r="I42" i="1"/>
  <c r="J42" i="1"/>
  <c r="M42" i="1" s="1"/>
  <c r="N42" i="1" s="1"/>
  <c r="AA42" i="1" s="1"/>
  <c r="AB42" i="1" s="1"/>
  <c r="K42" i="1"/>
  <c r="L42" i="1" s="1"/>
  <c r="C43" i="1"/>
  <c r="D43" i="1"/>
  <c r="E43" i="1" s="1"/>
  <c r="F43" i="1"/>
  <c r="G43" i="1" s="1"/>
  <c r="H43" i="1"/>
  <c r="I43" i="1"/>
  <c r="J43" i="1"/>
  <c r="K43" i="1"/>
  <c r="L43" i="1" s="1"/>
  <c r="C44" i="1"/>
  <c r="D44" i="1"/>
  <c r="E44" i="1" s="1"/>
  <c r="F44" i="1"/>
  <c r="G44" i="1" s="1"/>
  <c r="H44" i="1"/>
  <c r="I44" i="1"/>
  <c r="J44" i="1"/>
  <c r="M44" i="1" s="1"/>
  <c r="N44" i="1" s="1"/>
  <c r="AA44" i="1" s="1"/>
  <c r="AB44" i="1" s="1"/>
  <c r="K44" i="1"/>
  <c r="L44" i="1" s="1"/>
  <c r="C45" i="1"/>
  <c r="D45" i="1"/>
  <c r="E45" i="1" s="1"/>
  <c r="F45" i="1"/>
  <c r="G45" i="1" s="1"/>
  <c r="H45" i="1"/>
  <c r="I45" i="1"/>
  <c r="J45" i="1"/>
  <c r="Q45" i="1" s="1"/>
  <c r="K45" i="1"/>
  <c r="L45" i="1" s="1"/>
  <c r="C46" i="1"/>
  <c r="D46" i="1"/>
  <c r="E46" i="1" s="1"/>
  <c r="F46" i="1"/>
  <c r="G46" i="1" s="1"/>
  <c r="H46" i="1"/>
  <c r="I46" i="1"/>
  <c r="J46" i="1"/>
  <c r="K46" i="1"/>
  <c r="L46" i="1" s="1"/>
  <c r="C47" i="1"/>
  <c r="D47" i="1"/>
  <c r="E47" i="1" s="1"/>
  <c r="F47" i="1"/>
  <c r="G47" i="1" s="1"/>
  <c r="H47" i="1"/>
  <c r="I47" i="1"/>
  <c r="J47" i="1"/>
  <c r="Q47" i="1" s="1"/>
  <c r="K47" i="1"/>
  <c r="L47" i="1" s="1"/>
  <c r="C48" i="1"/>
  <c r="D48" i="1"/>
  <c r="E48" i="1" s="1"/>
  <c r="F48" i="1"/>
  <c r="G48" i="1" s="1"/>
  <c r="H48" i="1"/>
  <c r="I48" i="1"/>
  <c r="J48" i="1"/>
  <c r="K48" i="1"/>
  <c r="L48" i="1" s="1"/>
  <c r="C49" i="1"/>
  <c r="D49" i="1"/>
  <c r="E49" i="1" s="1"/>
  <c r="F49" i="1"/>
  <c r="G49" i="1" s="1"/>
  <c r="H49" i="1"/>
  <c r="I49" i="1"/>
  <c r="J49" i="1"/>
  <c r="M49" i="1" s="1"/>
  <c r="K49" i="1"/>
  <c r="L49" i="1" s="1"/>
  <c r="C50" i="1"/>
  <c r="D50" i="1"/>
  <c r="E50" i="1" s="1"/>
  <c r="F50" i="1"/>
  <c r="G50" i="1" s="1"/>
  <c r="H50" i="1"/>
  <c r="I50" i="1"/>
  <c r="J50" i="1"/>
  <c r="K50" i="1"/>
  <c r="L50" i="1" s="1"/>
  <c r="C51" i="1"/>
  <c r="D51" i="1"/>
  <c r="E51" i="1" s="1"/>
  <c r="F51" i="1"/>
  <c r="G51" i="1" s="1"/>
  <c r="H51" i="1"/>
  <c r="I51" i="1"/>
  <c r="J51" i="1"/>
  <c r="Q51" i="1" s="1"/>
  <c r="K51" i="1"/>
  <c r="L51" i="1" s="1"/>
  <c r="C52" i="1"/>
  <c r="D52" i="1"/>
  <c r="E52" i="1" s="1"/>
  <c r="F52" i="1"/>
  <c r="G52" i="1" s="1"/>
  <c r="H52" i="1"/>
  <c r="I52" i="1"/>
  <c r="J52" i="1"/>
  <c r="K52" i="1"/>
  <c r="L52" i="1" s="1"/>
  <c r="C53" i="1"/>
  <c r="D53" i="1"/>
  <c r="E53" i="1" s="1"/>
  <c r="F53" i="1"/>
  <c r="G53" i="1" s="1"/>
  <c r="H53" i="1"/>
  <c r="I53" i="1"/>
  <c r="J53" i="1"/>
  <c r="K53" i="1"/>
  <c r="L53" i="1" s="1"/>
  <c r="C54" i="1"/>
  <c r="D54" i="1"/>
  <c r="E54" i="1" s="1"/>
  <c r="F54" i="1"/>
  <c r="G54" i="1" s="1"/>
  <c r="H54" i="1"/>
  <c r="I54" i="1"/>
  <c r="J54" i="1"/>
  <c r="R54" i="1" s="1"/>
  <c r="K54" i="1"/>
  <c r="L54" i="1" s="1"/>
  <c r="C55" i="1"/>
  <c r="D55" i="1"/>
  <c r="E55" i="1" s="1"/>
  <c r="F55" i="1"/>
  <c r="G55" i="1" s="1"/>
  <c r="H55" i="1"/>
  <c r="I55" i="1"/>
  <c r="J55" i="1"/>
  <c r="M55" i="1" s="1"/>
  <c r="K55" i="1"/>
  <c r="L55" i="1" s="1"/>
  <c r="C56" i="1"/>
  <c r="D56" i="1"/>
  <c r="E56" i="1" s="1"/>
  <c r="F56" i="1"/>
  <c r="G56" i="1" s="1"/>
  <c r="H56" i="1"/>
  <c r="I56" i="1"/>
  <c r="J56" i="1"/>
  <c r="Q56" i="1" s="1"/>
  <c r="K56" i="1"/>
  <c r="L56" i="1" s="1"/>
  <c r="C57" i="1"/>
  <c r="D57" i="1"/>
  <c r="E57" i="1" s="1"/>
  <c r="F57" i="1"/>
  <c r="G57" i="1" s="1"/>
  <c r="H57" i="1"/>
  <c r="I57" i="1"/>
  <c r="J57" i="1"/>
  <c r="R57" i="1" s="1"/>
  <c r="K57" i="1"/>
  <c r="L57" i="1" s="1"/>
  <c r="C58" i="1"/>
  <c r="D58" i="1"/>
  <c r="E58" i="1" s="1"/>
  <c r="F58" i="1"/>
  <c r="G58" i="1" s="1"/>
  <c r="H58" i="1"/>
  <c r="I58" i="1"/>
  <c r="J58" i="1"/>
  <c r="K58" i="1"/>
  <c r="L58" i="1" s="1"/>
  <c r="C59" i="1"/>
  <c r="D59" i="1"/>
  <c r="E59" i="1" s="1"/>
  <c r="F59" i="1"/>
  <c r="G59" i="1" s="1"/>
  <c r="H59" i="1"/>
  <c r="I59" i="1"/>
  <c r="J59" i="1"/>
  <c r="K59" i="1"/>
  <c r="L59" i="1" s="1"/>
  <c r="C60" i="1"/>
  <c r="D60" i="1"/>
  <c r="E60" i="1" s="1"/>
  <c r="F60" i="1"/>
  <c r="G60" i="1" s="1"/>
  <c r="H60" i="1"/>
  <c r="I60" i="1"/>
  <c r="J60" i="1"/>
  <c r="R60" i="1" s="1"/>
  <c r="K60" i="1"/>
  <c r="L60" i="1" s="1"/>
  <c r="C61" i="1"/>
  <c r="D61" i="1"/>
  <c r="E61" i="1" s="1"/>
  <c r="F61" i="1"/>
  <c r="G61" i="1" s="1"/>
  <c r="H61" i="1"/>
  <c r="I61" i="1"/>
  <c r="J61" i="1"/>
  <c r="K61" i="1"/>
  <c r="L61" i="1" s="1"/>
  <c r="C62" i="1"/>
  <c r="D62" i="1"/>
  <c r="E62" i="1" s="1"/>
  <c r="F62" i="1"/>
  <c r="G62" i="1" s="1"/>
  <c r="H62" i="1"/>
  <c r="I62" i="1"/>
  <c r="J62" i="1"/>
  <c r="R62" i="1" s="1"/>
  <c r="K62" i="1"/>
  <c r="L62" i="1" s="1"/>
  <c r="C63" i="1"/>
  <c r="D63" i="1"/>
  <c r="E63" i="1" s="1"/>
  <c r="F63" i="1"/>
  <c r="G63" i="1" s="1"/>
  <c r="H63" i="1"/>
  <c r="I63" i="1"/>
  <c r="J63" i="1"/>
  <c r="K63" i="1"/>
  <c r="L63" i="1" s="1"/>
  <c r="C64" i="1"/>
  <c r="D64" i="1"/>
  <c r="E64" i="1" s="1"/>
  <c r="F64" i="1"/>
  <c r="G64" i="1" s="1"/>
  <c r="H64" i="1"/>
  <c r="I64" i="1"/>
  <c r="J64" i="1"/>
  <c r="M64" i="1" s="1"/>
  <c r="N64" i="1" s="1"/>
  <c r="AA64" i="1" s="1"/>
  <c r="AB64" i="1" s="1"/>
  <c r="K64" i="1"/>
  <c r="L64" i="1" s="1"/>
  <c r="C65" i="1"/>
  <c r="D65" i="1"/>
  <c r="E65" i="1" s="1"/>
  <c r="F65" i="1"/>
  <c r="G65" i="1" s="1"/>
  <c r="H65" i="1"/>
  <c r="I65" i="1"/>
  <c r="J65" i="1"/>
  <c r="M65" i="1" s="1"/>
  <c r="N65" i="1" s="1"/>
  <c r="AA65" i="1" s="1"/>
  <c r="AB65" i="1" s="1"/>
  <c r="K65" i="1"/>
  <c r="L65" i="1" s="1"/>
  <c r="C66" i="1"/>
  <c r="D66" i="1"/>
  <c r="E66" i="1" s="1"/>
  <c r="F66" i="1"/>
  <c r="G66" i="1" s="1"/>
  <c r="H66" i="1"/>
  <c r="I66" i="1"/>
  <c r="J66" i="1"/>
  <c r="K66" i="1"/>
  <c r="L66" i="1" s="1"/>
  <c r="C67" i="1"/>
  <c r="D67" i="1"/>
  <c r="E67" i="1" s="1"/>
  <c r="F67" i="1"/>
  <c r="G67" i="1" s="1"/>
  <c r="H67" i="1"/>
  <c r="I67" i="1"/>
  <c r="J67" i="1"/>
  <c r="K67" i="1"/>
  <c r="L67" i="1" s="1"/>
  <c r="C68" i="1"/>
  <c r="D68" i="1"/>
  <c r="E68" i="1" s="1"/>
  <c r="F68" i="1"/>
  <c r="G68" i="1" s="1"/>
  <c r="H68" i="1"/>
  <c r="I68" i="1"/>
  <c r="J68" i="1"/>
  <c r="M68" i="1" s="1"/>
  <c r="N68" i="1" s="1"/>
  <c r="AA68" i="1" s="1"/>
  <c r="AB68" i="1" s="1"/>
  <c r="K68" i="1"/>
  <c r="L68" i="1" s="1"/>
  <c r="C69" i="1"/>
  <c r="D69" i="1"/>
  <c r="E69" i="1" s="1"/>
  <c r="F69" i="1"/>
  <c r="G69" i="1" s="1"/>
  <c r="H69" i="1"/>
  <c r="I69" i="1"/>
  <c r="J69" i="1"/>
  <c r="M69" i="1" s="1"/>
  <c r="K69" i="1"/>
  <c r="L69" i="1" s="1"/>
  <c r="C70" i="1"/>
  <c r="D70" i="1"/>
  <c r="E70" i="1" s="1"/>
  <c r="F70" i="1"/>
  <c r="G70" i="1" s="1"/>
  <c r="H70" i="1"/>
  <c r="I70" i="1"/>
  <c r="J70" i="1"/>
  <c r="M70" i="1" s="1"/>
  <c r="N70" i="1" s="1"/>
  <c r="AA70" i="1" s="1"/>
  <c r="AB70" i="1" s="1"/>
  <c r="K70" i="1"/>
  <c r="L70" i="1" s="1"/>
  <c r="C71" i="1"/>
  <c r="D71" i="1"/>
  <c r="E71" i="1" s="1"/>
  <c r="F71" i="1"/>
  <c r="G71" i="1" s="1"/>
  <c r="H71" i="1"/>
  <c r="I71" i="1"/>
  <c r="J71" i="1"/>
  <c r="K71" i="1"/>
  <c r="L71" i="1" s="1"/>
  <c r="C72" i="1"/>
  <c r="D72" i="1"/>
  <c r="E72" i="1" s="1"/>
  <c r="F72" i="1"/>
  <c r="G72" i="1" s="1"/>
  <c r="H72" i="1"/>
  <c r="I72" i="1"/>
  <c r="J72" i="1"/>
  <c r="Q72" i="1" s="1"/>
  <c r="K72" i="1"/>
  <c r="L72" i="1" s="1"/>
  <c r="C73" i="1"/>
  <c r="D73" i="1"/>
  <c r="E73" i="1" s="1"/>
  <c r="F73" i="1"/>
  <c r="G73" i="1" s="1"/>
  <c r="H73" i="1"/>
  <c r="I73" i="1"/>
  <c r="J73" i="1"/>
  <c r="K73" i="1"/>
  <c r="L73" i="1" s="1"/>
  <c r="C74" i="1"/>
  <c r="D74" i="1"/>
  <c r="E74" i="1" s="1"/>
  <c r="F74" i="1"/>
  <c r="G74" i="1" s="1"/>
  <c r="H74" i="1"/>
  <c r="I74" i="1"/>
  <c r="J74" i="1"/>
  <c r="K74" i="1"/>
  <c r="L74" i="1" s="1"/>
  <c r="C75" i="1"/>
  <c r="D75" i="1"/>
  <c r="E75" i="1" s="1"/>
  <c r="F75" i="1"/>
  <c r="G75" i="1" s="1"/>
  <c r="H75" i="1"/>
  <c r="I75" i="1"/>
  <c r="J75" i="1"/>
  <c r="M75" i="1" s="1"/>
  <c r="N75" i="1" s="1"/>
  <c r="AA75" i="1" s="1"/>
  <c r="AB75" i="1" s="1"/>
  <c r="K75" i="1"/>
  <c r="L75" i="1" s="1"/>
  <c r="C76" i="1"/>
  <c r="D76" i="1"/>
  <c r="E76" i="1" s="1"/>
  <c r="F76" i="1"/>
  <c r="G76" i="1" s="1"/>
  <c r="H76" i="1"/>
  <c r="I76" i="1"/>
  <c r="J76" i="1"/>
  <c r="Q76" i="1" s="1"/>
  <c r="K76" i="1"/>
  <c r="L76" i="1" s="1"/>
  <c r="C77" i="1"/>
  <c r="D77" i="1"/>
  <c r="E77" i="1" s="1"/>
  <c r="F77" i="1"/>
  <c r="G77" i="1" s="1"/>
  <c r="H77" i="1"/>
  <c r="I77" i="1"/>
  <c r="J77" i="1"/>
  <c r="M77" i="1" s="1"/>
  <c r="N77" i="1" s="1"/>
  <c r="AA77" i="1" s="1"/>
  <c r="AB77" i="1" s="1"/>
  <c r="K77" i="1"/>
  <c r="L77" i="1" s="1"/>
  <c r="C78" i="1"/>
  <c r="D78" i="1"/>
  <c r="E78" i="1" s="1"/>
  <c r="F78" i="1"/>
  <c r="G78" i="1" s="1"/>
  <c r="H78" i="1"/>
  <c r="I78" i="1"/>
  <c r="J78" i="1"/>
  <c r="K78" i="1"/>
  <c r="L78" i="1" s="1"/>
  <c r="C79" i="1"/>
  <c r="D79" i="1"/>
  <c r="E79" i="1" s="1"/>
  <c r="F79" i="1"/>
  <c r="G79" i="1" s="1"/>
  <c r="H79" i="1"/>
  <c r="I79" i="1"/>
  <c r="J79" i="1"/>
  <c r="M79" i="1" s="1"/>
  <c r="N79" i="1" s="1"/>
  <c r="AA79" i="1" s="1"/>
  <c r="AB79" i="1" s="1"/>
  <c r="K79" i="1"/>
  <c r="L79" i="1" s="1"/>
  <c r="C80" i="1"/>
  <c r="D80" i="1"/>
  <c r="E80" i="1" s="1"/>
  <c r="F80" i="1"/>
  <c r="G80" i="1" s="1"/>
  <c r="H80" i="1"/>
  <c r="I80" i="1"/>
  <c r="J80" i="1"/>
  <c r="Q80" i="1" s="1"/>
  <c r="K80" i="1"/>
  <c r="L80" i="1" s="1"/>
  <c r="C81" i="1"/>
  <c r="D81" i="1"/>
  <c r="E81" i="1" s="1"/>
  <c r="F81" i="1"/>
  <c r="G81" i="1" s="1"/>
  <c r="H81" i="1"/>
  <c r="I81" i="1"/>
  <c r="J81" i="1"/>
  <c r="K81" i="1"/>
  <c r="L81" i="1" s="1"/>
  <c r="C82" i="1"/>
  <c r="D82" i="1"/>
  <c r="E82" i="1" s="1"/>
  <c r="F82" i="1"/>
  <c r="G82" i="1" s="1"/>
  <c r="H82" i="1"/>
  <c r="I82" i="1"/>
  <c r="J82" i="1"/>
  <c r="R82" i="1" s="1"/>
  <c r="K82" i="1"/>
  <c r="L82" i="1" s="1"/>
  <c r="C83" i="1"/>
  <c r="D83" i="1"/>
  <c r="E83" i="1" s="1"/>
  <c r="F83" i="1"/>
  <c r="G83" i="1" s="1"/>
  <c r="H83" i="1"/>
  <c r="I83" i="1"/>
  <c r="J83" i="1"/>
  <c r="R83" i="1" s="1"/>
  <c r="K83" i="1"/>
  <c r="L83" i="1" s="1"/>
  <c r="C84" i="1"/>
  <c r="D84" i="1"/>
  <c r="E84" i="1" s="1"/>
  <c r="F84" i="1"/>
  <c r="G84" i="1" s="1"/>
  <c r="H84" i="1"/>
  <c r="I84" i="1"/>
  <c r="J84" i="1"/>
  <c r="K84" i="1"/>
  <c r="L84" i="1" s="1"/>
  <c r="C85" i="1"/>
  <c r="D85" i="1"/>
  <c r="E85" i="1" s="1"/>
  <c r="F85" i="1"/>
  <c r="G85" i="1" s="1"/>
  <c r="H85" i="1"/>
  <c r="I85" i="1"/>
  <c r="J85" i="1"/>
  <c r="Q85" i="1" s="1"/>
  <c r="K85" i="1"/>
  <c r="L85" i="1" s="1"/>
  <c r="C86" i="1"/>
  <c r="D86" i="1"/>
  <c r="E86" i="1" s="1"/>
  <c r="F86" i="1"/>
  <c r="G86" i="1" s="1"/>
  <c r="H86" i="1"/>
  <c r="I86" i="1"/>
  <c r="J86" i="1"/>
  <c r="M86" i="1" s="1"/>
  <c r="K86" i="1"/>
  <c r="L86" i="1" s="1"/>
  <c r="C87" i="1"/>
  <c r="D87" i="1"/>
  <c r="E87" i="1" s="1"/>
  <c r="F87" i="1"/>
  <c r="G87" i="1" s="1"/>
  <c r="H87" i="1"/>
  <c r="I87" i="1"/>
  <c r="J87" i="1"/>
  <c r="K87" i="1"/>
  <c r="L87" i="1" s="1"/>
  <c r="C88" i="1"/>
  <c r="D88" i="1"/>
  <c r="E88" i="1" s="1"/>
  <c r="F88" i="1"/>
  <c r="G88" i="1" s="1"/>
  <c r="H88" i="1"/>
  <c r="I88" i="1"/>
  <c r="J88" i="1"/>
  <c r="M88" i="1" s="1"/>
  <c r="K88" i="1"/>
  <c r="L88" i="1" s="1"/>
  <c r="C89" i="1"/>
  <c r="D89" i="1"/>
  <c r="E89" i="1" s="1"/>
  <c r="F89" i="1"/>
  <c r="G89" i="1" s="1"/>
  <c r="H89" i="1"/>
  <c r="I89" i="1"/>
  <c r="J89" i="1"/>
  <c r="M89" i="1" s="1"/>
  <c r="N89" i="1" s="1"/>
  <c r="AA89" i="1" s="1"/>
  <c r="AB89" i="1" s="1"/>
  <c r="K89" i="1"/>
  <c r="L89" i="1" s="1"/>
  <c r="C90" i="1"/>
  <c r="D90" i="1"/>
  <c r="E90" i="1" s="1"/>
  <c r="F90" i="1"/>
  <c r="G90" i="1" s="1"/>
  <c r="H90" i="1"/>
  <c r="I90" i="1"/>
  <c r="J90" i="1"/>
  <c r="K90" i="1"/>
  <c r="L90" i="1" s="1"/>
  <c r="C91" i="1"/>
  <c r="D91" i="1"/>
  <c r="E91" i="1" s="1"/>
  <c r="F91" i="1"/>
  <c r="G91" i="1" s="1"/>
  <c r="H91" i="1"/>
  <c r="I91" i="1"/>
  <c r="J91" i="1"/>
  <c r="M91" i="1" s="1"/>
  <c r="N91" i="1" s="1"/>
  <c r="AA91" i="1" s="1"/>
  <c r="AB91" i="1" s="1"/>
  <c r="K91" i="1"/>
  <c r="L91" i="1" s="1"/>
  <c r="C92" i="1"/>
  <c r="D92" i="1"/>
  <c r="E92" i="1" s="1"/>
  <c r="F92" i="1"/>
  <c r="G92" i="1" s="1"/>
  <c r="H92" i="1"/>
  <c r="I92" i="1"/>
  <c r="J92" i="1"/>
  <c r="K92" i="1"/>
  <c r="L92" i="1" s="1"/>
  <c r="C93" i="1"/>
  <c r="D93" i="1"/>
  <c r="E93" i="1" s="1"/>
  <c r="F93" i="1"/>
  <c r="G93" i="1" s="1"/>
  <c r="H93" i="1"/>
  <c r="I93" i="1"/>
  <c r="J93" i="1"/>
  <c r="K93" i="1"/>
  <c r="L93" i="1" s="1"/>
  <c r="C94" i="1"/>
  <c r="D94" i="1"/>
  <c r="E94" i="1" s="1"/>
  <c r="F94" i="1"/>
  <c r="G94" i="1" s="1"/>
  <c r="H94" i="1"/>
  <c r="I94" i="1"/>
  <c r="J94" i="1"/>
  <c r="Q94" i="1" s="1"/>
  <c r="K94" i="1"/>
  <c r="L94" i="1" s="1"/>
  <c r="C95" i="1"/>
  <c r="D95" i="1"/>
  <c r="E95" i="1" s="1"/>
  <c r="F95" i="1"/>
  <c r="G95" i="1" s="1"/>
  <c r="H95" i="1"/>
  <c r="I95" i="1"/>
  <c r="J95" i="1"/>
  <c r="M95" i="1" s="1"/>
  <c r="N95" i="1" s="1"/>
  <c r="AA95" i="1" s="1"/>
  <c r="AB95" i="1" s="1"/>
  <c r="K95" i="1"/>
  <c r="L95" i="1" s="1"/>
  <c r="C96" i="1"/>
  <c r="D96" i="1"/>
  <c r="E96" i="1" s="1"/>
  <c r="F96" i="1"/>
  <c r="G96" i="1" s="1"/>
  <c r="H96" i="1"/>
  <c r="I96" i="1"/>
  <c r="J96" i="1"/>
  <c r="K96" i="1"/>
  <c r="L96" i="1" s="1"/>
  <c r="C97" i="1"/>
  <c r="D97" i="1"/>
  <c r="E97" i="1" s="1"/>
  <c r="F97" i="1"/>
  <c r="G97" i="1" s="1"/>
  <c r="H97" i="1"/>
  <c r="I97" i="1"/>
  <c r="J97" i="1"/>
  <c r="K97" i="1"/>
  <c r="L97" i="1" s="1"/>
  <c r="C98" i="1"/>
  <c r="D98" i="1"/>
  <c r="E98" i="1" s="1"/>
  <c r="F98" i="1"/>
  <c r="G98" i="1" s="1"/>
  <c r="H98" i="1"/>
  <c r="I98" i="1"/>
  <c r="J98" i="1"/>
  <c r="Q98" i="1" s="1"/>
  <c r="K98" i="1"/>
  <c r="L98" i="1" s="1"/>
  <c r="C99" i="1"/>
  <c r="D99" i="1"/>
  <c r="E99" i="1" s="1"/>
  <c r="F99" i="1"/>
  <c r="G99" i="1" s="1"/>
  <c r="H99" i="1"/>
  <c r="I99" i="1"/>
  <c r="J99" i="1"/>
  <c r="K99" i="1"/>
  <c r="L99" i="1" s="1"/>
  <c r="C100" i="1"/>
  <c r="D100" i="1"/>
  <c r="E100" i="1" s="1"/>
  <c r="F100" i="1"/>
  <c r="G100" i="1" s="1"/>
  <c r="H100" i="1"/>
  <c r="I100" i="1"/>
  <c r="J100" i="1"/>
  <c r="Q100" i="1" s="1"/>
  <c r="K100" i="1"/>
  <c r="L100" i="1" s="1"/>
  <c r="C101" i="1"/>
  <c r="D101" i="1"/>
  <c r="E101" i="1" s="1"/>
  <c r="F101" i="1"/>
  <c r="G101" i="1" s="1"/>
  <c r="H101" i="1"/>
  <c r="I101" i="1"/>
  <c r="J101" i="1"/>
  <c r="M101" i="1" s="1"/>
  <c r="N101" i="1" s="1"/>
  <c r="AA101" i="1" s="1"/>
  <c r="AB101" i="1" s="1"/>
  <c r="K101" i="1"/>
  <c r="L101" i="1" s="1"/>
  <c r="C102" i="1"/>
  <c r="D102" i="1"/>
  <c r="E102" i="1" s="1"/>
  <c r="F102" i="1"/>
  <c r="G102" i="1" s="1"/>
  <c r="H102" i="1"/>
  <c r="I102" i="1"/>
  <c r="J102" i="1"/>
  <c r="K102" i="1"/>
  <c r="L102" i="1" s="1"/>
  <c r="C103" i="1"/>
  <c r="D103" i="1"/>
  <c r="E103" i="1" s="1"/>
  <c r="F103" i="1"/>
  <c r="G103" i="1" s="1"/>
  <c r="H103" i="1"/>
  <c r="I103" i="1"/>
  <c r="J103" i="1"/>
  <c r="M103" i="1" s="1"/>
  <c r="N103" i="1" s="1"/>
  <c r="AA103" i="1" s="1"/>
  <c r="AB103" i="1" s="1"/>
  <c r="K103" i="1"/>
  <c r="L103" i="1" s="1"/>
  <c r="C104" i="1"/>
  <c r="D104" i="1"/>
  <c r="E104" i="1" s="1"/>
  <c r="F104" i="1"/>
  <c r="G104" i="1" s="1"/>
  <c r="H104" i="1"/>
  <c r="I104" i="1"/>
  <c r="J104" i="1"/>
  <c r="R104" i="1" s="1"/>
  <c r="K104" i="1"/>
  <c r="L104" i="1" s="1"/>
  <c r="C105" i="1"/>
  <c r="D105" i="1"/>
  <c r="E105" i="1" s="1"/>
  <c r="F105" i="1"/>
  <c r="G105" i="1" s="1"/>
  <c r="H105" i="1"/>
  <c r="I105" i="1"/>
  <c r="J105" i="1"/>
  <c r="M105" i="1" s="1"/>
  <c r="N105" i="1" s="1"/>
  <c r="AA105" i="1" s="1"/>
  <c r="AB105" i="1" s="1"/>
  <c r="K105" i="1"/>
  <c r="L105" i="1" s="1"/>
  <c r="C106" i="1"/>
  <c r="D106" i="1"/>
  <c r="E106" i="1" s="1"/>
  <c r="F106" i="1"/>
  <c r="G106" i="1" s="1"/>
  <c r="H106" i="1"/>
  <c r="I106" i="1"/>
  <c r="J106" i="1"/>
  <c r="K106" i="1"/>
  <c r="L106" i="1" s="1"/>
  <c r="C107" i="1"/>
  <c r="D107" i="1"/>
  <c r="E107" i="1" s="1"/>
  <c r="F107" i="1"/>
  <c r="G107" i="1" s="1"/>
  <c r="H107" i="1"/>
  <c r="I107" i="1"/>
  <c r="J107" i="1"/>
  <c r="M107" i="1" s="1"/>
  <c r="N107" i="1" s="1"/>
  <c r="AA107" i="1" s="1"/>
  <c r="AB107" i="1" s="1"/>
  <c r="K107" i="1"/>
  <c r="L107" i="1" s="1"/>
  <c r="C108" i="1"/>
  <c r="D108" i="1"/>
  <c r="E108" i="1" s="1"/>
  <c r="F108" i="1"/>
  <c r="G108" i="1" s="1"/>
  <c r="H108" i="1"/>
  <c r="I108" i="1"/>
  <c r="J108" i="1"/>
  <c r="Q108" i="1" s="1"/>
  <c r="K108" i="1"/>
  <c r="L108" i="1" s="1"/>
  <c r="C109" i="1"/>
  <c r="D109" i="1"/>
  <c r="E109" i="1" s="1"/>
  <c r="F109" i="1"/>
  <c r="G109" i="1" s="1"/>
  <c r="H109" i="1"/>
  <c r="I109" i="1"/>
  <c r="J109" i="1"/>
  <c r="M109" i="1" s="1"/>
  <c r="N109" i="1" s="1"/>
  <c r="AA109" i="1" s="1"/>
  <c r="AB109" i="1" s="1"/>
  <c r="K109" i="1"/>
  <c r="L109" i="1" s="1"/>
  <c r="C110" i="1"/>
  <c r="D110" i="1"/>
  <c r="E110" i="1" s="1"/>
  <c r="F110" i="1"/>
  <c r="G110" i="1" s="1"/>
  <c r="H110" i="1"/>
  <c r="I110" i="1"/>
  <c r="J110" i="1"/>
  <c r="K110" i="1"/>
  <c r="L110" i="1" s="1"/>
  <c r="C111" i="1"/>
  <c r="D111" i="1"/>
  <c r="E111" i="1" s="1"/>
  <c r="F111" i="1"/>
  <c r="G111" i="1" s="1"/>
  <c r="H111" i="1"/>
  <c r="I111" i="1"/>
  <c r="J111" i="1"/>
  <c r="R111" i="1" s="1"/>
  <c r="K111" i="1"/>
  <c r="L111" i="1" s="1"/>
  <c r="C112" i="1"/>
  <c r="D112" i="1"/>
  <c r="E112" i="1" s="1"/>
  <c r="F112" i="1"/>
  <c r="G112" i="1" s="1"/>
  <c r="H112" i="1"/>
  <c r="I112" i="1"/>
  <c r="J112" i="1"/>
  <c r="Q112" i="1" s="1"/>
  <c r="K112" i="1"/>
  <c r="L112" i="1" s="1"/>
  <c r="C113" i="1"/>
  <c r="D113" i="1"/>
  <c r="E113" i="1" s="1"/>
  <c r="F113" i="1"/>
  <c r="G113" i="1" s="1"/>
  <c r="H113" i="1"/>
  <c r="I113" i="1"/>
  <c r="J113" i="1"/>
  <c r="M113" i="1" s="1"/>
  <c r="N113" i="1" s="1"/>
  <c r="AA113" i="1" s="1"/>
  <c r="AB113" i="1" s="1"/>
  <c r="K113" i="1"/>
  <c r="L113" i="1" s="1"/>
  <c r="C114" i="1"/>
  <c r="D114" i="1"/>
  <c r="E114" i="1" s="1"/>
  <c r="F114" i="1"/>
  <c r="G114" i="1" s="1"/>
  <c r="H114" i="1"/>
  <c r="I114" i="1"/>
  <c r="J114" i="1"/>
  <c r="K114" i="1"/>
  <c r="L114" i="1" s="1"/>
  <c r="C115" i="1"/>
  <c r="D115" i="1"/>
  <c r="E115" i="1" s="1"/>
  <c r="F115" i="1"/>
  <c r="G115" i="1" s="1"/>
  <c r="H115" i="1"/>
  <c r="I115" i="1"/>
  <c r="J115" i="1"/>
  <c r="K115" i="1"/>
  <c r="L115" i="1" s="1"/>
  <c r="C116" i="1"/>
  <c r="D116" i="1"/>
  <c r="E116" i="1" s="1"/>
  <c r="F116" i="1"/>
  <c r="G116" i="1" s="1"/>
  <c r="H116" i="1"/>
  <c r="I116" i="1"/>
  <c r="J116" i="1"/>
  <c r="R116" i="1" s="1"/>
  <c r="K116" i="1"/>
  <c r="L116" i="1" s="1"/>
  <c r="C117" i="1"/>
  <c r="D117" i="1"/>
  <c r="E117" i="1" s="1"/>
  <c r="F117" i="1"/>
  <c r="G117" i="1" s="1"/>
  <c r="H117" i="1"/>
  <c r="I117" i="1"/>
  <c r="J117" i="1"/>
  <c r="R117" i="1" s="1"/>
  <c r="K117" i="1"/>
  <c r="L117" i="1" s="1"/>
  <c r="C118" i="1"/>
  <c r="D118" i="1"/>
  <c r="E118" i="1" s="1"/>
  <c r="F118" i="1"/>
  <c r="G118" i="1" s="1"/>
  <c r="H118" i="1"/>
  <c r="I118" i="1"/>
  <c r="J118" i="1"/>
  <c r="K118" i="1"/>
  <c r="L118" i="1" s="1"/>
  <c r="C119" i="1"/>
  <c r="D119" i="1"/>
  <c r="E119" i="1" s="1"/>
  <c r="F119" i="1"/>
  <c r="G119" i="1" s="1"/>
  <c r="H119" i="1"/>
  <c r="I119" i="1"/>
  <c r="J119" i="1"/>
  <c r="K119" i="1"/>
  <c r="L119" i="1" s="1"/>
  <c r="C120" i="1"/>
  <c r="D120" i="1"/>
  <c r="E120" i="1" s="1"/>
  <c r="F120" i="1"/>
  <c r="G120" i="1" s="1"/>
  <c r="H120" i="1"/>
  <c r="I120" i="1"/>
  <c r="J120" i="1"/>
  <c r="K120" i="1"/>
  <c r="L120" i="1" s="1"/>
  <c r="C121" i="1"/>
  <c r="D121" i="1"/>
  <c r="E121" i="1" s="1"/>
  <c r="F121" i="1"/>
  <c r="G121" i="1" s="1"/>
  <c r="H121" i="1"/>
  <c r="I121" i="1"/>
  <c r="J121" i="1"/>
  <c r="M121" i="1" s="1"/>
  <c r="N121" i="1" s="1"/>
  <c r="AA121" i="1" s="1"/>
  <c r="AB121" i="1" s="1"/>
  <c r="K121" i="1"/>
  <c r="L121" i="1" s="1"/>
  <c r="C122" i="1"/>
  <c r="D122" i="1"/>
  <c r="E122" i="1" s="1"/>
  <c r="F122" i="1"/>
  <c r="G122" i="1" s="1"/>
  <c r="H122" i="1"/>
  <c r="I122" i="1"/>
  <c r="J122" i="1"/>
  <c r="K122" i="1"/>
  <c r="L122" i="1" s="1"/>
  <c r="C123" i="1"/>
  <c r="D123" i="1"/>
  <c r="E123" i="1" s="1"/>
  <c r="F123" i="1"/>
  <c r="G123" i="1" s="1"/>
  <c r="H123" i="1"/>
  <c r="I123" i="1"/>
  <c r="J123" i="1"/>
  <c r="K123" i="1"/>
  <c r="L123" i="1" s="1"/>
  <c r="C124" i="1"/>
  <c r="D124" i="1"/>
  <c r="E124" i="1" s="1"/>
  <c r="F124" i="1"/>
  <c r="G124" i="1" s="1"/>
  <c r="H124" i="1"/>
  <c r="I124" i="1"/>
  <c r="J124" i="1"/>
  <c r="R124" i="1" s="1"/>
  <c r="K124" i="1"/>
  <c r="L124" i="1" s="1"/>
  <c r="C125" i="1"/>
  <c r="D125" i="1"/>
  <c r="E125" i="1" s="1"/>
  <c r="F125" i="1"/>
  <c r="G125" i="1" s="1"/>
  <c r="H125" i="1"/>
  <c r="I125" i="1"/>
  <c r="J125" i="1"/>
  <c r="M125" i="1" s="1"/>
  <c r="N125" i="1" s="1"/>
  <c r="AA125" i="1" s="1"/>
  <c r="AB125" i="1" s="1"/>
  <c r="K125" i="1"/>
  <c r="L125" i="1" s="1"/>
  <c r="C126" i="1"/>
  <c r="D126" i="1"/>
  <c r="E126" i="1" s="1"/>
  <c r="F126" i="1"/>
  <c r="G126" i="1" s="1"/>
  <c r="H126" i="1"/>
  <c r="I126" i="1"/>
  <c r="J126" i="1"/>
  <c r="M126" i="1" s="1"/>
  <c r="N126" i="1" s="1"/>
  <c r="AA126" i="1" s="1"/>
  <c r="AB126" i="1" s="1"/>
  <c r="K126" i="1"/>
  <c r="L126" i="1" s="1"/>
  <c r="C127" i="1"/>
  <c r="D127" i="1"/>
  <c r="E127" i="1" s="1"/>
  <c r="F127" i="1"/>
  <c r="G127" i="1" s="1"/>
  <c r="H127" i="1"/>
  <c r="I127" i="1"/>
  <c r="J127" i="1"/>
  <c r="K127" i="1"/>
  <c r="L127" i="1" s="1"/>
  <c r="C128" i="1"/>
  <c r="D128" i="1"/>
  <c r="E128" i="1" s="1"/>
  <c r="F128" i="1"/>
  <c r="G128" i="1" s="1"/>
  <c r="H128" i="1"/>
  <c r="I128" i="1"/>
  <c r="J128" i="1"/>
  <c r="K128" i="1"/>
  <c r="L128" i="1" s="1"/>
  <c r="C129" i="1"/>
  <c r="D129" i="1"/>
  <c r="E129" i="1" s="1"/>
  <c r="F129" i="1"/>
  <c r="G129" i="1" s="1"/>
  <c r="H129" i="1"/>
  <c r="I129" i="1"/>
  <c r="J129" i="1"/>
  <c r="Q129" i="1" s="1"/>
  <c r="K129" i="1"/>
  <c r="L129" i="1" s="1"/>
  <c r="C130" i="1"/>
  <c r="D130" i="1"/>
  <c r="E130" i="1" s="1"/>
  <c r="F130" i="1"/>
  <c r="G130" i="1" s="1"/>
  <c r="H130" i="1"/>
  <c r="I130" i="1"/>
  <c r="J130" i="1"/>
  <c r="Q130" i="1" s="1"/>
  <c r="K130" i="1"/>
  <c r="L130" i="1" s="1"/>
  <c r="C131" i="1"/>
  <c r="D131" i="1"/>
  <c r="E131" i="1" s="1"/>
  <c r="F131" i="1"/>
  <c r="G131" i="1" s="1"/>
  <c r="H131" i="1"/>
  <c r="I131" i="1"/>
  <c r="J131" i="1"/>
  <c r="K131" i="1"/>
  <c r="L131" i="1" s="1"/>
  <c r="C132" i="1"/>
  <c r="D132" i="1"/>
  <c r="E132" i="1" s="1"/>
  <c r="F132" i="1"/>
  <c r="G132" i="1" s="1"/>
  <c r="H132" i="1"/>
  <c r="I132" i="1"/>
  <c r="J132" i="1"/>
  <c r="M132" i="1" s="1"/>
  <c r="K132" i="1"/>
  <c r="L132" i="1" s="1"/>
  <c r="C133" i="1"/>
  <c r="D133" i="1"/>
  <c r="E133" i="1" s="1"/>
  <c r="F133" i="1"/>
  <c r="G133" i="1" s="1"/>
  <c r="H133" i="1"/>
  <c r="I133" i="1"/>
  <c r="J133" i="1"/>
  <c r="R133" i="1" s="1"/>
  <c r="K133" i="1"/>
  <c r="L133" i="1" s="1"/>
  <c r="C134" i="1"/>
  <c r="D134" i="1"/>
  <c r="E134" i="1" s="1"/>
  <c r="F134" i="1"/>
  <c r="G134" i="1" s="1"/>
  <c r="H134" i="1"/>
  <c r="I134" i="1"/>
  <c r="J134" i="1"/>
  <c r="Q134" i="1" s="1"/>
  <c r="K134" i="1"/>
  <c r="L134" i="1" s="1"/>
  <c r="C135" i="1"/>
  <c r="D135" i="1"/>
  <c r="E135" i="1" s="1"/>
  <c r="F135" i="1"/>
  <c r="G135" i="1" s="1"/>
  <c r="H135" i="1"/>
  <c r="I135" i="1"/>
  <c r="J135" i="1"/>
  <c r="K135" i="1"/>
  <c r="L135" i="1" s="1"/>
  <c r="C136" i="1"/>
  <c r="D136" i="1"/>
  <c r="E136" i="1" s="1"/>
  <c r="F136" i="1"/>
  <c r="G136" i="1" s="1"/>
  <c r="H136" i="1"/>
  <c r="I136" i="1"/>
  <c r="J136" i="1"/>
  <c r="R136" i="1" s="1"/>
  <c r="K136" i="1"/>
  <c r="L136" i="1" s="1"/>
  <c r="C137" i="1"/>
  <c r="D137" i="1"/>
  <c r="E137" i="1" s="1"/>
  <c r="F137" i="1"/>
  <c r="G137" i="1" s="1"/>
  <c r="H137" i="1"/>
  <c r="I137" i="1"/>
  <c r="J137" i="1"/>
  <c r="Q137" i="1" s="1"/>
  <c r="K137" i="1"/>
  <c r="L137" i="1" s="1"/>
  <c r="C138" i="1"/>
  <c r="D138" i="1"/>
  <c r="E138" i="1" s="1"/>
  <c r="F138" i="1"/>
  <c r="G138" i="1" s="1"/>
  <c r="H138" i="1"/>
  <c r="I138" i="1"/>
  <c r="J138" i="1"/>
  <c r="K138" i="1"/>
  <c r="L138" i="1" s="1"/>
  <c r="C139" i="1"/>
  <c r="D139" i="1"/>
  <c r="E139" i="1" s="1"/>
  <c r="F139" i="1"/>
  <c r="G139" i="1" s="1"/>
  <c r="H139" i="1"/>
  <c r="I139" i="1"/>
  <c r="J139" i="1"/>
  <c r="M139" i="1" s="1"/>
  <c r="K139" i="1"/>
  <c r="L139" i="1" s="1"/>
  <c r="C140" i="1"/>
  <c r="D140" i="1"/>
  <c r="E140" i="1" s="1"/>
  <c r="F140" i="1"/>
  <c r="G140" i="1" s="1"/>
  <c r="H140" i="1"/>
  <c r="I140" i="1"/>
  <c r="J140" i="1"/>
  <c r="R140" i="1" s="1"/>
  <c r="K140" i="1"/>
  <c r="L140" i="1" s="1"/>
  <c r="C141" i="1"/>
  <c r="D141" i="1"/>
  <c r="E141" i="1" s="1"/>
  <c r="F141" i="1"/>
  <c r="G141" i="1" s="1"/>
  <c r="H141" i="1"/>
  <c r="I141" i="1"/>
  <c r="J141" i="1"/>
  <c r="Q141" i="1" s="1"/>
  <c r="K141" i="1"/>
  <c r="L141" i="1" s="1"/>
  <c r="C142" i="1"/>
  <c r="D142" i="1"/>
  <c r="E142" i="1" s="1"/>
  <c r="F142" i="1"/>
  <c r="G142" i="1" s="1"/>
  <c r="H142" i="1"/>
  <c r="I142" i="1"/>
  <c r="J142" i="1"/>
  <c r="K142" i="1"/>
  <c r="L142" i="1" s="1"/>
  <c r="C143" i="1"/>
  <c r="D143" i="1"/>
  <c r="E143" i="1" s="1"/>
  <c r="F143" i="1"/>
  <c r="G143" i="1" s="1"/>
  <c r="H143" i="1"/>
  <c r="I143" i="1"/>
  <c r="J143" i="1"/>
  <c r="M143" i="1" s="1"/>
  <c r="N143" i="1" s="1"/>
  <c r="AA143" i="1" s="1"/>
  <c r="AB143" i="1" s="1"/>
  <c r="K143" i="1"/>
  <c r="L143" i="1" s="1"/>
  <c r="C144" i="1"/>
  <c r="D144" i="1"/>
  <c r="E144" i="1" s="1"/>
  <c r="F144" i="1"/>
  <c r="G144" i="1" s="1"/>
  <c r="H144" i="1"/>
  <c r="I144" i="1"/>
  <c r="J144" i="1"/>
  <c r="Q144" i="1" s="1"/>
  <c r="K144" i="1"/>
  <c r="L144" i="1" s="1"/>
  <c r="C145" i="1"/>
  <c r="D145" i="1"/>
  <c r="E145" i="1" s="1"/>
  <c r="F145" i="1"/>
  <c r="G145" i="1" s="1"/>
  <c r="H145" i="1"/>
  <c r="I145" i="1"/>
  <c r="J145" i="1"/>
  <c r="Q145" i="1" s="1"/>
  <c r="K145" i="1"/>
  <c r="L145" i="1" s="1"/>
  <c r="C146" i="1"/>
  <c r="D146" i="1"/>
  <c r="E146" i="1" s="1"/>
  <c r="F146" i="1"/>
  <c r="G146" i="1" s="1"/>
  <c r="H146" i="1"/>
  <c r="I146" i="1"/>
  <c r="J146" i="1"/>
  <c r="R146" i="1" s="1"/>
  <c r="K146" i="1"/>
  <c r="L146" i="1" s="1"/>
  <c r="C147" i="1"/>
  <c r="D147" i="1"/>
  <c r="E147" i="1" s="1"/>
  <c r="F147" i="1"/>
  <c r="G147" i="1" s="1"/>
  <c r="H147" i="1"/>
  <c r="I147" i="1"/>
  <c r="J147" i="1"/>
  <c r="Q147" i="1" s="1"/>
  <c r="K147" i="1"/>
  <c r="L147" i="1" s="1"/>
  <c r="C148" i="1"/>
  <c r="D148" i="1"/>
  <c r="E148" i="1" s="1"/>
  <c r="F148" i="1"/>
  <c r="G148" i="1" s="1"/>
  <c r="H148" i="1"/>
  <c r="I148" i="1"/>
  <c r="J148" i="1"/>
  <c r="K148" i="1"/>
  <c r="L148" i="1" s="1"/>
  <c r="C149" i="1"/>
  <c r="D149" i="1"/>
  <c r="E149" i="1" s="1"/>
  <c r="F149" i="1"/>
  <c r="G149" i="1" s="1"/>
  <c r="H149" i="1"/>
  <c r="I149" i="1"/>
  <c r="J149" i="1"/>
  <c r="K149" i="1"/>
  <c r="L149" i="1" s="1"/>
  <c r="C150" i="1"/>
  <c r="D150" i="1"/>
  <c r="E150" i="1" s="1"/>
  <c r="F150" i="1"/>
  <c r="G150" i="1" s="1"/>
  <c r="H150" i="1"/>
  <c r="I150" i="1"/>
  <c r="J150" i="1"/>
  <c r="K150" i="1"/>
  <c r="L150" i="1" s="1"/>
  <c r="C151" i="1"/>
  <c r="D151" i="1"/>
  <c r="E151" i="1" s="1"/>
  <c r="F151" i="1"/>
  <c r="G151" i="1" s="1"/>
  <c r="H151" i="1"/>
  <c r="I151" i="1"/>
  <c r="J151" i="1"/>
  <c r="R151" i="1" s="1"/>
  <c r="K151" i="1"/>
  <c r="L151" i="1" s="1"/>
  <c r="C152" i="1"/>
  <c r="D152" i="1"/>
  <c r="E152" i="1" s="1"/>
  <c r="F152" i="1"/>
  <c r="G152" i="1" s="1"/>
  <c r="H152" i="1"/>
  <c r="I152" i="1"/>
  <c r="J152" i="1"/>
  <c r="M152" i="1" s="1"/>
  <c r="K152" i="1"/>
  <c r="L152" i="1" s="1"/>
  <c r="C153" i="1"/>
  <c r="D153" i="1"/>
  <c r="E153" i="1" s="1"/>
  <c r="F153" i="1"/>
  <c r="G153" i="1" s="1"/>
  <c r="H153" i="1"/>
  <c r="I153" i="1"/>
  <c r="J153" i="1"/>
  <c r="K153" i="1"/>
  <c r="L153" i="1" s="1"/>
  <c r="C154" i="1"/>
  <c r="D154" i="1"/>
  <c r="E154" i="1" s="1"/>
  <c r="F154" i="1"/>
  <c r="G154" i="1" s="1"/>
  <c r="H154" i="1"/>
  <c r="I154" i="1"/>
  <c r="J154" i="1"/>
  <c r="R154" i="1" s="1"/>
  <c r="K154" i="1"/>
  <c r="L154" i="1" s="1"/>
  <c r="C155" i="1"/>
  <c r="D155" i="1"/>
  <c r="E155" i="1" s="1"/>
  <c r="F155" i="1"/>
  <c r="G155" i="1" s="1"/>
  <c r="H155" i="1"/>
  <c r="I155" i="1"/>
  <c r="J155" i="1"/>
  <c r="K155" i="1"/>
  <c r="L155" i="1" s="1"/>
  <c r="C156" i="1"/>
  <c r="D156" i="1"/>
  <c r="E156" i="1" s="1"/>
  <c r="F156" i="1"/>
  <c r="G156" i="1" s="1"/>
  <c r="H156" i="1"/>
  <c r="I156" i="1"/>
  <c r="J156" i="1"/>
  <c r="Q156" i="1" s="1"/>
  <c r="K156" i="1"/>
  <c r="L156" i="1" s="1"/>
  <c r="C157" i="1"/>
  <c r="D157" i="1"/>
  <c r="E157" i="1" s="1"/>
  <c r="F157" i="1"/>
  <c r="G157" i="1" s="1"/>
  <c r="H157" i="1"/>
  <c r="I157" i="1"/>
  <c r="J157" i="1"/>
  <c r="R157" i="1" s="1"/>
  <c r="K157" i="1"/>
  <c r="L157" i="1" s="1"/>
  <c r="C158" i="1"/>
  <c r="D158" i="1"/>
  <c r="E158" i="1" s="1"/>
  <c r="F158" i="1"/>
  <c r="G158" i="1" s="1"/>
  <c r="H158" i="1"/>
  <c r="I158" i="1"/>
  <c r="J158" i="1"/>
  <c r="M158" i="1" s="1"/>
  <c r="K158" i="1"/>
  <c r="L158" i="1" s="1"/>
  <c r="C159" i="1"/>
  <c r="D159" i="1"/>
  <c r="E159" i="1" s="1"/>
  <c r="F159" i="1"/>
  <c r="G159" i="1" s="1"/>
  <c r="H159" i="1"/>
  <c r="I159" i="1"/>
  <c r="J159" i="1"/>
  <c r="M159" i="1" s="1"/>
  <c r="N159" i="1" s="1"/>
  <c r="AA159" i="1" s="1"/>
  <c r="AB159" i="1" s="1"/>
  <c r="K159" i="1"/>
  <c r="L159" i="1" s="1"/>
  <c r="C160" i="1"/>
  <c r="D160" i="1"/>
  <c r="E160" i="1" s="1"/>
  <c r="F160" i="1"/>
  <c r="G160" i="1" s="1"/>
  <c r="H160" i="1"/>
  <c r="I160" i="1"/>
  <c r="J160" i="1"/>
  <c r="R160" i="1" s="1"/>
  <c r="K160" i="1"/>
  <c r="L160" i="1" s="1"/>
  <c r="C161" i="1"/>
  <c r="D161" i="1"/>
  <c r="E161" i="1" s="1"/>
  <c r="F161" i="1"/>
  <c r="G161" i="1" s="1"/>
  <c r="H161" i="1"/>
  <c r="I161" i="1"/>
  <c r="J161" i="1"/>
  <c r="R161" i="1" s="1"/>
  <c r="K161" i="1"/>
  <c r="L161" i="1" s="1"/>
  <c r="C162" i="1"/>
  <c r="D162" i="1"/>
  <c r="E162" i="1" s="1"/>
  <c r="F162" i="1"/>
  <c r="G162" i="1" s="1"/>
  <c r="H162" i="1"/>
  <c r="I162" i="1"/>
  <c r="J162" i="1"/>
  <c r="Q162" i="1" s="1"/>
  <c r="K162" i="1"/>
  <c r="L162" i="1" s="1"/>
  <c r="C163" i="1"/>
  <c r="D163" i="1"/>
  <c r="E163" i="1" s="1"/>
  <c r="F163" i="1"/>
  <c r="G163" i="1" s="1"/>
  <c r="H163" i="1"/>
  <c r="I163" i="1"/>
  <c r="J163" i="1"/>
  <c r="Q163" i="1" s="1"/>
  <c r="K163" i="1"/>
  <c r="L163" i="1" s="1"/>
  <c r="C164" i="1"/>
  <c r="D164" i="1"/>
  <c r="E164" i="1" s="1"/>
  <c r="F164" i="1"/>
  <c r="G164" i="1" s="1"/>
  <c r="H164" i="1"/>
  <c r="I164" i="1"/>
  <c r="J164" i="1"/>
  <c r="R164" i="1" s="1"/>
  <c r="K164" i="1"/>
  <c r="L164" i="1" s="1"/>
  <c r="C165" i="1"/>
  <c r="D165" i="1"/>
  <c r="E165" i="1" s="1"/>
  <c r="F165" i="1"/>
  <c r="G165" i="1" s="1"/>
  <c r="H165" i="1"/>
  <c r="I165" i="1"/>
  <c r="J165" i="1"/>
  <c r="R165" i="1" s="1"/>
  <c r="K165" i="1"/>
  <c r="L165" i="1" s="1"/>
  <c r="C166" i="1"/>
  <c r="D166" i="1"/>
  <c r="E166" i="1" s="1"/>
  <c r="F166" i="1"/>
  <c r="G166" i="1" s="1"/>
  <c r="H166" i="1"/>
  <c r="I166" i="1"/>
  <c r="J166" i="1"/>
  <c r="Q166" i="1" s="1"/>
  <c r="K166" i="1"/>
  <c r="L166" i="1" s="1"/>
  <c r="C167" i="1"/>
  <c r="D167" i="1"/>
  <c r="E167" i="1" s="1"/>
  <c r="F167" i="1"/>
  <c r="G167" i="1" s="1"/>
  <c r="H167" i="1"/>
  <c r="I167" i="1"/>
  <c r="J167" i="1"/>
  <c r="Q167" i="1" s="1"/>
  <c r="K167" i="1"/>
  <c r="L167" i="1" s="1"/>
  <c r="C168" i="1"/>
  <c r="D168" i="1"/>
  <c r="E168" i="1" s="1"/>
  <c r="F168" i="1"/>
  <c r="G168" i="1" s="1"/>
  <c r="H168" i="1"/>
  <c r="I168" i="1"/>
  <c r="J168" i="1"/>
  <c r="Q168" i="1" s="1"/>
  <c r="K168" i="1"/>
  <c r="L168" i="1" s="1"/>
  <c r="C169" i="1"/>
  <c r="D169" i="1"/>
  <c r="E169" i="1" s="1"/>
  <c r="F169" i="1"/>
  <c r="G169" i="1" s="1"/>
  <c r="H169" i="1"/>
  <c r="I169" i="1"/>
  <c r="J169" i="1"/>
  <c r="R169" i="1" s="1"/>
  <c r="K169" i="1"/>
  <c r="L169" i="1" s="1"/>
  <c r="C170" i="1"/>
  <c r="D170" i="1"/>
  <c r="E170" i="1" s="1"/>
  <c r="F170" i="1"/>
  <c r="G170" i="1" s="1"/>
  <c r="H170" i="1"/>
  <c r="I170" i="1"/>
  <c r="J170" i="1"/>
  <c r="Q170" i="1" s="1"/>
  <c r="K170" i="1"/>
  <c r="L170" i="1" s="1"/>
  <c r="C171" i="1"/>
  <c r="D171" i="1"/>
  <c r="E171" i="1" s="1"/>
  <c r="F171" i="1"/>
  <c r="G171" i="1" s="1"/>
  <c r="H171" i="1"/>
  <c r="I171" i="1"/>
  <c r="J171" i="1"/>
  <c r="M171" i="1" s="1"/>
  <c r="N171" i="1" s="1"/>
  <c r="AA171" i="1" s="1"/>
  <c r="AB171" i="1" s="1"/>
  <c r="K171" i="1"/>
  <c r="L171" i="1" s="1"/>
  <c r="C172" i="1"/>
  <c r="D172" i="1"/>
  <c r="E172" i="1" s="1"/>
  <c r="F172" i="1"/>
  <c r="G172" i="1" s="1"/>
  <c r="H172" i="1"/>
  <c r="I172" i="1"/>
  <c r="J172" i="1"/>
  <c r="Q172" i="1" s="1"/>
  <c r="K172" i="1"/>
  <c r="L172" i="1" s="1"/>
  <c r="C173" i="1"/>
  <c r="D173" i="1"/>
  <c r="E173" i="1" s="1"/>
  <c r="F173" i="1"/>
  <c r="G173" i="1" s="1"/>
  <c r="H173" i="1"/>
  <c r="I173" i="1"/>
  <c r="J173" i="1"/>
  <c r="M173" i="1" s="1"/>
  <c r="N173" i="1" s="1"/>
  <c r="AA173" i="1" s="1"/>
  <c r="AB173" i="1" s="1"/>
  <c r="K173" i="1"/>
  <c r="L173" i="1" s="1"/>
  <c r="C174" i="1"/>
  <c r="D174" i="1"/>
  <c r="E174" i="1" s="1"/>
  <c r="F174" i="1"/>
  <c r="G174" i="1" s="1"/>
  <c r="H174" i="1"/>
  <c r="I174" i="1"/>
  <c r="J174" i="1"/>
  <c r="Q174" i="1" s="1"/>
  <c r="K174" i="1"/>
  <c r="L174" i="1" s="1"/>
  <c r="C175" i="1"/>
  <c r="D175" i="1"/>
  <c r="E175" i="1" s="1"/>
  <c r="F175" i="1"/>
  <c r="G175" i="1" s="1"/>
  <c r="H175" i="1"/>
  <c r="I175" i="1"/>
  <c r="J175" i="1"/>
  <c r="M175" i="1" s="1"/>
  <c r="N175" i="1" s="1"/>
  <c r="AA175" i="1" s="1"/>
  <c r="AB175" i="1" s="1"/>
  <c r="K175" i="1"/>
  <c r="L175" i="1" s="1"/>
  <c r="C176" i="1"/>
  <c r="D176" i="1"/>
  <c r="E176" i="1" s="1"/>
  <c r="F176" i="1"/>
  <c r="G176" i="1" s="1"/>
  <c r="H176" i="1"/>
  <c r="I176" i="1"/>
  <c r="J176" i="1"/>
  <c r="Q176" i="1" s="1"/>
  <c r="K176" i="1"/>
  <c r="L176" i="1" s="1"/>
  <c r="C177" i="1"/>
  <c r="D177" i="1"/>
  <c r="E177" i="1" s="1"/>
  <c r="F177" i="1"/>
  <c r="G177" i="1" s="1"/>
  <c r="H177" i="1"/>
  <c r="I177" i="1"/>
  <c r="J177" i="1"/>
  <c r="Q177" i="1" s="1"/>
  <c r="K177" i="1"/>
  <c r="L177" i="1" s="1"/>
  <c r="C178" i="1"/>
  <c r="D178" i="1"/>
  <c r="E178" i="1" s="1"/>
  <c r="F178" i="1"/>
  <c r="G178" i="1" s="1"/>
  <c r="H178" i="1"/>
  <c r="I178" i="1"/>
  <c r="J178" i="1"/>
  <c r="K178" i="1"/>
  <c r="L178" i="1" s="1"/>
  <c r="C179" i="1"/>
  <c r="D179" i="1"/>
  <c r="E179" i="1" s="1"/>
  <c r="F179" i="1"/>
  <c r="G179" i="1" s="1"/>
  <c r="H179" i="1"/>
  <c r="I179" i="1"/>
  <c r="J179" i="1"/>
  <c r="M179" i="1" s="1"/>
  <c r="N179" i="1" s="1"/>
  <c r="AA179" i="1" s="1"/>
  <c r="AB179" i="1" s="1"/>
  <c r="K179" i="1"/>
  <c r="L179" i="1" s="1"/>
  <c r="C180" i="1"/>
  <c r="D180" i="1"/>
  <c r="E180" i="1" s="1"/>
  <c r="F180" i="1"/>
  <c r="G180" i="1" s="1"/>
  <c r="H180" i="1"/>
  <c r="I180" i="1"/>
  <c r="J180" i="1"/>
  <c r="K180" i="1"/>
  <c r="L180" i="1" s="1"/>
  <c r="C181" i="1"/>
  <c r="D181" i="1"/>
  <c r="E181" i="1" s="1"/>
  <c r="F181" i="1"/>
  <c r="G181" i="1" s="1"/>
  <c r="H181" i="1"/>
  <c r="I181" i="1"/>
  <c r="J181" i="1"/>
  <c r="K181" i="1"/>
  <c r="L181" i="1" s="1"/>
  <c r="C182" i="1"/>
  <c r="D182" i="1"/>
  <c r="E182" i="1" s="1"/>
  <c r="F182" i="1"/>
  <c r="G182" i="1" s="1"/>
  <c r="H182" i="1"/>
  <c r="I182" i="1"/>
  <c r="J182" i="1"/>
  <c r="K182" i="1"/>
  <c r="L182" i="1" s="1"/>
  <c r="C183" i="1"/>
  <c r="D183" i="1"/>
  <c r="E183" i="1" s="1"/>
  <c r="F183" i="1"/>
  <c r="G183" i="1" s="1"/>
  <c r="H183" i="1"/>
  <c r="I183" i="1"/>
  <c r="J183" i="1"/>
  <c r="K183" i="1"/>
  <c r="L183" i="1" s="1"/>
  <c r="C184" i="1"/>
  <c r="D184" i="1"/>
  <c r="E184" i="1" s="1"/>
  <c r="F184" i="1"/>
  <c r="G184" i="1" s="1"/>
  <c r="H184" i="1"/>
  <c r="I184" i="1"/>
  <c r="J184" i="1"/>
  <c r="R184" i="1" s="1"/>
  <c r="K184" i="1"/>
  <c r="L184" i="1" s="1"/>
  <c r="C185" i="1"/>
  <c r="D185" i="1"/>
  <c r="E185" i="1" s="1"/>
  <c r="F185" i="1"/>
  <c r="G185" i="1" s="1"/>
  <c r="H185" i="1"/>
  <c r="I185" i="1"/>
  <c r="J185" i="1"/>
  <c r="K185" i="1"/>
  <c r="L185" i="1" s="1"/>
  <c r="C186" i="1"/>
  <c r="D186" i="1"/>
  <c r="E186" i="1" s="1"/>
  <c r="F186" i="1"/>
  <c r="G186" i="1" s="1"/>
  <c r="H186" i="1"/>
  <c r="I186" i="1"/>
  <c r="J186" i="1"/>
  <c r="M186" i="1" s="1"/>
  <c r="K186" i="1"/>
  <c r="L186" i="1" s="1"/>
  <c r="C187" i="1"/>
  <c r="D187" i="1"/>
  <c r="E187" i="1" s="1"/>
  <c r="F187" i="1"/>
  <c r="G187" i="1" s="1"/>
  <c r="H187" i="1"/>
  <c r="I187" i="1"/>
  <c r="J187" i="1"/>
  <c r="K187" i="1"/>
  <c r="L187" i="1" s="1"/>
  <c r="C188" i="1"/>
  <c r="D188" i="1"/>
  <c r="E188" i="1" s="1"/>
  <c r="F188" i="1"/>
  <c r="G188" i="1" s="1"/>
  <c r="H188" i="1"/>
  <c r="I188" i="1"/>
  <c r="J188" i="1"/>
  <c r="M188" i="1" s="1"/>
  <c r="K188" i="1"/>
  <c r="L188" i="1" s="1"/>
  <c r="C189" i="1"/>
  <c r="D189" i="1"/>
  <c r="E189" i="1" s="1"/>
  <c r="F189" i="1"/>
  <c r="G189" i="1" s="1"/>
  <c r="H189" i="1"/>
  <c r="I189" i="1"/>
  <c r="J189" i="1"/>
  <c r="R189" i="1" s="1"/>
  <c r="K189" i="1"/>
  <c r="L189" i="1" s="1"/>
  <c r="C190" i="1"/>
  <c r="D190" i="1"/>
  <c r="E190" i="1" s="1"/>
  <c r="F190" i="1"/>
  <c r="G190" i="1" s="1"/>
  <c r="H190" i="1"/>
  <c r="I190" i="1"/>
  <c r="J190" i="1"/>
  <c r="M190" i="1" s="1"/>
  <c r="K190" i="1"/>
  <c r="L190" i="1" s="1"/>
  <c r="C191" i="1"/>
  <c r="D191" i="1"/>
  <c r="E191" i="1" s="1"/>
  <c r="F191" i="1"/>
  <c r="G191" i="1" s="1"/>
  <c r="H191" i="1"/>
  <c r="I191" i="1"/>
  <c r="J191" i="1"/>
  <c r="R191" i="1" s="1"/>
  <c r="K191" i="1"/>
  <c r="L191" i="1" s="1"/>
  <c r="C192" i="1"/>
  <c r="D192" i="1"/>
  <c r="E192" i="1" s="1"/>
  <c r="F192" i="1"/>
  <c r="G192" i="1" s="1"/>
  <c r="H192" i="1"/>
  <c r="I192" i="1"/>
  <c r="J192" i="1"/>
  <c r="M192" i="1" s="1"/>
  <c r="K192" i="1"/>
  <c r="L192" i="1" s="1"/>
  <c r="C193" i="1"/>
  <c r="D193" i="1"/>
  <c r="E193" i="1" s="1"/>
  <c r="F193" i="1"/>
  <c r="G193" i="1" s="1"/>
  <c r="H193" i="1"/>
  <c r="I193" i="1"/>
  <c r="J193" i="1"/>
  <c r="R193" i="1" s="1"/>
  <c r="K193" i="1"/>
  <c r="L193" i="1" s="1"/>
  <c r="C194" i="1"/>
  <c r="D194" i="1"/>
  <c r="E194" i="1" s="1"/>
  <c r="F194" i="1"/>
  <c r="G194" i="1" s="1"/>
  <c r="H194" i="1"/>
  <c r="I194" i="1"/>
  <c r="J194" i="1"/>
  <c r="M194" i="1" s="1"/>
  <c r="K194" i="1"/>
  <c r="L194" i="1" s="1"/>
  <c r="C195" i="1"/>
  <c r="D195" i="1"/>
  <c r="E195" i="1" s="1"/>
  <c r="F195" i="1"/>
  <c r="G195" i="1" s="1"/>
  <c r="H195" i="1"/>
  <c r="I195" i="1"/>
  <c r="J195" i="1"/>
  <c r="R195" i="1" s="1"/>
  <c r="K195" i="1"/>
  <c r="L195" i="1" s="1"/>
  <c r="C196" i="1"/>
  <c r="D196" i="1"/>
  <c r="E196" i="1" s="1"/>
  <c r="F196" i="1"/>
  <c r="G196" i="1" s="1"/>
  <c r="H196" i="1"/>
  <c r="I196" i="1"/>
  <c r="J196" i="1"/>
  <c r="Q196" i="1" s="1"/>
  <c r="K196" i="1"/>
  <c r="L196" i="1" s="1"/>
  <c r="C197" i="1"/>
  <c r="D197" i="1"/>
  <c r="E197" i="1" s="1"/>
  <c r="F197" i="1"/>
  <c r="G197" i="1" s="1"/>
  <c r="H197" i="1"/>
  <c r="I197" i="1"/>
  <c r="J197" i="1"/>
  <c r="Q197" i="1" s="1"/>
  <c r="K197" i="1"/>
  <c r="L197" i="1" s="1"/>
  <c r="C198" i="1"/>
  <c r="D198" i="1"/>
  <c r="E198" i="1" s="1"/>
  <c r="F198" i="1"/>
  <c r="G198" i="1" s="1"/>
  <c r="H198" i="1"/>
  <c r="I198" i="1"/>
  <c r="J198" i="1"/>
  <c r="K198" i="1"/>
  <c r="L198" i="1" s="1"/>
  <c r="C199" i="1"/>
  <c r="D199" i="1"/>
  <c r="E199" i="1" s="1"/>
  <c r="F199" i="1"/>
  <c r="G199" i="1" s="1"/>
  <c r="H199" i="1"/>
  <c r="I199" i="1"/>
  <c r="J199" i="1"/>
  <c r="K199" i="1"/>
  <c r="L199" i="1" s="1"/>
  <c r="C200" i="1"/>
  <c r="D200" i="1"/>
  <c r="E200" i="1" s="1"/>
  <c r="F200" i="1"/>
  <c r="G200" i="1" s="1"/>
  <c r="H200" i="1"/>
  <c r="I200" i="1"/>
  <c r="J200" i="1"/>
  <c r="R200" i="1" s="1"/>
  <c r="K200" i="1"/>
  <c r="L200" i="1" s="1"/>
  <c r="C201" i="1"/>
  <c r="D201" i="1"/>
  <c r="E201" i="1" s="1"/>
  <c r="F201" i="1"/>
  <c r="G201" i="1" s="1"/>
  <c r="H201" i="1"/>
  <c r="I201" i="1"/>
  <c r="J201" i="1"/>
  <c r="K201" i="1"/>
  <c r="L201" i="1" s="1"/>
  <c r="C202" i="1"/>
  <c r="D202" i="1"/>
  <c r="E202" i="1" s="1"/>
  <c r="F202" i="1"/>
  <c r="G202" i="1" s="1"/>
  <c r="H202" i="1"/>
  <c r="I202" i="1"/>
  <c r="J202" i="1"/>
  <c r="M202" i="1" s="1"/>
  <c r="K202" i="1"/>
  <c r="L202" i="1" s="1"/>
  <c r="C203" i="1"/>
  <c r="D203" i="1"/>
  <c r="E203" i="1" s="1"/>
  <c r="F203" i="1"/>
  <c r="G203" i="1" s="1"/>
  <c r="H203" i="1"/>
  <c r="I203" i="1"/>
  <c r="J203" i="1"/>
  <c r="K203" i="1"/>
  <c r="L203" i="1" s="1"/>
  <c r="C204" i="1"/>
  <c r="D204" i="1"/>
  <c r="E204" i="1" s="1"/>
  <c r="F204" i="1"/>
  <c r="G204" i="1" s="1"/>
  <c r="H204" i="1"/>
  <c r="I204" i="1"/>
  <c r="J204" i="1"/>
  <c r="K204" i="1"/>
  <c r="L204" i="1" s="1"/>
  <c r="C205" i="1"/>
  <c r="D205" i="1"/>
  <c r="E205" i="1" s="1"/>
  <c r="F205" i="1"/>
  <c r="G205" i="1" s="1"/>
  <c r="H205" i="1"/>
  <c r="I205" i="1"/>
  <c r="J205" i="1"/>
  <c r="Q205" i="1" s="1"/>
  <c r="K205" i="1"/>
  <c r="L205" i="1" s="1"/>
  <c r="C206" i="1"/>
  <c r="D206" i="1"/>
  <c r="E206" i="1" s="1"/>
  <c r="F206" i="1"/>
  <c r="G206" i="1" s="1"/>
  <c r="H206" i="1"/>
  <c r="I206" i="1"/>
  <c r="J206" i="1"/>
  <c r="M206" i="1" s="1"/>
  <c r="K206" i="1"/>
  <c r="L206" i="1" s="1"/>
  <c r="C207" i="1"/>
  <c r="D207" i="1"/>
  <c r="E207" i="1" s="1"/>
  <c r="F207" i="1"/>
  <c r="G207" i="1" s="1"/>
  <c r="H207" i="1"/>
  <c r="I207" i="1"/>
  <c r="J207" i="1"/>
  <c r="R207" i="1" s="1"/>
  <c r="K207" i="1"/>
  <c r="L207" i="1" s="1"/>
  <c r="C208" i="1"/>
  <c r="D208" i="1"/>
  <c r="E208" i="1" s="1"/>
  <c r="F208" i="1"/>
  <c r="G208" i="1" s="1"/>
  <c r="H208" i="1"/>
  <c r="I208" i="1"/>
  <c r="J208" i="1"/>
  <c r="M208" i="1" s="1"/>
  <c r="N208" i="1" s="1"/>
  <c r="AA208" i="1" s="1"/>
  <c r="AB208" i="1" s="1"/>
  <c r="K208" i="1"/>
  <c r="L208" i="1" s="1"/>
  <c r="C209" i="1"/>
  <c r="D209" i="1"/>
  <c r="E209" i="1" s="1"/>
  <c r="F209" i="1"/>
  <c r="G209" i="1" s="1"/>
  <c r="H209" i="1"/>
  <c r="I209" i="1"/>
  <c r="J209" i="1"/>
  <c r="R209" i="1" s="1"/>
  <c r="K209" i="1"/>
  <c r="L209" i="1" s="1"/>
  <c r="C210" i="1"/>
  <c r="D210" i="1"/>
  <c r="E210" i="1" s="1"/>
  <c r="F210" i="1"/>
  <c r="G210" i="1" s="1"/>
  <c r="H210" i="1"/>
  <c r="I210" i="1"/>
  <c r="J210" i="1"/>
  <c r="M210" i="1" s="1"/>
  <c r="N210" i="1" s="1"/>
  <c r="AA210" i="1" s="1"/>
  <c r="AB210" i="1" s="1"/>
  <c r="K210" i="1"/>
  <c r="L210" i="1" s="1"/>
  <c r="C211" i="1"/>
  <c r="D211" i="1"/>
  <c r="E211" i="1" s="1"/>
  <c r="F211" i="1"/>
  <c r="G211" i="1" s="1"/>
  <c r="H211" i="1"/>
  <c r="I211" i="1"/>
  <c r="J211" i="1"/>
  <c r="K211" i="1"/>
  <c r="L211" i="1" s="1"/>
  <c r="C212" i="1"/>
  <c r="D212" i="1"/>
  <c r="E212" i="1" s="1"/>
  <c r="F212" i="1"/>
  <c r="G212" i="1" s="1"/>
  <c r="H212" i="1"/>
  <c r="I212" i="1"/>
  <c r="J212" i="1"/>
  <c r="M212" i="1" s="1"/>
  <c r="N212" i="1" s="1"/>
  <c r="AA212" i="1" s="1"/>
  <c r="AB212" i="1" s="1"/>
  <c r="K212" i="1"/>
  <c r="L212" i="1" s="1"/>
  <c r="C213" i="1"/>
  <c r="D213" i="1"/>
  <c r="E213" i="1" s="1"/>
  <c r="F213" i="1"/>
  <c r="G213" i="1" s="1"/>
  <c r="H213" i="1"/>
  <c r="I213" i="1"/>
  <c r="J213" i="1"/>
  <c r="K213" i="1"/>
  <c r="L213" i="1" s="1"/>
  <c r="C214" i="1"/>
  <c r="D214" i="1"/>
  <c r="E214" i="1" s="1"/>
  <c r="F214" i="1"/>
  <c r="G214" i="1" s="1"/>
  <c r="H214" i="1"/>
  <c r="I214" i="1"/>
  <c r="J214" i="1"/>
  <c r="M214" i="1" s="1"/>
  <c r="N214" i="1" s="1"/>
  <c r="AA214" i="1" s="1"/>
  <c r="AB214" i="1" s="1"/>
  <c r="K214" i="1"/>
  <c r="L214" i="1" s="1"/>
  <c r="C215" i="1"/>
  <c r="D215" i="1"/>
  <c r="E215" i="1" s="1"/>
  <c r="F215" i="1"/>
  <c r="G215" i="1" s="1"/>
  <c r="H215" i="1"/>
  <c r="I215" i="1"/>
  <c r="J215" i="1"/>
  <c r="R215" i="1" s="1"/>
  <c r="K215" i="1"/>
  <c r="L215" i="1" s="1"/>
  <c r="C216" i="1"/>
  <c r="D216" i="1"/>
  <c r="E216" i="1" s="1"/>
  <c r="F216" i="1"/>
  <c r="G216" i="1" s="1"/>
  <c r="H216" i="1"/>
  <c r="I216" i="1"/>
  <c r="J216" i="1"/>
  <c r="M216" i="1" s="1"/>
  <c r="K216" i="1"/>
  <c r="L216" i="1" s="1"/>
  <c r="C217" i="1"/>
  <c r="D217" i="1"/>
  <c r="E217" i="1" s="1"/>
  <c r="F217" i="1"/>
  <c r="G217" i="1" s="1"/>
  <c r="H217" i="1"/>
  <c r="I217" i="1"/>
  <c r="J217" i="1"/>
  <c r="Q217" i="1" s="1"/>
  <c r="K217" i="1"/>
  <c r="L217" i="1" s="1"/>
  <c r="C218" i="1"/>
  <c r="D218" i="1"/>
  <c r="E218" i="1" s="1"/>
  <c r="F218" i="1"/>
  <c r="G218" i="1" s="1"/>
  <c r="H218" i="1"/>
  <c r="I218" i="1"/>
  <c r="J218" i="1"/>
  <c r="M218" i="1" s="1"/>
  <c r="N218" i="1" s="1"/>
  <c r="AA218" i="1" s="1"/>
  <c r="AB218" i="1" s="1"/>
  <c r="K218" i="1"/>
  <c r="L218" i="1" s="1"/>
  <c r="C219" i="1"/>
  <c r="D219" i="1"/>
  <c r="E219" i="1" s="1"/>
  <c r="F219" i="1"/>
  <c r="G219" i="1" s="1"/>
  <c r="H219" i="1"/>
  <c r="I219" i="1"/>
  <c r="J219" i="1"/>
  <c r="Q219" i="1" s="1"/>
  <c r="K219" i="1"/>
  <c r="L219" i="1" s="1"/>
  <c r="C220" i="1"/>
  <c r="D220" i="1"/>
  <c r="E220" i="1" s="1"/>
  <c r="F220" i="1"/>
  <c r="G220" i="1" s="1"/>
  <c r="H220" i="1"/>
  <c r="I220" i="1"/>
  <c r="J220" i="1"/>
  <c r="M220" i="1" s="1"/>
  <c r="N220" i="1" s="1"/>
  <c r="AA220" i="1" s="1"/>
  <c r="AB220" i="1" s="1"/>
  <c r="K220" i="1"/>
  <c r="L220" i="1" s="1"/>
  <c r="C221" i="1"/>
  <c r="D221" i="1"/>
  <c r="E221" i="1" s="1"/>
  <c r="F221" i="1"/>
  <c r="G221" i="1" s="1"/>
  <c r="H221" i="1"/>
  <c r="I221" i="1"/>
  <c r="J221" i="1"/>
  <c r="K221" i="1"/>
  <c r="L221" i="1" s="1"/>
  <c r="C222" i="1"/>
  <c r="D222" i="1"/>
  <c r="E222" i="1" s="1"/>
  <c r="F222" i="1"/>
  <c r="G222" i="1" s="1"/>
  <c r="H222" i="1"/>
  <c r="I222" i="1"/>
  <c r="J222" i="1"/>
  <c r="M222" i="1" s="1"/>
  <c r="N222" i="1" s="1"/>
  <c r="AA222" i="1" s="1"/>
  <c r="AB222" i="1" s="1"/>
  <c r="K222" i="1"/>
  <c r="L222" i="1" s="1"/>
  <c r="C223" i="1"/>
  <c r="D223" i="1"/>
  <c r="E223" i="1" s="1"/>
  <c r="F223" i="1"/>
  <c r="G223" i="1" s="1"/>
  <c r="H223" i="1"/>
  <c r="I223" i="1"/>
  <c r="J223" i="1"/>
  <c r="Q223" i="1" s="1"/>
  <c r="K223" i="1"/>
  <c r="L223" i="1" s="1"/>
  <c r="C224" i="1"/>
  <c r="D224" i="1"/>
  <c r="E224" i="1" s="1"/>
  <c r="F224" i="1"/>
  <c r="G224" i="1" s="1"/>
  <c r="H224" i="1"/>
  <c r="I224" i="1"/>
  <c r="J224" i="1"/>
  <c r="K224" i="1"/>
  <c r="L224" i="1" s="1"/>
  <c r="C225" i="1"/>
  <c r="D225" i="1"/>
  <c r="E225" i="1" s="1"/>
  <c r="F225" i="1"/>
  <c r="G225" i="1" s="1"/>
  <c r="H225" i="1"/>
  <c r="I225" i="1"/>
  <c r="J225" i="1"/>
  <c r="K225" i="1"/>
  <c r="L225" i="1" s="1"/>
  <c r="C226" i="1"/>
  <c r="D226" i="1"/>
  <c r="E226" i="1" s="1"/>
  <c r="F226" i="1"/>
  <c r="G226" i="1" s="1"/>
  <c r="H226" i="1"/>
  <c r="I226" i="1"/>
  <c r="J226" i="1"/>
  <c r="K226" i="1"/>
  <c r="L226" i="1" s="1"/>
  <c r="C227" i="1"/>
  <c r="D227" i="1"/>
  <c r="E227" i="1" s="1"/>
  <c r="F227" i="1"/>
  <c r="G227" i="1" s="1"/>
  <c r="H227" i="1"/>
  <c r="I227" i="1"/>
  <c r="J227" i="1"/>
  <c r="Q227" i="1" s="1"/>
  <c r="K227" i="1"/>
  <c r="L227" i="1" s="1"/>
  <c r="C228" i="1"/>
  <c r="D228" i="1"/>
  <c r="E228" i="1" s="1"/>
  <c r="F228" i="1"/>
  <c r="G228" i="1" s="1"/>
  <c r="H228" i="1"/>
  <c r="I228" i="1"/>
  <c r="J228" i="1"/>
  <c r="M228" i="1" s="1"/>
  <c r="N228" i="1" s="1"/>
  <c r="AA228" i="1" s="1"/>
  <c r="AB228" i="1" s="1"/>
  <c r="K228" i="1"/>
  <c r="L228" i="1" s="1"/>
  <c r="C229" i="1"/>
  <c r="D229" i="1"/>
  <c r="E229" i="1" s="1"/>
  <c r="F229" i="1"/>
  <c r="G229" i="1" s="1"/>
  <c r="H229" i="1"/>
  <c r="I229" i="1"/>
  <c r="J229" i="1"/>
  <c r="Q229" i="1" s="1"/>
  <c r="K229" i="1"/>
  <c r="L229" i="1" s="1"/>
  <c r="C230" i="1"/>
  <c r="D230" i="1"/>
  <c r="E230" i="1" s="1"/>
  <c r="F230" i="1"/>
  <c r="G230" i="1" s="1"/>
  <c r="H230" i="1"/>
  <c r="I230" i="1"/>
  <c r="J230" i="1"/>
  <c r="M230" i="1" s="1"/>
  <c r="N230" i="1" s="1"/>
  <c r="AA230" i="1" s="1"/>
  <c r="AB230" i="1" s="1"/>
  <c r="K230" i="1"/>
  <c r="L230" i="1" s="1"/>
  <c r="C231" i="1"/>
  <c r="D231" i="1"/>
  <c r="E231" i="1" s="1"/>
  <c r="F231" i="1"/>
  <c r="G231" i="1" s="1"/>
  <c r="H231" i="1"/>
  <c r="I231" i="1"/>
  <c r="J231" i="1"/>
  <c r="K231" i="1"/>
  <c r="L231" i="1" s="1"/>
  <c r="C232" i="1"/>
  <c r="D232" i="1"/>
  <c r="E232" i="1" s="1"/>
  <c r="F232" i="1"/>
  <c r="G232" i="1" s="1"/>
  <c r="H232" i="1"/>
  <c r="I232" i="1"/>
  <c r="J232" i="1"/>
  <c r="K232" i="1"/>
  <c r="L232" i="1" s="1"/>
  <c r="C233" i="1"/>
  <c r="D233" i="1"/>
  <c r="E233" i="1" s="1"/>
  <c r="F233" i="1"/>
  <c r="G233" i="1" s="1"/>
  <c r="H233" i="1"/>
  <c r="I233" i="1"/>
  <c r="J233" i="1"/>
  <c r="Q233" i="1" s="1"/>
  <c r="K233" i="1"/>
  <c r="L233" i="1" s="1"/>
  <c r="C234" i="1"/>
  <c r="D234" i="1"/>
  <c r="E234" i="1" s="1"/>
  <c r="F234" i="1"/>
  <c r="G234" i="1" s="1"/>
  <c r="H234" i="1"/>
  <c r="I234" i="1"/>
  <c r="J234" i="1"/>
  <c r="K234" i="1"/>
  <c r="L234" i="1" s="1"/>
  <c r="C235" i="1"/>
  <c r="D235" i="1"/>
  <c r="E235" i="1" s="1"/>
  <c r="F235" i="1"/>
  <c r="G235" i="1" s="1"/>
  <c r="H235" i="1"/>
  <c r="I235" i="1"/>
  <c r="J235" i="1"/>
  <c r="Q235" i="1" s="1"/>
  <c r="K235" i="1"/>
  <c r="L235" i="1" s="1"/>
  <c r="C236" i="1"/>
  <c r="D236" i="1"/>
  <c r="E236" i="1" s="1"/>
  <c r="F236" i="1"/>
  <c r="G236" i="1" s="1"/>
  <c r="H236" i="1"/>
  <c r="I236" i="1"/>
  <c r="J236" i="1"/>
  <c r="M236" i="1" s="1"/>
  <c r="K236" i="1"/>
  <c r="L236" i="1" s="1"/>
  <c r="C237" i="1"/>
  <c r="D237" i="1"/>
  <c r="E237" i="1" s="1"/>
  <c r="F237" i="1"/>
  <c r="G237" i="1" s="1"/>
  <c r="H237" i="1"/>
  <c r="I237" i="1"/>
  <c r="J237" i="1"/>
  <c r="K237" i="1"/>
  <c r="L237" i="1" s="1"/>
  <c r="C238" i="1"/>
  <c r="D238" i="1"/>
  <c r="E238" i="1" s="1"/>
  <c r="F238" i="1"/>
  <c r="G238" i="1" s="1"/>
  <c r="H238" i="1"/>
  <c r="I238" i="1"/>
  <c r="J238" i="1"/>
  <c r="K238" i="1"/>
  <c r="L238" i="1" s="1"/>
  <c r="C239" i="1"/>
  <c r="D239" i="1"/>
  <c r="E239" i="1" s="1"/>
  <c r="F239" i="1"/>
  <c r="G239" i="1" s="1"/>
  <c r="H239" i="1"/>
  <c r="I239" i="1"/>
  <c r="J239" i="1"/>
  <c r="Q239" i="1" s="1"/>
  <c r="K239" i="1"/>
  <c r="L239" i="1" s="1"/>
  <c r="C240" i="1"/>
  <c r="D240" i="1"/>
  <c r="E240" i="1" s="1"/>
  <c r="F240" i="1"/>
  <c r="G240" i="1" s="1"/>
  <c r="H240" i="1"/>
  <c r="I240" i="1"/>
  <c r="J240" i="1"/>
  <c r="K240" i="1"/>
  <c r="L240" i="1" s="1"/>
  <c r="C241" i="1"/>
  <c r="D241" i="1"/>
  <c r="E241" i="1" s="1"/>
  <c r="F241" i="1"/>
  <c r="G241" i="1" s="1"/>
  <c r="H241" i="1"/>
  <c r="I241" i="1"/>
  <c r="J241" i="1"/>
  <c r="K241" i="1"/>
  <c r="L241" i="1" s="1"/>
  <c r="C242" i="1"/>
  <c r="D242" i="1"/>
  <c r="E242" i="1" s="1"/>
  <c r="F242" i="1"/>
  <c r="G242" i="1" s="1"/>
  <c r="H242" i="1"/>
  <c r="I242" i="1"/>
  <c r="J242" i="1"/>
  <c r="M242" i="1" s="1"/>
  <c r="N242" i="1" s="1"/>
  <c r="AA242" i="1" s="1"/>
  <c r="AB242" i="1" s="1"/>
  <c r="K242" i="1"/>
  <c r="L242" i="1" s="1"/>
  <c r="C243" i="1"/>
  <c r="D243" i="1"/>
  <c r="E243" i="1" s="1"/>
  <c r="F243" i="1"/>
  <c r="G243" i="1" s="1"/>
  <c r="H243" i="1"/>
  <c r="I243" i="1"/>
  <c r="J243" i="1"/>
  <c r="Q243" i="1" s="1"/>
  <c r="K243" i="1"/>
  <c r="L243" i="1" s="1"/>
  <c r="C244" i="1"/>
  <c r="D244" i="1"/>
  <c r="E244" i="1" s="1"/>
  <c r="F244" i="1"/>
  <c r="G244" i="1" s="1"/>
  <c r="H244" i="1"/>
  <c r="I244" i="1"/>
  <c r="J244" i="1"/>
  <c r="K244" i="1"/>
  <c r="L244" i="1" s="1"/>
  <c r="C245" i="1"/>
  <c r="D245" i="1"/>
  <c r="E245" i="1" s="1"/>
  <c r="F245" i="1"/>
  <c r="G245" i="1" s="1"/>
  <c r="H245" i="1"/>
  <c r="I245" i="1"/>
  <c r="J245" i="1"/>
  <c r="Q245" i="1" s="1"/>
  <c r="K245" i="1"/>
  <c r="L245" i="1" s="1"/>
  <c r="C246" i="1"/>
  <c r="D246" i="1"/>
  <c r="E246" i="1" s="1"/>
  <c r="F246" i="1"/>
  <c r="G246" i="1" s="1"/>
  <c r="H246" i="1"/>
  <c r="I246" i="1"/>
  <c r="J246" i="1"/>
  <c r="M246" i="1" s="1"/>
  <c r="N246" i="1" s="1"/>
  <c r="AA246" i="1" s="1"/>
  <c r="AB246" i="1" s="1"/>
  <c r="K246" i="1"/>
  <c r="L246" i="1" s="1"/>
  <c r="C247" i="1"/>
  <c r="D247" i="1"/>
  <c r="E247" i="1" s="1"/>
  <c r="F247" i="1"/>
  <c r="G247" i="1" s="1"/>
  <c r="H247" i="1"/>
  <c r="I247" i="1"/>
  <c r="J247" i="1"/>
  <c r="K247" i="1"/>
  <c r="L247" i="1" s="1"/>
  <c r="C248" i="1"/>
  <c r="D248" i="1"/>
  <c r="E248" i="1" s="1"/>
  <c r="F248" i="1"/>
  <c r="G248" i="1" s="1"/>
  <c r="H248" i="1"/>
  <c r="I248" i="1"/>
  <c r="J248" i="1"/>
  <c r="K248" i="1"/>
  <c r="L248" i="1" s="1"/>
  <c r="C249" i="1"/>
  <c r="D249" i="1"/>
  <c r="E249" i="1" s="1"/>
  <c r="F249" i="1"/>
  <c r="G249" i="1" s="1"/>
  <c r="H249" i="1"/>
  <c r="I249" i="1"/>
  <c r="J249" i="1"/>
  <c r="K249" i="1"/>
  <c r="L249" i="1" s="1"/>
  <c r="C250" i="1"/>
  <c r="D250" i="1"/>
  <c r="E250" i="1" s="1"/>
  <c r="F250" i="1"/>
  <c r="G250" i="1" s="1"/>
  <c r="H250" i="1"/>
  <c r="I250" i="1"/>
  <c r="J250" i="1"/>
  <c r="M250" i="1" s="1"/>
  <c r="N250" i="1" s="1"/>
  <c r="AA250" i="1" s="1"/>
  <c r="AB250" i="1" s="1"/>
  <c r="K250" i="1"/>
  <c r="L250" i="1" s="1"/>
  <c r="C251" i="1"/>
  <c r="D251" i="1"/>
  <c r="E251" i="1" s="1"/>
  <c r="F251" i="1"/>
  <c r="G251" i="1" s="1"/>
  <c r="H251" i="1"/>
  <c r="I251" i="1"/>
  <c r="J251" i="1"/>
  <c r="Q251" i="1" s="1"/>
  <c r="K251" i="1"/>
  <c r="L251" i="1" s="1"/>
  <c r="C252" i="1"/>
  <c r="D252" i="1"/>
  <c r="E252" i="1" s="1"/>
  <c r="F252" i="1"/>
  <c r="G252" i="1" s="1"/>
  <c r="H252" i="1"/>
  <c r="I252" i="1"/>
  <c r="J252" i="1"/>
  <c r="K252" i="1"/>
  <c r="L252" i="1" s="1"/>
  <c r="C253" i="1"/>
  <c r="D253" i="1"/>
  <c r="E253" i="1" s="1"/>
  <c r="F253" i="1"/>
  <c r="G253" i="1" s="1"/>
  <c r="H253" i="1"/>
  <c r="I253" i="1"/>
  <c r="J253" i="1"/>
  <c r="Q253" i="1" s="1"/>
  <c r="K253" i="1"/>
  <c r="L253" i="1" s="1"/>
  <c r="C254" i="1"/>
  <c r="D254" i="1"/>
  <c r="E254" i="1" s="1"/>
  <c r="F254" i="1"/>
  <c r="G254" i="1" s="1"/>
  <c r="H254" i="1"/>
  <c r="I254" i="1"/>
  <c r="J254" i="1"/>
  <c r="K254" i="1"/>
  <c r="L254" i="1" s="1"/>
  <c r="C255" i="1"/>
  <c r="D255" i="1"/>
  <c r="E255" i="1" s="1"/>
  <c r="F255" i="1"/>
  <c r="G255" i="1" s="1"/>
  <c r="H255" i="1"/>
  <c r="I255" i="1"/>
  <c r="J255" i="1"/>
  <c r="Q255" i="1" s="1"/>
  <c r="K255" i="1"/>
  <c r="L255" i="1" s="1"/>
  <c r="C256" i="1"/>
  <c r="D256" i="1"/>
  <c r="E256" i="1" s="1"/>
  <c r="F256" i="1"/>
  <c r="G256" i="1" s="1"/>
  <c r="H256" i="1"/>
  <c r="I256" i="1"/>
  <c r="J256" i="1"/>
  <c r="K256" i="1"/>
  <c r="L256" i="1" s="1"/>
  <c r="C257" i="1"/>
  <c r="D257" i="1"/>
  <c r="E257" i="1" s="1"/>
  <c r="F257" i="1"/>
  <c r="G257" i="1" s="1"/>
  <c r="H257" i="1"/>
  <c r="I257" i="1"/>
  <c r="J257" i="1"/>
  <c r="Q257" i="1" s="1"/>
  <c r="K257" i="1"/>
  <c r="L257" i="1" s="1"/>
  <c r="C258" i="1"/>
  <c r="D258" i="1"/>
  <c r="E258" i="1" s="1"/>
  <c r="F258" i="1"/>
  <c r="G258" i="1" s="1"/>
  <c r="H258" i="1"/>
  <c r="I258" i="1"/>
  <c r="J258" i="1"/>
  <c r="K258" i="1"/>
  <c r="L258" i="1" s="1"/>
  <c r="C259" i="1"/>
  <c r="D259" i="1"/>
  <c r="E259" i="1" s="1"/>
  <c r="F259" i="1"/>
  <c r="G259" i="1" s="1"/>
  <c r="H259" i="1"/>
  <c r="I259" i="1"/>
  <c r="J259" i="1"/>
  <c r="Q259" i="1" s="1"/>
  <c r="K259" i="1"/>
  <c r="L259" i="1" s="1"/>
  <c r="C260" i="1"/>
  <c r="D260" i="1"/>
  <c r="E260" i="1" s="1"/>
  <c r="F260" i="1"/>
  <c r="G260" i="1" s="1"/>
  <c r="H260" i="1"/>
  <c r="I260" i="1"/>
  <c r="J260" i="1"/>
  <c r="R260" i="1" s="1"/>
  <c r="K260" i="1"/>
  <c r="L260" i="1" s="1"/>
  <c r="C261" i="1"/>
  <c r="D261" i="1"/>
  <c r="E261" i="1" s="1"/>
  <c r="F261" i="1"/>
  <c r="G261" i="1" s="1"/>
  <c r="H261" i="1"/>
  <c r="I261" i="1"/>
  <c r="J261" i="1"/>
  <c r="K261" i="1"/>
  <c r="L261" i="1" s="1"/>
  <c r="C262" i="1"/>
  <c r="D262" i="1"/>
  <c r="E262" i="1" s="1"/>
  <c r="F262" i="1"/>
  <c r="G262" i="1" s="1"/>
  <c r="H262" i="1"/>
  <c r="I262" i="1"/>
  <c r="J262" i="1"/>
  <c r="M262" i="1" s="1"/>
  <c r="K262" i="1"/>
  <c r="L262" i="1" s="1"/>
  <c r="C263" i="1"/>
  <c r="D263" i="1"/>
  <c r="E263" i="1" s="1"/>
  <c r="F263" i="1"/>
  <c r="G263" i="1" s="1"/>
  <c r="H263" i="1"/>
  <c r="I263" i="1"/>
  <c r="J263" i="1"/>
  <c r="Q263" i="1" s="1"/>
  <c r="K263" i="1"/>
  <c r="L263" i="1" s="1"/>
  <c r="C264" i="1"/>
  <c r="D264" i="1"/>
  <c r="E264" i="1" s="1"/>
  <c r="F264" i="1"/>
  <c r="G264" i="1" s="1"/>
  <c r="H264" i="1"/>
  <c r="I264" i="1"/>
  <c r="J264" i="1"/>
  <c r="M264" i="1" s="1"/>
  <c r="K264" i="1"/>
  <c r="L264" i="1" s="1"/>
  <c r="C265" i="1"/>
  <c r="D265" i="1"/>
  <c r="E265" i="1" s="1"/>
  <c r="F265" i="1"/>
  <c r="G265" i="1" s="1"/>
  <c r="H265" i="1"/>
  <c r="I265" i="1"/>
  <c r="J265" i="1"/>
  <c r="Q265" i="1" s="1"/>
  <c r="K265" i="1"/>
  <c r="L265" i="1" s="1"/>
  <c r="C266" i="1"/>
  <c r="D266" i="1"/>
  <c r="E266" i="1" s="1"/>
  <c r="F266" i="1"/>
  <c r="G266" i="1" s="1"/>
  <c r="H266" i="1"/>
  <c r="I266" i="1"/>
  <c r="J266" i="1"/>
  <c r="M266" i="1" s="1"/>
  <c r="K266" i="1"/>
  <c r="L266" i="1" s="1"/>
  <c r="C267" i="1"/>
  <c r="D267" i="1"/>
  <c r="E267" i="1" s="1"/>
  <c r="F267" i="1"/>
  <c r="G267" i="1" s="1"/>
  <c r="H267" i="1"/>
  <c r="I267" i="1"/>
  <c r="J267" i="1"/>
  <c r="Q267" i="1" s="1"/>
  <c r="K267" i="1"/>
  <c r="L267" i="1" s="1"/>
  <c r="C268" i="1"/>
  <c r="D268" i="1"/>
  <c r="E268" i="1" s="1"/>
  <c r="F268" i="1"/>
  <c r="G268" i="1" s="1"/>
  <c r="H268" i="1"/>
  <c r="I268" i="1"/>
  <c r="J268" i="1"/>
  <c r="M268" i="1" s="1"/>
  <c r="K268" i="1"/>
  <c r="L268" i="1" s="1"/>
  <c r="C269" i="1"/>
  <c r="D269" i="1"/>
  <c r="E269" i="1" s="1"/>
  <c r="F269" i="1"/>
  <c r="G269" i="1" s="1"/>
  <c r="H269" i="1"/>
  <c r="I269" i="1"/>
  <c r="J269" i="1"/>
  <c r="K269" i="1"/>
  <c r="L269" i="1" s="1"/>
  <c r="C270" i="1"/>
  <c r="D270" i="1"/>
  <c r="E270" i="1" s="1"/>
  <c r="F270" i="1"/>
  <c r="G270" i="1" s="1"/>
  <c r="H270" i="1"/>
  <c r="I270" i="1"/>
  <c r="J270" i="1"/>
  <c r="R270" i="1" s="1"/>
  <c r="K270" i="1"/>
  <c r="L270" i="1" s="1"/>
  <c r="C271" i="1"/>
  <c r="D271" i="1"/>
  <c r="E271" i="1" s="1"/>
  <c r="F271" i="1"/>
  <c r="G271" i="1" s="1"/>
  <c r="H271" i="1"/>
  <c r="I271" i="1"/>
  <c r="J271" i="1"/>
  <c r="K271" i="1"/>
  <c r="L271" i="1" s="1"/>
  <c r="C272" i="1"/>
  <c r="D272" i="1"/>
  <c r="E272" i="1" s="1"/>
  <c r="F272" i="1"/>
  <c r="G272" i="1" s="1"/>
  <c r="H272" i="1"/>
  <c r="I272" i="1"/>
  <c r="J272" i="1"/>
  <c r="M272" i="1" s="1"/>
  <c r="K272" i="1"/>
  <c r="L272" i="1" s="1"/>
  <c r="C273" i="1"/>
  <c r="D273" i="1"/>
  <c r="E273" i="1" s="1"/>
  <c r="F273" i="1"/>
  <c r="G273" i="1" s="1"/>
  <c r="H273" i="1"/>
  <c r="I273" i="1"/>
  <c r="J273" i="1"/>
  <c r="Q273" i="1" s="1"/>
  <c r="K273" i="1"/>
  <c r="L273" i="1" s="1"/>
  <c r="C274" i="1"/>
  <c r="D274" i="1"/>
  <c r="E274" i="1" s="1"/>
  <c r="F274" i="1"/>
  <c r="G274" i="1" s="1"/>
  <c r="H274" i="1"/>
  <c r="I274" i="1"/>
  <c r="J274" i="1"/>
  <c r="K274" i="1"/>
  <c r="L274" i="1" s="1"/>
  <c r="C275" i="1"/>
  <c r="D275" i="1"/>
  <c r="E275" i="1" s="1"/>
  <c r="F275" i="1"/>
  <c r="G275" i="1" s="1"/>
  <c r="H275" i="1"/>
  <c r="I275" i="1"/>
  <c r="J275" i="1"/>
  <c r="R275" i="1" s="1"/>
  <c r="K275" i="1"/>
  <c r="L275" i="1" s="1"/>
  <c r="C276" i="1"/>
  <c r="D276" i="1"/>
  <c r="E276" i="1" s="1"/>
  <c r="F276" i="1"/>
  <c r="G276" i="1" s="1"/>
  <c r="H276" i="1"/>
  <c r="I276" i="1"/>
  <c r="J276" i="1"/>
  <c r="K276" i="1"/>
  <c r="L276" i="1" s="1"/>
  <c r="C277" i="1"/>
  <c r="D277" i="1"/>
  <c r="E277" i="1" s="1"/>
  <c r="F277" i="1"/>
  <c r="G277" i="1" s="1"/>
  <c r="H277" i="1"/>
  <c r="I277" i="1"/>
  <c r="J277" i="1"/>
  <c r="Q277" i="1" s="1"/>
  <c r="K277" i="1"/>
  <c r="L277" i="1" s="1"/>
  <c r="C278" i="1"/>
  <c r="D278" i="1"/>
  <c r="E278" i="1" s="1"/>
  <c r="F278" i="1"/>
  <c r="G278" i="1" s="1"/>
  <c r="H278" i="1"/>
  <c r="I278" i="1"/>
  <c r="J278" i="1"/>
  <c r="M278" i="1" s="1"/>
  <c r="N278" i="1" s="1"/>
  <c r="AA278" i="1" s="1"/>
  <c r="AB278" i="1" s="1"/>
  <c r="K278" i="1"/>
  <c r="L278" i="1" s="1"/>
  <c r="C279" i="1"/>
  <c r="D279" i="1"/>
  <c r="E279" i="1" s="1"/>
  <c r="F279" i="1"/>
  <c r="G279" i="1" s="1"/>
  <c r="H279" i="1"/>
  <c r="I279" i="1"/>
  <c r="J279" i="1"/>
  <c r="R279" i="1" s="1"/>
  <c r="K279" i="1"/>
  <c r="L279" i="1" s="1"/>
  <c r="C280" i="1"/>
  <c r="D280" i="1"/>
  <c r="E280" i="1" s="1"/>
  <c r="F280" i="1"/>
  <c r="G280" i="1" s="1"/>
  <c r="H280" i="1"/>
  <c r="I280" i="1"/>
  <c r="J280" i="1"/>
  <c r="M280" i="1" s="1"/>
  <c r="N280" i="1" s="1"/>
  <c r="AA280" i="1" s="1"/>
  <c r="AB280" i="1" s="1"/>
  <c r="K280" i="1"/>
  <c r="L280" i="1" s="1"/>
  <c r="C281" i="1"/>
  <c r="D281" i="1"/>
  <c r="E281" i="1" s="1"/>
  <c r="F281" i="1"/>
  <c r="G281" i="1" s="1"/>
  <c r="H281" i="1"/>
  <c r="I281" i="1"/>
  <c r="J281" i="1"/>
  <c r="M281" i="1" s="1"/>
  <c r="N281" i="1" s="1"/>
  <c r="AA281" i="1" s="1"/>
  <c r="AB281" i="1" s="1"/>
  <c r="K281" i="1"/>
  <c r="L281" i="1" s="1"/>
  <c r="C282" i="1"/>
  <c r="D282" i="1"/>
  <c r="E282" i="1" s="1"/>
  <c r="F282" i="1"/>
  <c r="G282" i="1" s="1"/>
  <c r="H282" i="1"/>
  <c r="I282" i="1"/>
  <c r="J282" i="1"/>
  <c r="K282" i="1"/>
  <c r="L282" i="1" s="1"/>
  <c r="C283" i="1"/>
  <c r="D283" i="1"/>
  <c r="E283" i="1" s="1"/>
  <c r="F283" i="1"/>
  <c r="G283" i="1" s="1"/>
  <c r="H283" i="1"/>
  <c r="I283" i="1"/>
  <c r="J283" i="1"/>
  <c r="R283" i="1" s="1"/>
  <c r="K283" i="1"/>
  <c r="L283" i="1" s="1"/>
  <c r="C284" i="1"/>
  <c r="D284" i="1"/>
  <c r="E284" i="1" s="1"/>
  <c r="F284" i="1"/>
  <c r="G284" i="1" s="1"/>
  <c r="H284" i="1"/>
  <c r="I284" i="1"/>
  <c r="J284" i="1"/>
  <c r="M284" i="1" s="1"/>
  <c r="N284" i="1" s="1"/>
  <c r="AA284" i="1" s="1"/>
  <c r="AB284" i="1" s="1"/>
  <c r="K284" i="1"/>
  <c r="L284" i="1" s="1"/>
  <c r="C285" i="1"/>
  <c r="D285" i="1"/>
  <c r="E285" i="1" s="1"/>
  <c r="F285" i="1"/>
  <c r="G285" i="1" s="1"/>
  <c r="H285" i="1"/>
  <c r="I285" i="1"/>
  <c r="J285" i="1"/>
  <c r="R285" i="1" s="1"/>
  <c r="K285" i="1"/>
  <c r="L285" i="1" s="1"/>
  <c r="C286" i="1"/>
  <c r="D286" i="1"/>
  <c r="E286" i="1" s="1"/>
  <c r="F286" i="1"/>
  <c r="G286" i="1" s="1"/>
  <c r="H286" i="1"/>
  <c r="I286" i="1"/>
  <c r="J286" i="1"/>
  <c r="K286" i="1"/>
  <c r="L286" i="1" s="1"/>
  <c r="C287" i="1"/>
  <c r="D287" i="1"/>
  <c r="E287" i="1" s="1"/>
  <c r="F287" i="1"/>
  <c r="G287" i="1" s="1"/>
  <c r="H287" i="1"/>
  <c r="I287" i="1"/>
  <c r="J287" i="1"/>
  <c r="Q287" i="1" s="1"/>
  <c r="K287" i="1"/>
  <c r="L287" i="1" s="1"/>
  <c r="C288" i="1"/>
  <c r="D288" i="1"/>
  <c r="E288" i="1" s="1"/>
  <c r="F288" i="1"/>
  <c r="G288" i="1" s="1"/>
  <c r="H288" i="1"/>
  <c r="I288" i="1"/>
  <c r="J288" i="1"/>
  <c r="R288" i="1" s="1"/>
  <c r="K288" i="1"/>
  <c r="L288" i="1" s="1"/>
  <c r="C289" i="1"/>
  <c r="D289" i="1"/>
  <c r="E289" i="1" s="1"/>
  <c r="F289" i="1"/>
  <c r="G289" i="1" s="1"/>
  <c r="H289" i="1"/>
  <c r="I289" i="1"/>
  <c r="J289" i="1"/>
  <c r="K289" i="1"/>
  <c r="L289" i="1" s="1"/>
  <c r="C290" i="1"/>
  <c r="D290" i="1"/>
  <c r="E290" i="1" s="1"/>
  <c r="F290" i="1"/>
  <c r="G290" i="1" s="1"/>
  <c r="H290" i="1"/>
  <c r="I290" i="1"/>
  <c r="J290" i="1"/>
  <c r="K290" i="1"/>
  <c r="L290" i="1" s="1"/>
  <c r="C291" i="1"/>
  <c r="D291" i="1"/>
  <c r="E291" i="1" s="1"/>
  <c r="F291" i="1"/>
  <c r="G291" i="1" s="1"/>
  <c r="H291" i="1"/>
  <c r="I291" i="1"/>
  <c r="J291" i="1"/>
  <c r="Q291" i="1" s="1"/>
  <c r="K291" i="1"/>
  <c r="L291" i="1" s="1"/>
  <c r="C292" i="1"/>
  <c r="D292" i="1"/>
  <c r="E292" i="1" s="1"/>
  <c r="F292" i="1"/>
  <c r="G292" i="1" s="1"/>
  <c r="H292" i="1"/>
  <c r="I292" i="1"/>
  <c r="J292" i="1"/>
  <c r="R292" i="1" s="1"/>
  <c r="K292" i="1"/>
  <c r="L292" i="1" s="1"/>
  <c r="C293" i="1"/>
  <c r="D293" i="1"/>
  <c r="E293" i="1" s="1"/>
  <c r="F293" i="1"/>
  <c r="G293" i="1" s="1"/>
  <c r="H293" i="1"/>
  <c r="I293" i="1"/>
  <c r="J293" i="1"/>
  <c r="K293" i="1"/>
  <c r="L293" i="1" s="1"/>
  <c r="C294" i="1"/>
  <c r="D294" i="1"/>
  <c r="E294" i="1" s="1"/>
  <c r="F294" i="1"/>
  <c r="G294" i="1" s="1"/>
  <c r="H294" i="1"/>
  <c r="I294" i="1"/>
  <c r="J294" i="1"/>
  <c r="M294" i="1" s="1"/>
  <c r="K294" i="1"/>
  <c r="L294" i="1" s="1"/>
  <c r="C295" i="1"/>
  <c r="D295" i="1"/>
  <c r="E295" i="1" s="1"/>
  <c r="F295" i="1"/>
  <c r="G295" i="1" s="1"/>
  <c r="H295" i="1"/>
  <c r="I295" i="1"/>
  <c r="J295" i="1"/>
  <c r="R295" i="1" s="1"/>
  <c r="K295" i="1"/>
  <c r="L295" i="1" s="1"/>
  <c r="C296" i="1"/>
  <c r="D296" i="1"/>
  <c r="E296" i="1" s="1"/>
  <c r="F296" i="1"/>
  <c r="G296" i="1" s="1"/>
  <c r="H296" i="1"/>
  <c r="I296" i="1"/>
  <c r="J296" i="1"/>
  <c r="R296" i="1" s="1"/>
  <c r="K296" i="1"/>
  <c r="L296" i="1" s="1"/>
  <c r="C297" i="1"/>
  <c r="D297" i="1"/>
  <c r="E297" i="1" s="1"/>
  <c r="F297" i="1"/>
  <c r="G297" i="1" s="1"/>
  <c r="H297" i="1"/>
  <c r="I297" i="1"/>
  <c r="J297" i="1"/>
  <c r="R297" i="1" s="1"/>
  <c r="K297" i="1"/>
  <c r="L297" i="1" s="1"/>
  <c r="C298" i="1"/>
  <c r="D298" i="1"/>
  <c r="E298" i="1" s="1"/>
  <c r="F298" i="1"/>
  <c r="G298" i="1" s="1"/>
  <c r="H298" i="1"/>
  <c r="I298" i="1"/>
  <c r="J298" i="1"/>
  <c r="M298" i="1" s="1"/>
  <c r="K298" i="1"/>
  <c r="L298" i="1" s="1"/>
  <c r="C299" i="1"/>
  <c r="D299" i="1"/>
  <c r="E299" i="1" s="1"/>
  <c r="F299" i="1"/>
  <c r="G299" i="1" s="1"/>
  <c r="H299" i="1"/>
  <c r="I299" i="1"/>
  <c r="J299" i="1"/>
  <c r="Q299" i="1" s="1"/>
  <c r="K299" i="1"/>
  <c r="L299" i="1" s="1"/>
  <c r="C300" i="1"/>
  <c r="D300" i="1"/>
  <c r="E300" i="1" s="1"/>
  <c r="F300" i="1"/>
  <c r="G300" i="1" s="1"/>
  <c r="H300" i="1"/>
  <c r="I300" i="1"/>
  <c r="J300" i="1"/>
  <c r="Q300" i="1" s="1"/>
  <c r="K300" i="1"/>
  <c r="L300" i="1" s="1"/>
  <c r="C301" i="1"/>
  <c r="D301" i="1"/>
  <c r="E301" i="1" s="1"/>
  <c r="F301" i="1"/>
  <c r="G301" i="1" s="1"/>
  <c r="H301" i="1"/>
  <c r="I301" i="1"/>
  <c r="J301" i="1"/>
  <c r="M301" i="1" s="1"/>
  <c r="K301" i="1"/>
  <c r="L301" i="1" s="1"/>
  <c r="C302" i="1"/>
  <c r="D302" i="1"/>
  <c r="E302" i="1" s="1"/>
  <c r="F302" i="1"/>
  <c r="G302" i="1" s="1"/>
  <c r="H302" i="1"/>
  <c r="I302" i="1"/>
  <c r="J302" i="1"/>
  <c r="K302" i="1"/>
  <c r="L302" i="1" s="1"/>
  <c r="C303" i="1"/>
  <c r="D303" i="1"/>
  <c r="E303" i="1" s="1"/>
  <c r="F303" i="1"/>
  <c r="G303" i="1" s="1"/>
  <c r="H303" i="1"/>
  <c r="I303" i="1"/>
  <c r="J303" i="1"/>
  <c r="K303" i="1"/>
  <c r="L303" i="1" s="1"/>
  <c r="C304" i="1"/>
  <c r="D304" i="1"/>
  <c r="E304" i="1" s="1"/>
  <c r="F304" i="1"/>
  <c r="G304" i="1" s="1"/>
  <c r="H304" i="1"/>
  <c r="I304" i="1"/>
  <c r="J304" i="1"/>
  <c r="M304" i="1" s="1"/>
  <c r="K304" i="1"/>
  <c r="L304" i="1" s="1"/>
  <c r="C305" i="1"/>
  <c r="D305" i="1"/>
  <c r="E305" i="1" s="1"/>
  <c r="F305" i="1"/>
  <c r="G305" i="1" s="1"/>
  <c r="H305" i="1"/>
  <c r="I305" i="1"/>
  <c r="J305" i="1"/>
  <c r="K305" i="1"/>
  <c r="L305" i="1" s="1"/>
  <c r="C306" i="1"/>
  <c r="D306" i="1"/>
  <c r="E306" i="1" s="1"/>
  <c r="F306" i="1"/>
  <c r="G306" i="1" s="1"/>
  <c r="H306" i="1"/>
  <c r="I306" i="1"/>
  <c r="J306" i="1"/>
  <c r="K306" i="1"/>
  <c r="L306" i="1" s="1"/>
  <c r="C307" i="1"/>
  <c r="D307" i="1"/>
  <c r="E307" i="1" s="1"/>
  <c r="F307" i="1"/>
  <c r="G307" i="1" s="1"/>
  <c r="H307" i="1"/>
  <c r="I307" i="1"/>
  <c r="J307" i="1"/>
  <c r="Q307" i="1" s="1"/>
  <c r="K307" i="1"/>
  <c r="L307" i="1" s="1"/>
  <c r="C308" i="1"/>
  <c r="D308" i="1"/>
  <c r="E308" i="1" s="1"/>
  <c r="F308" i="1"/>
  <c r="G308" i="1" s="1"/>
  <c r="H308" i="1"/>
  <c r="I308" i="1"/>
  <c r="J308" i="1"/>
  <c r="K308" i="1"/>
  <c r="L308" i="1" s="1"/>
  <c r="C309" i="1"/>
  <c r="D309" i="1"/>
  <c r="E309" i="1" s="1"/>
  <c r="F309" i="1"/>
  <c r="G309" i="1" s="1"/>
  <c r="H309" i="1"/>
  <c r="I309" i="1"/>
  <c r="J309" i="1"/>
  <c r="Q309" i="1" s="1"/>
  <c r="K309" i="1"/>
  <c r="L309" i="1" s="1"/>
  <c r="C310" i="1"/>
  <c r="D310" i="1"/>
  <c r="E310" i="1" s="1"/>
  <c r="F310" i="1"/>
  <c r="G310" i="1" s="1"/>
  <c r="H310" i="1"/>
  <c r="I310" i="1"/>
  <c r="J310" i="1"/>
  <c r="K310" i="1"/>
  <c r="L310" i="1" s="1"/>
  <c r="C311" i="1"/>
  <c r="D311" i="1"/>
  <c r="E311" i="1" s="1"/>
  <c r="F311" i="1"/>
  <c r="G311" i="1" s="1"/>
  <c r="H311" i="1"/>
  <c r="I311" i="1"/>
  <c r="J311" i="1"/>
  <c r="K311" i="1"/>
  <c r="L311" i="1" s="1"/>
  <c r="C312" i="1"/>
  <c r="D312" i="1"/>
  <c r="E312" i="1" s="1"/>
  <c r="F312" i="1"/>
  <c r="G312" i="1" s="1"/>
  <c r="H312" i="1"/>
  <c r="I312" i="1"/>
  <c r="J312" i="1"/>
  <c r="R312" i="1" s="1"/>
  <c r="K312" i="1"/>
  <c r="L312" i="1" s="1"/>
  <c r="C313" i="1"/>
  <c r="D313" i="1"/>
  <c r="E313" i="1" s="1"/>
  <c r="F313" i="1"/>
  <c r="G313" i="1" s="1"/>
  <c r="H313" i="1"/>
  <c r="I313" i="1"/>
  <c r="J313" i="1"/>
  <c r="K313" i="1"/>
  <c r="L313" i="1" s="1"/>
  <c r="C314" i="1"/>
  <c r="D314" i="1"/>
  <c r="E314" i="1" s="1"/>
  <c r="F314" i="1"/>
  <c r="G314" i="1" s="1"/>
  <c r="H314" i="1"/>
  <c r="I314" i="1"/>
  <c r="J314" i="1"/>
  <c r="K314" i="1"/>
  <c r="L314" i="1" s="1"/>
  <c r="C315" i="1"/>
  <c r="D315" i="1"/>
  <c r="E315" i="1" s="1"/>
  <c r="F315" i="1"/>
  <c r="G315" i="1" s="1"/>
  <c r="H315" i="1"/>
  <c r="I315" i="1"/>
  <c r="J315" i="1"/>
  <c r="Q315" i="1" s="1"/>
  <c r="K315" i="1"/>
  <c r="L315" i="1" s="1"/>
  <c r="C316" i="1"/>
  <c r="D316" i="1"/>
  <c r="E316" i="1" s="1"/>
  <c r="F316" i="1"/>
  <c r="G316" i="1" s="1"/>
  <c r="H316" i="1"/>
  <c r="I316" i="1"/>
  <c r="J316" i="1"/>
  <c r="R316" i="1" s="1"/>
  <c r="K316" i="1"/>
  <c r="L316" i="1" s="1"/>
  <c r="C317" i="1"/>
  <c r="D317" i="1"/>
  <c r="E317" i="1" s="1"/>
  <c r="F317" i="1"/>
  <c r="G317" i="1" s="1"/>
  <c r="H317" i="1"/>
  <c r="I317" i="1"/>
  <c r="J317" i="1"/>
  <c r="K317" i="1"/>
  <c r="L317" i="1" s="1"/>
  <c r="C318" i="1"/>
  <c r="D318" i="1"/>
  <c r="E318" i="1" s="1"/>
  <c r="F318" i="1"/>
  <c r="G318" i="1" s="1"/>
  <c r="H318" i="1"/>
  <c r="I318" i="1"/>
  <c r="J318" i="1"/>
  <c r="K318" i="1"/>
  <c r="L318" i="1" s="1"/>
  <c r="C319" i="1"/>
  <c r="D319" i="1"/>
  <c r="E319" i="1" s="1"/>
  <c r="F319" i="1"/>
  <c r="G319" i="1" s="1"/>
  <c r="H319" i="1"/>
  <c r="I319" i="1"/>
  <c r="J319" i="1"/>
  <c r="Q319" i="1" s="1"/>
  <c r="K319" i="1"/>
  <c r="L319" i="1" s="1"/>
  <c r="C320" i="1"/>
  <c r="D320" i="1"/>
  <c r="E320" i="1" s="1"/>
  <c r="F320" i="1"/>
  <c r="G320" i="1" s="1"/>
  <c r="H320" i="1"/>
  <c r="I320" i="1"/>
  <c r="J320" i="1"/>
  <c r="R320" i="1" s="1"/>
  <c r="K320" i="1"/>
  <c r="L320" i="1" s="1"/>
  <c r="C321" i="1"/>
  <c r="D321" i="1"/>
  <c r="E321" i="1" s="1"/>
  <c r="F321" i="1"/>
  <c r="G321" i="1" s="1"/>
  <c r="H321" i="1"/>
  <c r="I321" i="1"/>
  <c r="J321" i="1"/>
  <c r="Q321" i="1" s="1"/>
  <c r="K321" i="1"/>
  <c r="L321" i="1" s="1"/>
  <c r="C322" i="1"/>
  <c r="D322" i="1"/>
  <c r="E322" i="1" s="1"/>
  <c r="F322" i="1"/>
  <c r="G322" i="1" s="1"/>
  <c r="H322" i="1"/>
  <c r="I322" i="1"/>
  <c r="J322" i="1"/>
  <c r="R322" i="1" s="1"/>
  <c r="K322" i="1"/>
  <c r="L322" i="1" s="1"/>
  <c r="C323" i="1"/>
  <c r="D323" i="1"/>
  <c r="E323" i="1" s="1"/>
  <c r="F323" i="1"/>
  <c r="G323" i="1" s="1"/>
  <c r="H323" i="1"/>
  <c r="I323" i="1"/>
  <c r="J323" i="1"/>
  <c r="R323" i="1" s="1"/>
  <c r="K323" i="1"/>
  <c r="L323" i="1" s="1"/>
  <c r="C324" i="1"/>
  <c r="D324" i="1"/>
  <c r="E324" i="1" s="1"/>
  <c r="F324" i="1"/>
  <c r="G324" i="1" s="1"/>
  <c r="H324" i="1"/>
  <c r="I324" i="1"/>
  <c r="J324" i="1"/>
  <c r="R324" i="1" s="1"/>
  <c r="K324" i="1"/>
  <c r="L324" i="1" s="1"/>
  <c r="C325" i="1"/>
  <c r="D325" i="1"/>
  <c r="E325" i="1" s="1"/>
  <c r="F325" i="1"/>
  <c r="G325" i="1" s="1"/>
  <c r="H325" i="1"/>
  <c r="I325" i="1"/>
  <c r="J325" i="1"/>
  <c r="K325" i="1"/>
  <c r="L325" i="1" s="1"/>
  <c r="C326" i="1"/>
  <c r="D326" i="1"/>
  <c r="E326" i="1" s="1"/>
  <c r="F326" i="1"/>
  <c r="G326" i="1" s="1"/>
  <c r="H326" i="1"/>
  <c r="I326" i="1"/>
  <c r="J326" i="1"/>
  <c r="K326" i="1"/>
  <c r="L326" i="1" s="1"/>
  <c r="C327" i="1"/>
  <c r="D327" i="1"/>
  <c r="E327" i="1" s="1"/>
  <c r="F327" i="1"/>
  <c r="G327" i="1" s="1"/>
  <c r="H327" i="1"/>
  <c r="I327" i="1"/>
  <c r="J327" i="1"/>
  <c r="R327" i="1" s="1"/>
  <c r="K327" i="1"/>
  <c r="L327" i="1" s="1"/>
  <c r="C328" i="1"/>
  <c r="D328" i="1"/>
  <c r="E328" i="1" s="1"/>
  <c r="F328" i="1"/>
  <c r="G328" i="1" s="1"/>
  <c r="H328" i="1"/>
  <c r="I328" i="1"/>
  <c r="J328" i="1"/>
  <c r="R328" i="1" s="1"/>
  <c r="K328" i="1"/>
  <c r="L328" i="1" s="1"/>
  <c r="C329" i="1"/>
  <c r="D329" i="1"/>
  <c r="E329" i="1" s="1"/>
  <c r="F329" i="1"/>
  <c r="G329" i="1" s="1"/>
  <c r="H329" i="1"/>
  <c r="I329" i="1"/>
  <c r="J329" i="1"/>
  <c r="R329" i="1" s="1"/>
  <c r="K329" i="1"/>
  <c r="L329" i="1" s="1"/>
  <c r="C330" i="1"/>
  <c r="D330" i="1"/>
  <c r="E330" i="1" s="1"/>
  <c r="F330" i="1"/>
  <c r="G330" i="1" s="1"/>
  <c r="H330" i="1"/>
  <c r="I330" i="1"/>
  <c r="J330" i="1"/>
  <c r="R330" i="1" s="1"/>
  <c r="K330" i="1"/>
  <c r="L330" i="1" s="1"/>
  <c r="C331" i="1"/>
  <c r="D331" i="1"/>
  <c r="E331" i="1" s="1"/>
  <c r="F331" i="1"/>
  <c r="G331" i="1" s="1"/>
  <c r="H331" i="1"/>
  <c r="I331" i="1"/>
  <c r="J331" i="1"/>
  <c r="R331" i="1" s="1"/>
  <c r="K331" i="1"/>
  <c r="L331" i="1" s="1"/>
  <c r="C332" i="1"/>
  <c r="D332" i="1"/>
  <c r="E332" i="1" s="1"/>
  <c r="F332" i="1"/>
  <c r="G332" i="1" s="1"/>
  <c r="H332" i="1"/>
  <c r="I332" i="1"/>
  <c r="J332" i="1"/>
  <c r="R332" i="1" s="1"/>
  <c r="K332" i="1"/>
  <c r="L332" i="1" s="1"/>
  <c r="C333" i="1"/>
  <c r="D333" i="1"/>
  <c r="E333" i="1" s="1"/>
  <c r="F333" i="1"/>
  <c r="G333" i="1" s="1"/>
  <c r="H333" i="1"/>
  <c r="I333" i="1"/>
  <c r="J333" i="1"/>
  <c r="R333" i="1" s="1"/>
  <c r="K333" i="1"/>
  <c r="L333" i="1" s="1"/>
  <c r="C334" i="1"/>
  <c r="D334" i="1"/>
  <c r="E334" i="1" s="1"/>
  <c r="F334" i="1"/>
  <c r="G334" i="1" s="1"/>
  <c r="H334" i="1"/>
  <c r="I334" i="1"/>
  <c r="J334" i="1"/>
  <c r="R334" i="1" s="1"/>
  <c r="K334" i="1"/>
  <c r="L334" i="1" s="1"/>
  <c r="C335" i="1"/>
  <c r="D335" i="1"/>
  <c r="E335" i="1" s="1"/>
  <c r="F335" i="1"/>
  <c r="G335" i="1" s="1"/>
  <c r="H335" i="1"/>
  <c r="I335" i="1"/>
  <c r="J335" i="1"/>
  <c r="K335" i="1"/>
  <c r="L335" i="1" s="1"/>
  <c r="C336" i="1"/>
  <c r="D336" i="1"/>
  <c r="E336" i="1" s="1"/>
  <c r="F336" i="1"/>
  <c r="G336" i="1" s="1"/>
  <c r="H336" i="1"/>
  <c r="I336" i="1"/>
  <c r="J336" i="1"/>
  <c r="K336" i="1"/>
  <c r="L336" i="1" s="1"/>
  <c r="C337" i="1"/>
  <c r="D337" i="1"/>
  <c r="E337" i="1" s="1"/>
  <c r="F337" i="1"/>
  <c r="G337" i="1" s="1"/>
  <c r="H337" i="1"/>
  <c r="I337" i="1"/>
  <c r="J337" i="1"/>
  <c r="R337" i="1" s="1"/>
  <c r="K337" i="1"/>
  <c r="L337" i="1" s="1"/>
  <c r="C338" i="1"/>
  <c r="D338" i="1"/>
  <c r="E338" i="1" s="1"/>
  <c r="F338" i="1"/>
  <c r="G338" i="1" s="1"/>
  <c r="H338" i="1"/>
  <c r="I338" i="1"/>
  <c r="J338" i="1"/>
  <c r="K338" i="1"/>
  <c r="L338" i="1" s="1"/>
  <c r="C339" i="1"/>
  <c r="D339" i="1"/>
  <c r="E339" i="1" s="1"/>
  <c r="F339" i="1"/>
  <c r="G339" i="1" s="1"/>
  <c r="H339" i="1"/>
  <c r="I339" i="1"/>
  <c r="J339" i="1"/>
  <c r="K339" i="1"/>
  <c r="L339" i="1" s="1"/>
  <c r="C340" i="1"/>
  <c r="D340" i="1"/>
  <c r="E340" i="1" s="1"/>
  <c r="F340" i="1"/>
  <c r="G340" i="1" s="1"/>
  <c r="H340" i="1"/>
  <c r="I340" i="1"/>
  <c r="J340" i="1"/>
  <c r="K340" i="1"/>
  <c r="L340" i="1" s="1"/>
  <c r="C341" i="1"/>
  <c r="D341" i="1"/>
  <c r="E341" i="1" s="1"/>
  <c r="F341" i="1"/>
  <c r="G341" i="1" s="1"/>
  <c r="H341" i="1"/>
  <c r="I341" i="1"/>
  <c r="J341" i="1"/>
  <c r="K341" i="1"/>
  <c r="L341" i="1" s="1"/>
  <c r="C342" i="1"/>
  <c r="D342" i="1"/>
  <c r="E342" i="1" s="1"/>
  <c r="F342" i="1"/>
  <c r="G342" i="1" s="1"/>
  <c r="H342" i="1"/>
  <c r="I342" i="1"/>
  <c r="J342" i="1"/>
  <c r="Q342" i="1" s="1"/>
  <c r="K342" i="1"/>
  <c r="L342" i="1" s="1"/>
  <c r="C343" i="1"/>
  <c r="D343" i="1"/>
  <c r="E343" i="1" s="1"/>
  <c r="F343" i="1"/>
  <c r="G343" i="1" s="1"/>
  <c r="H343" i="1"/>
  <c r="I343" i="1"/>
  <c r="J343" i="1"/>
  <c r="K343" i="1"/>
  <c r="L343" i="1" s="1"/>
  <c r="C344" i="1"/>
  <c r="D344" i="1"/>
  <c r="E344" i="1" s="1"/>
  <c r="F344" i="1"/>
  <c r="G344" i="1" s="1"/>
  <c r="H344" i="1"/>
  <c r="I344" i="1"/>
  <c r="J344" i="1"/>
  <c r="K344" i="1"/>
  <c r="L344" i="1" s="1"/>
  <c r="C345" i="1"/>
  <c r="D345" i="1"/>
  <c r="E345" i="1" s="1"/>
  <c r="F345" i="1"/>
  <c r="G345" i="1" s="1"/>
  <c r="H345" i="1"/>
  <c r="I345" i="1"/>
  <c r="J345" i="1"/>
  <c r="R345" i="1" s="1"/>
  <c r="K345" i="1"/>
  <c r="L345" i="1" s="1"/>
  <c r="C346" i="1"/>
  <c r="D346" i="1"/>
  <c r="E346" i="1" s="1"/>
  <c r="F346" i="1"/>
  <c r="G346" i="1" s="1"/>
  <c r="H346" i="1"/>
  <c r="I346" i="1"/>
  <c r="J346" i="1"/>
  <c r="K346" i="1"/>
  <c r="L346" i="1" s="1"/>
  <c r="C347" i="1"/>
  <c r="D347" i="1"/>
  <c r="E347" i="1" s="1"/>
  <c r="F347" i="1"/>
  <c r="G347" i="1" s="1"/>
  <c r="H347" i="1"/>
  <c r="I347" i="1"/>
  <c r="J347" i="1"/>
  <c r="Q347" i="1" s="1"/>
  <c r="K347" i="1"/>
  <c r="L347" i="1" s="1"/>
  <c r="C348" i="1"/>
  <c r="D348" i="1"/>
  <c r="E348" i="1" s="1"/>
  <c r="F348" i="1"/>
  <c r="G348" i="1" s="1"/>
  <c r="H348" i="1"/>
  <c r="I348" i="1"/>
  <c r="J348" i="1"/>
  <c r="K348" i="1"/>
  <c r="L348" i="1" s="1"/>
  <c r="C349" i="1"/>
  <c r="D349" i="1"/>
  <c r="E349" i="1" s="1"/>
  <c r="F349" i="1"/>
  <c r="G349" i="1" s="1"/>
  <c r="H349" i="1"/>
  <c r="I349" i="1"/>
  <c r="J349" i="1"/>
  <c r="K349" i="1"/>
  <c r="L349" i="1" s="1"/>
  <c r="C350" i="1"/>
  <c r="D350" i="1"/>
  <c r="E350" i="1" s="1"/>
  <c r="F350" i="1"/>
  <c r="G350" i="1" s="1"/>
  <c r="H350" i="1"/>
  <c r="I350" i="1"/>
  <c r="J350" i="1"/>
  <c r="Q350" i="1" s="1"/>
  <c r="K350" i="1"/>
  <c r="L350" i="1" s="1"/>
  <c r="C351" i="1"/>
  <c r="D351" i="1"/>
  <c r="E351" i="1" s="1"/>
  <c r="F351" i="1"/>
  <c r="G351" i="1" s="1"/>
  <c r="H351" i="1"/>
  <c r="I351" i="1"/>
  <c r="J351" i="1"/>
  <c r="K351" i="1"/>
  <c r="L351" i="1" s="1"/>
  <c r="C352" i="1"/>
  <c r="D352" i="1"/>
  <c r="E352" i="1" s="1"/>
  <c r="F352" i="1"/>
  <c r="G352" i="1" s="1"/>
  <c r="H352" i="1"/>
  <c r="I352" i="1"/>
  <c r="J352" i="1"/>
  <c r="Q352" i="1" s="1"/>
  <c r="K352" i="1"/>
  <c r="L352" i="1" s="1"/>
  <c r="C353" i="1"/>
  <c r="D353" i="1"/>
  <c r="E353" i="1" s="1"/>
  <c r="F353" i="1"/>
  <c r="G353" i="1" s="1"/>
  <c r="H353" i="1"/>
  <c r="I353" i="1"/>
  <c r="J353" i="1"/>
  <c r="Q353" i="1" s="1"/>
  <c r="K353" i="1"/>
  <c r="L353" i="1" s="1"/>
  <c r="C354" i="1"/>
  <c r="D354" i="1"/>
  <c r="E354" i="1" s="1"/>
  <c r="F354" i="1"/>
  <c r="G354" i="1" s="1"/>
  <c r="H354" i="1"/>
  <c r="I354" i="1"/>
  <c r="J354" i="1"/>
  <c r="K354" i="1"/>
  <c r="L354" i="1" s="1"/>
  <c r="C355" i="1"/>
  <c r="D355" i="1"/>
  <c r="E355" i="1" s="1"/>
  <c r="F355" i="1"/>
  <c r="G355" i="1" s="1"/>
  <c r="H355" i="1"/>
  <c r="I355" i="1"/>
  <c r="J355" i="1"/>
  <c r="K355" i="1"/>
  <c r="L355" i="1" s="1"/>
  <c r="C356" i="1"/>
  <c r="D356" i="1"/>
  <c r="E356" i="1" s="1"/>
  <c r="F356" i="1"/>
  <c r="G356" i="1" s="1"/>
  <c r="H356" i="1"/>
  <c r="I356" i="1"/>
  <c r="J356" i="1"/>
  <c r="Q356" i="1" s="1"/>
  <c r="K356" i="1"/>
  <c r="L356" i="1" s="1"/>
  <c r="C357" i="1"/>
  <c r="D357" i="1"/>
  <c r="E357" i="1" s="1"/>
  <c r="F357" i="1"/>
  <c r="G357" i="1" s="1"/>
  <c r="H357" i="1"/>
  <c r="I357" i="1"/>
  <c r="J357" i="1"/>
  <c r="M357" i="1" s="1"/>
  <c r="N357" i="1" s="1"/>
  <c r="AA357" i="1" s="1"/>
  <c r="AB357" i="1" s="1"/>
  <c r="K357" i="1"/>
  <c r="L357" i="1" s="1"/>
  <c r="C358" i="1"/>
  <c r="D358" i="1"/>
  <c r="E358" i="1" s="1"/>
  <c r="F358" i="1"/>
  <c r="G358" i="1" s="1"/>
  <c r="H358" i="1"/>
  <c r="I358" i="1"/>
  <c r="J358" i="1"/>
  <c r="K358" i="1"/>
  <c r="L358" i="1" s="1"/>
  <c r="C359" i="1"/>
  <c r="D359" i="1"/>
  <c r="E359" i="1" s="1"/>
  <c r="F359" i="1"/>
  <c r="G359" i="1" s="1"/>
  <c r="H359" i="1"/>
  <c r="I359" i="1"/>
  <c r="J359" i="1"/>
  <c r="M359" i="1" s="1"/>
  <c r="N359" i="1" s="1"/>
  <c r="AA359" i="1" s="1"/>
  <c r="AB359" i="1" s="1"/>
  <c r="K359" i="1"/>
  <c r="L359" i="1" s="1"/>
  <c r="C360" i="1"/>
  <c r="D360" i="1"/>
  <c r="E360" i="1" s="1"/>
  <c r="F360" i="1"/>
  <c r="G360" i="1" s="1"/>
  <c r="H360" i="1"/>
  <c r="I360" i="1"/>
  <c r="J360" i="1"/>
  <c r="Q360" i="1" s="1"/>
  <c r="K360" i="1"/>
  <c r="L360" i="1" s="1"/>
  <c r="C361" i="1"/>
  <c r="D361" i="1"/>
  <c r="E361" i="1" s="1"/>
  <c r="F361" i="1"/>
  <c r="G361" i="1" s="1"/>
  <c r="H361" i="1"/>
  <c r="I361" i="1"/>
  <c r="J361" i="1"/>
  <c r="K361" i="1"/>
  <c r="L361" i="1" s="1"/>
  <c r="C362" i="1"/>
  <c r="D362" i="1"/>
  <c r="E362" i="1" s="1"/>
  <c r="F362" i="1"/>
  <c r="G362" i="1" s="1"/>
  <c r="H362" i="1"/>
  <c r="I362" i="1"/>
  <c r="J362" i="1"/>
  <c r="K362" i="1"/>
  <c r="L362" i="1" s="1"/>
  <c r="C363" i="1"/>
  <c r="D363" i="1"/>
  <c r="E363" i="1" s="1"/>
  <c r="F363" i="1"/>
  <c r="G363" i="1" s="1"/>
  <c r="H363" i="1"/>
  <c r="I363" i="1"/>
  <c r="J363" i="1"/>
  <c r="K363" i="1"/>
  <c r="L363" i="1" s="1"/>
  <c r="C364" i="1"/>
  <c r="D364" i="1"/>
  <c r="E364" i="1" s="1"/>
  <c r="F364" i="1"/>
  <c r="G364" i="1" s="1"/>
  <c r="H364" i="1"/>
  <c r="I364" i="1"/>
  <c r="J364" i="1"/>
  <c r="K364" i="1"/>
  <c r="L364" i="1" s="1"/>
  <c r="C365" i="1"/>
  <c r="D365" i="1"/>
  <c r="E365" i="1" s="1"/>
  <c r="F365" i="1"/>
  <c r="G365" i="1" s="1"/>
  <c r="H365" i="1"/>
  <c r="I365" i="1"/>
  <c r="J365" i="1"/>
  <c r="Q365" i="1" s="1"/>
  <c r="K365" i="1"/>
  <c r="L365" i="1" s="1"/>
  <c r="C366" i="1"/>
  <c r="D366" i="1"/>
  <c r="E366" i="1" s="1"/>
  <c r="F366" i="1"/>
  <c r="G366" i="1" s="1"/>
  <c r="H366" i="1"/>
  <c r="I366" i="1"/>
  <c r="J366" i="1"/>
  <c r="K366" i="1"/>
  <c r="L366" i="1" s="1"/>
  <c r="C367" i="1"/>
  <c r="D367" i="1"/>
  <c r="E367" i="1" s="1"/>
  <c r="F367" i="1"/>
  <c r="G367" i="1" s="1"/>
  <c r="H367" i="1"/>
  <c r="I367" i="1"/>
  <c r="J367" i="1"/>
  <c r="Q367" i="1" s="1"/>
  <c r="K367" i="1"/>
  <c r="L367" i="1" s="1"/>
  <c r="C368" i="1"/>
  <c r="D368" i="1"/>
  <c r="E368" i="1" s="1"/>
  <c r="F368" i="1"/>
  <c r="G368" i="1" s="1"/>
  <c r="H368" i="1"/>
  <c r="I368" i="1"/>
  <c r="J368" i="1"/>
  <c r="R368" i="1" s="1"/>
  <c r="K368" i="1"/>
  <c r="L368" i="1" s="1"/>
  <c r="C369" i="1"/>
  <c r="D369" i="1"/>
  <c r="E369" i="1" s="1"/>
  <c r="F369" i="1"/>
  <c r="G369" i="1" s="1"/>
  <c r="H369" i="1"/>
  <c r="I369" i="1"/>
  <c r="J369" i="1"/>
  <c r="Q369" i="1" s="1"/>
  <c r="K369" i="1"/>
  <c r="L369" i="1" s="1"/>
  <c r="C370" i="1"/>
  <c r="D370" i="1"/>
  <c r="E370" i="1" s="1"/>
  <c r="F370" i="1"/>
  <c r="G370" i="1" s="1"/>
  <c r="H370" i="1"/>
  <c r="I370" i="1"/>
  <c r="J370" i="1"/>
  <c r="R370" i="1" s="1"/>
  <c r="K370" i="1"/>
  <c r="L370" i="1" s="1"/>
  <c r="C371" i="1"/>
  <c r="D371" i="1"/>
  <c r="E371" i="1" s="1"/>
  <c r="F371" i="1"/>
  <c r="G371" i="1" s="1"/>
  <c r="H371" i="1"/>
  <c r="I371" i="1"/>
  <c r="J371" i="1"/>
  <c r="Q371" i="1" s="1"/>
  <c r="K371" i="1"/>
  <c r="L371" i="1" s="1"/>
  <c r="C372" i="1"/>
  <c r="D372" i="1"/>
  <c r="E372" i="1" s="1"/>
  <c r="F372" i="1"/>
  <c r="G372" i="1" s="1"/>
  <c r="H372" i="1"/>
  <c r="I372" i="1"/>
  <c r="J372" i="1"/>
  <c r="R372" i="1" s="1"/>
  <c r="K372" i="1"/>
  <c r="L372" i="1" s="1"/>
  <c r="C373" i="1"/>
  <c r="D373" i="1"/>
  <c r="E373" i="1" s="1"/>
  <c r="F373" i="1"/>
  <c r="G373" i="1" s="1"/>
  <c r="H373" i="1"/>
  <c r="I373" i="1"/>
  <c r="J373" i="1"/>
  <c r="Q373" i="1" s="1"/>
  <c r="K373" i="1"/>
  <c r="L373" i="1" s="1"/>
  <c r="C374" i="1"/>
  <c r="D374" i="1"/>
  <c r="E374" i="1" s="1"/>
  <c r="F374" i="1"/>
  <c r="G374" i="1" s="1"/>
  <c r="H374" i="1"/>
  <c r="I374" i="1"/>
  <c r="J374" i="1"/>
  <c r="R374" i="1" s="1"/>
  <c r="K374" i="1"/>
  <c r="L374" i="1" s="1"/>
  <c r="C375" i="1"/>
  <c r="D375" i="1"/>
  <c r="E375" i="1" s="1"/>
  <c r="F375" i="1"/>
  <c r="G375" i="1" s="1"/>
  <c r="H375" i="1"/>
  <c r="I375" i="1"/>
  <c r="J375" i="1"/>
  <c r="Q375" i="1" s="1"/>
  <c r="K375" i="1"/>
  <c r="L375" i="1" s="1"/>
  <c r="C376" i="1"/>
  <c r="D376" i="1"/>
  <c r="E376" i="1" s="1"/>
  <c r="F376" i="1"/>
  <c r="G376" i="1" s="1"/>
  <c r="H376" i="1"/>
  <c r="I376" i="1"/>
  <c r="J376" i="1"/>
  <c r="M376" i="1" s="1"/>
  <c r="K376" i="1"/>
  <c r="L376" i="1" s="1"/>
  <c r="C377" i="1"/>
  <c r="D377" i="1"/>
  <c r="E377" i="1" s="1"/>
  <c r="F377" i="1"/>
  <c r="G377" i="1" s="1"/>
  <c r="H377" i="1"/>
  <c r="I377" i="1"/>
  <c r="J377" i="1"/>
  <c r="Q377" i="1" s="1"/>
  <c r="K377" i="1"/>
  <c r="L377" i="1" s="1"/>
  <c r="C378" i="1"/>
  <c r="D378" i="1"/>
  <c r="E378" i="1" s="1"/>
  <c r="F378" i="1"/>
  <c r="G378" i="1" s="1"/>
  <c r="H378" i="1"/>
  <c r="I378" i="1"/>
  <c r="J378" i="1"/>
  <c r="K378" i="1"/>
  <c r="L378" i="1" s="1"/>
  <c r="C379" i="1"/>
  <c r="D379" i="1"/>
  <c r="E379" i="1" s="1"/>
  <c r="F379" i="1"/>
  <c r="G379" i="1" s="1"/>
  <c r="H379" i="1"/>
  <c r="I379" i="1"/>
  <c r="J379" i="1"/>
  <c r="Q379" i="1" s="1"/>
  <c r="K379" i="1"/>
  <c r="L379" i="1" s="1"/>
  <c r="C380" i="1"/>
  <c r="D380" i="1"/>
  <c r="E380" i="1" s="1"/>
  <c r="F380" i="1"/>
  <c r="G380" i="1" s="1"/>
  <c r="H380" i="1"/>
  <c r="I380" i="1"/>
  <c r="J380" i="1"/>
  <c r="M380" i="1" s="1"/>
  <c r="K380" i="1"/>
  <c r="L380" i="1" s="1"/>
  <c r="C381" i="1"/>
  <c r="D381" i="1"/>
  <c r="E381" i="1" s="1"/>
  <c r="F381" i="1"/>
  <c r="G381" i="1" s="1"/>
  <c r="H381" i="1"/>
  <c r="I381" i="1"/>
  <c r="J381" i="1"/>
  <c r="Q381" i="1" s="1"/>
  <c r="K381" i="1"/>
  <c r="L381" i="1" s="1"/>
  <c r="C382" i="1"/>
  <c r="D382" i="1"/>
  <c r="E382" i="1" s="1"/>
  <c r="F382" i="1"/>
  <c r="G382" i="1" s="1"/>
  <c r="H382" i="1"/>
  <c r="I382" i="1"/>
  <c r="J382" i="1"/>
  <c r="M382" i="1" s="1"/>
  <c r="N382" i="1" s="1"/>
  <c r="AA382" i="1" s="1"/>
  <c r="AB382" i="1" s="1"/>
  <c r="K382" i="1"/>
  <c r="L382" i="1" s="1"/>
  <c r="C383" i="1"/>
  <c r="D383" i="1"/>
  <c r="E383" i="1" s="1"/>
  <c r="F383" i="1"/>
  <c r="G383" i="1" s="1"/>
  <c r="H383" i="1"/>
  <c r="I383" i="1"/>
  <c r="J383" i="1"/>
  <c r="Q383" i="1" s="1"/>
  <c r="K383" i="1"/>
  <c r="L383" i="1" s="1"/>
  <c r="C384" i="1"/>
  <c r="D384" i="1"/>
  <c r="E384" i="1" s="1"/>
  <c r="F384" i="1"/>
  <c r="G384" i="1" s="1"/>
  <c r="H384" i="1"/>
  <c r="I384" i="1"/>
  <c r="J384" i="1"/>
  <c r="K384" i="1"/>
  <c r="L384" i="1" s="1"/>
  <c r="C385" i="1"/>
  <c r="D385" i="1"/>
  <c r="E385" i="1" s="1"/>
  <c r="F385" i="1"/>
  <c r="G385" i="1" s="1"/>
  <c r="H385" i="1"/>
  <c r="I385" i="1"/>
  <c r="J385" i="1"/>
  <c r="Q385" i="1" s="1"/>
  <c r="K385" i="1"/>
  <c r="L385" i="1" s="1"/>
  <c r="C386" i="1"/>
  <c r="D386" i="1"/>
  <c r="E386" i="1" s="1"/>
  <c r="F386" i="1"/>
  <c r="G386" i="1" s="1"/>
  <c r="H386" i="1"/>
  <c r="I386" i="1"/>
  <c r="J386" i="1"/>
  <c r="M386" i="1" s="1"/>
  <c r="N386" i="1" s="1"/>
  <c r="AA386" i="1" s="1"/>
  <c r="AB386" i="1" s="1"/>
  <c r="K386" i="1"/>
  <c r="L386" i="1" s="1"/>
  <c r="C387" i="1"/>
  <c r="D387" i="1"/>
  <c r="E387" i="1" s="1"/>
  <c r="F387" i="1"/>
  <c r="G387" i="1" s="1"/>
  <c r="H387" i="1"/>
  <c r="I387" i="1"/>
  <c r="J387" i="1"/>
  <c r="Q387" i="1" s="1"/>
  <c r="K387" i="1"/>
  <c r="L387" i="1" s="1"/>
  <c r="C388" i="1"/>
  <c r="D388" i="1"/>
  <c r="E388" i="1" s="1"/>
  <c r="F388" i="1"/>
  <c r="G388" i="1" s="1"/>
  <c r="H388" i="1"/>
  <c r="I388" i="1"/>
  <c r="J388" i="1"/>
  <c r="M388" i="1" s="1"/>
  <c r="N388" i="1" s="1"/>
  <c r="AA388" i="1" s="1"/>
  <c r="AB388" i="1" s="1"/>
  <c r="K388" i="1"/>
  <c r="L388" i="1" s="1"/>
  <c r="C389" i="1"/>
  <c r="D389" i="1"/>
  <c r="E389" i="1" s="1"/>
  <c r="F389" i="1"/>
  <c r="G389" i="1" s="1"/>
  <c r="H389" i="1"/>
  <c r="I389" i="1"/>
  <c r="J389" i="1"/>
  <c r="K389" i="1"/>
  <c r="L389" i="1" s="1"/>
  <c r="C390" i="1"/>
  <c r="D390" i="1"/>
  <c r="E390" i="1" s="1"/>
  <c r="F390" i="1"/>
  <c r="G390" i="1" s="1"/>
  <c r="H390" i="1"/>
  <c r="I390" i="1"/>
  <c r="J390" i="1"/>
  <c r="M390" i="1" s="1"/>
  <c r="N390" i="1" s="1"/>
  <c r="AA390" i="1" s="1"/>
  <c r="AB390" i="1" s="1"/>
  <c r="K390" i="1"/>
  <c r="L390" i="1" s="1"/>
  <c r="C391" i="1"/>
  <c r="D391" i="1"/>
  <c r="E391" i="1" s="1"/>
  <c r="F391" i="1"/>
  <c r="G391" i="1" s="1"/>
  <c r="H391" i="1"/>
  <c r="I391" i="1"/>
  <c r="J391" i="1"/>
  <c r="Q391" i="1" s="1"/>
  <c r="K391" i="1"/>
  <c r="L391" i="1" s="1"/>
  <c r="C392" i="1"/>
  <c r="D392" i="1"/>
  <c r="E392" i="1" s="1"/>
  <c r="F392" i="1"/>
  <c r="G392" i="1" s="1"/>
  <c r="H392" i="1"/>
  <c r="I392" i="1"/>
  <c r="J392" i="1"/>
  <c r="M392" i="1" s="1"/>
  <c r="N392" i="1" s="1"/>
  <c r="AA392" i="1" s="1"/>
  <c r="AB392" i="1" s="1"/>
  <c r="K392" i="1"/>
  <c r="L392" i="1" s="1"/>
  <c r="C393" i="1"/>
  <c r="D393" i="1"/>
  <c r="E393" i="1" s="1"/>
  <c r="F393" i="1"/>
  <c r="G393" i="1" s="1"/>
  <c r="H393" i="1"/>
  <c r="I393" i="1"/>
  <c r="J393" i="1"/>
  <c r="Q393" i="1" s="1"/>
  <c r="K393" i="1"/>
  <c r="L393" i="1" s="1"/>
  <c r="C394" i="1"/>
  <c r="D394" i="1"/>
  <c r="E394" i="1" s="1"/>
  <c r="F394" i="1"/>
  <c r="G394" i="1" s="1"/>
  <c r="H394" i="1"/>
  <c r="I394" i="1"/>
  <c r="J394" i="1"/>
  <c r="M394" i="1" s="1"/>
  <c r="N394" i="1" s="1"/>
  <c r="AA394" i="1" s="1"/>
  <c r="AB394" i="1" s="1"/>
  <c r="K394" i="1"/>
  <c r="L394" i="1" s="1"/>
  <c r="C395" i="1"/>
  <c r="D395" i="1"/>
  <c r="E395" i="1" s="1"/>
  <c r="F395" i="1"/>
  <c r="G395" i="1" s="1"/>
  <c r="H395" i="1"/>
  <c r="I395" i="1"/>
  <c r="J395" i="1"/>
  <c r="Q395" i="1" s="1"/>
  <c r="K395" i="1"/>
  <c r="L395" i="1" s="1"/>
  <c r="C396" i="1"/>
  <c r="D396" i="1"/>
  <c r="E396" i="1" s="1"/>
  <c r="F396" i="1"/>
  <c r="G396" i="1" s="1"/>
  <c r="H396" i="1"/>
  <c r="I396" i="1"/>
  <c r="J396" i="1"/>
  <c r="K396" i="1"/>
  <c r="L396" i="1" s="1"/>
  <c r="C397" i="1"/>
  <c r="D397" i="1"/>
  <c r="E397" i="1" s="1"/>
  <c r="F397" i="1"/>
  <c r="G397" i="1" s="1"/>
  <c r="H397" i="1"/>
  <c r="I397" i="1"/>
  <c r="J397" i="1"/>
  <c r="Q397" i="1" s="1"/>
  <c r="K397" i="1"/>
  <c r="L397" i="1" s="1"/>
  <c r="C398" i="1"/>
  <c r="D398" i="1"/>
  <c r="E398" i="1" s="1"/>
  <c r="F398" i="1"/>
  <c r="G398" i="1" s="1"/>
  <c r="H398" i="1"/>
  <c r="I398" i="1"/>
  <c r="J398" i="1"/>
  <c r="M398" i="1" s="1"/>
  <c r="N398" i="1" s="1"/>
  <c r="AA398" i="1" s="1"/>
  <c r="AB398" i="1" s="1"/>
  <c r="K398" i="1"/>
  <c r="L398" i="1" s="1"/>
  <c r="C399" i="1"/>
  <c r="D399" i="1"/>
  <c r="E399" i="1" s="1"/>
  <c r="F399" i="1"/>
  <c r="G399" i="1" s="1"/>
  <c r="H399" i="1"/>
  <c r="I399" i="1"/>
  <c r="J399" i="1"/>
  <c r="Q399" i="1" s="1"/>
  <c r="K399" i="1"/>
  <c r="L399" i="1" s="1"/>
  <c r="C400" i="1"/>
  <c r="D400" i="1"/>
  <c r="E400" i="1" s="1"/>
  <c r="F400" i="1"/>
  <c r="G400" i="1" s="1"/>
  <c r="H400" i="1"/>
  <c r="I400" i="1"/>
  <c r="J400" i="1"/>
  <c r="M400" i="1" s="1"/>
  <c r="N400" i="1" s="1"/>
  <c r="AA400" i="1" s="1"/>
  <c r="AB400" i="1" s="1"/>
  <c r="K400" i="1"/>
  <c r="L400" i="1" s="1"/>
  <c r="C401" i="1"/>
  <c r="D401" i="1"/>
  <c r="E401" i="1" s="1"/>
  <c r="F401" i="1"/>
  <c r="G401" i="1" s="1"/>
  <c r="H401" i="1"/>
  <c r="I401" i="1"/>
  <c r="J401" i="1"/>
  <c r="Q401" i="1" s="1"/>
  <c r="K401" i="1"/>
  <c r="L401" i="1" s="1"/>
  <c r="C402" i="1"/>
  <c r="D402" i="1"/>
  <c r="E402" i="1" s="1"/>
  <c r="F402" i="1"/>
  <c r="G402" i="1" s="1"/>
  <c r="H402" i="1"/>
  <c r="I402" i="1"/>
  <c r="J402" i="1"/>
  <c r="M402" i="1" s="1"/>
  <c r="N402" i="1" s="1"/>
  <c r="AA402" i="1" s="1"/>
  <c r="AB402" i="1" s="1"/>
  <c r="K402" i="1"/>
  <c r="L402" i="1" s="1"/>
  <c r="C403" i="1"/>
  <c r="D403" i="1"/>
  <c r="E403" i="1" s="1"/>
  <c r="F403" i="1"/>
  <c r="G403" i="1" s="1"/>
  <c r="H403" i="1"/>
  <c r="I403" i="1"/>
  <c r="J403" i="1"/>
  <c r="Q403" i="1" s="1"/>
  <c r="K403" i="1"/>
  <c r="L403" i="1" s="1"/>
  <c r="C404" i="1"/>
  <c r="D404" i="1"/>
  <c r="E404" i="1" s="1"/>
  <c r="F404" i="1"/>
  <c r="G404" i="1" s="1"/>
  <c r="H404" i="1"/>
  <c r="I404" i="1"/>
  <c r="J404" i="1"/>
  <c r="M404" i="1" s="1"/>
  <c r="N404" i="1" s="1"/>
  <c r="AA404" i="1" s="1"/>
  <c r="AB404" i="1" s="1"/>
  <c r="K404" i="1"/>
  <c r="L404" i="1" s="1"/>
  <c r="C405" i="1"/>
  <c r="D405" i="1"/>
  <c r="E405" i="1" s="1"/>
  <c r="F405" i="1"/>
  <c r="G405" i="1" s="1"/>
  <c r="H405" i="1"/>
  <c r="I405" i="1"/>
  <c r="J405" i="1"/>
  <c r="Q405" i="1" s="1"/>
  <c r="K405" i="1"/>
  <c r="L405" i="1" s="1"/>
  <c r="C406" i="1"/>
  <c r="D406" i="1"/>
  <c r="E406" i="1" s="1"/>
  <c r="F406" i="1"/>
  <c r="G406" i="1" s="1"/>
  <c r="H406" i="1"/>
  <c r="I406" i="1"/>
  <c r="J406" i="1"/>
  <c r="M406" i="1" s="1"/>
  <c r="N406" i="1" s="1"/>
  <c r="AA406" i="1" s="1"/>
  <c r="AB406" i="1" s="1"/>
  <c r="K406" i="1"/>
  <c r="L406" i="1" s="1"/>
  <c r="C407" i="1"/>
  <c r="D407" i="1"/>
  <c r="E407" i="1" s="1"/>
  <c r="F407" i="1"/>
  <c r="G407" i="1" s="1"/>
  <c r="H407" i="1"/>
  <c r="I407" i="1"/>
  <c r="J407" i="1"/>
  <c r="Q407" i="1" s="1"/>
  <c r="K407" i="1"/>
  <c r="L407" i="1" s="1"/>
  <c r="C408" i="1"/>
  <c r="D408" i="1"/>
  <c r="E408" i="1" s="1"/>
  <c r="F408" i="1"/>
  <c r="G408" i="1" s="1"/>
  <c r="H408" i="1"/>
  <c r="I408" i="1"/>
  <c r="J408" i="1"/>
  <c r="M408" i="1" s="1"/>
  <c r="N408" i="1" s="1"/>
  <c r="AA408" i="1" s="1"/>
  <c r="AB408" i="1" s="1"/>
  <c r="K408" i="1"/>
  <c r="L408" i="1" s="1"/>
  <c r="C409" i="1"/>
  <c r="D409" i="1"/>
  <c r="E409" i="1" s="1"/>
  <c r="F409" i="1"/>
  <c r="G409" i="1" s="1"/>
  <c r="H409" i="1"/>
  <c r="I409" i="1"/>
  <c r="J409" i="1"/>
  <c r="Q409" i="1" s="1"/>
  <c r="K409" i="1"/>
  <c r="L409" i="1" s="1"/>
  <c r="C410" i="1"/>
  <c r="D410" i="1"/>
  <c r="E410" i="1" s="1"/>
  <c r="F410" i="1"/>
  <c r="G410" i="1" s="1"/>
  <c r="H410" i="1"/>
  <c r="I410" i="1"/>
  <c r="J410" i="1"/>
  <c r="K410" i="1"/>
  <c r="L410" i="1" s="1"/>
  <c r="C411" i="1"/>
  <c r="D411" i="1"/>
  <c r="E411" i="1" s="1"/>
  <c r="F411" i="1"/>
  <c r="G411" i="1" s="1"/>
  <c r="H411" i="1"/>
  <c r="I411" i="1"/>
  <c r="J411" i="1"/>
  <c r="M411" i="1" s="1"/>
  <c r="K411" i="1"/>
  <c r="L411" i="1" s="1"/>
  <c r="C412" i="1"/>
  <c r="D412" i="1"/>
  <c r="E412" i="1" s="1"/>
  <c r="F412" i="1"/>
  <c r="G412" i="1" s="1"/>
  <c r="H412" i="1"/>
  <c r="I412" i="1"/>
  <c r="J412" i="1"/>
  <c r="M412" i="1" s="1"/>
  <c r="N412" i="1" s="1"/>
  <c r="AA412" i="1" s="1"/>
  <c r="AB412" i="1" s="1"/>
  <c r="K412" i="1"/>
  <c r="L412" i="1" s="1"/>
  <c r="C413" i="1"/>
  <c r="D413" i="1"/>
  <c r="E413" i="1" s="1"/>
  <c r="F413" i="1"/>
  <c r="G413" i="1" s="1"/>
  <c r="H413" i="1"/>
  <c r="I413" i="1"/>
  <c r="J413" i="1"/>
  <c r="M413" i="1" s="1"/>
  <c r="N413" i="1" s="1"/>
  <c r="AA413" i="1" s="1"/>
  <c r="AB413" i="1" s="1"/>
  <c r="K413" i="1"/>
  <c r="L413" i="1" s="1"/>
  <c r="C414" i="1"/>
  <c r="D414" i="1"/>
  <c r="E414" i="1" s="1"/>
  <c r="F414" i="1"/>
  <c r="G414" i="1" s="1"/>
  <c r="H414" i="1"/>
  <c r="I414" i="1"/>
  <c r="J414" i="1"/>
  <c r="K414" i="1"/>
  <c r="L414" i="1" s="1"/>
  <c r="C415" i="1"/>
  <c r="D415" i="1"/>
  <c r="E415" i="1" s="1"/>
  <c r="F415" i="1"/>
  <c r="G415" i="1" s="1"/>
  <c r="H415" i="1"/>
  <c r="I415" i="1"/>
  <c r="J415" i="1"/>
  <c r="Q415" i="1" s="1"/>
  <c r="K415" i="1"/>
  <c r="L415" i="1" s="1"/>
  <c r="C416" i="1"/>
  <c r="D416" i="1"/>
  <c r="E416" i="1" s="1"/>
  <c r="F416" i="1"/>
  <c r="G416" i="1" s="1"/>
  <c r="H416" i="1"/>
  <c r="I416" i="1"/>
  <c r="J416" i="1"/>
  <c r="R416" i="1" s="1"/>
  <c r="K416" i="1"/>
  <c r="L416" i="1" s="1"/>
  <c r="C417" i="1"/>
  <c r="D417" i="1"/>
  <c r="E417" i="1" s="1"/>
  <c r="F417" i="1"/>
  <c r="G417" i="1" s="1"/>
  <c r="H417" i="1"/>
  <c r="I417" i="1"/>
  <c r="J417" i="1"/>
  <c r="M417" i="1" s="1"/>
  <c r="N417" i="1" s="1"/>
  <c r="AA417" i="1" s="1"/>
  <c r="AB417" i="1" s="1"/>
  <c r="K417" i="1"/>
  <c r="L417" i="1" s="1"/>
  <c r="C418" i="1"/>
  <c r="D418" i="1"/>
  <c r="E418" i="1" s="1"/>
  <c r="F418" i="1"/>
  <c r="G418" i="1" s="1"/>
  <c r="H418" i="1"/>
  <c r="I418" i="1"/>
  <c r="J418" i="1"/>
  <c r="K418" i="1"/>
  <c r="L418" i="1" s="1"/>
  <c r="C419" i="1"/>
  <c r="D419" i="1"/>
  <c r="E419" i="1" s="1"/>
  <c r="F419" i="1"/>
  <c r="G419" i="1" s="1"/>
  <c r="H419" i="1"/>
  <c r="I419" i="1"/>
  <c r="J419" i="1"/>
  <c r="Q419" i="1" s="1"/>
  <c r="K419" i="1"/>
  <c r="L419" i="1" s="1"/>
  <c r="C420" i="1"/>
  <c r="D420" i="1"/>
  <c r="E420" i="1" s="1"/>
  <c r="F420" i="1"/>
  <c r="G420" i="1" s="1"/>
  <c r="H420" i="1"/>
  <c r="I420" i="1"/>
  <c r="J420" i="1"/>
  <c r="R420" i="1" s="1"/>
  <c r="K420" i="1"/>
  <c r="L420" i="1" s="1"/>
  <c r="C421" i="1"/>
  <c r="D421" i="1"/>
  <c r="E421" i="1" s="1"/>
  <c r="F421" i="1"/>
  <c r="G421" i="1" s="1"/>
  <c r="H421" i="1"/>
  <c r="I421" i="1"/>
  <c r="J421" i="1"/>
  <c r="M421" i="1" s="1"/>
  <c r="N421" i="1" s="1"/>
  <c r="AA421" i="1" s="1"/>
  <c r="AB421" i="1" s="1"/>
  <c r="K421" i="1"/>
  <c r="L421" i="1" s="1"/>
  <c r="C422" i="1"/>
  <c r="D422" i="1"/>
  <c r="E422" i="1" s="1"/>
  <c r="F422" i="1"/>
  <c r="G422" i="1" s="1"/>
  <c r="H422" i="1"/>
  <c r="I422" i="1"/>
  <c r="J422" i="1"/>
  <c r="K422" i="1"/>
  <c r="L422" i="1" s="1"/>
  <c r="C423" i="1"/>
  <c r="D423" i="1"/>
  <c r="E423" i="1" s="1"/>
  <c r="F423" i="1"/>
  <c r="G423" i="1" s="1"/>
  <c r="H423" i="1"/>
  <c r="I423" i="1"/>
  <c r="J423" i="1"/>
  <c r="K423" i="1"/>
  <c r="L423" i="1" s="1"/>
  <c r="C424" i="1"/>
  <c r="D424" i="1"/>
  <c r="E424" i="1" s="1"/>
  <c r="F424" i="1"/>
  <c r="G424" i="1" s="1"/>
  <c r="H424" i="1"/>
  <c r="I424" i="1"/>
  <c r="J424" i="1"/>
  <c r="R424" i="1" s="1"/>
  <c r="K424" i="1"/>
  <c r="L424" i="1" s="1"/>
  <c r="C425" i="1"/>
  <c r="D425" i="1"/>
  <c r="E425" i="1" s="1"/>
  <c r="F425" i="1"/>
  <c r="G425" i="1" s="1"/>
  <c r="H425" i="1"/>
  <c r="I425" i="1"/>
  <c r="J425" i="1"/>
  <c r="M425" i="1" s="1"/>
  <c r="N425" i="1" s="1"/>
  <c r="AA425" i="1" s="1"/>
  <c r="AB425" i="1" s="1"/>
  <c r="K425" i="1"/>
  <c r="L425" i="1" s="1"/>
  <c r="C426" i="1"/>
  <c r="D426" i="1"/>
  <c r="E426" i="1" s="1"/>
  <c r="F426" i="1"/>
  <c r="G426" i="1" s="1"/>
  <c r="H426" i="1"/>
  <c r="I426" i="1"/>
  <c r="J426" i="1"/>
  <c r="K426" i="1"/>
  <c r="L426" i="1" s="1"/>
  <c r="C427" i="1"/>
  <c r="D427" i="1"/>
  <c r="E427" i="1" s="1"/>
  <c r="F427" i="1"/>
  <c r="G427" i="1" s="1"/>
  <c r="H427" i="1"/>
  <c r="I427" i="1"/>
  <c r="J427" i="1"/>
  <c r="R427" i="1" s="1"/>
  <c r="K427" i="1"/>
  <c r="L427" i="1" s="1"/>
  <c r="C428" i="1"/>
  <c r="D428" i="1"/>
  <c r="E428" i="1" s="1"/>
  <c r="F428" i="1"/>
  <c r="G428" i="1" s="1"/>
  <c r="H428" i="1"/>
  <c r="I428" i="1"/>
  <c r="J428" i="1"/>
  <c r="Q428" i="1" s="1"/>
  <c r="K428" i="1"/>
  <c r="L428" i="1" s="1"/>
  <c r="C429" i="1"/>
  <c r="D429" i="1"/>
  <c r="E429" i="1" s="1"/>
  <c r="F429" i="1"/>
  <c r="G429" i="1" s="1"/>
  <c r="H429" i="1"/>
  <c r="I429" i="1"/>
  <c r="J429" i="1"/>
  <c r="R429" i="1" s="1"/>
  <c r="K429" i="1"/>
  <c r="L429" i="1" s="1"/>
  <c r="C430" i="1"/>
  <c r="D430" i="1"/>
  <c r="E430" i="1" s="1"/>
  <c r="F430" i="1"/>
  <c r="G430" i="1" s="1"/>
  <c r="H430" i="1"/>
  <c r="I430" i="1"/>
  <c r="J430" i="1"/>
  <c r="R430" i="1" s="1"/>
  <c r="K430" i="1"/>
  <c r="L430" i="1" s="1"/>
  <c r="C431" i="1"/>
  <c r="D431" i="1"/>
  <c r="E431" i="1" s="1"/>
  <c r="F431" i="1"/>
  <c r="G431" i="1" s="1"/>
  <c r="H431" i="1"/>
  <c r="I431" i="1"/>
  <c r="J431" i="1"/>
  <c r="R431" i="1" s="1"/>
  <c r="K431" i="1"/>
  <c r="L431" i="1" s="1"/>
  <c r="C432" i="1"/>
  <c r="D432" i="1"/>
  <c r="E432" i="1" s="1"/>
  <c r="F432" i="1"/>
  <c r="G432" i="1" s="1"/>
  <c r="H432" i="1"/>
  <c r="I432" i="1"/>
  <c r="J432" i="1"/>
  <c r="Q432" i="1" s="1"/>
  <c r="K432" i="1"/>
  <c r="L432" i="1" s="1"/>
  <c r="C433" i="1"/>
  <c r="D433" i="1"/>
  <c r="E433" i="1" s="1"/>
  <c r="F433" i="1"/>
  <c r="G433" i="1" s="1"/>
  <c r="H433" i="1"/>
  <c r="I433" i="1"/>
  <c r="J433" i="1"/>
  <c r="K433" i="1"/>
  <c r="L433" i="1" s="1"/>
  <c r="C434" i="1"/>
  <c r="D434" i="1"/>
  <c r="E434" i="1" s="1"/>
  <c r="F434" i="1"/>
  <c r="G434" i="1" s="1"/>
  <c r="H434" i="1"/>
  <c r="I434" i="1"/>
  <c r="J434" i="1"/>
  <c r="M434" i="1" s="1"/>
  <c r="K434" i="1"/>
  <c r="L434" i="1" s="1"/>
  <c r="C435" i="1"/>
  <c r="D435" i="1"/>
  <c r="E435" i="1" s="1"/>
  <c r="F435" i="1"/>
  <c r="G435" i="1" s="1"/>
  <c r="H435" i="1"/>
  <c r="I435" i="1"/>
  <c r="J435" i="1"/>
  <c r="M435" i="1" s="1"/>
  <c r="K435" i="1"/>
  <c r="L435" i="1" s="1"/>
  <c r="C436" i="1"/>
  <c r="D436" i="1"/>
  <c r="E436" i="1" s="1"/>
  <c r="F436" i="1"/>
  <c r="G436" i="1" s="1"/>
  <c r="H436" i="1"/>
  <c r="I436" i="1"/>
  <c r="J436" i="1"/>
  <c r="Q436" i="1" s="1"/>
  <c r="K436" i="1"/>
  <c r="L436" i="1" s="1"/>
  <c r="C437" i="1"/>
  <c r="D437" i="1"/>
  <c r="E437" i="1" s="1"/>
  <c r="F437" i="1"/>
  <c r="G437" i="1" s="1"/>
  <c r="H437" i="1"/>
  <c r="I437" i="1"/>
  <c r="J437" i="1"/>
  <c r="R437" i="1" s="1"/>
  <c r="K437" i="1"/>
  <c r="L437" i="1" s="1"/>
  <c r="C438" i="1"/>
  <c r="D438" i="1"/>
  <c r="E438" i="1" s="1"/>
  <c r="F438" i="1"/>
  <c r="G438" i="1" s="1"/>
  <c r="H438" i="1"/>
  <c r="I438" i="1"/>
  <c r="J438" i="1"/>
  <c r="K438" i="1"/>
  <c r="L438" i="1" s="1"/>
  <c r="C439" i="1"/>
  <c r="D439" i="1"/>
  <c r="E439" i="1" s="1"/>
  <c r="F439" i="1"/>
  <c r="G439" i="1" s="1"/>
  <c r="H439" i="1"/>
  <c r="I439" i="1"/>
  <c r="J439" i="1"/>
  <c r="Q439" i="1" s="1"/>
  <c r="K439" i="1"/>
  <c r="L439" i="1" s="1"/>
  <c r="C440" i="1"/>
  <c r="D440" i="1"/>
  <c r="E440" i="1" s="1"/>
  <c r="F440" i="1"/>
  <c r="G440" i="1" s="1"/>
  <c r="H440" i="1"/>
  <c r="I440" i="1"/>
  <c r="J440" i="1"/>
  <c r="M440" i="1" s="1"/>
  <c r="K440" i="1"/>
  <c r="L440" i="1" s="1"/>
  <c r="C441" i="1"/>
  <c r="D441" i="1"/>
  <c r="E441" i="1" s="1"/>
  <c r="F441" i="1"/>
  <c r="G441" i="1" s="1"/>
  <c r="H441" i="1"/>
  <c r="I441" i="1"/>
  <c r="J441" i="1"/>
  <c r="M441" i="1" s="1"/>
  <c r="N441" i="1" s="1"/>
  <c r="AA441" i="1" s="1"/>
  <c r="AB441" i="1" s="1"/>
  <c r="K441" i="1"/>
  <c r="L441" i="1" s="1"/>
  <c r="C442" i="1"/>
  <c r="D442" i="1"/>
  <c r="E442" i="1" s="1"/>
  <c r="F442" i="1"/>
  <c r="G442" i="1" s="1"/>
  <c r="H442" i="1"/>
  <c r="I442" i="1"/>
  <c r="J442" i="1"/>
  <c r="M442" i="1" s="1"/>
  <c r="K442" i="1"/>
  <c r="L442" i="1" s="1"/>
  <c r="C443" i="1"/>
  <c r="D443" i="1"/>
  <c r="E443" i="1" s="1"/>
  <c r="F443" i="1"/>
  <c r="G443" i="1" s="1"/>
  <c r="H443" i="1"/>
  <c r="I443" i="1"/>
  <c r="J443" i="1"/>
  <c r="M443" i="1" s="1"/>
  <c r="N443" i="1" s="1"/>
  <c r="AA443" i="1" s="1"/>
  <c r="AB443" i="1" s="1"/>
  <c r="K443" i="1"/>
  <c r="L443" i="1" s="1"/>
  <c r="C444" i="1"/>
  <c r="D444" i="1"/>
  <c r="E444" i="1" s="1"/>
  <c r="F444" i="1"/>
  <c r="G444" i="1" s="1"/>
  <c r="H444" i="1"/>
  <c r="I444" i="1"/>
  <c r="J444" i="1"/>
  <c r="R444" i="1" s="1"/>
  <c r="K444" i="1"/>
  <c r="L444" i="1" s="1"/>
  <c r="C445" i="1"/>
  <c r="D445" i="1"/>
  <c r="E445" i="1" s="1"/>
  <c r="F445" i="1"/>
  <c r="G445" i="1" s="1"/>
  <c r="H445" i="1"/>
  <c r="I445" i="1"/>
  <c r="J445" i="1"/>
  <c r="M445" i="1" s="1"/>
  <c r="N445" i="1" s="1"/>
  <c r="AA445" i="1" s="1"/>
  <c r="AB445" i="1" s="1"/>
  <c r="K445" i="1"/>
  <c r="L445" i="1" s="1"/>
  <c r="C446" i="1"/>
  <c r="D446" i="1"/>
  <c r="E446" i="1" s="1"/>
  <c r="F446" i="1"/>
  <c r="G446" i="1" s="1"/>
  <c r="H446" i="1"/>
  <c r="I446" i="1"/>
  <c r="J446" i="1"/>
  <c r="Q446" i="1" s="1"/>
  <c r="K446" i="1"/>
  <c r="L446" i="1" s="1"/>
  <c r="C447" i="1"/>
  <c r="D447" i="1"/>
  <c r="E447" i="1" s="1"/>
  <c r="F447" i="1"/>
  <c r="G447" i="1" s="1"/>
  <c r="H447" i="1"/>
  <c r="I447" i="1"/>
  <c r="J447" i="1"/>
  <c r="R447" i="1" s="1"/>
  <c r="K447" i="1"/>
  <c r="L447" i="1" s="1"/>
  <c r="C448" i="1"/>
  <c r="D448" i="1"/>
  <c r="E448" i="1" s="1"/>
  <c r="F448" i="1"/>
  <c r="G448" i="1" s="1"/>
  <c r="H448" i="1"/>
  <c r="I448" i="1"/>
  <c r="J448" i="1"/>
  <c r="M448" i="1" s="1"/>
  <c r="K448" i="1"/>
  <c r="L448" i="1" s="1"/>
  <c r="C449" i="1"/>
  <c r="D449" i="1"/>
  <c r="E449" i="1" s="1"/>
  <c r="F449" i="1"/>
  <c r="G449" i="1" s="1"/>
  <c r="H449" i="1"/>
  <c r="I449" i="1"/>
  <c r="J449" i="1"/>
  <c r="R449" i="1" s="1"/>
  <c r="K449" i="1"/>
  <c r="L449" i="1" s="1"/>
  <c r="C450" i="1"/>
  <c r="D450" i="1"/>
  <c r="E450" i="1" s="1"/>
  <c r="F450" i="1"/>
  <c r="G450" i="1" s="1"/>
  <c r="H450" i="1"/>
  <c r="I450" i="1"/>
  <c r="J450" i="1"/>
  <c r="K450" i="1"/>
  <c r="L450" i="1" s="1"/>
  <c r="C451" i="1"/>
  <c r="D451" i="1"/>
  <c r="E451" i="1" s="1"/>
  <c r="F451" i="1"/>
  <c r="G451" i="1" s="1"/>
  <c r="H451" i="1"/>
  <c r="I451" i="1"/>
  <c r="J451" i="1"/>
  <c r="R451" i="1" s="1"/>
  <c r="K451" i="1"/>
  <c r="L451" i="1" s="1"/>
  <c r="C452" i="1"/>
  <c r="D452" i="1"/>
  <c r="E452" i="1" s="1"/>
  <c r="F452" i="1"/>
  <c r="G452" i="1" s="1"/>
  <c r="H452" i="1"/>
  <c r="I452" i="1"/>
  <c r="J452" i="1"/>
  <c r="K452" i="1"/>
  <c r="L452" i="1" s="1"/>
  <c r="C453" i="1"/>
  <c r="D453" i="1"/>
  <c r="E453" i="1" s="1"/>
  <c r="F453" i="1"/>
  <c r="G453" i="1" s="1"/>
  <c r="H453" i="1"/>
  <c r="I453" i="1"/>
  <c r="J453" i="1"/>
  <c r="R453" i="1" s="1"/>
  <c r="K453" i="1"/>
  <c r="L453" i="1" s="1"/>
  <c r="C454" i="1"/>
  <c r="D454" i="1"/>
  <c r="E454" i="1" s="1"/>
  <c r="F454" i="1"/>
  <c r="G454" i="1" s="1"/>
  <c r="H454" i="1"/>
  <c r="I454" i="1"/>
  <c r="J454" i="1"/>
  <c r="K454" i="1"/>
  <c r="L454" i="1" s="1"/>
  <c r="C455" i="1"/>
  <c r="D455" i="1"/>
  <c r="E455" i="1" s="1"/>
  <c r="F455" i="1"/>
  <c r="G455" i="1" s="1"/>
  <c r="H455" i="1"/>
  <c r="I455" i="1"/>
  <c r="J455" i="1"/>
  <c r="M455" i="1" s="1"/>
  <c r="K455" i="1"/>
  <c r="L455" i="1" s="1"/>
  <c r="C456" i="1"/>
  <c r="D456" i="1"/>
  <c r="E456" i="1" s="1"/>
  <c r="F456" i="1"/>
  <c r="G456" i="1" s="1"/>
  <c r="H456" i="1"/>
  <c r="I456" i="1"/>
  <c r="J456" i="1"/>
  <c r="M456" i="1" s="1"/>
  <c r="K456" i="1"/>
  <c r="L456" i="1" s="1"/>
  <c r="C457" i="1"/>
  <c r="D457" i="1"/>
  <c r="E457" i="1" s="1"/>
  <c r="F457" i="1"/>
  <c r="G457" i="1" s="1"/>
  <c r="H457" i="1"/>
  <c r="I457" i="1"/>
  <c r="J457" i="1"/>
  <c r="M457" i="1" s="1"/>
  <c r="K457" i="1"/>
  <c r="L457" i="1" s="1"/>
  <c r="C458" i="1"/>
  <c r="D458" i="1"/>
  <c r="E458" i="1" s="1"/>
  <c r="F458" i="1"/>
  <c r="G458" i="1" s="1"/>
  <c r="H458" i="1"/>
  <c r="I458" i="1"/>
  <c r="J458" i="1"/>
  <c r="Q458" i="1" s="1"/>
  <c r="K458" i="1"/>
  <c r="L458" i="1" s="1"/>
  <c r="C459" i="1"/>
  <c r="D459" i="1"/>
  <c r="E459" i="1" s="1"/>
  <c r="F459" i="1"/>
  <c r="G459" i="1" s="1"/>
  <c r="H459" i="1"/>
  <c r="I459" i="1"/>
  <c r="J459" i="1"/>
  <c r="Q459" i="1" s="1"/>
  <c r="K459" i="1"/>
  <c r="L459" i="1" s="1"/>
  <c r="C460" i="1"/>
  <c r="D460" i="1"/>
  <c r="E460" i="1" s="1"/>
  <c r="F460" i="1"/>
  <c r="G460" i="1" s="1"/>
  <c r="H460" i="1"/>
  <c r="I460" i="1"/>
  <c r="J460" i="1"/>
  <c r="K460" i="1"/>
  <c r="L460" i="1" s="1"/>
  <c r="C461" i="1"/>
  <c r="D461" i="1"/>
  <c r="E461" i="1" s="1"/>
  <c r="F461" i="1"/>
  <c r="G461" i="1" s="1"/>
  <c r="H461" i="1"/>
  <c r="I461" i="1"/>
  <c r="J461" i="1"/>
  <c r="R461" i="1" s="1"/>
  <c r="K461" i="1"/>
  <c r="L461" i="1" s="1"/>
  <c r="C462" i="1"/>
  <c r="D462" i="1"/>
  <c r="E462" i="1" s="1"/>
  <c r="F462" i="1"/>
  <c r="G462" i="1" s="1"/>
  <c r="H462" i="1"/>
  <c r="I462" i="1"/>
  <c r="J462" i="1"/>
  <c r="M462" i="1" s="1"/>
  <c r="K462" i="1"/>
  <c r="L462" i="1" s="1"/>
  <c r="C463" i="1"/>
  <c r="D463" i="1"/>
  <c r="E463" i="1" s="1"/>
  <c r="F463" i="1"/>
  <c r="G463" i="1" s="1"/>
  <c r="H463" i="1"/>
  <c r="I463" i="1"/>
  <c r="J463" i="1"/>
  <c r="R463" i="1" s="1"/>
  <c r="K463" i="1"/>
  <c r="L463" i="1" s="1"/>
  <c r="C464" i="1"/>
  <c r="D464" i="1"/>
  <c r="E464" i="1" s="1"/>
  <c r="F464" i="1"/>
  <c r="G464" i="1" s="1"/>
  <c r="H464" i="1"/>
  <c r="I464" i="1"/>
  <c r="J464" i="1"/>
  <c r="M464" i="1" s="1"/>
  <c r="K464" i="1"/>
  <c r="L464" i="1" s="1"/>
  <c r="C465" i="1"/>
  <c r="D465" i="1"/>
  <c r="E465" i="1" s="1"/>
  <c r="F465" i="1"/>
  <c r="G465" i="1" s="1"/>
  <c r="H465" i="1"/>
  <c r="I465" i="1"/>
  <c r="J465" i="1"/>
  <c r="R465" i="1" s="1"/>
  <c r="K465" i="1"/>
  <c r="L465" i="1" s="1"/>
  <c r="C466" i="1"/>
  <c r="D466" i="1"/>
  <c r="E466" i="1" s="1"/>
  <c r="F466" i="1"/>
  <c r="G466" i="1" s="1"/>
  <c r="H466" i="1"/>
  <c r="I466" i="1"/>
  <c r="J466" i="1"/>
  <c r="M466" i="1" s="1"/>
  <c r="K466" i="1"/>
  <c r="L466" i="1" s="1"/>
  <c r="C467" i="1"/>
  <c r="D467" i="1"/>
  <c r="E467" i="1" s="1"/>
  <c r="F467" i="1"/>
  <c r="G467" i="1" s="1"/>
  <c r="H467" i="1"/>
  <c r="I467" i="1"/>
  <c r="J467" i="1"/>
  <c r="R467" i="1" s="1"/>
  <c r="K467" i="1"/>
  <c r="L467" i="1" s="1"/>
  <c r="C468" i="1"/>
  <c r="D468" i="1"/>
  <c r="E468" i="1" s="1"/>
  <c r="F468" i="1"/>
  <c r="G468" i="1" s="1"/>
  <c r="H468" i="1"/>
  <c r="I468" i="1"/>
  <c r="J468" i="1"/>
  <c r="M468" i="1" s="1"/>
  <c r="K468" i="1"/>
  <c r="L468" i="1" s="1"/>
  <c r="C469" i="1"/>
  <c r="D469" i="1"/>
  <c r="E469" i="1" s="1"/>
  <c r="F469" i="1"/>
  <c r="G469" i="1" s="1"/>
  <c r="H469" i="1"/>
  <c r="I469" i="1"/>
  <c r="J469" i="1"/>
  <c r="R469" i="1" s="1"/>
  <c r="K469" i="1"/>
  <c r="L469" i="1" s="1"/>
  <c r="C470" i="1"/>
  <c r="D470" i="1"/>
  <c r="E470" i="1" s="1"/>
  <c r="F470" i="1"/>
  <c r="G470" i="1" s="1"/>
  <c r="H470" i="1"/>
  <c r="I470" i="1"/>
  <c r="J470" i="1"/>
  <c r="M470" i="1" s="1"/>
  <c r="K470" i="1"/>
  <c r="L470" i="1" s="1"/>
  <c r="C471" i="1"/>
  <c r="D471" i="1"/>
  <c r="E471" i="1" s="1"/>
  <c r="F471" i="1"/>
  <c r="G471" i="1" s="1"/>
  <c r="H471" i="1"/>
  <c r="I471" i="1"/>
  <c r="J471" i="1"/>
  <c r="R471" i="1" s="1"/>
  <c r="K471" i="1"/>
  <c r="L471" i="1" s="1"/>
  <c r="C472" i="1"/>
  <c r="D472" i="1"/>
  <c r="E472" i="1" s="1"/>
  <c r="F472" i="1"/>
  <c r="G472" i="1" s="1"/>
  <c r="H472" i="1"/>
  <c r="I472" i="1"/>
  <c r="J472" i="1"/>
  <c r="M472" i="1" s="1"/>
  <c r="K472" i="1"/>
  <c r="L472" i="1" s="1"/>
  <c r="C473" i="1"/>
  <c r="D473" i="1"/>
  <c r="E473" i="1" s="1"/>
  <c r="F473" i="1"/>
  <c r="G473" i="1" s="1"/>
  <c r="H473" i="1"/>
  <c r="I473" i="1"/>
  <c r="J473" i="1"/>
  <c r="R473" i="1" s="1"/>
  <c r="K473" i="1"/>
  <c r="L473" i="1" s="1"/>
  <c r="C474" i="1"/>
  <c r="D474" i="1"/>
  <c r="E474" i="1" s="1"/>
  <c r="F474" i="1"/>
  <c r="G474" i="1" s="1"/>
  <c r="H474" i="1"/>
  <c r="I474" i="1"/>
  <c r="J474" i="1"/>
  <c r="M474" i="1" s="1"/>
  <c r="K474" i="1"/>
  <c r="L474" i="1" s="1"/>
  <c r="C475" i="1"/>
  <c r="D475" i="1"/>
  <c r="E475" i="1" s="1"/>
  <c r="F475" i="1"/>
  <c r="G475" i="1" s="1"/>
  <c r="H475" i="1"/>
  <c r="I475" i="1"/>
  <c r="J475" i="1"/>
  <c r="Q475" i="1" s="1"/>
  <c r="K475" i="1"/>
  <c r="L475" i="1" s="1"/>
  <c r="C476" i="1"/>
  <c r="D476" i="1"/>
  <c r="E476" i="1" s="1"/>
  <c r="F476" i="1"/>
  <c r="G476" i="1" s="1"/>
  <c r="H476" i="1"/>
  <c r="I476" i="1"/>
  <c r="J476" i="1"/>
  <c r="M476" i="1" s="1"/>
  <c r="K476" i="1"/>
  <c r="L476" i="1" s="1"/>
  <c r="C477" i="1"/>
  <c r="D477" i="1"/>
  <c r="E477" i="1" s="1"/>
  <c r="F477" i="1"/>
  <c r="G477" i="1" s="1"/>
  <c r="H477" i="1"/>
  <c r="I477" i="1"/>
  <c r="J477" i="1"/>
  <c r="M477" i="1" s="1"/>
  <c r="N477" i="1" s="1"/>
  <c r="AA477" i="1" s="1"/>
  <c r="AB477" i="1" s="1"/>
  <c r="K477" i="1"/>
  <c r="L477" i="1" s="1"/>
  <c r="C478" i="1"/>
  <c r="D478" i="1"/>
  <c r="E478" i="1" s="1"/>
  <c r="F478" i="1"/>
  <c r="G478" i="1" s="1"/>
  <c r="H478" i="1"/>
  <c r="I478" i="1"/>
  <c r="J478" i="1"/>
  <c r="M478" i="1" s="1"/>
  <c r="K478" i="1"/>
  <c r="L478" i="1" s="1"/>
  <c r="C479" i="1"/>
  <c r="D479" i="1"/>
  <c r="E479" i="1" s="1"/>
  <c r="F479" i="1"/>
  <c r="G479" i="1" s="1"/>
  <c r="H479" i="1"/>
  <c r="I479" i="1"/>
  <c r="J479" i="1"/>
  <c r="M479" i="1" s="1"/>
  <c r="N479" i="1" s="1"/>
  <c r="AA479" i="1" s="1"/>
  <c r="AB479" i="1" s="1"/>
  <c r="K479" i="1"/>
  <c r="L479" i="1" s="1"/>
  <c r="C480" i="1"/>
  <c r="D480" i="1"/>
  <c r="E480" i="1" s="1"/>
  <c r="F480" i="1"/>
  <c r="G480" i="1" s="1"/>
  <c r="H480" i="1"/>
  <c r="I480" i="1"/>
  <c r="J480" i="1"/>
  <c r="K480" i="1"/>
  <c r="L480" i="1" s="1"/>
  <c r="C481" i="1"/>
  <c r="D481" i="1"/>
  <c r="E481" i="1" s="1"/>
  <c r="F481" i="1"/>
  <c r="G481" i="1" s="1"/>
  <c r="H481" i="1"/>
  <c r="I481" i="1"/>
  <c r="J481" i="1"/>
  <c r="M481" i="1" s="1"/>
  <c r="N481" i="1" s="1"/>
  <c r="AA481" i="1" s="1"/>
  <c r="AB481" i="1" s="1"/>
  <c r="K481" i="1"/>
  <c r="L481" i="1" s="1"/>
  <c r="C482" i="1"/>
  <c r="D482" i="1"/>
  <c r="E482" i="1" s="1"/>
  <c r="F482" i="1"/>
  <c r="G482" i="1" s="1"/>
  <c r="H482" i="1"/>
  <c r="I482" i="1"/>
  <c r="J482" i="1"/>
  <c r="K482" i="1"/>
  <c r="L482" i="1" s="1"/>
  <c r="C483" i="1"/>
  <c r="D483" i="1"/>
  <c r="E483" i="1" s="1"/>
  <c r="F483" i="1"/>
  <c r="G483" i="1" s="1"/>
  <c r="H483" i="1"/>
  <c r="I483" i="1"/>
  <c r="J483" i="1"/>
  <c r="R483" i="1" s="1"/>
  <c r="K483" i="1"/>
  <c r="L483" i="1" s="1"/>
  <c r="C484" i="1"/>
  <c r="D484" i="1"/>
  <c r="E484" i="1" s="1"/>
  <c r="F484" i="1"/>
  <c r="G484" i="1" s="1"/>
  <c r="H484" i="1"/>
  <c r="I484" i="1"/>
  <c r="J484" i="1"/>
  <c r="M484" i="1" s="1"/>
  <c r="K484" i="1"/>
  <c r="L484" i="1" s="1"/>
  <c r="C485" i="1"/>
  <c r="D485" i="1"/>
  <c r="E485" i="1" s="1"/>
  <c r="F485" i="1"/>
  <c r="G485" i="1" s="1"/>
  <c r="H485" i="1"/>
  <c r="I485" i="1"/>
  <c r="J485" i="1"/>
  <c r="Q485" i="1" s="1"/>
  <c r="K485" i="1"/>
  <c r="L485" i="1" s="1"/>
  <c r="C486" i="1"/>
  <c r="D486" i="1"/>
  <c r="E486" i="1" s="1"/>
  <c r="F486" i="1"/>
  <c r="G486" i="1" s="1"/>
  <c r="H486" i="1"/>
  <c r="I486" i="1"/>
  <c r="J486" i="1"/>
  <c r="M486" i="1" s="1"/>
  <c r="K486" i="1"/>
  <c r="L486" i="1" s="1"/>
  <c r="C487" i="1"/>
  <c r="D487" i="1"/>
  <c r="E487" i="1" s="1"/>
  <c r="F487" i="1"/>
  <c r="G487" i="1" s="1"/>
  <c r="H487" i="1"/>
  <c r="I487" i="1"/>
  <c r="J487" i="1"/>
  <c r="M487" i="1" s="1"/>
  <c r="N487" i="1" s="1"/>
  <c r="AA487" i="1" s="1"/>
  <c r="AB487" i="1" s="1"/>
  <c r="K487" i="1"/>
  <c r="L487" i="1" s="1"/>
  <c r="C488" i="1"/>
  <c r="D488" i="1"/>
  <c r="E488" i="1" s="1"/>
  <c r="F488" i="1"/>
  <c r="G488" i="1" s="1"/>
  <c r="H488" i="1"/>
  <c r="I488" i="1"/>
  <c r="J488" i="1"/>
  <c r="M488" i="1" s="1"/>
  <c r="K488" i="1"/>
  <c r="L488" i="1" s="1"/>
  <c r="C489" i="1"/>
  <c r="D489" i="1"/>
  <c r="E489" i="1" s="1"/>
  <c r="F489" i="1"/>
  <c r="G489" i="1" s="1"/>
  <c r="H489" i="1"/>
  <c r="I489" i="1"/>
  <c r="J489" i="1"/>
  <c r="M489" i="1" s="1"/>
  <c r="N489" i="1" s="1"/>
  <c r="AA489" i="1" s="1"/>
  <c r="AB489" i="1" s="1"/>
  <c r="K489" i="1"/>
  <c r="L489" i="1" s="1"/>
  <c r="C490" i="1"/>
  <c r="D490" i="1"/>
  <c r="E490" i="1" s="1"/>
  <c r="F490" i="1"/>
  <c r="G490" i="1" s="1"/>
  <c r="H490" i="1"/>
  <c r="I490" i="1"/>
  <c r="J490" i="1"/>
  <c r="M490" i="1" s="1"/>
  <c r="K490" i="1"/>
  <c r="L490" i="1" s="1"/>
  <c r="C491" i="1"/>
  <c r="D491" i="1"/>
  <c r="E491" i="1" s="1"/>
  <c r="F491" i="1"/>
  <c r="G491" i="1" s="1"/>
  <c r="H491" i="1"/>
  <c r="I491" i="1"/>
  <c r="J491" i="1"/>
  <c r="R491" i="1" s="1"/>
  <c r="K491" i="1"/>
  <c r="L491" i="1" s="1"/>
  <c r="C492" i="1"/>
  <c r="D492" i="1"/>
  <c r="E492" i="1" s="1"/>
  <c r="F492" i="1"/>
  <c r="G492" i="1" s="1"/>
  <c r="H492" i="1"/>
  <c r="I492" i="1"/>
  <c r="J492" i="1"/>
  <c r="M492" i="1" s="1"/>
  <c r="K492" i="1"/>
  <c r="L492" i="1" s="1"/>
  <c r="C493" i="1"/>
  <c r="D493" i="1"/>
  <c r="E493" i="1" s="1"/>
  <c r="F493" i="1"/>
  <c r="G493" i="1" s="1"/>
  <c r="H493" i="1"/>
  <c r="I493" i="1"/>
  <c r="J493" i="1"/>
  <c r="R493" i="1" s="1"/>
  <c r="K493" i="1"/>
  <c r="L493" i="1" s="1"/>
  <c r="C494" i="1"/>
  <c r="D494" i="1"/>
  <c r="E494" i="1" s="1"/>
  <c r="F494" i="1"/>
  <c r="G494" i="1" s="1"/>
  <c r="H494" i="1"/>
  <c r="I494" i="1"/>
  <c r="J494" i="1"/>
  <c r="M494" i="1" s="1"/>
  <c r="K494" i="1"/>
  <c r="L494" i="1" s="1"/>
  <c r="C495" i="1"/>
  <c r="D495" i="1"/>
  <c r="E495" i="1" s="1"/>
  <c r="F495" i="1"/>
  <c r="G495" i="1" s="1"/>
  <c r="H495" i="1"/>
  <c r="I495" i="1"/>
  <c r="J495" i="1"/>
  <c r="R495" i="1" s="1"/>
  <c r="K495" i="1"/>
  <c r="L495" i="1" s="1"/>
  <c r="C496" i="1"/>
  <c r="D496" i="1"/>
  <c r="E496" i="1" s="1"/>
  <c r="F496" i="1"/>
  <c r="G496" i="1" s="1"/>
  <c r="H496" i="1"/>
  <c r="I496" i="1"/>
  <c r="J496" i="1"/>
  <c r="Q496" i="1" s="1"/>
  <c r="K496" i="1"/>
  <c r="L496" i="1" s="1"/>
  <c r="C497" i="1"/>
  <c r="D497" i="1"/>
  <c r="E497" i="1" s="1"/>
  <c r="F497" i="1"/>
  <c r="G497" i="1" s="1"/>
  <c r="H497" i="1"/>
  <c r="I497" i="1"/>
  <c r="J497" i="1"/>
  <c r="Q497" i="1" s="1"/>
  <c r="K497" i="1"/>
  <c r="L497" i="1" s="1"/>
  <c r="C498" i="1"/>
  <c r="D498" i="1"/>
  <c r="E498" i="1" s="1"/>
  <c r="F498" i="1"/>
  <c r="G498" i="1" s="1"/>
  <c r="H498" i="1"/>
  <c r="I498" i="1"/>
  <c r="J498" i="1"/>
  <c r="M498" i="1" s="1"/>
  <c r="K498" i="1"/>
  <c r="L498" i="1" s="1"/>
  <c r="C499" i="1"/>
  <c r="D499" i="1"/>
  <c r="E499" i="1" s="1"/>
  <c r="F499" i="1"/>
  <c r="G499" i="1" s="1"/>
  <c r="H499" i="1"/>
  <c r="I499" i="1"/>
  <c r="J499" i="1"/>
  <c r="Q499" i="1" s="1"/>
  <c r="K499" i="1"/>
  <c r="L499" i="1" s="1"/>
  <c r="C500" i="1"/>
  <c r="D500" i="1"/>
  <c r="E500" i="1" s="1"/>
  <c r="F500" i="1"/>
  <c r="G500" i="1" s="1"/>
  <c r="H500" i="1"/>
  <c r="I500" i="1"/>
  <c r="J500" i="1"/>
  <c r="Q500" i="1" s="1"/>
  <c r="K500" i="1"/>
  <c r="L500" i="1" s="1"/>
  <c r="C501" i="1"/>
  <c r="D501" i="1"/>
  <c r="E501" i="1" s="1"/>
  <c r="F501" i="1"/>
  <c r="G501" i="1" s="1"/>
  <c r="H501" i="1"/>
  <c r="I501" i="1"/>
  <c r="J501" i="1"/>
  <c r="Q501" i="1" s="1"/>
  <c r="K501" i="1"/>
  <c r="L501" i="1" s="1"/>
  <c r="C502" i="1"/>
  <c r="D502" i="1"/>
  <c r="E502" i="1" s="1"/>
  <c r="F502" i="1"/>
  <c r="G502" i="1" s="1"/>
  <c r="H502" i="1"/>
  <c r="I502" i="1"/>
  <c r="J502" i="1"/>
  <c r="Q502" i="1" s="1"/>
  <c r="K502" i="1"/>
  <c r="L502" i="1" s="1"/>
  <c r="C503" i="1"/>
  <c r="D503" i="1"/>
  <c r="E503" i="1" s="1"/>
  <c r="F503" i="1"/>
  <c r="G503" i="1" s="1"/>
  <c r="H503" i="1"/>
  <c r="I503" i="1"/>
  <c r="J503" i="1"/>
  <c r="Q503" i="1" s="1"/>
  <c r="K503" i="1"/>
  <c r="L503" i="1" s="1"/>
  <c r="C504" i="1"/>
  <c r="D504" i="1"/>
  <c r="E504" i="1" s="1"/>
  <c r="F504" i="1"/>
  <c r="G504" i="1" s="1"/>
  <c r="H504" i="1"/>
  <c r="I504" i="1"/>
  <c r="J504" i="1"/>
  <c r="Q504" i="1" s="1"/>
  <c r="K504" i="1"/>
  <c r="L504" i="1" s="1"/>
  <c r="K5" i="1"/>
  <c r="L5" i="1" s="1"/>
  <c r="J5" i="1"/>
  <c r="I5" i="1"/>
  <c r="H5" i="1"/>
  <c r="F5" i="1"/>
  <c r="G5" i="1" s="1"/>
  <c r="D5" i="1"/>
  <c r="E5" i="1" s="1"/>
  <c r="C5" i="1"/>
  <c r="B5" i="1"/>
  <c r="M5" i="1" l="1"/>
  <c r="N5" i="1" s="1"/>
  <c r="AA5" i="1" s="1"/>
  <c r="AB5" i="1" s="1"/>
  <c r="AQ2" i="1"/>
  <c r="G11" i="2" s="1"/>
  <c r="BJ504" i="1"/>
  <c r="BO504" i="1"/>
  <c r="BK504" i="1"/>
  <c r="BL504" i="1"/>
  <c r="BN504" i="1"/>
  <c r="BM504" i="1"/>
  <c r="AU504" i="1"/>
  <c r="BC504" i="1"/>
  <c r="AV504" i="1"/>
  <c r="BD504" i="1"/>
  <c r="AW504" i="1"/>
  <c r="BE504" i="1"/>
  <c r="AX504" i="1"/>
  <c r="BF504" i="1"/>
  <c r="AY504" i="1"/>
  <c r="BG504" i="1"/>
  <c r="AZ504" i="1"/>
  <c r="BH504" i="1"/>
  <c r="BA504" i="1"/>
  <c r="BB504" i="1"/>
  <c r="BM471" i="1"/>
  <c r="BN471" i="1"/>
  <c r="BO471" i="1"/>
  <c r="BJ471" i="1"/>
  <c r="BL471" i="1"/>
  <c r="BK471" i="1"/>
  <c r="BM455" i="1"/>
  <c r="BN455" i="1"/>
  <c r="BO455" i="1"/>
  <c r="BJ455" i="1"/>
  <c r="BL455" i="1"/>
  <c r="BK455" i="1"/>
  <c r="BM447" i="1"/>
  <c r="BN447" i="1"/>
  <c r="BO447" i="1"/>
  <c r="BJ447" i="1"/>
  <c r="BL447" i="1"/>
  <c r="BK447" i="1"/>
  <c r="BM415" i="1"/>
  <c r="BN415" i="1"/>
  <c r="BO415" i="1"/>
  <c r="BJ415" i="1"/>
  <c r="BK415" i="1"/>
  <c r="BL415" i="1"/>
  <c r="BM383" i="1"/>
  <c r="BN383" i="1"/>
  <c r="BO383" i="1"/>
  <c r="BJ383" i="1"/>
  <c r="BK383" i="1"/>
  <c r="BL383" i="1"/>
  <c r="BM375" i="1"/>
  <c r="BN375" i="1"/>
  <c r="BO375" i="1"/>
  <c r="BJ375" i="1"/>
  <c r="BK375" i="1"/>
  <c r="BL375" i="1"/>
  <c r="BK367" i="1"/>
  <c r="BL367" i="1"/>
  <c r="BM367" i="1"/>
  <c r="BN367" i="1"/>
  <c r="BO367" i="1"/>
  <c r="BJ367" i="1"/>
  <c r="BM223" i="1"/>
  <c r="BN223" i="1"/>
  <c r="BO223" i="1"/>
  <c r="BK223" i="1"/>
  <c r="BJ223" i="1"/>
  <c r="BL223" i="1"/>
  <c r="BM215" i="1"/>
  <c r="BN215" i="1"/>
  <c r="BO215" i="1"/>
  <c r="BK215" i="1"/>
  <c r="BL215" i="1"/>
  <c r="BJ215" i="1"/>
  <c r="BM199" i="1"/>
  <c r="BN199" i="1"/>
  <c r="BO199" i="1"/>
  <c r="BK199" i="1"/>
  <c r="BL199" i="1"/>
  <c r="BJ199" i="1"/>
  <c r="BJ143" i="1"/>
  <c r="BK143" i="1"/>
  <c r="BL143" i="1"/>
  <c r="BM143" i="1"/>
  <c r="BO143" i="1"/>
  <c r="BN143" i="1"/>
  <c r="BJ135" i="1"/>
  <c r="BK135" i="1"/>
  <c r="BL135" i="1"/>
  <c r="BM135" i="1"/>
  <c r="BO135" i="1"/>
  <c r="BN135" i="1"/>
  <c r="BN103" i="1"/>
  <c r="BO103" i="1"/>
  <c r="BL103" i="1"/>
  <c r="BM103" i="1"/>
  <c r="BK103" i="1"/>
  <c r="BJ103" i="1"/>
  <c r="BK482" i="1"/>
  <c r="BL482" i="1"/>
  <c r="BM482" i="1"/>
  <c r="BN482" i="1"/>
  <c r="BO482" i="1"/>
  <c r="BJ482" i="1"/>
  <c r="BK474" i="1"/>
  <c r="BL474" i="1"/>
  <c r="BM474" i="1"/>
  <c r="BN474" i="1"/>
  <c r="BO474" i="1"/>
  <c r="BJ474" i="1"/>
  <c r="BK466" i="1"/>
  <c r="BL466" i="1"/>
  <c r="BM466" i="1"/>
  <c r="BN466" i="1"/>
  <c r="BO466" i="1"/>
  <c r="BJ466" i="1"/>
  <c r="BK450" i="1"/>
  <c r="BL450" i="1"/>
  <c r="BM450" i="1"/>
  <c r="BN450" i="1"/>
  <c r="BO450" i="1"/>
  <c r="BJ450" i="1"/>
  <c r="BK442" i="1"/>
  <c r="BL442" i="1"/>
  <c r="BM442" i="1"/>
  <c r="BN442" i="1"/>
  <c r="BO442" i="1"/>
  <c r="BJ442" i="1"/>
  <c r="BK418" i="1"/>
  <c r="BL418" i="1"/>
  <c r="BM418" i="1"/>
  <c r="BN418" i="1"/>
  <c r="BJ418" i="1"/>
  <c r="BO418" i="1"/>
  <c r="BK410" i="1"/>
  <c r="BL410" i="1"/>
  <c r="BM410" i="1"/>
  <c r="BN410" i="1"/>
  <c r="BO410" i="1"/>
  <c r="BJ410" i="1"/>
  <c r="BK402" i="1"/>
  <c r="BL402" i="1"/>
  <c r="BM402" i="1"/>
  <c r="BN402" i="1"/>
  <c r="BJ402" i="1"/>
  <c r="BO402" i="1"/>
  <c r="BK394" i="1"/>
  <c r="BL394" i="1"/>
  <c r="BM394" i="1"/>
  <c r="BN394" i="1"/>
  <c r="BJ394" i="1"/>
  <c r="BO394" i="1"/>
  <c r="BK386" i="1"/>
  <c r="BL386" i="1"/>
  <c r="BM386" i="1"/>
  <c r="BN386" i="1"/>
  <c r="BJ386" i="1"/>
  <c r="BO386" i="1"/>
  <c r="BL314" i="1"/>
  <c r="BM314" i="1"/>
  <c r="BN314" i="1"/>
  <c r="BO314" i="1"/>
  <c r="BJ314" i="1"/>
  <c r="BK314" i="1"/>
  <c r="BO468" i="1"/>
  <c r="BJ468" i="1"/>
  <c r="BK468" i="1"/>
  <c r="BL468" i="1"/>
  <c r="BN468" i="1"/>
  <c r="BM468" i="1"/>
  <c r="BO460" i="1"/>
  <c r="BJ460" i="1"/>
  <c r="BK460" i="1"/>
  <c r="BL460" i="1"/>
  <c r="BN460" i="1"/>
  <c r="BM460" i="1"/>
  <c r="BO452" i="1"/>
  <c r="BJ452" i="1"/>
  <c r="BK452" i="1"/>
  <c r="BL452" i="1"/>
  <c r="BN452" i="1"/>
  <c r="BM452" i="1"/>
  <c r="BO444" i="1"/>
  <c r="BJ444" i="1"/>
  <c r="BK444" i="1"/>
  <c r="BL444" i="1"/>
  <c r="BN444" i="1"/>
  <c r="BM444" i="1"/>
  <c r="BK502" i="1"/>
  <c r="BL502" i="1"/>
  <c r="BM502" i="1"/>
  <c r="BN502" i="1"/>
  <c r="BO502" i="1"/>
  <c r="BJ502" i="1"/>
  <c r="BK494" i="1"/>
  <c r="BL494" i="1"/>
  <c r="BM494" i="1"/>
  <c r="BN494" i="1"/>
  <c r="BO494" i="1"/>
  <c r="BJ494" i="1"/>
  <c r="BK486" i="1"/>
  <c r="BL486" i="1"/>
  <c r="BM486" i="1"/>
  <c r="BN486" i="1"/>
  <c r="BO486" i="1"/>
  <c r="BJ486" i="1"/>
  <c r="BK478" i="1"/>
  <c r="BL478" i="1"/>
  <c r="BM478" i="1"/>
  <c r="BN478" i="1"/>
  <c r="BO478" i="1"/>
  <c r="BJ478" i="1"/>
  <c r="BK470" i="1"/>
  <c r="BL470" i="1"/>
  <c r="BM470" i="1"/>
  <c r="BN470" i="1"/>
  <c r="BO470" i="1"/>
  <c r="BJ470" i="1"/>
  <c r="BK462" i="1"/>
  <c r="BL462" i="1"/>
  <c r="BM462" i="1"/>
  <c r="BN462" i="1"/>
  <c r="BO462" i="1"/>
  <c r="BJ462" i="1"/>
  <c r="BK454" i="1"/>
  <c r="BL454" i="1"/>
  <c r="BM454" i="1"/>
  <c r="BN454" i="1"/>
  <c r="BO454" i="1"/>
  <c r="BJ454" i="1"/>
  <c r="BK446" i="1"/>
  <c r="BL446" i="1"/>
  <c r="BM446" i="1"/>
  <c r="BN446" i="1"/>
  <c r="BO446" i="1"/>
  <c r="BJ446" i="1"/>
  <c r="BK438" i="1"/>
  <c r="BL438" i="1"/>
  <c r="BM438" i="1"/>
  <c r="BN438" i="1"/>
  <c r="BO438" i="1"/>
  <c r="BJ438" i="1"/>
  <c r="BK430" i="1"/>
  <c r="BL430" i="1"/>
  <c r="BM430" i="1"/>
  <c r="BN430" i="1"/>
  <c r="BO430" i="1"/>
  <c r="BJ430" i="1"/>
  <c r="BK422" i="1"/>
  <c r="BL422" i="1"/>
  <c r="BM422" i="1"/>
  <c r="BJ422" i="1"/>
  <c r="BN422" i="1"/>
  <c r="BO422" i="1"/>
  <c r="BK414" i="1"/>
  <c r="BL414" i="1"/>
  <c r="BM414" i="1"/>
  <c r="BN414" i="1"/>
  <c r="BJ414" i="1"/>
  <c r="BO414" i="1"/>
  <c r="BK406" i="1"/>
  <c r="BL406" i="1"/>
  <c r="BM406" i="1"/>
  <c r="BN406" i="1"/>
  <c r="BO406" i="1"/>
  <c r="BJ406" i="1"/>
  <c r="BK398" i="1"/>
  <c r="BL398" i="1"/>
  <c r="BM398" i="1"/>
  <c r="BN398" i="1"/>
  <c r="BJ398" i="1"/>
  <c r="BO398" i="1"/>
  <c r="BK390" i="1"/>
  <c r="BL390" i="1"/>
  <c r="BM390" i="1"/>
  <c r="BN390" i="1"/>
  <c r="BJ390" i="1"/>
  <c r="BO390" i="1"/>
  <c r="BK382" i="1"/>
  <c r="BL382" i="1"/>
  <c r="BM382" i="1"/>
  <c r="BN382" i="1"/>
  <c r="BJ382" i="1"/>
  <c r="BO382" i="1"/>
  <c r="BK374" i="1"/>
  <c r="BL374" i="1"/>
  <c r="BM374" i="1"/>
  <c r="BN374" i="1"/>
  <c r="BO374" i="1"/>
  <c r="BJ374" i="1"/>
  <c r="BJ366" i="1"/>
  <c r="BK366" i="1"/>
  <c r="BL366" i="1"/>
  <c r="BM366" i="1"/>
  <c r="BN366" i="1"/>
  <c r="BO366" i="1"/>
  <c r="BJ358" i="1"/>
  <c r="BK358" i="1"/>
  <c r="BL358" i="1"/>
  <c r="BM358" i="1"/>
  <c r="BN358" i="1"/>
  <c r="BO358" i="1"/>
  <c r="BL350" i="1"/>
  <c r="BM350" i="1"/>
  <c r="BN350" i="1"/>
  <c r="BO350" i="1"/>
  <c r="BK350" i="1"/>
  <c r="BJ350" i="1"/>
  <c r="BL342" i="1"/>
  <c r="BM342" i="1"/>
  <c r="BN342" i="1"/>
  <c r="BO342" i="1"/>
  <c r="BK342" i="1"/>
  <c r="BJ342" i="1"/>
  <c r="BL334" i="1"/>
  <c r="BM334" i="1"/>
  <c r="BN334" i="1"/>
  <c r="BO334" i="1"/>
  <c r="BK334" i="1"/>
  <c r="BJ334" i="1"/>
  <c r="BL326" i="1"/>
  <c r="BM326" i="1"/>
  <c r="BN326" i="1"/>
  <c r="BO326" i="1"/>
  <c r="BK326" i="1"/>
  <c r="BJ326" i="1"/>
  <c r="BL318" i="1"/>
  <c r="BM318" i="1"/>
  <c r="BN318" i="1"/>
  <c r="BO318" i="1"/>
  <c r="BK318" i="1"/>
  <c r="BJ318" i="1"/>
  <c r="BL310" i="1"/>
  <c r="BM310" i="1"/>
  <c r="BN310" i="1"/>
  <c r="BO310" i="1"/>
  <c r="BK310" i="1"/>
  <c r="BJ310" i="1"/>
  <c r="BL302" i="1"/>
  <c r="BM302" i="1"/>
  <c r="BN302" i="1"/>
  <c r="BO302" i="1"/>
  <c r="BK302" i="1"/>
  <c r="BJ302" i="1"/>
  <c r="BL294" i="1"/>
  <c r="BM294" i="1"/>
  <c r="BN294" i="1"/>
  <c r="BO294" i="1"/>
  <c r="BK294" i="1"/>
  <c r="BJ294" i="1"/>
  <c r="BK286" i="1"/>
  <c r="BL286" i="1"/>
  <c r="BM286" i="1"/>
  <c r="BN286" i="1"/>
  <c r="BO286" i="1"/>
  <c r="BJ286" i="1"/>
  <c r="BL278" i="1"/>
  <c r="BJ278" i="1"/>
  <c r="BK278" i="1"/>
  <c r="BM278" i="1"/>
  <c r="BN278" i="1"/>
  <c r="BO278" i="1"/>
  <c r="BL270" i="1"/>
  <c r="BN270" i="1"/>
  <c r="BO270" i="1"/>
  <c r="BJ270" i="1"/>
  <c r="BK270" i="1"/>
  <c r="BM270" i="1"/>
  <c r="BL262" i="1"/>
  <c r="BN262" i="1"/>
  <c r="BO262" i="1"/>
  <c r="BJ262" i="1"/>
  <c r="BK262" i="1"/>
  <c r="BM262" i="1"/>
  <c r="BL254" i="1"/>
  <c r="BN254" i="1"/>
  <c r="BO254" i="1"/>
  <c r="BJ254" i="1"/>
  <c r="BK254" i="1"/>
  <c r="BM254" i="1"/>
  <c r="BL246" i="1"/>
  <c r="BM246" i="1"/>
  <c r="BN246" i="1"/>
  <c r="BO246" i="1"/>
  <c r="BJ246" i="1"/>
  <c r="BK246" i="1"/>
  <c r="BK238" i="1"/>
  <c r="BL238" i="1"/>
  <c r="BM238" i="1"/>
  <c r="BN238" i="1"/>
  <c r="BO238" i="1"/>
  <c r="BJ238" i="1"/>
  <c r="BK230" i="1"/>
  <c r="BL230" i="1"/>
  <c r="BM230" i="1"/>
  <c r="BN230" i="1"/>
  <c r="BO230" i="1"/>
  <c r="BJ230" i="1"/>
  <c r="BK222" i="1"/>
  <c r="BL222" i="1"/>
  <c r="BM222" i="1"/>
  <c r="BN222" i="1"/>
  <c r="BO222" i="1"/>
  <c r="BJ222" i="1"/>
  <c r="BK214" i="1"/>
  <c r="BL214" i="1"/>
  <c r="BM214" i="1"/>
  <c r="BN214" i="1"/>
  <c r="BO214" i="1"/>
  <c r="BJ214" i="1"/>
  <c r="BK206" i="1"/>
  <c r="BL206" i="1"/>
  <c r="BM206" i="1"/>
  <c r="BN206" i="1"/>
  <c r="BO206" i="1"/>
  <c r="BJ206" i="1"/>
  <c r="BK198" i="1"/>
  <c r="BL198" i="1"/>
  <c r="BM198" i="1"/>
  <c r="BN198" i="1"/>
  <c r="BO198" i="1"/>
  <c r="BJ198" i="1"/>
  <c r="BK190" i="1"/>
  <c r="BL190" i="1"/>
  <c r="BM190" i="1"/>
  <c r="BN190" i="1"/>
  <c r="BO190" i="1"/>
  <c r="BJ190" i="1"/>
  <c r="BJ182" i="1"/>
  <c r="BK182" i="1"/>
  <c r="BM182" i="1"/>
  <c r="BL182" i="1"/>
  <c r="BN182" i="1"/>
  <c r="BO182" i="1"/>
  <c r="BJ174" i="1"/>
  <c r="BK174" i="1"/>
  <c r="BM174" i="1"/>
  <c r="BL174" i="1"/>
  <c r="BN174" i="1"/>
  <c r="BO174" i="1"/>
  <c r="BJ166" i="1"/>
  <c r="BK166" i="1"/>
  <c r="BM166" i="1"/>
  <c r="BO166" i="1"/>
  <c r="BL166" i="1"/>
  <c r="BN166" i="1"/>
  <c r="BJ158" i="1"/>
  <c r="BK158" i="1"/>
  <c r="BM158" i="1"/>
  <c r="BL158" i="1"/>
  <c r="BO158" i="1"/>
  <c r="BN158" i="1"/>
  <c r="BN150" i="1"/>
  <c r="BO150" i="1"/>
  <c r="BJ150" i="1"/>
  <c r="BK150" i="1"/>
  <c r="BM150" i="1"/>
  <c r="BL150" i="1"/>
  <c r="BN142" i="1"/>
  <c r="BO142" i="1"/>
  <c r="BJ142" i="1"/>
  <c r="BK142" i="1"/>
  <c r="BM142" i="1"/>
  <c r="BL142" i="1"/>
  <c r="BN134" i="1"/>
  <c r="BO134" i="1"/>
  <c r="BJ134" i="1"/>
  <c r="BK134" i="1"/>
  <c r="BM134" i="1"/>
  <c r="BL134" i="1"/>
  <c r="BN126" i="1"/>
  <c r="BO126" i="1"/>
  <c r="BJ126" i="1"/>
  <c r="BK126" i="1"/>
  <c r="BM126" i="1"/>
  <c r="BL126" i="1"/>
  <c r="BL118" i="1"/>
  <c r="BM118" i="1"/>
  <c r="BO118" i="1"/>
  <c r="BK118" i="1"/>
  <c r="BN118" i="1"/>
  <c r="BJ118" i="1"/>
  <c r="BL110" i="1"/>
  <c r="BM110" i="1"/>
  <c r="BO110" i="1"/>
  <c r="BJ110" i="1"/>
  <c r="BK110" i="1"/>
  <c r="BN110" i="1"/>
  <c r="BL102" i="1"/>
  <c r="BM102" i="1"/>
  <c r="BO102" i="1"/>
  <c r="BJ102" i="1"/>
  <c r="BK102" i="1"/>
  <c r="BN102" i="1"/>
  <c r="BL94" i="1"/>
  <c r="BM94" i="1"/>
  <c r="BO94" i="1"/>
  <c r="BJ94" i="1"/>
  <c r="BN94" i="1"/>
  <c r="BK94" i="1"/>
  <c r="BL86" i="1"/>
  <c r="BM86" i="1"/>
  <c r="BN86" i="1"/>
  <c r="BO86" i="1"/>
  <c r="BJ86" i="1"/>
  <c r="BK86" i="1"/>
  <c r="BL78" i="1"/>
  <c r="BM78" i="1"/>
  <c r="BN78" i="1"/>
  <c r="BO78" i="1"/>
  <c r="BJ78" i="1"/>
  <c r="BK78" i="1"/>
  <c r="BL70" i="1"/>
  <c r="BM70" i="1"/>
  <c r="BN70" i="1"/>
  <c r="BO70" i="1"/>
  <c r="BJ70" i="1"/>
  <c r="BK70" i="1"/>
  <c r="BL62" i="1"/>
  <c r="BM62" i="1"/>
  <c r="BN62" i="1"/>
  <c r="BO62" i="1"/>
  <c r="BK62" i="1"/>
  <c r="BJ62" i="1"/>
  <c r="BK54" i="1"/>
  <c r="BL54" i="1"/>
  <c r="BM54" i="1"/>
  <c r="BN54" i="1"/>
  <c r="BO54" i="1"/>
  <c r="BJ54" i="1"/>
  <c r="BK46" i="1"/>
  <c r="BL46" i="1"/>
  <c r="BM46" i="1"/>
  <c r="BN46" i="1"/>
  <c r="BO46" i="1"/>
  <c r="BJ46" i="1"/>
  <c r="BK38" i="1"/>
  <c r="BL38" i="1"/>
  <c r="BM38" i="1"/>
  <c r="BN38" i="1"/>
  <c r="BO38" i="1"/>
  <c r="BJ38" i="1"/>
  <c r="BK30" i="1"/>
  <c r="BL30" i="1"/>
  <c r="BM30" i="1"/>
  <c r="BN30" i="1"/>
  <c r="BO30" i="1"/>
  <c r="BJ30" i="1"/>
  <c r="BK22" i="1"/>
  <c r="BL22" i="1"/>
  <c r="BM22" i="1"/>
  <c r="BN22" i="1"/>
  <c r="BO22" i="1"/>
  <c r="BJ22" i="1"/>
  <c r="BK14" i="1"/>
  <c r="BL14" i="1"/>
  <c r="BM14" i="1"/>
  <c r="BN14" i="1"/>
  <c r="BO14" i="1"/>
  <c r="BJ14" i="1"/>
  <c r="BK6" i="1"/>
  <c r="BL6" i="1"/>
  <c r="BM6" i="1"/>
  <c r="BN6" i="1"/>
  <c r="BO6" i="1"/>
  <c r="BJ6" i="1"/>
  <c r="BM495" i="1"/>
  <c r="BN495" i="1"/>
  <c r="BO495" i="1"/>
  <c r="BJ495" i="1"/>
  <c r="BL495" i="1"/>
  <c r="BK495" i="1"/>
  <c r="BM463" i="1"/>
  <c r="BN463" i="1"/>
  <c r="BO463" i="1"/>
  <c r="BJ463" i="1"/>
  <c r="BL463" i="1"/>
  <c r="BK463" i="1"/>
  <c r="BN351" i="1"/>
  <c r="BO351" i="1"/>
  <c r="BJ351" i="1"/>
  <c r="BK351" i="1"/>
  <c r="BL351" i="1"/>
  <c r="BM351" i="1"/>
  <c r="BN311" i="1"/>
  <c r="BO311" i="1"/>
  <c r="BJ311" i="1"/>
  <c r="BK311" i="1"/>
  <c r="BL311" i="1"/>
  <c r="BM311" i="1"/>
  <c r="BN287" i="1"/>
  <c r="BO287" i="1"/>
  <c r="BJ287" i="1"/>
  <c r="BK287" i="1"/>
  <c r="BL287" i="1"/>
  <c r="BM287" i="1"/>
  <c r="BM279" i="1"/>
  <c r="BN279" i="1"/>
  <c r="BO279" i="1"/>
  <c r="BL279" i="1"/>
  <c r="BK279" i="1"/>
  <c r="BJ279" i="1"/>
  <c r="BN263" i="1"/>
  <c r="BK263" i="1"/>
  <c r="BL263" i="1"/>
  <c r="BM263" i="1"/>
  <c r="BO263" i="1"/>
  <c r="BJ263" i="1"/>
  <c r="BJ151" i="1"/>
  <c r="BK151" i="1"/>
  <c r="BL151" i="1"/>
  <c r="BM151" i="1"/>
  <c r="BO151" i="1"/>
  <c r="BN151" i="1"/>
  <c r="BN95" i="1"/>
  <c r="BO95" i="1"/>
  <c r="BJ95" i="1"/>
  <c r="BK95" i="1"/>
  <c r="BL95" i="1"/>
  <c r="BM95" i="1"/>
  <c r="BN79" i="1"/>
  <c r="BO79" i="1"/>
  <c r="BJ79" i="1"/>
  <c r="BK79" i="1"/>
  <c r="BM79" i="1"/>
  <c r="BL79" i="1"/>
  <c r="BM47" i="1"/>
  <c r="BN47" i="1"/>
  <c r="BO47" i="1"/>
  <c r="BK47" i="1"/>
  <c r="BJ47" i="1"/>
  <c r="BL47" i="1"/>
  <c r="BM31" i="1"/>
  <c r="BN31" i="1"/>
  <c r="BO31" i="1"/>
  <c r="BK31" i="1"/>
  <c r="BJ31" i="1"/>
  <c r="BL31" i="1"/>
  <c r="BM15" i="1"/>
  <c r="BN15" i="1"/>
  <c r="BO15" i="1"/>
  <c r="BK15" i="1"/>
  <c r="BJ15" i="1"/>
  <c r="BL15" i="1"/>
  <c r="BO488" i="1"/>
  <c r="BJ488" i="1"/>
  <c r="BK488" i="1"/>
  <c r="BL488" i="1"/>
  <c r="BN488" i="1"/>
  <c r="BM488" i="1"/>
  <c r="BO456" i="1"/>
  <c r="BJ456" i="1"/>
  <c r="BK456" i="1"/>
  <c r="BL456" i="1"/>
  <c r="BN456" i="1"/>
  <c r="BM456" i="1"/>
  <c r="BO424" i="1"/>
  <c r="BJ424" i="1"/>
  <c r="BK424" i="1"/>
  <c r="BL424" i="1"/>
  <c r="BN424" i="1"/>
  <c r="BM424" i="1"/>
  <c r="BO416" i="1"/>
  <c r="BJ416" i="1"/>
  <c r="BL416" i="1"/>
  <c r="BK416" i="1"/>
  <c r="BM416" i="1"/>
  <c r="BN416" i="1"/>
  <c r="BO408" i="1"/>
  <c r="BJ408" i="1"/>
  <c r="BL408" i="1"/>
  <c r="BK408" i="1"/>
  <c r="BM408" i="1"/>
  <c r="BN408" i="1"/>
  <c r="BO400" i="1"/>
  <c r="BJ400" i="1"/>
  <c r="BL400" i="1"/>
  <c r="BK400" i="1"/>
  <c r="BM400" i="1"/>
  <c r="BN400" i="1"/>
  <c r="BO392" i="1"/>
  <c r="BJ392" i="1"/>
  <c r="BL392" i="1"/>
  <c r="BN392" i="1"/>
  <c r="BM392" i="1"/>
  <c r="BK392" i="1"/>
  <c r="BO384" i="1"/>
  <c r="BJ384" i="1"/>
  <c r="BL384" i="1"/>
  <c r="BK384" i="1"/>
  <c r="BM384" i="1"/>
  <c r="BN384" i="1"/>
  <c r="BO376" i="1"/>
  <c r="BJ376" i="1"/>
  <c r="BL376" i="1"/>
  <c r="BK376" i="1"/>
  <c r="BM376" i="1"/>
  <c r="BN376" i="1"/>
  <c r="BM368" i="1"/>
  <c r="BN368" i="1"/>
  <c r="BO368" i="1"/>
  <c r="BJ368" i="1"/>
  <c r="BL368" i="1"/>
  <c r="BK368" i="1"/>
  <c r="BM360" i="1"/>
  <c r="BN360" i="1"/>
  <c r="BO360" i="1"/>
  <c r="BJ360" i="1"/>
  <c r="BL360" i="1"/>
  <c r="BK360" i="1"/>
  <c r="BJ352" i="1"/>
  <c r="BK352" i="1"/>
  <c r="BL352" i="1"/>
  <c r="BM352" i="1"/>
  <c r="BO352" i="1"/>
  <c r="BN352" i="1"/>
  <c r="BJ344" i="1"/>
  <c r="BK344" i="1"/>
  <c r="BL344" i="1"/>
  <c r="BM344" i="1"/>
  <c r="BO344" i="1"/>
  <c r="BN344" i="1"/>
  <c r="BJ336" i="1"/>
  <c r="BK336" i="1"/>
  <c r="BL336" i="1"/>
  <c r="BM336" i="1"/>
  <c r="BO336" i="1"/>
  <c r="BN336" i="1"/>
  <c r="BJ328" i="1"/>
  <c r="BK328" i="1"/>
  <c r="BL328" i="1"/>
  <c r="BM328" i="1"/>
  <c r="BO328" i="1"/>
  <c r="BN328" i="1"/>
  <c r="BJ320" i="1"/>
  <c r="BK320" i="1"/>
  <c r="BL320" i="1"/>
  <c r="BM320" i="1"/>
  <c r="BO320" i="1"/>
  <c r="BN320" i="1"/>
  <c r="BJ312" i="1"/>
  <c r="BK312" i="1"/>
  <c r="BL312" i="1"/>
  <c r="BM312" i="1"/>
  <c r="BO312" i="1"/>
  <c r="BN312" i="1"/>
  <c r="BJ304" i="1"/>
  <c r="BK304" i="1"/>
  <c r="BL304" i="1"/>
  <c r="BM304" i="1"/>
  <c r="BO304" i="1"/>
  <c r="BN304" i="1"/>
  <c r="BJ296" i="1"/>
  <c r="BK296" i="1"/>
  <c r="BL296" i="1"/>
  <c r="BM296" i="1"/>
  <c r="BO296" i="1"/>
  <c r="BN296" i="1"/>
  <c r="BJ288" i="1"/>
  <c r="BK288" i="1"/>
  <c r="BL288" i="1"/>
  <c r="BM288" i="1"/>
  <c r="BO288" i="1"/>
  <c r="BN288" i="1"/>
  <c r="BO280" i="1"/>
  <c r="BJ280" i="1"/>
  <c r="BK280" i="1"/>
  <c r="BL280" i="1"/>
  <c r="BM280" i="1"/>
  <c r="BN280" i="1"/>
  <c r="BJ272" i="1"/>
  <c r="BK272" i="1"/>
  <c r="BM272" i="1"/>
  <c r="BL272" i="1"/>
  <c r="BN272" i="1"/>
  <c r="BO272" i="1"/>
  <c r="BJ264" i="1"/>
  <c r="BK264" i="1"/>
  <c r="BM264" i="1"/>
  <c r="BL264" i="1"/>
  <c r="BN264" i="1"/>
  <c r="BO264" i="1"/>
  <c r="BJ256" i="1"/>
  <c r="BK256" i="1"/>
  <c r="BM256" i="1"/>
  <c r="BL256" i="1"/>
  <c r="BN256" i="1"/>
  <c r="BO256" i="1"/>
  <c r="BJ248" i="1"/>
  <c r="BK248" i="1"/>
  <c r="BM248" i="1"/>
  <c r="BL248" i="1"/>
  <c r="BN248" i="1"/>
  <c r="BO248" i="1"/>
  <c r="BJ240" i="1"/>
  <c r="BK240" i="1"/>
  <c r="BM240" i="1"/>
  <c r="BO240" i="1"/>
  <c r="BL240" i="1"/>
  <c r="BN240" i="1"/>
  <c r="BO232" i="1"/>
  <c r="BJ232" i="1"/>
  <c r="BK232" i="1"/>
  <c r="BM232" i="1"/>
  <c r="BL232" i="1"/>
  <c r="BN232" i="1"/>
  <c r="BO224" i="1"/>
  <c r="BJ224" i="1"/>
  <c r="BK224" i="1"/>
  <c r="BM224" i="1"/>
  <c r="BL224" i="1"/>
  <c r="BN224" i="1"/>
  <c r="BO216" i="1"/>
  <c r="BJ216" i="1"/>
  <c r="BK216" i="1"/>
  <c r="BM216" i="1"/>
  <c r="BL216" i="1"/>
  <c r="BN216" i="1"/>
  <c r="BO208" i="1"/>
  <c r="BJ208" i="1"/>
  <c r="BK208" i="1"/>
  <c r="BM208" i="1"/>
  <c r="BL208" i="1"/>
  <c r="BN208" i="1"/>
  <c r="BO200" i="1"/>
  <c r="BJ200" i="1"/>
  <c r="BK200" i="1"/>
  <c r="BM200" i="1"/>
  <c r="BL200" i="1"/>
  <c r="BN200" i="1"/>
  <c r="BO192" i="1"/>
  <c r="BJ192" i="1"/>
  <c r="BK192" i="1"/>
  <c r="BM192" i="1"/>
  <c r="BL192" i="1"/>
  <c r="BN192" i="1"/>
  <c r="BL184" i="1"/>
  <c r="BM184" i="1"/>
  <c r="BN184" i="1"/>
  <c r="BO184" i="1"/>
  <c r="BJ184" i="1"/>
  <c r="BK184" i="1"/>
  <c r="BL176" i="1"/>
  <c r="BM176" i="1"/>
  <c r="BN176" i="1"/>
  <c r="BO176" i="1"/>
  <c r="BJ176" i="1"/>
  <c r="BK176" i="1"/>
  <c r="BL168" i="1"/>
  <c r="BM168" i="1"/>
  <c r="BN168" i="1"/>
  <c r="BO168" i="1"/>
  <c r="BJ168" i="1"/>
  <c r="BK168" i="1"/>
  <c r="BL160" i="1"/>
  <c r="BM160" i="1"/>
  <c r="BN160" i="1"/>
  <c r="BO160" i="1"/>
  <c r="BJ160" i="1"/>
  <c r="BK160" i="1"/>
  <c r="BJ152" i="1"/>
  <c r="BK152" i="1"/>
  <c r="BL152" i="1"/>
  <c r="BM152" i="1"/>
  <c r="BN152" i="1"/>
  <c r="BO152" i="1"/>
  <c r="BJ144" i="1"/>
  <c r="BK144" i="1"/>
  <c r="BL144" i="1"/>
  <c r="BM144" i="1"/>
  <c r="BN144" i="1"/>
  <c r="BO144" i="1"/>
  <c r="BJ136" i="1"/>
  <c r="BK136" i="1"/>
  <c r="BL136" i="1"/>
  <c r="BM136" i="1"/>
  <c r="BN136" i="1"/>
  <c r="BO136" i="1"/>
  <c r="BJ128" i="1"/>
  <c r="BK128" i="1"/>
  <c r="BL128" i="1"/>
  <c r="BM128" i="1"/>
  <c r="BN128" i="1"/>
  <c r="BO128" i="1"/>
  <c r="BJ120" i="1"/>
  <c r="BK120" i="1"/>
  <c r="BL120" i="1"/>
  <c r="BM120" i="1"/>
  <c r="BN120" i="1"/>
  <c r="BO120" i="1"/>
  <c r="BK112" i="1"/>
  <c r="BJ112" i="1"/>
  <c r="BL112" i="1"/>
  <c r="BM112" i="1"/>
  <c r="BN112" i="1"/>
  <c r="BO112" i="1"/>
  <c r="BK104" i="1"/>
  <c r="BJ104" i="1"/>
  <c r="BL104" i="1"/>
  <c r="BM104" i="1"/>
  <c r="BN104" i="1"/>
  <c r="BO104" i="1"/>
  <c r="BK96" i="1"/>
  <c r="BO96" i="1"/>
  <c r="BJ96" i="1"/>
  <c r="BL96" i="1"/>
  <c r="BN96" i="1"/>
  <c r="BM96" i="1"/>
  <c r="BJ88" i="1"/>
  <c r="BK88" i="1"/>
  <c r="BL88" i="1"/>
  <c r="BM88" i="1"/>
  <c r="BN88" i="1"/>
  <c r="BO88" i="1"/>
  <c r="BJ80" i="1"/>
  <c r="BK80" i="1"/>
  <c r="BL80" i="1"/>
  <c r="BM80" i="1"/>
  <c r="BN80" i="1"/>
  <c r="BO80" i="1"/>
  <c r="BJ72" i="1"/>
  <c r="BK72" i="1"/>
  <c r="BL72" i="1"/>
  <c r="BM72" i="1"/>
  <c r="BN72" i="1"/>
  <c r="BO72" i="1"/>
  <c r="BJ64" i="1"/>
  <c r="BK64" i="1"/>
  <c r="BM64" i="1"/>
  <c r="BL64" i="1"/>
  <c r="BN64" i="1"/>
  <c r="BO64" i="1"/>
  <c r="BO56" i="1"/>
  <c r="BJ56" i="1"/>
  <c r="BK56" i="1"/>
  <c r="BM56" i="1"/>
  <c r="BL56" i="1"/>
  <c r="BN56" i="1"/>
  <c r="BO48" i="1"/>
  <c r="BJ48" i="1"/>
  <c r="BK48" i="1"/>
  <c r="BM48" i="1"/>
  <c r="BN48" i="1"/>
  <c r="BL48" i="1"/>
  <c r="BO40" i="1"/>
  <c r="BJ40" i="1"/>
  <c r="BK40" i="1"/>
  <c r="BM40" i="1"/>
  <c r="BL40" i="1"/>
  <c r="BN40" i="1"/>
  <c r="BO32" i="1"/>
  <c r="BJ32" i="1"/>
  <c r="BK32" i="1"/>
  <c r="BM32" i="1"/>
  <c r="BN32" i="1"/>
  <c r="BL32" i="1"/>
  <c r="BO24" i="1"/>
  <c r="BJ24" i="1"/>
  <c r="BK24" i="1"/>
  <c r="BM24" i="1"/>
  <c r="BL24" i="1"/>
  <c r="BN24" i="1"/>
  <c r="BO16" i="1"/>
  <c r="BJ16" i="1"/>
  <c r="BK16" i="1"/>
  <c r="BM16" i="1"/>
  <c r="BN16" i="1"/>
  <c r="BL16" i="1"/>
  <c r="BO8" i="1"/>
  <c r="BJ8" i="1"/>
  <c r="BK8" i="1"/>
  <c r="BM8" i="1"/>
  <c r="BL8" i="1"/>
  <c r="BN8" i="1"/>
  <c r="BM479" i="1"/>
  <c r="BN479" i="1"/>
  <c r="BO479" i="1"/>
  <c r="BJ479" i="1"/>
  <c r="BL479" i="1"/>
  <c r="BK479" i="1"/>
  <c r="BM439" i="1"/>
  <c r="BN439" i="1"/>
  <c r="BO439" i="1"/>
  <c r="BJ439" i="1"/>
  <c r="BL439" i="1"/>
  <c r="BK439" i="1"/>
  <c r="BM391" i="1"/>
  <c r="BN391" i="1"/>
  <c r="BO391" i="1"/>
  <c r="BJ391" i="1"/>
  <c r="BK391" i="1"/>
  <c r="BL391" i="1"/>
  <c r="BK359" i="1"/>
  <c r="BL359" i="1"/>
  <c r="BM359" i="1"/>
  <c r="BN359" i="1"/>
  <c r="BO359" i="1"/>
  <c r="BJ359" i="1"/>
  <c r="BN335" i="1"/>
  <c r="BO335" i="1"/>
  <c r="BJ335" i="1"/>
  <c r="BK335" i="1"/>
  <c r="BL335" i="1"/>
  <c r="BM335" i="1"/>
  <c r="BN319" i="1"/>
  <c r="BO319" i="1"/>
  <c r="BJ319" i="1"/>
  <c r="BK319" i="1"/>
  <c r="BL319" i="1"/>
  <c r="BM319" i="1"/>
  <c r="BM207" i="1"/>
  <c r="BN207" i="1"/>
  <c r="BO207" i="1"/>
  <c r="BK207" i="1"/>
  <c r="BJ207" i="1"/>
  <c r="BL207" i="1"/>
  <c r="BJ119" i="1"/>
  <c r="BK119" i="1"/>
  <c r="BL119" i="1"/>
  <c r="BM119" i="1"/>
  <c r="BO119" i="1"/>
  <c r="BN119" i="1"/>
  <c r="BM23" i="1"/>
  <c r="BN23" i="1"/>
  <c r="BO23" i="1"/>
  <c r="BK23" i="1"/>
  <c r="BJ23" i="1"/>
  <c r="BL23" i="1"/>
  <c r="BM7" i="1"/>
  <c r="BN7" i="1"/>
  <c r="BO7" i="1"/>
  <c r="BK7" i="1"/>
  <c r="BJ7" i="1"/>
  <c r="BL7" i="1"/>
  <c r="BO496" i="1"/>
  <c r="BJ496" i="1"/>
  <c r="BK496" i="1"/>
  <c r="BL496" i="1"/>
  <c r="BN496" i="1"/>
  <c r="BM496" i="1"/>
  <c r="BO480" i="1"/>
  <c r="BJ480" i="1"/>
  <c r="BK480" i="1"/>
  <c r="BL480" i="1"/>
  <c r="BN480" i="1"/>
  <c r="BM480" i="1"/>
  <c r="BO472" i="1"/>
  <c r="BJ472" i="1"/>
  <c r="BK472" i="1"/>
  <c r="BL472" i="1"/>
  <c r="BN472" i="1"/>
  <c r="BM472" i="1"/>
  <c r="BO464" i="1"/>
  <c r="BJ464" i="1"/>
  <c r="BK464" i="1"/>
  <c r="BL464" i="1"/>
  <c r="BN464" i="1"/>
  <c r="BM464" i="1"/>
  <c r="BO448" i="1"/>
  <c r="BJ448" i="1"/>
  <c r="BK448" i="1"/>
  <c r="BL448" i="1"/>
  <c r="BN448" i="1"/>
  <c r="BM448" i="1"/>
  <c r="BO440" i="1"/>
  <c r="BJ440" i="1"/>
  <c r="BK440" i="1"/>
  <c r="BL440" i="1"/>
  <c r="BN440" i="1"/>
  <c r="BM440" i="1"/>
  <c r="BO432" i="1"/>
  <c r="BJ432" i="1"/>
  <c r="BK432" i="1"/>
  <c r="BL432" i="1"/>
  <c r="BN432" i="1"/>
  <c r="BM432" i="1"/>
  <c r="BJ497" i="1"/>
  <c r="BK497" i="1"/>
  <c r="BL497" i="1"/>
  <c r="BM497" i="1"/>
  <c r="BN497" i="1"/>
  <c r="BO497" i="1"/>
  <c r="BJ489" i="1"/>
  <c r="BK489" i="1"/>
  <c r="BL489" i="1"/>
  <c r="BM489" i="1"/>
  <c r="BN489" i="1"/>
  <c r="BO489" i="1"/>
  <c r="BJ481" i="1"/>
  <c r="BK481" i="1"/>
  <c r="BL481" i="1"/>
  <c r="BM481" i="1"/>
  <c r="BN481" i="1"/>
  <c r="BO481" i="1"/>
  <c r="BJ473" i="1"/>
  <c r="BK473" i="1"/>
  <c r="BL473" i="1"/>
  <c r="BM473" i="1"/>
  <c r="BN473" i="1"/>
  <c r="BO473" i="1"/>
  <c r="BJ465" i="1"/>
  <c r="BK465" i="1"/>
  <c r="BL465" i="1"/>
  <c r="BM465" i="1"/>
  <c r="BN465" i="1"/>
  <c r="BO465" i="1"/>
  <c r="BJ457" i="1"/>
  <c r="BK457" i="1"/>
  <c r="BL457" i="1"/>
  <c r="BM457" i="1"/>
  <c r="BN457" i="1"/>
  <c r="BO457" i="1"/>
  <c r="BJ449" i="1"/>
  <c r="BK449" i="1"/>
  <c r="BL449" i="1"/>
  <c r="BM449" i="1"/>
  <c r="BN449" i="1"/>
  <c r="BO449" i="1"/>
  <c r="BJ441" i="1"/>
  <c r="BK441" i="1"/>
  <c r="BL441" i="1"/>
  <c r="BM441" i="1"/>
  <c r="BN441" i="1"/>
  <c r="BO441" i="1"/>
  <c r="BJ433" i="1"/>
  <c r="BK433" i="1"/>
  <c r="BL433" i="1"/>
  <c r="BM433" i="1"/>
  <c r="BN433" i="1"/>
  <c r="BO433" i="1"/>
  <c r="BJ425" i="1"/>
  <c r="BK425" i="1"/>
  <c r="BL425" i="1"/>
  <c r="BM425" i="1"/>
  <c r="BN425" i="1"/>
  <c r="BO425" i="1"/>
  <c r="BJ417" i="1"/>
  <c r="BK417" i="1"/>
  <c r="BL417" i="1"/>
  <c r="BN417" i="1"/>
  <c r="BO417" i="1"/>
  <c r="BM417" i="1"/>
  <c r="BJ409" i="1"/>
  <c r="BK409" i="1"/>
  <c r="BL409" i="1"/>
  <c r="BN409" i="1"/>
  <c r="BM409" i="1"/>
  <c r="BO409" i="1"/>
  <c r="BJ401" i="1"/>
  <c r="BK401" i="1"/>
  <c r="BL401" i="1"/>
  <c r="BN401" i="1"/>
  <c r="BM401" i="1"/>
  <c r="BO401" i="1"/>
  <c r="BJ393" i="1"/>
  <c r="BK393" i="1"/>
  <c r="BL393" i="1"/>
  <c r="BN393" i="1"/>
  <c r="BM393" i="1"/>
  <c r="BO393" i="1"/>
  <c r="BJ385" i="1"/>
  <c r="BK385" i="1"/>
  <c r="BL385" i="1"/>
  <c r="BN385" i="1"/>
  <c r="BO385" i="1"/>
  <c r="BM385" i="1"/>
  <c r="BJ377" i="1"/>
  <c r="BK377" i="1"/>
  <c r="BL377" i="1"/>
  <c r="BN377" i="1"/>
  <c r="BO377" i="1"/>
  <c r="BM377" i="1"/>
  <c r="BO369" i="1"/>
  <c r="BJ369" i="1"/>
  <c r="BK369" i="1"/>
  <c r="BL369" i="1"/>
  <c r="BN369" i="1"/>
  <c r="BM369" i="1"/>
  <c r="BO361" i="1"/>
  <c r="BJ361" i="1"/>
  <c r="BK361" i="1"/>
  <c r="BL361" i="1"/>
  <c r="BN361" i="1"/>
  <c r="BM361" i="1"/>
  <c r="BJ353" i="1"/>
  <c r="BK353" i="1"/>
  <c r="BL353" i="1"/>
  <c r="BM353" i="1"/>
  <c r="BN353" i="1"/>
  <c r="BO353" i="1"/>
  <c r="BJ345" i="1"/>
  <c r="BK345" i="1"/>
  <c r="BL345" i="1"/>
  <c r="BM345" i="1"/>
  <c r="BN345" i="1"/>
  <c r="BO345" i="1"/>
  <c r="BJ337" i="1"/>
  <c r="BK337" i="1"/>
  <c r="BL337" i="1"/>
  <c r="BM337" i="1"/>
  <c r="BN337" i="1"/>
  <c r="BO337" i="1"/>
  <c r="BJ329" i="1"/>
  <c r="BK329" i="1"/>
  <c r="BL329" i="1"/>
  <c r="BM329" i="1"/>
  <c r="BN329" i="1"/>
  <c r="BO329" i="1"/>
  <c r="BJ321" i="1"/>
  <c r="BK321" i="1"/>
  <c r="BL321" i="1"/>
  <c r="BM321" i="1"/>
  <c r="BN321" i="1"/>
  <c r="BO321" i="1"/>
  <c r="BJ313" i="1"/>
  <c r="BK313" i="1"/>
  <c r="BL313" i="1"/>
  <c r="BM313" i="1"/>
  <c r="BN313" i="1"/>
  <c r="BO313" i="1"/>
  <c r="BJ305" i="1"/>
  <c r="BK305" i="1"/>
  <c r="BL305" i="1"/>
  <c r="BM305" i="1"/>
  <c r="BN305" i="1"/>
  <c r="BO305" i="1"/>
  <c r="BJ297" i="1"/>
  <c r="BK297" i="1"/>
  <c r="BL297" i="1"/>
  <c r="BM297" i="1"/>
  <c r="BN297" i="1"/>
  <c r="BO297" i="1"/>
  <c r="BJ289" i="1"/>
  <c r="BK289" i="1"/>
  <c r="BL289" i="1"/>
  <c r="BM289" i="1"/>
  <c r="BN289" i="1"/>
  <c r="BO289" i="1"/>
  <c r="BJ281" i="1"/>
  <c r="BK281" i="1"/>
  <c r="BL281" i="1"/>
  <c r="BM281" i="1"/>
  <c r="BN281" i="1"/>
  <c r="BO281" i="1"/>
  <c r="BJ273" i="1"/>
  <c r="BL273" i="1"/>
  <c r="BM273" i="1"/>
  <c r="BO273" i="1"/>
  <c r="BN273" i="1"/>
  <c r="BK273" i="1"/>
  <c r="BJ265" i="1"/>
  <c r="BL265" i="1"/>
  <c r="BM265" i="1"/>
  <c r="BO265" i="1"/>
  <c r="BK265" i="1"/>
  <c r="BN265" i="1"/>
  <c r="BJ257" i="1"/>
  <c r="BL257" i="1"/>
  <c r="BM257" i="1"/>
  <c r="BO257" i="1"/>
  <c r="BN257" i="1"/>
  <c r="BK257" i="1"/>
  <c r="BJ249" i="1"/>
  <c r="BK249" i="1"/>
  <c r="BL249" i="1"/>
  <c r="BM249" i="1"/>
  <c r="BO249" i="1"/>
  <c r="BN249" i="1"/>
  <c r="BJ241" i="1"/>
  <c r="BK241" i="1"/>
  <c r="BL241" i="1"/>
  <c r="BM241" i="1"/>
  <c r="BO241" i="1"/>
  <c r="BN241" i="1"/>
  <c r="BJ233" i="1"/>
  <c r="BK233" i="1"/>
  <c r="BL233" i="1"/>
  <c r="BM233" i="1"/>
  <c r="BO233" i="1"/>
  <c r="BN233" i="1"/>
  <c r="BJ225" i="1"/>
  <c r="BK225" i="1"/>
  <c r="BL225" i="1"/>
  <c r="BM225" i="1"/>
  <c r="BO225" i="1"/>
  <c r="BN225" i="1"/>
  <c r="BJ217" i="1"/>
  <c r="BK217" i="1"/>
  <c r="BL217" i="1"/>
  <c r="BM217" i="1"/>
  <c r="BO217" i="1"/>
  <c r="BN217" i="1"/>
  <c r="BJ209" i="1"/>
  <c r="BK209" i="1"/>
  <c r="BL209" i="1"/>
  <c r="BM209" i="1"/>
  <c r="BO209" i="1"/>
  <c r="BN209" i="1"/>
  <c r="BJ201" i="1"/>
  <c r="BK201" i="1"/>
  <c r="BL201" i="1"/>
  <c r="BM201" i="1"/>
  <c r="BO201" i="1"/>
  <c r="BN201" i="1"/>
  <c r="BJ193" i="1"/>
  <c r="BK193" i="1"/>
  <c r="BL193" i="1"/>
  <c r="BM193" i="1"/>
  <c r="BO193" i="1"/>
  <c r="BN193" i="1"/>
  <c r="BN185" i="1"/>
  <c r="BO185" i="1"/>
  <c r="BK185" i="1"/>
  <c r="BJ185" i="1"/>
  <c r="BL185" i="1"/>
  <c r="BM185" i="1"/>
  <c r="BN177" i="1"/>
  <c r="BO177" i="1"/>
  <c r="BK177" i="1"/>
  <c r="BM177" i="1"/>
  <c r="BJ177" i="1"/>
  <c r="BL177" i="1"/>
  <c r="BN169" i="1"/>
  <c r="BO169" i="1"/>
  <c r="BK169" i="1"/>
  <c r="BJ169" i="1"/>
  <c r="BM169" i="1"/>
  <c r="BL169" i="1"/>
  <c r="BN161" i="1"/>
  <c r="BO161" i="1"/>
  <c r="BK161" i="1"/>
  <c r="BJ161" i="1"/>
  <c r="BL161" i="1"/>
  <c r="BM161" i="1"/>
  <c r="BL153" i="1"/>
  <c r="BM153" i="1"/>
  <c r="BN153" i="1"/>
  <c r="BO153" i="1"/>
  <c r="BK153" i="1"/>
  <c r="BJ153" i="1"/>
  <c r="BL145" i="1"/>
  <c r="BM145" i="1"/>
  <c r="BN145" i="1"/>
  <c r="BO145" i="1"/>
  <c r="BK145" i="1"/>
  <c r="BJ145" i="1"/>
  <c r="BL137" i="1"/>
  <c r="BM137" i="1"/>
  <c r="BN137" i="1"/>
  <c r="BO137" i="1"/>
  <c r="BK137" i="1"/>
  <c r="BJ137" i="1"/>
  <c r="BL129" i="1"/>
  <c r="BM129" i="1"/>
  <c r="BN129" i="1"/>
  <c r="BO129" i="1"/>
  <c r="BK129" i="1"/>
  <c r="BJ129" i="1"/>
  <c r="BL121" i="1"/>
  <c r="BM121" i="1"/>
  <c r="BN121" i="1"/>
  <c r="BO121" i="1"/>
  <c r="BK121" i="1"/>
  <c r="BJ121" i="1"/>
  <c r="BJ113" i="1"/>
  <c r="BK113" i="1"/>
  <c r="BM113" i="1"/>
  <c r="BL113" i="1"/>
  <c r="BO113" i="1"/>
  <c r="BN113" i="1"/>
  <c r="BJ105" i="1"/>
  <c r="BK105" i="1"/>
  <c r="BM105" i="1"/>
  <c r="BN105" i="1"/>
  <c r="BO105" i="1"/>
  <c r="BL105" i="1"/>
  <c r="BJ97" i="1"/>
  <c r="BK97" i="1"/>
  <c r="BM97" i="1"/>
  <c r="BL97" i="1"/>
  <c r="BN97" i="1"/>
  <c r="BO97" i="1"/>
  <c r="BJ89" i="1"/>
  <c r="BK89" i="1"/>
  <c r="BL89" i="1"/>
  <c r="BM89" i="1"/>
  <c r="BN89" i="1"/>
  <c r="BO89" i="1"/>
  <c r="BJ81" i="1"/>
  <c r="BK81" i="1"/>
  <c r="BL81" i="1"/>
  <c r="BM81" i="1"/>
  <c r="BN81" i="1"/>
  <c r="BO81" i="1"/>
  <c r="BJ73" i="1"/>
  <c r="BK73" i="1"/>
  <c r="BL73" i="1"/>
  <c r="BM73" i="1"/>
  <c r="BN73" i="1"/>
  <c r="BO73" i="1"/>
  <c r="BJ65" i="1"/>
  <c r="BK65" i="1"/>
  <c r="BL65" i="1"/>
  <c r="BM65" i="1"/>
  <c r="BO65" i="1"/>
  <c r="BN65" i="1"/>
  <c r="BJ57" i="1"/>
  <c r="BK57" i="1"/>
  <c r="BL57" i="1"/>
  <c r="BM57" i="1"/>
  <c r="BO57" i="1"/>
  <c r="BN57" i="1"/>
  <c r="BJ49" i="1"/>
  <c r="BK49" i="1"/>
  <c r="BL49" i="1"/>
  <c r="BM49" i="1"/>
  <c r="BO49" i="1"/>
  <c r="BN49" i="1"/>
  <c r="BJ41" i="1"/>
  <c r="BK41" i="1"/>
  <c r="BL41" i="1"/>
  <c r="BM41" i="1"/>
  <c r="BO41" i="1"/>
  <c r="BN41" i="1"/>
  <c r="BJ33" i="1"/>
  <c r="BK33" i="1"/>
  <c r="BL33" i="1"/>
  <c r="BM33" i="1"/>
  <c r="BO33" i="1"/>
  <c r="BN33" i="1"/>
  <c r="BJ25" i="1"/>
  <c r="BK25" i="1"/>
  <c r="BL25" i="1"/>
  <c r="BM25" i="1"/>
  <c r="BO25" i="1"/>
  <c r="BN25" i="1"/>
  <c r="BJ17" i="1"/>
  <c r="BK17" i="1"/>
  <c r="BL17" i="1"/>
  <c r="BM17" i="1"/>
  <c r="BO17" i="1"/>
  <c r="BN17" i="1"/>
  <c r="BJ9" i="1"/>
  <c r="BK9" i="1"/>
  <c r="BL9" i="1"/>
  <c r="BM9" i="1"/>
  <c r="BO9" i="1"/>
  <c r="BN9" i="1"/>
  <c r="BL250" i="1"/>
  <c r="BM250" i="1"/>
  <c r="BN250" i="1"/>
  <c r="BO250" i="1"/>
  <c r="BJ250" i="1"/>
  <c r="BK250" i="1"/>
  <c r="BL242" i="1"/>
  <c r="BM242" i="1"/>
  <c r="BN242" i="1"/>
  <c r="BO242" i="1"/>
  <c r="BJ242" i="1"/>
  <c r="BK242" i="1"/>
  <c r="BK234" i="1"/>
  <c r="BL234" i="1"/>
  <c r="BM234" i="1"/>
  <c r="BN234" i="1"/>
  <c r="BO234" i="1"/>
  <c r="BJ234" i="1"/>
  <c r="BK226" i="1"/>
  <c r="BL226" i="1"/>
  <c r="BM226" i="1"/>
  <c r="BN226" i="1"/>
  <c r="BO226" i="1"/>
  <c r="BJ226" i="1"/>
  <c r="BK218" i="1"/>
  <c r="BL218" i="1"/>
  <c r="BM218" i="1"/>
  <c r="BN218" i="1"/>
  <c r="BO218" i="1"/>
  <c r="BJ218" i="1"/>
  <c r="BK210" i="1"/>
  <c r="BL210" i="1"/>
  <c r="BM210" i="1"/>
  <c r="BN210" i="1"/>
  <c r="BO210" i="1"/>
  <c r="BJ210" i="1"/>
  <c r="BK202" i="1"/>
  <c r="BL202" i="1"/>
  <c r="BM202" i="1"/>
  <c r="BN202" i="1"/>
  <c r="BO202" i="1"/>
  <c r="BJ202" i="1"/>
  <c r="BK194" i="1"/>
  <c r="BL194" i="1"/>
  <c r="BM194" i="1"/>
  <c r="BN194" i="1"/>
  <c r="BO194" i="1"/>
  <c r="BJ194" i="1"/>
  <c r="BJ186" i="1"/>
  <c r="BK186" i="1"/>
  <c r="BM186" i="1"/>
  <c r="BL186" i="1"/>
  <c r="BN186" i="1"/>
  <c r="BO186" i="1"/>
  <c r="BJ178" i="1"/>
  <c r="BK178" i="1"/>
  <c r="BM178" i="1"/>
  <c r="BL178" i="1"/>
  <c r="BN178" i="1"/>
  <c r="BO178" i="1"/>
  <c r="BJ170" i="1"/>
  <c r="BK170" i="1"/>
  <c r="BM170" i="1"/>
  <c r="BN170" i="1"/>
  <c r="BO170" i="1"/>
  <c r="BL170" i="1"/>
  <c r="BJ162" i="1"/>
  <c r="BK162" i="1"/>
  <c r="BM162" i="1"/>
  <c r="BN162" i="1"/>
  <c r="BO162" i="1"/>
  <c r="BL162" i="1"/>
  <c r="BJ154" i="1"/>
  <c r="BK154" i="1"/>
  <c r="BM154" i="1"/>
  <c r="BL154" i="1"/>
  <c r="BN154" i="1"/>
  <c r="BO154" i="1"/>
  <c r="BN146" i="1"/>
  <c r="BO146" i="1"/>
  <c r="BJ146" i="1"/>
  <c r="BK146" i="1"/>
  <c r="BM146" i="1"/>
  <c r="BL146" i="1"/>
  <c r="BN138" i="1"/>
  <c r="BO138" i="1"/>
  <c r="BJ138" i="1"/>
  <c r="BK138" i="1"/>
  <c r="BM138" i="1"/>
  <c r="BL138" i="1"/>
  <c r="BN130" i="1"/>
  <c r="BO130" i="1"/>
  <c r="BJ130" i="1"/>
  <c r="BK130" i="1"/>
  <c r="BM130" i="1"/>
  <c r="BL130" i="1"/>
  <c r="BN122" i="1"/>
  <c r="BO122" i="1"/>
  <c r="BJ122" i="1"/>
  <c r="BK122" i="1"/>
  <c r="BM122" i="1"/>
  <c r="BL122" i="1"/>
  <c r="BL114" i="1"/>
  <c r="BM114" i="1"/>
  <c r="BO114" i="1"/>
  <c r="BJ114" i="1"/>
  <c r="BK114" i="1"/>
  <c r="BN114" i="1"/>
  <c r="BL106" i="1"/>
  <c r="BM106" i="1"/>
  <c r="BO106" i="1"/>
  <c r="BJ106" i="1"/>
  <c r="BK106" i="1"/>
  <c r="BN106" i="1"/>
  <c r="BL98" i="1"/>
  <c r="BM98" i="1"/>
  <c r="BO98" i="1"/>
  <c r="BJ98" i="1"/>
  <c r="BK98" i="1"/>
  <c r="BN98" i="1"/>
  <c r="BL90" i="1"/>
  <c r="BM90" i="1"/>
  <c r="BO90" i="1"/>
  <c r="BN90" i="1"/>
  <c r="BK90" i="1"/>
  <c r="BJ90" i="1"/>
  <c r="BL82" i="1"/>
  <c r="BM82" i="1"/>
  <c r="BN82" i="1"/>
  <c r="BO82" i="1"/>
  <c r="BK82" i="1"/>
  <c r="BJ82" i="1"/>
  <c r="BL74" i="1"/>
  <c r="BM74" i="1"/>
  <c r="BN74" i="1"/>
  <c r="BO74" i="1"/>
  <c r="BK74" i="1"/>
  <c r="BJ74" i="1"/>
  <c r="BL66" i="1"/>
  <c r="BM66" i="1"/>
  <c r="BN66" i="1"/>
  <c r="BO66" i="1"/>
  <c r="BK66" i="1"/>
  <c r="BJ66" i="1"/>
  <c r="BK58" i="1"/>
  <c r="BL58" i="1"/>
  <c r="BM58" i="1"/>
  <c r="BN58" i="1"/>
  <c r="BO58" i="1"/>
  <c r="BJ58" i="1"/>
  <c r="BK50" i="1"/>
  <c r="BL50" i="1"/>
  <c r="BM50" i="1"/>
  <c r="BN50" i="1"/>
  <c r="BO50" i="1"/>
  <c r="BJ50" i="1"/>
  <c r="BK42" i="1"/>
  <c r="BL42" i="1"/>
  <c r="BM42" i="1"/>
  <c r="BN42" i="1"/>
  <c r="BO42" i="1"/>
  <c r="BJ42" i="1"/>
  <c r="BK34" i="1"/>
  <c r="BL34" i="1"/>
  <c r="BM34" i="1"/>
  <c r="BN34" i="1"/>
  <c r="BO34" i="1"/>
  <c r="BJ34" i="1"/>
  <c r="BK26" i="1"/>
  <c r="BL26" i="1"/>
  <c r="BM26" i="1"/>
  <c r="BN26" i="1"/>
  <c r="BO26" i="1"/>
  <c r="BJ26" i="1"/>
  <c r="BK18" i="1"/>
  <c r="BL18" i="1"/>
  <c r="BM18" i="1"/>
  <c r="BN18" i="1"/>
  <c r="BO18" i="1"/>
  <c r="BJ18" i="1"/>
  <c r="BK10" i="1"/>
  <c r="BL10" i="1"/>
  <c r="BM10" i="1"/>
  <c r="BN10" i="1"/>
  <c r="BO10" i="1"/>
  <c r="BJ10" i="1"/>
  <c r="BM487" i="1"/>
  <c r="BN487" i="1"/>
  <c r="BO487" i="1"/>
  <c r="BJ487" i="1"/>
  <c r="BL487" i="1"/>
  <c r="BK487" i="1"/>
  <c r="BN343" i="1"/>
  <c r="BO343" i="1"/>
  <c r="BJ343" i="1"/>
  <c r="BK343" i="1"/>
  <c r="BL343" i="1"/>
  <c r="BM343" i="1"/>
  <c r="BN255" i="1"/>
  <c r="BK255" i="1"/>
  <c r="BJ255" i="1"/>
  <c r="BL255" i="1"/>
  <c r="BM255" i="1"/>
  <c r="BO255" i="1"/>
  <c r="BN239" i="1"/>
  <c r="BO239" i="1"/>
  <c r="BK239" i="1"/>
  <c r="BJ239" i="1"/>
  <c r="BL239" i="1"/>
  <c r="BM239" i="1"/>
  <c r="BM231" i="1"/>
  <c r="BN231" i="1"/>
  <c r="BO231" i="1"/>
  <c r="BK231" i="1"/>
  <c r="BL231" i="1"/>
  <c r="BJ231" i="1"/>
  <c r="BM191" i="1"/>
  <c r="BN191" i="1"/>
  <c r="BO191" i="1"/>
  <c r="BK191" i="1"/>
  <c r="BJ191" i="1"/>
  <c r="BL191" i="1"/>
  <c r="BJ183" i="1"/>
  <c r="BK183" i="1"/>
  <c r="BL183" i="1"/>
  <c r="BM183" i="1"/>
  <c r="BO183" i="1"/>
  <c r="BN183" i="1"/>
  <c r="BJ167" i="1"/>
  <c r="BK167" i="1"/>
  <c r="BL167" i="1"/>
  <c r="BM167" i="1"/>
  <c r="BO167" i="1"/>
  <c r="BN167" i="1"/>
  <c r="BJ127" i="1"/>
  <c r="BK127" i="1"/>
  <c r="BL127" i="1"/>
  <c r="BM127" i="1"/>
  <c r="BO127" i="1"/>
  <c r="BN127" i="1"/>
  <c r="BN71" i="1"/>
  <c r="BO71" i="1"/>
  <c r="BJ71" i="1"/>
  <c r="BK71" i="1"/>
  <c r="BM71" i="1"/>
  <c r="BL71" i="1"/>
  <c r="BN63" i="1"/>
  <c r="BO63" i="1"/>
  <c r="BK63" i="1"/>
  <c r="BJ63" i="1"/>
  <c r="BL63" i="1"/>
  <c r="BM63" i="1"/>
  <c r="BK426" i="1"/>
  <c r="BL426" i="1"/>
  <c r="BM426" i="1"/>
  <c r="BN426" i="1"/>
  <c r="BO426" i="1"/>
  <c r="BJ426" i="1"/>
  <c r="BL354" i="1"/>
  <c r="BM354" i="1"/>
  <c r="BN354" i="1"/>
  <c r="BO354" i="1"/>
  <c r="BJ354" i="1"/>
  <c r="BK354" i="1"/>
  <c r="BL330" i="1"/>
  <c r="BM330" i="1"/>
  <c r="BN330" i="1"/>
  <c r="BO330" i="1"/>
  <c r="BJ330" i="1"/>
  <c r="BK330" i="1"/>
  <c r="BL290" i="1"/>
  <c r="BM290" i="1"/>
  <c r="BN290" i="1"/>
  <c r="BO290" i="1"/>
  <c r="BJ290" i="1"/>
  <c r="BK290" i="1"/>
  <c r="BK282" i="1"/>
  <c r="BL282" i="1"/>
  <c r="BM282" i="1"/>
  <c r="BN282" i="1"/>
  <c r="BO282" i="1"/>
  <c r="BJ282" i="1"/>
  <c r="BL274" i="1"/>
  <c r="BN274" i="1"/>
  <c r="BO274" i="1"/>
  <c r="BJ274" i="1"/>
  <c r="BK274" i="1"/>
  <c r="BM274" i="1"/>
  <c r="BL266" i="1"/>
  <c r="BN266" i="1"/>
  <c r="BO266" i="1"/>
  <c r="BJ266" i="1"/>
  <c r="BK266" i="1"/>
  <c r="BM266" i="1"/>
  <c r="BL258" i="1"/>
  <c r="BN258" i="1"/>
  <c r="BO258" i="1"/>
  <c r="BJ258" i="1"/>
  <c r="BK258" i="1"/>
  <c r="BM258" i="1"/>
  <c r="BM499" i="1"/>
  <c r="BN499" i="1"/>
  <c r="BO499" i="1"/>
  <c r="BJ499" i="1"/>
  <c r="BL499" i="1"/>
  <c r="BK499" i="1"/>
  <c r="BM491" i="1"/>
  <c r="BN491" i="1"/>
  <c r="BO491" i="1"/>
  <c r="BJ491" i="1"/>
  <c r="BL491" i="1"/>
  <c r="BK491" i="1"/>
  <c r="BM483" i="1"/>
  <c r="BN483" i="1"/>
  <c r="BO483" i="1"/>
  <c r="BJ483" i="1"/>
  <c r="BL483" i="1"/>
  <c r="BK483" i="1"/>
  <c r="BM475" i="1"/>
  <c r="BN475" i="1"/>
  <c r="BO475" i="1"/>
  <c r="BJ475" i="1"/>
  <c r="BL475" i="1"/>
  <c r="BK475" i="1"/>
  <c r="BM467" i="1"/>
  <c r="BN467" i="1"/>
  <c r="BO467" i="1"/>
  <c r="BJ467" i="1"/>
  <c r="BL467" i="1"/>
  <c r="BK467" i="1"/>
  <c r="BM459" i="1"/>
  <c r="BN459" i="1"/>
  <c r="BO459" i="1"/>
  <c r="BJ459" i="1"/>
  <c r="BL459" i="1"/>
  <c r="BK459" i="1"/>
  <c r="BM451" i="1"/>
  <c r="BN451" i="1"/>
  <c r="BO451" i="1"/>
  <c r="BJ451" i="1"/>
  <c r="BL451" i="1"/>
  <c r="BK451" i="1"/>
  <c r="BM443" i="1"/>
  <c r="BN443" i="1"/>
  <c r="BO443" i="1"/>
  <c r="BJ443" i="1"/>
  <c r="BL443" i="1"/>
  <c r="BK443" i="1"/>
  <c r="BM435" i="1"/>
  <c r="BN435" i="1"/>
  <c r="BO435" i="1"/>
  <c r="BJ435" i="1"/>
  <c r="BL435" i="1"/>
  <c r="BK435" i="1"/>
  <c r="BM427" i="1"/>
  <c r="BN427" i="1"/>
  <c r="BO427" i="1"/>
  <c r="BJ427" i="1"/>
  <c r="BL427" i="1"/>
  <c r="BK427" i="1"/>
  <c r="BM419" i="1"/>
  <c r="BN419" i="1"/>
  <c r="BO419" i="1"/>
  <c r="BJ419" i="1"/>
  <c r="BK419" i="1"/>
  <c r="BL419" i="1"/>
  <c r="BM411" i="1"/>
  <c r="BN411" i="1"/>
  <c r="BO411" i="1"/>
  <c r="BJ411" i="1"/>
  <c r="BK411" i="1"/>
  <c r="BL411" i="1"/>
  <c r="BM403" i="1"/>
  <c r="BN403" i="1"/>
  <c r="BO403" i="1"/>
  <c r="BJ403" i="1"/>
  <c r="BL403" i="1"/>
  <c r="BK403" i="1"/>
  <c r="BM395" i="1"/>
  <c r="BN395" i="1"/>
  <c r="BO395" i="1"/>
  <c r="BJ395" i="1"/>
  <c r="BK395" i="1"/>
  <c r="BL395" i="1"/>
  <c r="BM387" i="1"/>
  <c r="BN387" i="1"/>
  <c r="BO387" i="1"/>
  <c r="BJ387" i="1"/>
  <c r="BK387" i="1"/>
  <c r="BL387" i="1"/>
  <c r="BM379" i="1"/>
  <c r="BN379" i="1"/>
  <c r="BO379" i="1"/>
  <c r="BJ379" i="1"/>
  <c r="BK379" i="1"/>
  <c r="BL379" i="1"/>
  <c r="BM371" i="1"/>
  <c r="BN371" i="1"/>
  <c r="BO371" i="1"/>
  <c r="BJ371" i="1"/>
  <c r="BL371" i="1"/>
  <c r="BK371" i="1"/>
  <c r="BK363" i="1"/>
  <c r="BL363" i="1"/>
  <c r="BM363" i="1"/>
  <c r="BN363" i="1"/>
  <c r="BO363" i="1"/>
  <c r="BJ363" i="1"/>
  <c r="BN355" i="1"/>
  <c r="BO355" i="1"/>
  <c r="BJ355" i="1"/>
  <c r="BK355" i="1"/>
  <c r="BM355" i="1"/>
  <c r="BL355" i="1"/>
  <c r="BN347" i="1"/>
  <c r="BO347" i="1"/>
  <c r="BJ347" i="1"/>
  <c r="BK347" i="1"/>
  <c r="BM347" i="1"/>
  <c r="BL347" i="1"/>
  <c r="BN339" i="1"/>
  <c r="BO339" i="1"/>
  <c r="BJ339" i="1"/>
  <c r="BK339" i="1"/>
  <c r="BM339" i="1"/>
  <c r="BL339" i="1"/>
  <c r="BN331" i="1"/>
  <c r="BO331" i="1"/>
  <c r="BJ331" i="1"/>
  <c r="BK331" i="1"/>
  <c r="BM331" i="1"/>
  <c r="BL331" i="1"/>
  <c r="BN323" i="1"/>
  <c r="BO323" i="1"/>
  <c r="BJ323" i="1"/>
  <c r="BK323" i="1"/>
  <c r="BM323" i="1"/>
  <c r="BL323" i="1"/>
  <c r="BN315" i="1"/>
  <c r="BO315" i="1"/>
  <c r="BJ315" i="1"/>
  <c r="BK315" i="1"/>
  <c r="BM315" i="1"/>
  <c r="BL315" i="1"/>
  <c r="BN307" i="1"/>
  <c r="BO307" i="1"/>
  <c r="BJ307" i="1"/>
  <c r="BK307" i="1"/>
  <c r="BM307" i="1"/>
  <c r="BL307" i="1"/>
  <c r="BN299" i="1"/>
  <c r="BO299" i="1"/>
  <c r="BJ299" i="1"/>
  <c r="BK299" i="1"/>
  <c r="BM299" i="1"/>
  <c r="BL299" i="1"/>
  <c r="BN291" i="1"/>
  <c r="BO291" i="1"/>
  <c r="BJ291" i="1"/>
  <c r="BK291" i="1"/>
  <c r="BM291" i="1"/>
  <c r="BL291" i="1"/>
  <c r="BM283" i="1"/>
  <c r="BN283" i="1"/>
  <c r="BO283" i="1"/>
  <c r="BK283" i="1"/>
  <c r="BL283" i="1"/>
  <c r="BJ283" i="1"/>
  <c r="BN275" i="1"/>
  <c r="BK275" i="1"/>
  <c r="BJ275" i="1"/>
  <c r="BL275" i="1"/>
  <c r="BM275" i="1"/>
  <c r="BO275" i="1"/>
  <c r="BN267" i="1"/>
  <c r="BK267" i="1"/>
  <c r="BJ267" i="1"/>
  <c r="BL267" i="1"/>
  <c r="BO267" i="1"/>
  <c r="BM267" i="1"/>
  <c r="BN259" i="1"/>
  <c r="BK259" i="1"/>
  <c r="BJ259" i="1"/>
  <c r="BL259" i="1"/>
  <c r="BO259" i="1"/>
  <c r="BM259" i="1"/>
  <c r="BN251" i="1"/>
  <c r="BO251" i="1"/>
  <c r="BK251" i="1"/>
  <c r="BM251" i="1"/>
  <c r="BJ251" i="1"/>
  <c r="BL251" i="1"/>
  <c r="BN243" i="1"/>
  <c r="BO243" i="1"/>
  <c r="BK243" i="1"/>
  <c r="BJ243" i="1"/>
  <c r="BL243" i="1"/>
  <c r="BM243" i="1"/>
  <c r="BM235" i="1"/>
  <c r="BN235" i="1"/>
  <c r="BO235" i="1"/>
  <c r="BK235" i="1"/>
  <c r="BJ235" i="1"/>
  <c r="BL235" i="1"/>
  <c r="BM227" i="1"/>
  <c r="BN227" i="1"/>
  <c r="BO227" i="1"/>
  <c r="BK227" i="1"/>
  <c r="BJ227" i="1"/>
  <c r="BL227" i="1"/>
  <c r="BM219" i="1"/>
  <c r="BN219" i="1"/>
  <c r="BO219" i="1"/>
  <c r="BK219" i="1"/>
  <c r="BJ219" i="1"/>
  <c r="BL219" i="1"/>
  <c r="BM211" i="1"/>
  <c r="BN211" i="1"/>
  <c r="BO211" i="1"/>
  <c r="BK211" i="1"/>
  <c r="BJ211" i="1"/>
  <c r="BL211" i="1"/>
  <c r="BM203" i="1"/>
  <c r="BN203" i="1"/>
  <c r="BO203" i="1"/>
  <c r="BK203" i="1"/>
  <c r="BJ203" i="1"/>
  <c r="BL203" i="1"/>
  <c r="BM195" i="1"/>
  <c r="BN195" i="1"/>
  <c r="BO195" i="1"/>
  <c r="BK195" i="1"/>
  <c r="BJ195" i="1"/>
  <c r="BL195" i="1"/>
  <c r="BJ187" i="1"/>
  <c r="BM187" i="1"/>
  <c r="BN187" i="1"/>
  <c r="BO187" i="1"/>
  <c r="BK187" i="1"/>
  <c r="BL187" i="1"/>
  <c r="BJ179" i="1"/>
  <c r="BK179" i="1"/>
  <c r="BL179" i="1"/>
  <c r="BM179" i="1"/>
  <c r="BO179" i="1"/>
  <c r="BN179" i="1"/>
  <c r="BJ171" i="1"/>
  <c r="BK171" i="1"/>
  <c r="BL171" i="1"/>
  <c r="BM171" i="1"/>
  <c r="BO171" i="1"/>
  <c r="BN171" i="1"/>
  <c r="BJ163" i="1"/>
  <c r="BK163" i="1"/>
  <c r="BL163" i="1"/>
  <c r="BM163" i="1"/>
  <c r="BO163" i="1"/>
  <c r="BN163" i="1"/>
  <c r="BJ155" i="1"/>
  <c r="BK155" i="1"/>
  <c r="BL155" i="1"/>
  <c r="BM155" i="1"/>
  <c r="BO155" i="1"/>
  <c r="BN155" i="1"/>
  <c r="BJ147" i="1"/>
  <c r="BK147" i="1"/>
  <c r="BL147" i="1"/>
  <c r="BM147" i="1"/>
  <c r="BO147" i="1"/>
  <c r="BN147" i="1"/>
  <c r="BJ139" i="1"/>
  <c r="BK139" i="1"/>
  <c r="BL139" i="1"/>
  <c r="BM139" i="1"/>
  <c r="BO139" i="1"/>
  <c r="BN139" i="1"/>
  <c r="BJ131" i="1"/>
  <c r="BK131" i="1"/>
  <c r="BL131" i="1"/>
  <c r="BM131" i="1"/>
  <c r="BO131" i="1"/>
  <c r="BN131" i="1"/>
  <c r="BJ123" i="1"/>
  <c r="BK123" i="1"/>
  <c r="BL123" i="1"/>
  <c r="BM123" i="1"/>
  <c r="BO123" i="1"/>
  <c r="BN123" i="1"/>
  <c r="BN115" i="1"/>
  <c r="BO115" i="1"/>
  <c r="BJ115" i="1"/>
  <c r="BK115" i="1"/>
  <c r="BL115" i="1"/>
  <c r="BM115" i="1"/>
  <c r="BN107" i="1"/>
  <c r="BO107" i="1"/>
  <c r="BM107" i="1"/>
  <c r="BJ107" i="1"/>
  <c r="BL107" i="1"/>
  <c r="BK107" i="1"/>
  <c r="BN99" i="1"/>
  <c r="BO99" i="1"/>
  <c r="BK99" i="1"/>
  <c r="BL99" i="1"/>
  <c r="BM99" i="1"/>
  <c r="BJ99" i="1"/>
  <c r="BN91" i="1"/>
  <c r="BO91" i="1"/>
  <c r="BJ91" i="1"/>
  <c r="BK91" i="1"/>
  <c r="BL91" i="1"/>
  <c r="BM91" i="1"/>
  <c r="BN83" i="1"/>
  <c r="BO83" i="1"/>
  <c r="BJ83" i="1"/>
  <c r="BK83" i="1"/>
  <c r="BL83" i="1"/>
  <c r="BM83" i="1"/>
  <c r="BN75" i="1"/>
  <c r="BO75" i="1"/>
  <c r="BJ75" i="1"/>
  <c r="BK75" i="1"/>
  <c r="BL75" i="1"/>
  <c r="BM75" i="1"/>
  <c r="BN67" i="1"/>
  <c r="BO67" i="1"/>
  <c r="BK67" i="1"/>
  <c r="BJ67" i="1"/>
  <c r="BL67" i="1"/>
  <c r="BM67" i="1"/>
  <c r="BN59" i="1"/>
  <c r="BO59" i="1"/>
  <c r="BK59" i="1"/>
  <c r="BL59" i="1"/>
  <c r="BM59" i="1"/>
  <c r="BJ59" i="1"/>
  <c r="BM51" i="1"/>
  <c r="BN51" i="1"/>
  <c r="BO51" i="1"/>
  <c r="BK51" i="1"/>
  <c r="BJ51" i="1"/>
  <c r="BL51" i="1"/>
  <c r="BM43" i="1"/>
  <c r="BN43" i="1"/>
  <c r="BO43" i="1"/>
  <c r="BK43" i="1"/>
  <c r="BL43" i="1"/>
  <c r="BJ43" i="1"/>
  <c r="BM35" i="1"/>
  <c r="BN35" i="1"/>
  <c r="BO35" i="1"/>
  <c r="BK35" i="1"/>
  <c r="BJ35" i="1"/>
  <c r="BL35" i="1"/>
  <c r="BM27" i="1"/>
  <c r="BN27" i="1"/>
  <c r="BO27" i="1"/>
  <c r="BK27" i="1"/>
  <c r="BL27" i="1"/>
  <c r="BJ27" i="1"/>
  <c r="BM19" i="1"/>
  <c r="BN19" i="1"/>
  <c r="BO19" i="1"/>
  <c r="BK19" i="1"/>
  <c r="BJ19" i="1"/>
  <c r="BL19" i="1"/>
  <c r="BM11" i="1"/>
  <c r="BN11" i="1"/>
  <c r="BO11" i="1"/>
  <c r="BK11" i="1"/>
  <c r="BL11" i="1"/>
  <c r="BJ11" i="1"/>
  <c r="BM503" i="1"/>
  <c r="BN503" i="1"/>
  <c r="BO503" i="1"/>
  <c r="BJ503" i="1"/>
  <c r="BL503" i="1"/>
  <c r="BK503" i="1"/>
  <c r="BM431" i="1"/>
  <c r="BN431" i="1"/>
  <c r="BO431" i="1"/>
  <c r="BJ431" i="1"/>
  <c r="BL431" i="1"/>
  <c r="BK431" i="1"/>
  <c r="BM407" i="1"/>
  <c r="BN407" i="1"/>
  <c r="BO407" i="1"/>
  <c r="BJ407" i="1"/>
  <c r="BK407" i="1"/>
  <c r="BL407" i="1"/>
  <c r="BN327" i="1"/>
  <c r="BO327" i="1"/>
  <c r="BJ327" i="1"/>
  <c r="BK327" i="1"/>
  <c r="BL327" i="1"/>
  <c r="BM327" i="1"/>
  <c r="BN303" i="1"/>
  <c r="BO303" i="1"/>
  <c r="BJ303" i="1"/>
  <c r="BK303" i="1"/>
  <c r="BL303" i="1"/>
  <c r="BM303" i="1"/>
  <c r="BJ175" i="1"/>
  <c r="BK175" i="1"/>
  <c r="BL175" i="1"/>
  <c r="BM175" i="1"/>
  <c r="BO175" i="1"/>
  <c r="BN175" i="1"/>
  <c r="BK498" i="1"/>
  <c r="BL498" i="1"/>
  <c r="BM498" i="1"/>
  <c r="BN498" i="1"/>
  <c r="BO498" i="1"/>
  <c r="BJ498" i="1"/>
  <c r="BK490" i="1"/>
  <c r="BL490" i="1"/>
  <c r="BM490" i="1"/>
  <c r="BN490" i="1"/>
  <c r="BO490" i="1"/>
  <c r="BJ490" i="1"/>
  <c r="BK458" i="1"/>
  <c r="BL458" i="1"/>
  <c r="BM458" i="1"/>
  <c r="BN458" i="1"/>
  <c r="BO458" i="1"/>
  <c r="BJ458" i="1"/>
  <c r="BK434" i="1"/>
  <c r="BL434" i="1"/>
  <c r="BM434" i="1"/>
  <c r="BN434" i="1"/>
  <c r="BO434" i="1"/>
  <c r="BJ434" i="1"/>
  <c r="BK378" i="1"/>
  <c r="BL378" i="1"/>
  <c r="BM378" i="1"/>
  <c r="BN378" i="1"/>
  <c r="BO378" i="1"/>
  <c r="BJ378" i="1"/>
  <c r="BJ370" i="1"/>
  <c r="BK370" i="1"/>
  <c r="BL370" i="1"/>
  <c r="BM370" i="1"/>
  <c r="BN370" i="1"/>
  <c r="BO370" i="1"/>
  <c r="BJ362" i="1"/>
  <c r="BK362" i="1"/>
  <c r="BL362" i="1"/>
  <c r="BM362" i="1"/>
  <c r="BN362" i="1"/>
  <c r="BO362" i="1"/>
  <c r="BL346" i="1"/>
  <c r="BM346" i="1"/>
  <c r="BN346" i="1"/>
  <c r="BO346" i="1"/>
  <c r="BJ346" i="1"/>
  <c r="BK346" i="1"/>
  <c r="BL298" i="1"/>
  <c r="BM298" i="1"/>
  <c r="BN298" i="1"/>
  <c r="BO298" i="1"/>
  <c r="BJ298" i="1"/>
  <c r="BK298" i="1"/>
  <c r="BO436" i="1"/>
  <c r="BJ436" i="1"/>
  <c r="BK436" i="1"/>
  <c r="BL436" i="1"/>
  <c r="BN436" i="1"/>
  <c r="BM436" i="1"/>
  <c r="BO428" i="1"/>
  <c r="BJ428" i="1"/>
  <c r="BK428" i="1"/>
  <c r="BL428" i="1"/>
  <c r="BN428" i="1"/>
  <c r="BM428" i="1"/>
  <c r="BO420" i="1"/>
  <c r="BJ420" i="1"/>
  <c r="BL420" i="1"/>
  <c r="BK420" i="1"/>
  <c r="BN420" i="1"/>
  <c r="BM420" i="1"/>
  <c r="BO412" i="1"/>
  <c r="BJ412" i="1"/>
  <c r="BL412" i="1"/>
  <c r="BK412" i="1"/>
  <c r="BM412" i="1"/>
  <c r="BN412" i="1"/>
  <c r="BO404" i="1"/>
  <c r="BJ404" i="1"/>
  <c r="BL404" i="1"/>
  <c r="BK404" i="1"/>
  <c r="BM404" i="1"/>
  <c r="BN404" i="1"/>
  <c r="BO396" i="1"/>
  <c r="BJ396" i="1"/>
  <c r="BL396" i="1"/>
  <c r="BM396" i="1"/>
  <c r="BN396" i="1"/>
  <c r="BK396" i="1"/>
  <c r="BO388" i="1"/>
  <c r="BJ388" i="1"/>
  <c r="BL388" i="1"/>
  <c r="BK388" i="1"/>
  <c r="BN388" i="1"/>
  <c r="BM388" i="1"/>
  <c r="BO380" i="1"/>
  <c r="BJ380" i="1"/>
  <c r="BL380" i="1"/>
  <c r="BK380" i="1"/>
  <c r="BM380" i="1"/>
  <c r="BN380" i="1"/>
  <c r="BO372" i="1"/>
  <c r="BJ372" i="1"/>
  <c r="BL372" i="1"/>
  <c r="BK372" i="1"/>
  <c r="BM372" i="1"/>
  <c r="BN372" i="1"/>
  <c r="BM364" i="1"/>
  <c r="BN364" i="1"/>
  <c r="BO364" i="1"/>
  <c r="BJ364" i="1"/>
  <c r="BL364" i="1"/>
  <c r="BK364" i="1"/>
  <c r="BK356" i="1"/>
  <c r="BJ356" i="1"/>
  <c r="BL356" i="1"/>
  <c r="BM356" i="1"/>
  <c r="BN356" i="1"/>
  <c r="BO356" i="1"/>
  <c r="BJ348" i="1"/>
  <c r="BK348" i="1"/>
  <c r="BL348" i="1"/>
  <c r="BM348" i="1"/>
  <c r="BN348" i="1"/>
  <c r="BO348" i="1"/>
  <c r="BJ340" i="1"/>
  <c r="BK340" i="1"/>
  <c r="BL340" i="1"/>
  <c r="BM340" i="1"/>
  <c r="BN340" i="1"/>
  <c r="BO340" i="1"/>
  <c r="BJ332" i="1"/>
  <c r="BK332" i="1"/>
  <c r="BL332" i="1"/>
  <c r="BM332" i="1"/>
  <c r="BN332" i="1"/>
  <c r="BO332" i="1"/>
  <c r="BJ324" i="1"/>
  <c r="BK324" i="1"/>
  <c r="BL324" i="1"/>
  <c r="BM324" i="1"/>
  <c r="BN324" i="1"/>
  <c r="BO324" i="1"/>
  <c r="BJ316" i="1"/>
  <c r="BK316" i="1"/>
  <c r="BL316" i="1"/>
  <c r="BM316" i="1"/>
  <c r="BN316" i="1"/>
  <c r="BO316" i="1"/>
  <c r="BJ308" i="1"/>
  <c r="BK308" i="1"/>
  <c r="BL308" i="1"/>
  <c r="BM308" i="1"/>
  <c r="BN308" i="1"/>
  <c r="BO308" i="1"/>
  <c r="BJ300" i="1"/>
  <c r="BK300" i="1"/>
  <c r="BL300" i="1"/>
  <c r="BM300" i="1"/>
  <c r="BN300" i="1"/>
  <c r="BO300" i="1"/>
  <c r="BJ292" i="1"/>
  <c r="BK292" i="1"/>
  <c r="BL292" i="1"/>
  <c r="BM292" i="1"/>
  <c r="BN292" i="1"/>
  <c r="BO292" i="1"/>
  <c r="BO284" i="1"/>
  <c r="BJ284" i="1"/>
  <c r="BK284" i="1"/>
  <c r="BL284" i="1"/>
  <c r="BM284" i="1"/>
  <c r="BN284" i="1"/>
  <c r="BK276" i="1"/>
  <c r="BL276" i="1"/>
  <c r="BM276" i="1"/>
  <c r="BN276" i="1"/>
  <c r="BO276" i="1"/>
  <c r="BJ276" i="1"/>
  <c r="BJ268" i="1"/>
  <c r="BK268" i="1"/>
  <c r="BM268" i="1"/>
  <c r="BN268" i="1"/>
  <c r="BO268" i="1"/>
  <c r="BL268" i="1"/>
  <c r="BJ260" i="1"/>
  <c r="BK260" i="1"/>
  <c r="BM260" i="1"/>
  <c r="BN260" i="1"/>
  <c r="BO260" i="1"/>
  <c r="BL260" i="1"/>
  <c r="BJ252" i="1"/>
  <c r="BK252" i="1"/>
  <c r="BM252" i="1"/>
  <c r="BL252" i="1"/>
  <c r="BN252" i="1"/>
  <c r="BO252" i="1"/>
  <c r="BJ244" i="1"/>
  <c r="BK244" i="1"/>
  <c r="BM244" i="1"/>
  <c r="BN244" i="1"/>
  <c r="BO244" i="1"/>
  <c r="BL244" i="1"/>
  <c r="BO236" i="1"/>
  <c r="BJ236" i="1"/>
  <c r="BK236" i="1"/>
  <c r="BM236" i="1"/>
  <c r="BN236" i="1"/>
  <c r="BL236" i="1"/>
  <c r="BO228" i="1"/>
  <c r="BJ228" i="1"/>
  <c r="BK228" i="1"/>
  <c r="BM228" i="1"/>
  <c r="BL228" i="1"/>
  <c r="BN228" i="1"/>
  <c r="BO220" i="1"/>
  <c r="BJ220" i="1"/>
  <c r="BK220" i="1"/>
  <c r="BM220" i="1"/>
  <c r="BN220" i="1"/>
  <c r="BL220" i="1"/>
  <c r="BO212" i="1"/>
  <c r="BJ212" i="1"/>
  <c r="BK212" i="1"/>
  <c r="BM212" i="1"/>
  <c r="BL212" i="1"/>
  <c r="BN212" i="1"/>
  <c r="BO204" i="1"/>
  <c r="BJ204" i="1"/>
  <c r="BK204" i="1"/>
  <c r="BM204" i="1"/>
  <c r="BN204" i="1"/>
  <c r="BL204" i="1"/>
  <c r="BO196" i="1"/>
  <c r="BJ196" i="1"/>
  <c r="BK196" i="1"/>
  <c r="BM196" i="1"/>
  <c r="BL196" i="1"/>
  <c r="BN196" i="1"/>
  <c r="BO188" i="1"/>
  <c r="BJ188" i="1"/>
  <c r="BK188" i="1"/>
  <c r="BM188" i="1"/>
  <c r="BN188" i="1"/>
  <c r="BL188" i="1"/>
  <c r="BL180" i="1"/>
  <c r="BM180" i="1"/>
  <c r="BN180" i="1"/>
  <c r="BO180" i="1"/>
  <c r="BK180" i="1"/>
  <c r="BJ180" i="1"/>
  <c r="BL172" i="1"/>
  <c r="BM172" i="1"/>
  <c r="BN172" i="1"/>
  <c r="BO172" i="1"/>
  <c r="BJ172" i="1"/>
  <c r="BK172" i="1"/>
  <c r="BL164" i="1"/>
  <c r="BM164" i="1"/>
  <c r="BN164" i="1"/>
  <c r="BO164" i="1"/>
  <c r="BJ164" i="1"/>
  <c r="BK164" i="1"/>
  <c r="BL156" i="1"/>
  <c r="BM156" i="1"/>
  <c r="BN156" i="1"/>
  <c r="BO156" i="1"/>
  <c r="BK156" i="1"/>
  <c r="BJ156" i="1"/>
  <c r="BJ148" i="1"/>
  <c r="BK148" i="1"/>
  <c r="BL148" i="1"/>
  <c r="BM148" i="1"/>
  <c r="BN148" i="1"/>
  <c r="BO148" i="1"/>
  <c r="BJ140" i="1"/>
  <c r="BK140" i="1"/>
  <c r="BL140" i="1"/>
  <c r="BM140" i="1"/>
  <c r="BN140" i="1"/>
  <c r="BO140" i="1"/>
  <c r="BJ132" i="1"/>
  <c r="BK132" i="1"/>
  <c r="BL132" i="1"/>
  <c r="BM132" i="1"/>
  <c r="BN132" i="1"/>
  <c r="BO132" i="1"/>
  <c r="BJ124" i="1"/>
  <c r="BK124" i="1"/>
  <c r="BL124" i="1"/>
  <c r="BM124" i="1"/>
  <c r="BN124" i="1"/>
  <c r="BO124" i="1"/>
  <c r="BK116" i="1"/>
  <c r="BL116" i="1"/>
  <c r="BM116" i="1"/>
  <c r="BN116" i="1"/>
  <c r="BO116" i="1"/>
  <c r="BJ116" i="1"/>
  <c r="BK108" i="1"/>
  <c r="BJ108" i="1"/>
  <c r="BL108" i="1"/>
  <c r="BM108" i="1"/>
  <c r="BN108" i="1"/>
  <c r="BO108" i="1"/>
  <c r="BK100" i="1"/>
  <c r="BJ100" i="1"/>
  <c r="BL100" i="1"/>
  <c r="BM100" i="1"/>
  <c r="BO100" i="1"/>
  <c r="BN100" i="1"/>
  <c r="BK92" i="1"/>
  <c r="BN92" i="1"/>
  <c r="BO92" i="1"/>
  <c r="BJ92" i="1"/>
  <c r="BM92" i="1"/>
  <c r="BL92" i="1"/>
  <c r="BJ84" i="1"/>
  <c r="BK84" i="1"/>
  <c r="BL84" i="1"/>
  <c r="BM84" i="1"/>
  <c r="BO84" i="1"/>
  <c r="BN84" i="1"/>
  <c r="BJ76" i="1"/>
  <c r="BK76" i="1"/>
  <c r="BL76" i="1"/>
  <c r="BM76" i="1"/>
  <c r="BO76" i="1"/>
  <c r="BN76" i="1"/>
  <c r="BJ68" i="1"/>
  <c r="BK68" i="1"/>
  <c r="BL68" i="1"/>
  <c r="BM68" i="1"/>
  <c r="BO68" i="1"/>
  <c r="BN68" i="1"/>
  <c r="BJ60" i="1"/>
  <c r="BK60" i="1"/>
  <c r="BM60" i="1"/>
  <c r="BL60" i="1"/>
  <c r="BN60" i="1"/>
  <c r="BO60" i="1"/>
  <c r="BO52" i="1"/>
  <c r="BJ52" i="1"/>
  <c r="BK52" i="1"/>
  <c r="BM52" i="1"/>
  <c r="BL52" i="1"/>
  <c r="BN52" i="1"/>
  <c r="BO44" i="1"/>
  <c r="BJ44" i="1"/>
  <c r="BK44" i="1"/>
  <c r="BM44" i="1"/>
  <c r="BL44" i="1"/>
  <c r="BN44" i="1"/>
  <c r="BO36" i="1"/>
  <c r="BJ36" i="1"/>
  <c r="BK36" i="1"/>
  <c r="BM36" i="1"/>
  <c r="BL36" i="1"/>
  <c r="BN36" i="1"/>
  <c r="BO28" i="1"/>
  <c r="BJ28" i="1"/>
  <c r="BK28" i="1"/>
  <c r="BM28" i="1"/>
  <c r="BL28" i="1"/>
  <c r="BN28" i="1"/>
  <c r="BO20" i="1"/>
  <c r="BJ20" i="1"/>
  <c r="BK20" i="1"/>
  <c r="BM20" i="1"/>
  <c r="BL20" i="1"/>
  <c r="BN20" i="1"/>
  <c r="BO12" i="1"/>
  <c r="BJ12" i="1"/>
  <c r="BK12" i="1"/>
  <c r="BM12" i="1"/>
  <c r="BL12" i="1"/>
  <c r="BN12" i="1"/>
  <c r="BM423" i="1"/>
  <c r="BN423" i="1"/>
  <c r="BO423" i="1"/>
  <c r="BJ423" i="1"/>
  <c r="BL423" i="1"/>
  <c r="BK423" i="1"/>
  <c r="BM399" i="1"/>
  <c r="BN399" i="1"/>
  <c r="BO399" i="1"/>
  <c r="BJ399" i="1"/>
  <c r="BL399" i="1"/>
  <c r="BK399" i="1"/>
  <c r="BN295" i="1"/>
  <c r="BO295" i="1"/>
  <c r="BJ295" i="1"/>
  <c r="BK295" i="1"/>
  <c r="BL295" i="1"/>
  <c r="BM295" i="1"/>
  <c r="BN271" i="1"/>
  <c r="BK271" i="1"/>
  <c r="BL271" i="1"/>
  <c r="BM271" i="1"/>
  <c r="BO271" i="1"/>
  <c r="BJ271" i="1"/>
  <c r="BN247" i="1"/>
  <c r="BO247" i="1"/>
  <c r="BK247" i="1"/>
  <c r="BJ247" i="1"/>
  <c r="BM247" i="1"/>
  <c r="BL247" i="1"/>
  <c r="BJ159" i="1"/>
  <c r="BK159" i="1"/>
  <c r="BL159" i="1"/>
  <c r="BM159" i="1"/>
  <c r="BO159" i="1"/>
  <c r="BN159" i="1"/>
  <c r="BN111" i="1"/>
  <c r="BO111" i="1"/>
  <c r="BJ111" i="1"/>
  <c r="BK111" i="1"/>
  <c r="BM111" i="1"/>
  <c r="BL111" i="1"/>
  <c r="BN87" i="1"/>
  <c r="BO87" i="1"/>
  <c r="BJ87" i="1"/>
  <c r="BK87" i="1"/>
  <c r="BM87" i="1"/>
  <c r="BL87" i="1"/>
  <c r="BM55" i="1"/>
  <c r="BN55" i="1"/>
  <c r="BO55" i="1"/>
  <c r="BK55" i="1"/>
  <c r="BJ55" i="1"/>
  <c r="BL55" i="1"/>
  <c r="BM39" i="1"/>
  <c r="BN39" i="1"/>
  <c r="BO39" i="1"/>
  <c r="BK39" i="1"/>
  <c r="BJ39" i="1"/>
  <c r="BL39" i="1"/>
  <c r="BL338" i="1"/>
  <c r="BM338" i="1"/>
  <c r="BN338" i="1"/>
  <c r="BO338" i="1"/>
  <c r="BJ338" i="1"/>
  <c r="BK338" i="1"/>
  <c r="BL322" i="1"/>
  <c r="BM322" i="1"/>
  <c r="BN322" i="1"/>
  <c r="BO322" i="1"/>
  <c r="BJ322" i="1"/>
  <c r="BK322" i="1"/>
  <c r="BL306" i="1"/>
  <c r="BM306" i="1"/>
  <c r="BN306" i="1"/>
  <c r="BO306" i="1"/>
  <c r="BJ306" i="1"/>
  <c r="BK306" i="1"/>
  <c r="BO500" i="1"/>
  <c r="BJ500" i="1"/>
  <c r="BK500" i="1"/>
  <c r="BL500" i="1"/>
  <c r="BN500" i="1"/>
  <c r="BM500" i="1"/>
  <c r="BO492" i="1"/>
  <c r="BJ492" i="1"/>
  <c r="BK492" i="1"/>
  <c r="BL492" i="1"/>
  <c r="BN492" i="1"/>
  <c r="BM492" i="1"/>
  <c r="BO484" i="1"/>
  <c r="BJ484" i="1"/>
  <c r="BK484" i="1"/>
  <c r="BL484" i="1"/>
  <c r="BN484" i="1"/>
  <c r="BM484" i="1"/>
  <c r="BO476" i="1"/>
  <c r="BJ476" i="1"/>
  <c r="BK476" i="1"/>
  <c r="BL476" i="1"/>
  <c r="BN476" i="1"/>
  <c r="BM476" i="1"/>
  <c r="BJ501" i="1"/>
  <c r="BK501" i="1"/>
  <c r="BL501" i="1"/>
  <c r="BM501" i="1"/>
  <c r="BN501" i="1"/>
  <c r="BO501" i="1"/>
  <c r="BJ493" i="1"/>
  <c r="BK493" i="1"/>
  <c r="BL493" i="1"/>
  <c r="BM493" i="1"/>
  <c r="BN493" i="1"/>
  <c r="BO493" i="1"/>
  <c r="BJ485" i="1"/>
  <c r="BK485" i="1"/>
  <c r="BL485" i="1"/>
  <c r="BM485" i="1"/>
  <c r="BN485" i="1"/>
  <c r="BO485" i="1"/>
  <c r="BJ477" i="1"/>
  <c r="BK477" i="1"/>
  <c r="BL477" i="1"/>
  <c r="BM477" i="1"/>
  <c r="BN477" i="1"/>
  <c r="BO477" i="1"/>
  <c r="BJ469" i="1"/>
  <c r="BK469" i="1"/>
  <c r="BL469" i="1"/>
  <c r="BM469" i="1"/>
  <c r="BN469" i="1"/>
  <c r="BO469" i="1"/>
  <c r="BJ461" i="1"/>
  <c r="BK461" i="1"/>
  <c r="BL461" i="1"/>
  <c r="BM461" i="1"/>
  <c r="BN461" i="1"/>
  <c r="BO461" i="1"/>
  <c r="BJ453" i="1"/>
  <c r="BK453" i="1"/>
  <c r="BL453" i="1"/>
  <c r="BM453" i="1"/>
  <c r="BN453" i="1"/>
  <c r="BO453" i="1"/>
  <c r="BJ445" i="1"/>
  <c r="BK445" i="1"/>
  <c r="BL445" i="1"/>
  <c r="BM445" i="1"/>
  <c r="BN445" i="1"/>
  <c r="BO445" i="1"/>
  <c r="BJ437" i="1"/>
  <c r="BK437" i="1"/>
  <c r="BL437" i="1"/>
  <c r="BM437" i="1"/>
  <c r="BN437" i="1"/>
  <c r="BO437" i="1"/>
  <c r="BJ429" i="1"/>
  <c r="BK429" i="1"/>
  <c r="BL429" i="1"/>
  <c r="BM429" i="1"/>
  <c r="BN429" i="1"/>
  <c r="BO429" i="1"/>
  <c r="BJ421" i="1"/>
  <c r="BK421" i="1"/>
  <c r="BL421" i="1"/>
  <c r="BN421" i="1"/>
  <c r="BM421" i="1"/>
  <c r="BO421" i="1"/>
  <c r="BJ413" i="1"/>
  <c r="BK413" i="1"/>
  <c r="BL413" i="1"/>
  <c r="BN413" i="1"/>
  <c r="BO413" i="1"/>
  <c r="BM413" i="1"/>
  <c r="BJ405" i="1"/>
  <c r="BK405" i="1"/>
  <c r="BL405" i="1"/>
  <c r="BN405" i="1"/>
  <c r="BM405" i="1"/>
  <c r="BO405" i="1"/>
  <c r="BJ397" i="1"/>
  <c r="BK397" i="1"/>
  <c r="BL397" i="1"/>
  <c r="BN397" i="1"/>
  <c r="BM397" i="1"/>
  <c r="BO397" i="1"/>
  <c r="BJ389" i="1"/>
  <c r="BK389" i="1"/>
  <c r="BL389" i="1"/>
  <c r="BN389" i="1"/>
  <c r="BM389" i="1"/>
  <c r="BO389" i="1"/>
  <c r="BJ381" i="1"/>
  <c r="BK381" i="1"/>
  <c r="BL381" i="1"/>
  <c r="BN381" i="1"/>
  <c r="BO381" i="1"/>
  <c r="BM381" i="1"/>
  <c r="BJ373" i="1"/>
  <c r="BK373" i="1"/>
  <c r="BL373" i="1"/>
  <c r="BN373" i="1"/>
  <c r="BM373" i="1"/>
  <c r="BO373" i="1"/>
  <c r="BO365" i="1"/>
  <c r="BJ365" i="1"/>
  <c r="BK365" i="1"/>
  <c r="BL365" i="1"/>
  <c r="BN365" i="1"/>
  <c r="BM365" i="1"/>
  <c r="BJ357" i="1"/>
  <c r="BM357" i="1"/>
  <c r="BO357" i="1"/>
  <c r="BK357" i="1"/>
  <c r="BN357" i="1"/>
  <c r="BL357" i="1"/>
  <c r="BJ349" i="1"/>
  <c r="BK349" i="1"/>
  <c r="BL349" i="1"/>
  <c r="BM349" i="1"/>
  <c r="BN349" i="1"/>
  <c r="BO349" i="1"/>
  <c r="BJ341" i="1"/>
  <c r="BK341" i="1"/>
  <c r="BL341" i="1"/>
  <c r="BM341" i="1"/>
  <c r="BN341" i="1"/>
  <c r="BO341" i="1"/>
  <c r="BJ333" i="1"/>
  <c r="BK333" i="1"/>
  <c r="BL333" i="1"/>
  <c r="BM333" i="1"/>
  <c r="BN333" i="1"/>
  <c r="BO333" i="1"/>
  <c r="BJ325" i="1"/>
  <c r="BK325" i="1"/>
  <c r="BL325" i="1"/>
  <c r="BM325" i="1"/>
  <c r="BN325" i="1"/>
  <c r="BO325" i="1"/>
  <c r="BJ317" i="1"/>
  <c r="BK317" i="1"/>
  <c r="BL317" i="1"/>
  <c r="BM317" i="1"/>
  <c r="BN317" i="1"/>
  <c r="BO317" i="1"/>
  <c r="BJ309" i="1"/>
  <c r="BK309" i="1"/>
  <c r="BL309" i="1"/>
  <c r="BM309" i="1"/>
  <c r="BN309" i="1"/>
  <c r="BO309" i="1"/>
  <c r="BJ301" i="1"/>
  <c r="BK301" i="1"/>
  <c r="BL301" i="1"/>
  <c r="BM301" i="1"/>
  <c r="BN301" i="1"/>
  <c r="BO301" i="1"/>
  <c r="BJ293" i="1"/>
  <c r="BK293" i="1"/>
  <c r="BL293" i="1"/>
  <c r="BM293" i="1"/>
  <c r="BN293" i="1"/>
  <c r="BO293" i="1"/>
  <c r="BJ285" i="1"/>
  <c r="BK285" i="1"/>
  <c r="BL285" i="1"/>
  <c r="BM285" i="1"/>
  <c r="BN285" i="1"/>
  <c r="BO285" i="1"/>
  <c r="BJ277" i="1"/>
  <c r="BM277" i="1"/>
  <c r="BK277" i="1"/>
  <c r="BL277" i="1"/>
  <c r="BN277" i="1"/>
  <c r="BO277" i="1"/>
  <c r="BJ269" i="1"/>
  <c r="BL269" i="1"/>
  <c r="BM269" i="1"/>
  <c r="BO269" i="1"/>
  <c r="BK269" i="1"/>
  <c r="BN269" i="1"/>
  <c r="BJ261" i="1"/>
  <c r="BL261" i="1"/>
  <c r="BM261" i="1"/>
  <c r="BO261" i="1"/>
  <c r="BK261" i="1"/>
  <c r="BN261" i="1"/>
  <c r="BJ253" i="1"/>
  <c r="BK253" i="1"/>
  <c r="BL253" i="1"/>
  <c r="BM253" i="1"/>
  <c r="BO253" i="1"/>
  <c r="BN253" i="1"/>
  <c r="BJ245" i="1"/>
  <c r="BK245" i="1"/>
  <c r="BL245" i="1"/>
  <c r="BM245" i="1"/>
  <c r="BO245" i="1"/>
  <c r="BN245" i="1"/>
  <c r="BJ237" i="1"/>
  <c r="BK237" i="1"/>
  <c r="BL237" i="1"/>
  <c r="BM237" i="1"/>
  <c r="BO237" i="1"/>
  <c r="BN237" i="1"/>
  <c r="BJ229" i="1"/>
  <c r="BK229" i="1"/>
  <c r="BL229" i="1"/>
  <c r="BM229" i="1"/>
  <c r="BO229" i="1"/>
  <c r="BN229" i="1"/>
  <c r="BJ221" i="1"/>
  <c r="BK221" i="1"/>
  <c r="BL221" i="1"/>
  <c r="BM221" i="1"/>
  <c r="BO221" i="1"/>
  <c r="BN221" i="1"/>
  <c r="BJ213" i="1"/>
  <c r="BK213" i="1"/>
  <c r="BL213" i="1"/>
  <c r="BM213" i="1"/>
  <c r="BO213" i="1"/>
  <c r="BN213" i="1"/>
  <c r="BJ205" i="1"/>
  <c r="BK205" i="1"/>
  <c r="BL205" i="1"/>
  <c r="BM205" i="1"/>
  <c r="BO205" i="1"/>
  <c r="BN205" i="1"/>
  <c r="BJ197" i="1"/>
  <c r="BK197" i="1"/>
  <c r="BL197" i="1"/>
  <c r="BM197" i="1"/>
  <c r="BO197" i="1"/>
  <c r="BN197" i="1"/>
  <c r="BJ189" i="1"/>
  <c r="BK189" i="1"/>
  <c r="BL189" i="1"/>
  <c r="BM189" i="1"/>
  <c r="BO189" i="1"/>
  <c r="BN189" i="1"/>
  <c r="BN181" i="1"/>
  <c r="BO181" i="1"/>
  <c r="BK181" i="1"/>
  <c r="BL181" i="1"/>
  <c r="BM181" i="1"/>
  <c r="BJ181" i="1"/>
  <c r="BN173" i="1"/>
  <c r="BO173" i="1"/>
  <c r="BK173" i="1"/>
  <c r="BL173" i="1"/>
  <c r="BJ173" i="1"/>
  <c r="BM173" i="1"/>
  <c r="BN165" i="1"/>
  <c r="BO165" i="1"/>
  <c r="BK165" i="1"/>
  <c r="BJ165" i="1"/>
  <c r="BL165" i="1"/>
  <c r="BM165" i="1"/>
  <c r="BN157" i="1"/>
  <c r="BO157" i="1"/>
  <c r="BK157" i="1"/>
  <c r="BJ157" i="1"/>
  <c r="BL157" i="1"/>
  <c r="BM157" i="1"/>
  <c r="BL149" i="1"/>
  <c r="BM149" i="1"/>
  <c r="BN149" i="1"/>
  <c r="BO149" i="1"/>
  <c r="BK149" i="1"/>
  <c r="BJ149" i="1"/>
  <c r="BL141" i="1"/>
  <c r="BM141" i="1"/>
  <c r="BN141" i="1"/>
  <c r="BO141" i="1"/>
  <c r="BK141" i="1"/>
  <c r="BJ141" i="1"/>
  <c r="BL133" i="1"/>
  <c r="BM133" i="1"/>
  <c r="BN133" i="1"/>
  <c r="BO133" i="1"/>
  <c r="BK133" i="1"/>
  <c r="BJ133" i="1"/>
  <c r="BL125" i="1"/>
  <c r="BM125" i="1"/>
  <c r="BN125" i="1"/>
  <c r="BO125" i="1"/>
  <c r="BK125" i="1"/>
  <c r="BJ125" i="1"/>
  <c r="BJ117" i="1"/>
  <c r="BK117" i="1"/>
  <c r="BM117" i="1"/>
  <c r="BL117" i="1"/>
  <c r="BN117" i="1"/>
  <c r="BO117" i="1"/>
  <c r="BJ109" i="1"/>
  <c r="BK109" i="1"/>
  <c r="BM109" i="1"/>
  <c r="BO109" i="1"/>
  <c r="BN109" i="1"/>
  <c r="BL109" i="1"/>
  <c r="BJ101" i="1"/>
  <c r="BK101" i="1"/>
  <c r="BM101" i="1"/>
  <c r="BL101" i="1"/>
  <c r="BN101" i="1"/>
  <c r="BO101" i="1"/>
  <c r="BJ93" i="1"/>
  <c r="BK93" i="1"/>
  <c r="BM93" i="1"/>
  <c r="BL93" i="1"/>
  <c r="BN93" i="1"/>
  <c r="BO93" i="1"/>
  <c r="BJ85" i="1"/>
  <c r="BK85" i="1"/>
  <c r="BL85" i="1"/>
  <c r="BM85" i="1"/>
  <c r="BN85" i="1"/>
  <c r="BO85" i="1"/>
  <c r="BJ77" i="1"/>
  <c r="BK77" i="1"/>
  <c r="BL77" i="1"/>
  <c r="BM77" i="1"/>
  <c r="BN77" i="1"/>
  <c r="BO77" i="1"/>
  <c r="BJ69" i="1"/>
  <c r="BK69" i="1"/>
  <c r="BL69" i="1"/>
  <c r="BM69" i="1"/>
  <c r="BN69" i="1"/>
  <c r="BO69" i="1"/>
  <c r="BJ61" i="1"/>
  <c r="BK61" i="1"/>
  <c r="BL61" i="1"/>
  <c r="BM61" i="1"/>
  <c r="BO61" i="1"/>
  <c r="BN61" i="1"/>
  <c r="BJ53" i="1"/>
  <c r="BK53" i="1"/>
  <c r="BL53" i="1"/>
  <c r="BM53" i="1"/>
  <c r="BO53" i="1"/>
  <c r="BN53" i="1"/>
  <c r="BJ45" i="1"/>
  <c r="BK45" i="1"/>
  <c r="BL45" i="1"/>
  <c r="BM45" i="1"/>
  <c r="BO45" i="1"/>
  <c r="BN45" i="1"/>
  <c r="BJ37" i="1"/>
  <c r="BK37" i="1"/>
  <c r="BL37" i="1"/>
  <c r="BM37" i="1"/>
  <c r="BO37" i="1"/>
  <c r="BN37" i="1"/>
  <c r="BJ29" i="1"/>
  <c r="BK29" i="1"/>
  <c r="BL29" i="1"/>
  <c r="BM29" i="1"/>
  <c r="BO29" i="1"/>
  <c r="BN29" i="1"/>
  <c r="BJ21" i="1"/>
  <c r="BK21" i="1"/>
  <c r="BL21" i="1"/>
  <c r="BM21" i="1"/>
  <c r="BO21" i="1"/>
  <c r="BN21" i="1"/>
  <c r="BJ13" i="1"/>
  <c r="BK13" i="1"/>
  <c r="BL13" i="1"/>
  <c r="BM13" i="1"/>
  <c r="BO13" i="1"/>
  <c r="BN13" i="1"/>
  <c r="BN5" i="1"/>
  <c r="BO5" i="1"/>
  <c r="BL5" i="1"/>
  <c r="BM5" i="1"/>
  <c r="BJ5" i="1"/>
  <c r="BK5" i="1"/>
  <c r="BB404" i="1"/>
  <c r="AV404" i="1"/>
  <c r="BD404" i="1"/>
  <c r="AY404" i="1"/>
  <c r="BG404" i="1"/>
  <c r="AW404" i="1"/>
  <c r="AX404" i="1"/>
  <c r="AZ404" i="1"/>
  <c r="BA404" i="1"/>
  <c r="BC404" i="1"/>
  <c r="BE404" i="1"/>
  <c r="BH404" i="1"/>
  <c r="BF404" i="1"/>
  <c r="AU332" i="1"/>
  <c r="AX332" i="1"/>
  <c r="BF332" i="1"/>
  <c r="AY332" i="1"/>
  <c r="BG332" i="1"/>
  <c r="AZ332" i="1"/>
  <c r="BH332" i="1"/>
  <c r="BB332" i="1"/>
  <c r="AV332" i="1"/>
  <c r="BD332" i="1"/>
  <c r="AW332" i="1"/>
  <c r="BA332" i="1"/>
  <c r="BC332" i="1"/>
  <c r="BE332" i="1"/>
  <c r="BA501" i="1"/>
  <c r="BB501" i="1"/>
  <c r="BC501" i="1"/>
  <c r="AX501" i="1"/>
  <c r="BF501" i="1"/>
  <c r="BD501" i="1"/>
  <c r="AY501" i="1"/>
  <c r="BE501" i="1"/>
  <c r="BG501" i="1"/>
  <c r="BH501" i="1"/>
  <c r="AV501" i="1"/>
  <c r="AW501" i="1"/>
  <c r="AZ501" i="1"/>
  <c r="AW497" i="1"/>
  <c r="BE497" i="1"/>
  <c r="AX497" i="1"/>
  <c r="BF497" i="1"/>
  <c r="AY497" i="1"/>
  <c r="BG497" i="1"/>
  <c r="BB497" i="1"/>
  <c r="BH497" i="1"/>
  <c r="BC497" i="1"/>
  <c r="AV497" i="1"/>
  <c r="AZ497" i="1"/>
  <c r="BA497" i="1"/>
  <c r="BD497" i="1"/>
  <c r="AW489" i="1"/>
  <c r="BE489" i="1"/>
  <c r="AX489" i="1"/>
  <c r="BF489" i="1"/>
  <c r="AY489" i="1"/>
  <c r="BG489" i="1"/>
  <c r="BB489" i="1"/>
  <c r="AZ489" i="1"/>
  <c r="BA489" i="1"/>
  <c r="BC489" i="1"/>
  <c r="BD489" i="1"/>
  <c r="BH489" i="1"/>
  <c r="AV489" i="1"/>
  <c r="AW481" i="1"/>
  <c r="BE481" i="1"/>
  <c r="AX481" i="1"/>
  <c r="BF481" i="1"/>
  <c r="AY481" i="1"/>
  <c r="BG481" i="1"/>
  <c r="BB481" i="1"/>
  <c r="BH481" i="1"/>
  <c r="AV481" i="1"/>
  <c r="AZ481" i="1"/>
  <c r="BC481" i="1"/>
  <c r="BA481" i="1"/>
  <c r="BD481" i="1"/>
  <c r="AV449" i="1"/>
  <c r="BD449" i="1"/>
  <c r="AW449" i="1"/>
  <c r="BE449" i="1"/>
  <c r="AX449" i="1"/>
  <c r="BF449" i="1"/>
  <c r="AY449" i="1"/>
  <c r="BG449" i="1"/>
  <c r="BB449" i="1"/>
  <c r="BH449" i="1"/>
  <c r="AZ449" i="1"/>
  <c r="BA449" i="1"/>
  <c r="BC449" i="1"/>
  <c r="AU490" i="1"/>
  <c r="AZ490" i="1"/>
  <c r="BH490" i="1"/>
  <c r="BA490" i="1"/>
  <c r="BB490" i="1"/>
  <c r="AW490" i="1"/>
  <c r="BE490" i="1"/>
  <c r="BC490" i="1"/>
  <c r="BD490" i="1"/>
  <c r="BF490" i="1"/>
  <c r="BG490" i="1"/>
  <c r="AX490" i="1"/>
  <c r="AV490" i="1"/>
  <c r="AY490" i="1"/>
  <c r="AZ474" i="1"/>
  <c r="BH474" i="1"/>
  <c r="BA474" i="1"/>
  <c r="BB474" i="1"/>
  <c r="AW474" i="1"/>
  <c r="BE474" i="1"/>
  <c r="BC474" i="1"/>
  <c r="BD474" i="1"/>
  <c r="BF474" i="1"/>
  <c r="BG474" i="1"/>
  <c r="AV474" i="1"/>
  <c r="AX474" i="1"/>
  <c r="AY474" i="1"/>
  <c r="AU450" i="1"/>
  <c r="AY450" i="1"/>
  <c r="BG450" i="1"/>
  <c r="AZ450" i="1"/>
  <c r="BH450" i="1"/>
  <c r="BA450" i="1"/>
  <c r="BB450" i="1"/>
  <c r="AW450" i="1"/>
  <c r="BE450" i="1"/>
  <c r="AX450" i="1"/>
  <c r="BC450" i="1"/>
  <c r="BD450" i="1"/>
  <c r="BF450" i="1"/>
  <c r="AV450" i="1"/>
  <c r="AU442" i="1"/>
  <c r="AY442" i="1"/>
  <c r="BG442" i="1"/>
  <c r="AZ442" i="1"/>
  <c r="BH442" i="1"/>
  <c r="BA442" i="1"/>
  <c r="BB442" i="1"/>
  <c r="AW442" i="1"/>
  <c r="BE442" i="1"/>
  <c r="AV442" i="1"/>
  <c r="AX442" i="1"/>
  <c r="BC442" i="1"/>
  <c r="BD442" i="1"/>
  <c r="BF442" i="1"/>
  <c r="AX434" i="1"/>
  <c r="BF434" i="1"/>
  <c r="AY434" i="1"/>
  <c r="BG434" i="1"/>
  <c r="AZ434" i="1"/>
  <c r="BH434" i="1"/>
  <c r="BA434" i="1"/>
  <c r="BB434" i="1"/>
  <c r="AW434" i="1"/>
  <c r="BE434" i="1"/>
  <c r="AV434" i="1"/>
  <c r="BC434" i="1"/>
  <c r="BD434" i="1"/>
  <c r="BC499" i="1"/>
  <c r="AV499" i="1"/>
  <c r="BD499" i="1"/>
  <c r="AW499" i="1"/>
  <c r="BE499" i="1"/>
  <c r="AZ499" i="1"/>
  <c r="BH499" i="1"/>
  <c r="AX499" i="1"/>
  <c r="AY499" i="1"/>
  <c r="BA499" i="1"/>
  <c r="BB499" i="1"/>
  <c r="BF499" i="1"/>
  <c r="BG499" i="1"/>
  <c r="BC491" i="1"/>
  <c r="AV491" i="1"/>
  <c r="BD491" i="1"/>
  <c r="AW491" i="1"/>
  <c r="BE491" i="1"/>
  <c r="AZ491" i="1"/>
  <c r="BH491" i="1"/>
  <c r="BF491" i="1"/>
  <c r="BG491" i="1"/>
  <c r="BA491" i="1"/>
  <c r="AX491" i="1"/>
  <c r="AY491" i="1"/>
  <c r="BB491" i="1"/>
  <c r="AU483" i="1"/>
  <c r="BC483" i="1"/>
  <c r="AV483" i="1"/>
  <c r="BD483" i="1"/>
  <c r="AW483" i="1"/>
  <c r="BE483" i="1"/>
  <c r="AZ483" i="1"/>
  <c r="BH483" i="1"/>
  <c r="AX483" i="1"/>
  <c r="AY483" i="1"/>
  <c r="BA483" i="1"/>
  <c r="BB483" i="1"/>
  <c r="BF483" i="1"/>
  <c r="BG483" i="1"/>
  <c r="BC475" i="1"/>
  <c r="AV475" i="1"/>
  <c r="BD475" i="1"/>
  <c r="AW475" i="1"/>
  <c r="BE475" i="1"/>
  <c r="AZ475" i="1"/>
  <c r="BH475" i="1"/>
  <c r="BF475" i="1"/>
  <c r="BA475" i="1"/>
  <c r="BG475" i="1"/>
  <c r="AX475" i="1"/>
  <c r="AY475" i="1"/>
  <c r="BB475" i="1"/>
  <c r="BC467" i="1"/>
  <c r="AV467" i="1"/>
  <c r="BD467" i="1"/>
  <c r="AW467" i="1"/>
  <c r="BE467" i="1"/>
  <c r="AZ467" i="1"/>
  <c r="BH467" i="1"/>
  <c r="AX467" i="1"/>
  <c r="AY467" i="1"/>
  <c r="BA467" i="1"/>
  <c r="BB467" i="1"/>
  <c r="BF467" i="1"/>
  <c r="BG467" i="1"/>
  <c r="BB459" i="1"/>
  <c r="BC459" i="1"/>
  <c r="AV459" i="1"/>
  <c r="BD459" i="1"/>
  <c r="AW459" i="1"/>
  <c r="BE459" i="1"/>
  <c r="AZ459" i="1"/>
  <c r="BH459" i="1"/>
  <c r="AX459" i="1"/>
  <c r="BF459" i="1"/>
  <c r="AY459" i="1"/>
  <c r="BA459" i="1"/>
  <c r="BG459" i="1"/>
  <c r="BB451" i="1"/>
  <c r="BC451" i="1"/>
  <c r="AV451" i="1"/>
  <c r="BD451" i="1"/>
  <c r="AW451" i="1"/>
  <c r="BE451" i="1"/>
  <c r="AZ451" i="1"/>
  <c r="BH451" i="1"/>
  <c r="BG451" i="1"/>
  <c r="BA451" i="1"/>
  <c r="AX451" i="1"/>
  <c r="AY451" i="1"/>
  <c r="BF451" i="1"/>
  <c r="AU443" i="1"/>
  <c r="BB443" i="1"/>
  <c r="BC443" i="1"/>
  <c r="AV443" i="1"/>
  <c r="BD443" i="1"/>
  <c r="AW443" i="1"/>
  <c r="BE443" i="1"/>
  <c r="AZ443" i="1"/>
  <c r="BH443" i="1"/>
  <c r="BF443" i="1"/>
  <c r="BG443" i="1"/>
  <c r="AY443" i="1"/>
  <c r="AX443" i="1"/>
  <c r="BA443" i="1"/>
  <c r="BB435" i="1"/>
  <c r="BC435" i="1"/>
  <c r="AV435" i="1"/>
  <c r="BD435" i="1"/>
  <c r="AW435" i="1"/>
  <c r="BE435" i="1"/>
  <c r="AZ435" i="1"/>
  <c r="BH435" i="1"/>
  <c r="BA435" i="1"/>
  <c r="AX435" i="1"/>
  <c r="BF435" i="1"/>
  <c r="BG435" i="1"/>
  <c r="AY435" i="1"/>
  <c r="BA427" i="1"/>
  <c r="BB427" i="1"/>
  <c r="BC427" i="1"/>
  <c r="AV427" i="1"/>
  <c r="BD427" i="1"/>
  <c r="AW427" i="1"/>
  <c r="BE427" i="1"/>
  <c r="AZ427" i="1"/>
  <c r="BH427" i="1"/>
  <c r="BF427" i="1"/>
  <c r="AX427" i="1"/>
  <c r="AY427" i="1"/>
  <c r="BG427" i="1"/>
  <c r="AU419" i="1"/>
  <c r="AY419" i="1"/>
  <c r="BG419" i="1"/>
  <c r="BA419" i="1"/>
  <c r="AV419" i="1"/>
  <c r="BD419" i="1"/>
  <c r="BF419" i="1"/>
  <c r="BH419" i="1"/>
  <c r="AW419" i="1"/>
  <c r="AX419" i="1"/>
  <c r="AZ419" i="1"/>
  <c r="BE419" i="1"/>
  <c r="BB419" i="1"/>
  <c r="BC419" i="1"/>
  <c r="AY411" i="1"/>
  <c r="BG411" i="1"/>
  <c r="BA411" i="1"/>
  <c r="AV411" i="1"/>
  <c r="BD411" i="1"/>
  <c r="BH411" i="1"/>
  <c r="AW411" i="1"/>
  <c r="AX411" i="1"/>
  <c r="AZ411" i="1"/>
  <c r="BB411" i="1"/>
  <c r="BF411" i="1"/>
  <c r="BC411" i="1"/>
  <c r="BE411" i="1"/>
  <c r="AY403" i="1"/>
  <c r="BG403" i="1"/>
  <c r="BA403" i="1"/>
  <c r="AV403" i="1"/>
  <c r="BD403" i="1"/>
  <c r="AW403" i="1"/>
  <c r="AX403" i="1"/>
  <c r="AZ403" i="1"/>
  <c r="BB403" i="1"/>
  <c r="BC403" i="1"/>
  <c r="BE403" i="1"/>
  <c r="BH403" i="1"/>
  <c r="BF403" i="1"/>
  <c r="AY395" i="1"/>
  <c r="BG395" i="1"/>
  <c r="BA395" i="1"/>
  <c r="AV395" i="1"/>
  <c r="BD395" i="1"/>
  <c r="AX395" i="1"/>
  <c r="AZ395" i="1"/>
  <c r="BB395" i="1"/>
  <c r="BC395" i="1"/>
  <c r="BE395" i="1"/>
  <c r="BF395" i="1"/>
  <c r="AW395" i="1"/>
  <c r="BH395" i="1"/>
  <c r="AY387" i="1"/>
  <c r="BG387" i="1"/>
  <c r="BA387" i="1"/>
  <c r="AV387" i="1"/>
  <c r="BD387" i="1"/>
  <c r="AZ387" i="1"/>
  <c r="BB387" i="1"/>
  <c r="BC387" i="1"/>
  <c r="BE387" i="1"/>
  <c r="BF387" i="1"/>
  <c r="BH387" i="1"/>
  <c r="AX387" i="1"/>
  <c r="AW387" i="1"/>
  <c r="AY379" i="1"/>
  <c r="BG379" i="1"/>
  <c r="BA379" i="1"/>
  <c r="BB379" i="1"/>
  <c r="AV379" i="1"/>
  <c r="BD379" i="1"/>
  <c r="AX379" i="1"/>
  <c r="AZ379" i="1"/>
  <c r="BC379" i="1"/>
  <c r="BE379" i="1"/>
  <c r="BF379" i="1"/>
  <c r="BH379" i="1"/>
  <c r="AW379" i="1"/>
  <c r="AU371" i="1"/>
  <c r="AW371" i="1"/>
  <c r="BE371" i="1"/>
  <c r="AY371" i="1"/>
  <c r="BG371" i="1"/>
  <c r="BA371" i="1"/>
  <c r="BB371" i="1"/>
  <c r="AV371" i="1"/>
  <c r="BD371" i="1"/>
  <c r="BC371" i="1"/>
  <c r="BF371" i="1"/>
  <c r="BH371" i="1"/>
  <c r="AZ371" i="1"/>
  <c r="AX371" i="1"/>
  <c r="AW363" i="1"/>
  <c r="BE363" i="1"/>
  <c r="AY363" i="1"/>
  <c r="BG363" i="1"/>
  <c r="BA363" i="1"/>
  <c r="BB363" i="1"/>
  <c r="AV363" i="1"/>
  <c r="BD363" i="1"/>
  <c r="AZ363" i="1"/>
  <c r="BC363" i="1"/>
  <c r="BF363" i="1"/>
  <c r="BH363" i="1"/>
  <c r="AX363" i="1"/>
  <c r="AW355" i="1"/>
  <c r="BE355" i="1"/>
  <c r="AY355" i="1"/>
  <c r="BG355" i="1"/>
  <c r="BA355" i="1"/>
  <c r="BB355" i="1"/>
  <c r="AV355" i="1"/>
  <c r="BD355" i="1"/>
  <c r="AX355" i="1"/>
  <c r="AZ355" i="1"/>
  <c r="BC355" i="1"/>
  <c r="BF355" i="1"/>
  <c r="BH355" i="1"/>
  <c r="AV347" i="1"/>
  <c r="AW347" i="1"/>
  <c r="BE347" i="1"/>
  <c r="BA347" i="1"/>
  <c r="BD347" i="1"/>
  <c r="BF347" i="1"/>
  <c r="BG347" i="1"/>
  <c r="AX347" i="1"/>
  <c r="BH347" i="1"/>
  <c r="AY347" i="1"/>
  <c r="AZ347" i="1"/>
  <c r="BC347" i="1"/>
  <c r="BB347" i="1"/>
  <c r="BC339" i="1"/>
  <c r="AV339" i="1"/>
  <c r="BD339" i="1"/>
  <c r="AW339" i="1"/>
  <c r="BE339" i="1"/>
  <c r="AY339" i="1"/>
  <c r="BG339" i="1"/>
  <c r="BA339" i="1"/>
  <c r="BF339" i="1"/>
  <c r="BH339" i="1"/>
  <c r="AX339" i="1"/>
  <c r="BB339" i="1"/>
  <c r="AZ339" i="1"/>
  <c r="BC331" i="1"/>
  <c r="AV331" i="1"/>
  <c r="BD331" i="1"/>
  <c r="AW331" i="1"/>
  <c r="BE331" i="1"/>
  <c r="AY331" i="1"/>
  <c r="BG331" i="1"/>
  <c r="BA331" i="1"/>
  <c r="BB331" i="1"/>
  <c r="BF331" i="1"/>
  <c r="BH331" i="1"/>
  <c r="AZ331" i="1"/>
  <c r="AX331" i="1"/>
  <c r="AU323" i="1"/>
  <c r="BC323" i="1"/>
  <c r="AV323" i="1"/>
  <c r="BD323" i="1"/>
  <c r="AW323" i="1"/>
  <c r="BE323" i="1"/>
  <c r="AY323" i="1"/>
  <c r="BG323" i="1"/>
  <c r="BA323" i="1"/>
  <c r="AZ323" i="1"/>
  <c r="BB323" i="1"/>
  <c r="BF323" i="1"/>
  <c r="BH323" i="1"/>
  <c r="AX323" i="1"/>
  <c r="BC315" i="1"/>
  <c r="AV315" i="1"/>
  <c r="BD315" i="1"/>
  <c r="AW315" i="1"/>
  <c r="BE315" i="1"/>
  <c r="AY315" i="1"/>
  <c r="BG315" i="1"/>
  <c r="BA315" i="1"/>
  <c r="AX315" i="1"/>
  <c r="AZ315" i="1"/>
  <c r="BB315" i="1"/>
  <c r="BF315" i="1"/>
  <c r="BH315" i="1"/>
  <c r="BC307" i="1"/>
  <c r="AV307" i="1"/>
  <c r="BD307" i="1"/>
  <c r="AW307" i="1"/>
  <c r="BE307" i="1"/>
  <c r="AY307" i="1"/>
  <c r="BG307" i="1"/>
  <c r="BA307" i="1"/>
  <c r="AX307" i="1"/>
  <c r="AZ307" i="1"/>
  <c r="BB307" i="1"/>
  <c r="BF307" i="1"/>
  <c r="BH307" i="1"/>
  <c r="BC299" i="1"/>
  <c r="AV299" i="1"/>
  <c r="BD299" i="1"/>
  <c r="AW299" i="1"/>
  <c r="BE299" i="1"/>
  <c r="AY299" i="1"/>
  <c r="BG299" i="1"/>
  <c r="BA299" i="1"/>
  <c r="AX299" i="1"/>
  <c r="AZ299" i="1"/>
  <c r="BB299" i="1"/>
  <c r="BF299" i="1"/>
  <c r="BH299" i="1"/>
  <c r="BB291" i="1"/>
  <c r="BC291" i="1"/>
  <c r="AV291" i="1"/>
  <c r="BD291" i="1"/>
  <c r="AW291" i="1"/>
  <c r="BE291" i="1"/>
  <c r="AX291" i="1"/>
  <c r="BF291" i="1"/>
  <c r="AY291" i="1"/>
  <c r="BG291" i="1"/>
  <c r="BA291" i="1"/>
  <c r="BH291" i="1"/>
  <c r="AZ291" i="1"/>
  <c r="BB283" i="1"/>
  <c r="BC283" i="1"/>
  <c r="AV283" i="1"/>
  <c r="BD283" i="1"/>
  <c r="AW283" i="1"/>
  <c r="BE283" i="1"/>
  <c r="AX283" i="1"/>
  <c r="BF283" i="1"/>
  <c r="AY283" i="1"/>
  <c r="BG283" i="1"/>
  <c r="BA283" i="1"/>
  <c r="AZ283" i="1"/>
  <c r="BH283" i="1"/>
  <c r="AY275" i="1"/>
  <c r="BG275" i="1"/>
  <c r="AZ275" i="1"/>
  <c r="BH275" i="1"/>
  <c r="AV275" i="1"/>
  <c r="BD275" i="1"/>
  <c r="AW275" i="1"/>
  <c r="AX275" i="1"/>
  <c r="BA275" i="1"/>
  <c r="BB275" i="1"/>
  <c r="BC275" i="1"/>
  <c r="BF275" i="1"/>
  <c r="BE275" i="1"/>
  <c r="AY267" i="1"/>
  <c r="BG267" i="1"/>
  <c r="AZ267" i="1"/>
  <c r="BH267" i="1"/>
  <c r="BA267" i="1"/>
  <c r="AV267" i="1"/>
  <c r="BD267" i="1"/>
  <c r="BF267" i="1"/>
  <c r="AW267" i="1"/>
  <c r="AX267" i="1"/>
  <c r="BB267" i="1"/>
  <c r="BE267" i="1"/>
  <c r="BC267" i="1"/>
  <c r="AY259" i="1"/>
  <c r="BG259" i="1"/>
  <c r="AZ259" i="1"/>
  <c r="BH259" i="1"/>
  <c r="BA259" i="1"/>
  <c r="AV259" i="1"/>
  <c r="BD259" i="1"/>
  <c r="AX259" i="1"/>
  <c r="BB259" i="1"/>
  <c r="BC259" i="1"/>
  <c r="BE259" i="1"/>
  <c r="BF259" i="1"/>
  <c r="AW259" i="1"/>
  <c r="AY251" i="1"/>
  <c r="BG251" i="1"/>
  <c r="AZ251" i="1"/>
  <c r="BH251" i="1"/>
  <c r="BA251" i="1"/>
  <c r="AV251" i="1"/>
  <c r="BD251" i="1"/>
  <c r="BF251" i="1"/>
  <c r="AW251" i="1"/>
  <c r="AX251" i="1"/>
  <c r="BB251" i="1"/>
  <c r="BE251" i="1"/>
  <c r="BC251" i="1"/>
  <c r="AU243" i="1"/>
  <c r="AY243" i="1"/>
  <c r="BG243" i="1"/>
  <c r="AZ243" i="1"/>
  <c r="BH243" i="1"/>
  <c r="BA243" i="1"/>
  <c r="AV243" i="1"/>
  <c r="BD243" i="1"/>
  <c r="AX243" i="1"/>
  <c r="BB243" i="1"/>
  <c r="BC243" i="1"/>
  <c r="BE243" i="1"/>
  <c r="BF243" i="1"/>
  <c r="AW243" i="1"/>
  <c r="AX235" i="1"/>
  <c r="BF235" i="1"/>
  <c r="AY235" i="1"/>
  <c r="BG235" i="1"/>
  <c r="AZ235" i="1"/>
  <c r="BH235" i="1"/>
  <c r="BA235" i="1"/>
  <c r="AV235" i="1"/>
  <c r="BD235" i="1"/>
  <c r="AW235" i="1"/>
  <c r="BB235" i="1"/>
  <c r="BC235" i="1"/>
  <c r="BE235" i="1"/>
  <c r="AX227" i="1"/>
  <c r="BF227" i="1"/>
  <c r="AY227" i="1"/>
  <c r="BG227" i="1"/>
  <c r="AZ227" i="1"/>
  <c r="BH227" i="1"/>
  <c r="BA227" i="1"/>
  <c r="AV227" i="1"/>
  <c r="BD227" i="1"/>
  <c r="AW227" i="1"/>
  <c r="BB227" i="1"/>
  <c r="BE227" i="1"/>
  <c r="BC227" i="1"/>
  <c r="AW219" i="1"/>
  <c r="BE219" i="1"/>
  <c r="AX219" i="1"/>
  <c r="BF219" i="1"/>
  <c r="AY219" i="1"/>
  <c r="BG219" i="1"/>
  <c r="AZ219" i="1"/>
  <c r="BH219" i="1"/>
  <c r="BA219" i="1"/>
  <c r="AV219" i="1"/>
  <c r="BD219" i="1"/>
  <c r="BB219" i="1"/>
  <c r="BC219" i="1"/>
  <c r="AW211" i="1"/>
  <c r="BE211" i="1"/>
  <c r="AX211" i="1"/>
  <c r="BF211" i="1"/>
  <c r="AY211" i="1"/>
  <c r="BG211" i="1"/>
  <c r="AZ211" i="1"/>
  <c r="BH211" i="1"/>
  <c r="BA211" i="1"/>
  <c r="AV211" i="1"/>
  <c r="BD211" i="1"/>
  <c r="BB211" i="1"/>
  <c r="BC211" i="1"/>
  <c r="AU203" i="1"/>
  <c r="AV203" i="1"/>
  <c r="BD203" i="1"/>
  <c r="BA203" i="1"/>
  <c r="BB203" i="1"/>
  <c r="BC203" i="1"/>
  <c r="BE203" i="1"/>
  <c r="AW203" i="1"/>
  <c r="BF203" i="1"/>
  <c r="AZ203" i="1"/>
  <c r="AY203" i="1"/>
  <c r="BG203" i="1"/>
  <c r="BH203" i="1"/>
  <c r="AX203" i="1"/>
  <c r="AU195" i="1"/>
  <c r="AV195" i="1"/>
  <c r="BD195" i="1"/>
  <c r="AW195" i="1"/>
  <c r="BE195" i="1"/>
  <c r="AY195" i="1"/>
  <c r="BG195" i="1"/>
  <c r="BC195" i="1"/>
  <c r="BF195" i="1"/>
  <c r="BH195" i="1"/>
  <c r="AX195" i="1"/>
  <c r="AZ195" i="1"/>
  <c r="BB195" i="1"/>
  <c r="BA195" i="1"/>
  <c r="AV187" i="1"/>
  <c r="BD187" i="1"/>
  <c r="AW187" i="1"/>
  <c r="BE187" i="1"/>
  <c r="AY187" i="1"/>
  <c r="BG187" i="1"/>
  <c r="BF187" i="1"/>
  <c r="BH187" i="1"/>
  <c r="AX187" i="1"/>
  <c r="AZ187" i="1"/>
  <c r="BA187" i="1"/>
  <c r="BC187" i="1"/>
  <c r="BB187" i="1"/>
  <c r="AV179" i="1"/>
  <c r="BD179" i="1"/>
  <c r="AW179" i="1"/>
  <c r="BE179" i="1"/>
  <c r="AY179" i="1"/>
  <c r="BG179" i="1"/>
  <c r="BH179" i="1"/>
  <c r="AX179" i="1"/>
  <c r="AZ179" i="1"/>
  <c r="BA179" i="1"/>
  <c r="BB179" i="1"/>
  <c r="BF179" i="1"/>
  <c r="BC179" i="1"/>
  <c r="AW171" i="1"/>
  <c r="BE171" i="1"/>
  <c r="AY171" i="1"/>
  <c r="BG171" i="1"/>
  <c r="BB171" i="1"/>
  <c r="BC171" i="1"/>
  <c r="BD171" i="1"/>
  <c r="BH171" i="1"/>
  <c r="AZ171" i="1"/>
  <c r="BA171" i="1"/>
  <c r="BF171" i="1"/>
  <c r="AX171" i="1"/>
  <c r="AV171" i="1"/>
  <c r="AW163" i="1"/>
  <c r="BE163" i="1"/>
  <c r="AY163" i="1"/>
  <c r="BG163" i="1"/>
  <c r="BB163" i="1"/>
  <c r="BD163" i="1"/>
  <c r="BF163" i="1"/>
  <c r="BH163" i="1"/>
  <c r="AV163" i="1"/>
  <c r="AZ163" i="1"/>
  <c r="BC163" i="1"/>
  <c r="BA163" i="1"/>
  <c r="AX163" i="1"/>
  <c r="AU155" i="1"/>
  <c r="AY155" i="1"/>
  <c r="BG155" i="1"/>
  <c r="AZ155" i="1"/>
  <c r="BH155" i="1"/>
  <c r="AV155" i="1"/>
  <c r="BD155" i="1"/>
  <c r="BF155" i="1"/>
  <c r="AW155" i="1"/>
  <c r="BB155" i="1"/>
  <c r="BC155" i="1"/>
  <c r="BE155" i="1"/>
  <c r="AX155" i="1"/>
  <c r="BA155" i="1"/>
  <c r="AY147" i="1"/>
  <c r="BG147" i="1"/>
  <c r="AZ147" i="1"/>
  <c r="BH147" i="1"/>
  <c r="AV147" i="1"/>
  <c r="BD147" i="1"/>
  <c r="AX147" i="1"/>
  <c r="BC147" i="1"/>
  <c r="BE147" i="1"/>
  <c r="BF147" i="1"/>
  <c r="AW147" i="1"/>
  <c r="BA147" i="1"/>
  <c r="BB147" i="1"/>
  <c r="AU139" i="1"/>
  <c r="AY139" i="1"/>
  <c r="BG139" i="1"/>
  <c r="AZ139" i="1"/>
  <c r="BH139" i="1"/>
  <c r="AV139" i="1"/>
  <c r="BD139" i="1"/>
  <c r="AW139" i="1"/>
  <c r="BA139" i="1"/>
  <c r="BE139" i="1"/>
  <c r="BF139" i="1"/>
  <c r="AX139" i="1"/>
  <c r="BB139" i="1"/>
  <c r="BC139" i="1"/>
  <c r="BB131" i="1"/>
  <c r="AV131" i="1"/>
  <c r="BE131" i="1"/>
  <c r="AW131" i="1"/>
  <c r="BF131" i="1"/>
  <c r="BA131" i="1"/>
  <c r="AY131" i="1"/>
  <c r="BD131" i="1"/>
  <c r="BG131" i="1"/>
  <c r="BH131" i="1"/>
  <c r="AX131" i="1"/>
  <c r="AZ131" i="1"/>
  <c r="BC131" i="1"/>
  <c r="BA123" i="1"/>
  <c r="BB123" i="1"/>
  <c r="AV123" i="1"/>
  <c r="BD123" i="1"/>
  <c r="BF123" i="1"/>
  <c r="BG123" i="1"/>
  <c r="AZ123" i="1"/>
  <c r="BE123" i="1"/>
  <c r="AX123" i="1"/>
  <c r="AW123" i="1"/>
  <c r="AY123" i="1"/>
  <c r="BC123" i="1"/>
  <c r="BH123" i="1"/>
  <c r="BA115" i="1"/>
  <c r="BB115" i="1"/>
  <c r="AV115" i="1"/>
  <c r="BD115" i="1"/>
  <c r="BG115" i="1"/>
  <c r="AW115" i="1"/>
  <c r="BH115" i="1"/>
  <c r="BC115" i="1"/>
  <c r="BF115" i="1"/>
  <c r="AY115" i="1"/>
  <c r="AX115" i="1"/>
  <c r="AZ115" i="1"/>
  <c r="BE115" i="1"/>
  <c r="BA107" i="1"/>
  <c r="BB107" i="1"/>
  <c r="AV107" i="1"/>
  <c r="BD107" i="1"/>
  <c r="AW107" i="1"/>
  <c r="BH107" i="1"/>
  <c r="AX107" i="1"/>
  <c r="BE107" i="1"/>
  <c r="BG107" i="1"/>
  <c r="AZ107" i="1"/>
  <c r="BC107" i="1"/>
  <c r="BF107" i="1"/>
  <c r="AY107" i="1"/>
  <c r="BA99" i="1"/>
  <c r="BB99" i="1"/>
  <c r="AV99" i="1"/>
  <c r="BD99" i="1"/>
  <c r="AY99" i="1"/>
  <c r="BG99" i="1"/>
  <c r="BE99" i="1"/>
  <c r="BF99" i="1"/>
  <c r="AX99" i="1"/>
  <c r="BC99" i="1"/>
  <c r="AW99" i="1"/>
  <c r="AZ99" i="1"/>
  <c r="BH99" i="1"/>
  <c r="AX91" i="1"/>
  <c r="BF91" i="1"/>
  <c r="AY91" i="1"/>
  <c r="BG91" i="1"/>
  <c r="AZ91" i="1"/>
  <c r="BH91" i="1"/>
  <c r="BA91" i="1"/>
  <c r="BB91" i="1"/>
  <c r="AW91" i="1"/>
  <c r="BC91" i="1"/>
  <c r="BE91" i="1"/>
  <c r="AV91" i="1"/>
  <c r="BD91" i="1"/>
  <c r="AX83" i="1"/>
  <c r="BF83" i="1"/>
  <c r="AY83" i="1"/>
  <c r="BG83" i="1"/>
  <c r="AZ83" i="1"/>
  <c r="BH83" i="1"/>
  <c r="BA83" i="1"/>
  <c r="BB83" i="1"/>
  <c r="AV83" i="1"/>
  <c r="AW83" i="1"/>
  <c r="BD83" i="1"/>
  <c r="BE83" i="1"/>
  <c r="BC83" i="1"/>
  <c r="AU75" i="1"/>
  <c r="AW75" i="1"/>
  <c r="AX75" i="1"/>
  <c r="BF75" i="1"/>
  <c r="AY75" i="1"/>
  <c r="BG75" i="1"/>
  <c r="AZ75" i="1"/>
  <c r="BH75" i="1"/>
  <c r="BA75" i="1"/>
  <c r="BB75" i="1"/>
  <c r="AV75" i="1"/>
  <c r="BC75" i="1"/>
  <c r="BD75" i="1"/>
  <c r="BE75" i="1"/>
  <c r="AW67" i="1"/>
  <c r="BE67" i="1"/>
  <c r="AX67" i="1"/>
  <c r="BF67" i="1"/>
  <c r="AY67" i="1"/>
  <c r="BG67" i="1"/>
  <c r="AZ67" i="1"/>
  <c r="BH67" i="1"/>
  <c r="BA67" i="1"/>
  <c r="BB67" i="1"/>
  <c r="AV67" i="1"/>
  <c r="BC67" i="1"/>
  <c r="BD67" i="1"/>
  <c r="AW59" i="1"/>
  <c r="BE59" i="1"/>
  <c r="AX59" i="1"/>
  <c r="BF59" i="1"/>
  <c r="AY59" i="1"/>
  <c r="BG59" i="1"/>
  <c r="AZ59" i="1"/>
  <c r="BH59" i="1"/>
  <c r="BA59" i="1"/>
  <c r="BB59" i="1"/>
  <c r="BC59" i="1"/>
  <c r="BD59" i="1"/>
  <c r="AV59" i="1"/>
  <c r="AV51" i="1"/>
  <c r="BD51" i="1"/>
  <c r="AW51" i="1"/>
  <c r="BE51" i="1"/>
  <c r="AX51" i="1"/>
  <c r="BF51" i="1"/>
  <c r="AY51" i="1"/>
  <c r="BG51" i="1"/>
  <c r="BB51" i="1"/>
  <c r="AZ51" i="1"/>
  <c r="BA51" i="1"/>
  <c r="BC51" i="1"/>
  <c r="BH51" i="1"/>
  <c r="AV43" i="1"/>
  <c r="BD43" i="1"/>
  <c r="AW43" i="1"/>
  <c r="BE43" i="1"/>
  <c r="AX43" i="1"/>
  <c r="BF43" i="1"/>
  <c r="AY43" i="1"/>
  <c r="BG43" i="1"/>
  <c r="BB43" i="1"/>
  <c r="AZ43" i="1"/>
  <c r="BA43" i="1"/>
  <c r="BC43" i="1"/>
  <c r="BH43" i="1"/>
  <c r="AV35" i="1"/>
  <c r="BD35" i="1"/>
  <c r="AW35" i="1"/>
  <c r="BE35" i="1"/>
  <c r="AX35" i="1"/>
  <c r="BF35" i="1"/>
  <c r="AY35" i="1"/>
  <c r="BG35" i="1"/>
  <c r="BB35" i="1"/>
  <c r="BH35" i="1"/>
  <c r="AZ35" i="1"/>
  <c r="BA35" i="1"/>
  <c r="BC35" i="1"/>
  <c r="BC27" i="1"/>
  <c r="AV27" i="1"/>
  <c r="BD27" i="1"/>
  <c r="AW27" i="1"/>
  <c r="BE27" i="1"/>
  <c r="AX27" i="1"/>
  <c r="BF27" i="1"/>
  <c r="AY27" i="1"/>
  <c r="BG27" i="1"/>
  <c r="AZ27" i="1"/>
  <c r="BH27" i="1"/>
  <c r="BB27" i="1"/>
  <c r="BA27" i="1"/>
  <c r="BC19" i="1"/>
  <c r="AV19" i="1"/>
  <c r="BD19" i="1"/>
  <c r="AW19" i="1"/>
  <c r="BE19" i="1"/>
  <c r="AX19" i="1"/>
  <c r="BF19" i="1"/>
  <c r="AY19" i="1"/>
  <c r="BG19" i="1"/>
  <c r="AZ19" i="1"/>
  <c r="BH19" i="1"/>
  <c r="BB19" i="1"/>
  <c r="BA19" i="1"/>
  <c r="AU11" i="1"/>
  <c r="BC11" i="1"/>
  <c r="AV11" i="1"/>
  <c r="BD11" i="1"/>
  <c r="AW11" i="1"/>
  <c r="BE11" i="1"/>
  <c r="AX11" i="1"/>
  <c r="BF11" i="1"/>
  <c r="AY11" i="1"/>
  <c r="BG11" i="1"/>
  <c r="AZ11" i="1"/>
  <c r="BH11" i="1"/>
  <c r="BB11" i="1"/>
  <c r="BA11" i="1"/>
  <c r="AX492" i="1"/>
  <c r="BF492" i="1"/>
  <c r="AY492" i="1"/>
  <c r="BG492" i="1"/>
  <c r="AZ492" i="1"/>
  <c r="BH492" i="1"/>
  <c r="BC492" i="1"/>
  <c r="BD492" i="1"/>
  <c r="AV492" i="1"/>
  <c r="AW492" i="1"/>
  <c r="BA492" i="1"/>
  <c r="BB492" i="1"/>
  <c r="BE492" i="1"/>
  <c r="AV428" i="1"/>
  <c r="BD428" i="1"/>
  <c r="AW428" i="1"/>
  <c r="BE428" i="1"/>
  <c r="AX428" i="1"/>
  <c r="BF428" i="1"/>
  <c r="AY428" i="1"/>
  <c r="BG428" i="1"/>
  <c r="AZ428" i="1"/>
  <c r="BH428" i="1"/>
  <c r="BC428" i="1"/>
  <c r="BA428" i="1"/>
  <c r="BB428" i="1"/>
  <c r="AZ364" i="1"/>
  <c r="BH364" i="1"/>
  <c r="BB364" i="1"/>
  <c r="AV364" i="1"/>
  <c r="BD364" i="1"/>
  <c r="AW364" i="1"/>
  <c r="BE364" i="1"/>
  <c r="AY364" i="1"/>
  <c r="BG364" i="1"/>
  <c r="AX364" i="1"/>
  <c r="BA364" i="1"/>
  <c r="BF364" i="1"/>
  <c r="BC364" i="1"/>
  <c r="AU340" i="1"/>
  <c r="AX340" i="1"/>
  <c r="BF340" i="1"/>
  <c r="AY340" i="1"/>
  <c r="BG340" i="1"/>
  <c r="AZ340" i="1"/>
  <c r="BH340" i="1"/>
  <c r="BB340" i="1"/>
  <c r="AV340" i="1"/>
  <c r="BD340" i="1"/>
  <c r="AW340" i="1"/>
  <c r="BA340" i="1"/>
  <c r="BC340" i="1"/>
  <c r="BE340" i="1"/>
  <c r="AU324" i="1"/>
  <c r="AX324" i="1"/>
  <c r="BF324" i="1"/>
  <c r="AY324" i="1"/>
  <c r="BG324" i="1"/>
  <c r="AZ324" i="1"/>
  <c r="BH324" i="1"/>
  <c r="BB324" i="1"/>
  <c r="AV324" i="1"/>
  <c r="BD324" i="1"/>
  <c r="AW324" i="1"/>
  <c r="BA324" i="1"/>
  <c r="BE324" i="1"/>
  <c r="BC324" i="1"/>
  <c r="AU316" i="1"/>
  <c r="AX316" i="1"/>
  <c r="BF316" i="1"/>
  <c r="AY316" i="1"/>
  <c r="BG316" i="1"/>
  <c r="AZ316" i="1"/>
  <c r="BH316" i="1"/>
  <c r="BB316" i="1"/>
  <c r="AV316" i="1"/>
  <c r="BD316" i="1"/>
  <c r="BE316" i="1"/>
  <c r="AW316" i="1"/>
  <c r="BC316" i="1"/>
  <c r="BA316" i="1"/>
  <c r="AU308" i="1"/>
  <c r="AX308" i="1"/>
  <c r="BF308" i="1"/>
  <c r="AY308" i="1"/>
  <c r="BG308" i="1"/>
  <c r="AZ308" i="1"/>
  <c r="BH308" i="1"/>
  <c r="BB308" i="1"/>
  <c r="AV308" i="1"/>
  <c r="BD308" i="1"/>
  <c r="BC308" i="1"/>
  <c r="BE308" i="1"/>
  <c r="BA308" i="1"/>
  <c r="AW308" i="1"/>
  <c r="AU300" i="1"/>
  <c r="AX300" i="1"/>
  <c r="BF300" i="1"/>
  <c r="AY300" i="1"/>
  <c r="BG300" i="1"/>
  <c r="AZ300" i="1"/>
  <c r="BH300" i="1"/>
  <c r="BB300" i="1"/>
  <c r="AV300" i="1"/>
  <c r="BD300" i="1"/>
  <c r="BA300" i="1"/>
  <c r="BC300" i="1"/>
  <c r="BE300" i="1"/>
  <c r="AW300" i="1"/>
  <c r="AU292" i="1"/>
  <c r="AW292" i="1"/>
  <c r="BE292" i="1"/>
  <c r="AX292" i="1"/>
  <c r="BF292" i="1"/>
  <c r="AY292" i="1"/>
  <c r="BG292" i="1"/>
  <c r="AZ292" i="1"/>
  <c r="BH292" i="1"/>
  <c r="BA292" i="1"/>
  <c r="BB292" i="1"/>
  <c r="AV292" i="1"/>
  <c r="BD292" i="1"/>
  <c r="BC292" i="1"/>
  <c r="AW284" i="1"/>
  <c r="BE284" i="1"/>
  <c r="AX284" i="1"/>
  <c r="BF284" i="1"/>
  <c r="AY284" i="1"/>
  <c r="BG284" i="1"/>
  <c r="AZ284" i="1"/>
  <c r="BH284" i="1"/>
  <c r="BA284" i="1"/>
  <c r="BB284" i="1"/>
  <c r="AV284" i="1"/>
  <c r="BD284" i="1"/>
  <c r="BC284" i="1"/>
  <c r="BB276" i="1"/>
  <c r="BC276" i="1"/>
  <c r="AY276" i="1"/>
  <c r="BG276" i="1"/>
  <c r="AV276" i="1"/>
  <c r="BH276" i="1"/>
  <c r="AW276" i="1"/>
  <c r="AX276" i="1"/>
  <c r="AZ276" i="1"/>
  <c r="BA276" i="1"/>
  <c r="BD276" i="1"/>
  <c r="BF276" i="1"/>
  <c r="BE276" i="1"/>
  <c r="AU268" i="1"/>
  <c r="BB268" i="1"/>
  <c r="BC268" i="1"/>
  <c r="AV268" i="1"/>
  <c r="BD268" i="1"/>
  <c r="AY268" i="1"/>
  <c r="BG268" i="1"/>
  <c r="AW268" i="1"/>
  <c r="AX268" i="1"/>
  <c r="AZ268" i="1"/>
  <c r="BA268" i="1"/>
  <c r="BE268" i="1"/>
  <c r="BH268" i="1"/>
  <c r="BF268" i="1"/>
  <c r="AU260" i="1"/>
  <c r="BB260" i="1"/>
  <c r="BC260" i="1"/>
  <c r="AV260" i="1"/>
  <c r="BD260" i="1"/>
  <c r="AY260" i="1"/>
  <c r="BG260" i="1"/>
  <c r="BA260" i="1"/>
  <c r="BE260" i="1"/>
  <c r="BF260" i="1"/>
  <c r="BH260" i="1"/>
  <c r="AW260" i="1"/>
  <c r="AZ260" i="1"/>
  <c r="AX260" i="1"/>
  <c r="AU252" i="1"/>
  <c r="BB252" i="1"/>
  <c r="BC252" i="1"/>
  <c r="AV252" i="1"/>
  <c r="BD252" i="1"/>
  <c r="AY252" i="1"/>
  <c r="BG252" i="1"/>
  <c r="AW252" i="1"/>
  <c r="AX252" i="1"/>
  <c r="AZ252" i="1"/>
  <c r="BA252" i="1"/>
  <c r="BE252" i="1"/>
  <c r="BH252" i="1"/>
  <c r="BF252" i="1"/>
  <c r="BB244" i="1"/>
  <c r="BC244" i="1"/>
  <c r="AV244" i="1"/>
  <c r="BD244" i="1"/>
  <c r="AY244" i="1"/>
  <c r="BG244" i="1"/>
  <c r="BA244" i="1"/>
  <c r="BE244" i="1"/>
  <c r="BF244" i="1"/>
  <c r="BH244" i="1"/>
  <c r="AW244" i="1"/>
  <c r="AZ244" i="1"/>
  <c r="AX244" i="1"/>
  <c r="AU236" i="1"/>
  <c r="BA236" i="1"/>
  <c r="BB236" i="1"/>
  <c r="BC236" i="1"/>
  <c r="AV236" i="1"/>
  <c r="BD236" i="1"/>
  <c r="AY236" i="1"/>
  <c r="BG236" i="1"/>
  <c r="AX236" i="1"/>
  <c r="AZ236" i="1"/>
  <c r="BE236" i="1"/>
  <c r="BF236" i="1"/>
  <c r="BH236" i="1"/>
  <c r="AW236" i="1"/>
  <c r="AU228" i="1"/>
  <c r="BA228" i="1"/>
  <c r="BB228" i="1"/>
  <c r="BC228" i="1"/>
  <c r="AV228" i="1"/>
  <c r="BD228" i="1"/>
  <c r="AY228" i="1"/>
  <c r="BG228" i="1"/>
  <c r="AW228" i="1"/>
  <c r="AX228" i="1"/>
  <c r="AZ228" i="1"/>
  <c r="BE228" i="1"/>
  <c r="BF228" i="1"/>
  <c r="BH228" i="1"/>
  <c r="AZ220" i="1"/>
  <c r="BH220" i="1"/>
  <c r="BA220" i="1"/>
  <c r="BB220" i="1"/>
  <c r="BC220" i="1"/>
  <c r="AV220" i="1"/>
  <c r="BD220" i="1"/>
  <c r="AY220" i="1"/>
  <c r="BG220" i="1"/>
  <c r="BF220" i="1"/>
  <c r="AW220" i="1"/>
  <c r="BE220" i="1"/>
  <c r="AX220" i="1"/>
  <c r="AZ212" i="1"/>
  <c r="BH212" i="1"/>
  <c r="BA212" i="1"/>
  <c r="BB212" i="1"/>
  <c r="BC212" i="1"/>
  <c r="AV212" i="1"/>
  <c r="BD212" i="1"/>
  <c r="AY212" i="1"/>
  <c r="BG212" i="1"/>
  <c r="AW212" i="1"/>
  <c r="AX212" i="1"/>
  <c r="BE212" i="1"/>
  <c r="BF212" i="1"/>
  <c r="AU204" i="1"/>
  <c r="AY204" i="1"/>
  <c r="BG204" i="1"/>
  <c r="AW204" i="1"/>
  <c r="BF204" i="1"/>
  <c r="AX204" i="1"/>
  <c r="BH204" i="1"/>
  <c r="AZ204" i="1"/>
  <c r="BA204" i="1"/>
  <c r="BB204" i="1"/>
  <c r="AV204" i="1"/>
  <c r="BE204" i="1"/>
  <c r="BC204" i="1"/>
  <c r="BD204" i="1"/>
  <c r="AU196" i="1"/>
  <c r="AY196" i="1"/>
  <c r="BG196" i="1"/>
  <c r="AZ196" i="1"/>
  <c r="BH196" i="1"/>
  <c r="BB196" i="1"/>
  <c r="BD196" i="1"/>
  <c r="BE196" i="1"/>
  <c r="BF196" i="1"/>
  <c r="AV196" i="1"/>
  <c r="AW196" i="1"/>
  <c r="AX196" i="1"/>
  <c r="BC196" i="1"/>
  <c r="BA196" i="1"/>
  <c r="AY188" i="1"/>
  <c r="BG188" i="1"/>
  <c r="AZ188" i="1"/>
  <c r="BH188" i="1"/>
  <c r="BB188" i="1"/>
  <c r="BE188" i="1"/>
  <c r="BF188" i="1"/>
  <c r="AV188" i="1"/>
  <c r="AW188" i="1"/>
  <c r="AX188" i="1"/>
  <c r="BA188" i="1"/>
  <c r="BD188" i="1"/>
  <c r="BC188" i="1"/>
  <c r="AY180" i="1"/>
  <c r="BG180" i="1"/>
  <c r="AZ180" i="1"/>
  <c r="BH180" i="1"/>
  <c r="BB180" i="1"/>
  <c r="BF180" i="1"/>
  <c r="AV180" i="1"/>
  <c r="AW180" i="1"/>
  <c r="AX180" i="1"/>
  <c r="BA180" i="1"/>
  <c r="BC180" i="1"/>
  <c r="BE180" i="1"/>
  <c r="BD180" i="1"/>
  <c r="AU172" i="1"/>
  <c r="AZ172" i="1"/>
  <c r="BH172" i="1"/>
  <c r="BB172" i="1"/>
  <c r="AW172" i="1"/>
  <c r="BE172" i="1"/>
  <c r="BC172" i="1"/>
  <c r="BD172" i="1"/>
  <c r="BG172" i="1"/>
  <c r="AV172" i="1"/>
  <c r="AX172" i="1"/>
  <c r="AY172" i="1"/>
  <c r="BF172" i="1"/>
  <c r="BA172" i="1"/>
  <c r="AU164" i="1"/>
  <c r="AZ164" i="1"/>
  <c r="BH164" i="1"/>
  <c r="BB164" i="1"/>
  <c r="AW164" i="1"/>
  <c r="BE164" i="1"/>
  <c r="BD164" i="1"/>
  <c r="BF164" i="1"/>
  <c r="BG164" i="1"/>
  <c r="AV164" i="1"/>
  <c r="AY164" i="1"/>
  <c r="AX164" i="1"/>
  <c r="BA164" i="1"/>
  <c r="BC164" i="1"/>
  <c r="AU156" i="1"/>
  <c r="BB156" i="1"/>
  <c r="BC156" i="1"/>
  <c r="AY156" i="1"/>
  <c r="BG156" i="1"/>
  <c r="BF156" i="1"/>
  <c r="AW156" i="1"/>
  <c r="BA156" i="1"/>
  <c r="AV156" i="1"/>
  <c r="AX156" i="1"/>
  <c r="BD156" i="1"/>
  <c r="AZ156" i="1"/>
  <c r="BE156" i="1"/>
  <c r="BH156" i="1"/>
  <c r="BB148" i="1"/>
  <c r="BC148" i="1"/>
  <c r="AY148" i="1"/>
  <c r="BG148" i="1"/>
  <c r="AV148" i="1"/>
  <c r="BH148" i="1"/>
  <c r="AX148" i="1"/>
  <c r="BD148" i="1"/>
  <c r="AW148" i="1"/>
  <c r="AZ148" i="1"/>
  <c r="BE148" i="1"/>
  <c r="BA148" i="1"/>
  <c r="BF148" i="1"/>
  <c r="BB140" i="1"/>
  <c r="BC140" i="1"/>
  <c r="AY140" i="1"/>
  <c r="BG140" i="1"/>
  <c r="AW140" i="1"/>
  <c r="AZ140" i="1"/>
  <c r="BE140" i="1"/>
  <c r="AV140" i="1"/>
  <c r="AX140" i="1"/>
  <c r="BA140" i="1"/>
  <c r="BF140" i="1"/>
  <c r="BH140" i="1"/>
  <c r="BD140" i="1"/>
  <c r="AW132" i="1"/>
  <c r="BE132" i="1"/>
  <c r="BA132" i="1"/>
  <c r="BB132" i="1"/>
  <c r="AX132" i="1"/>
  <c r="BG132" i="1"/>
  <c r="AV132" i="1"/>
  <c r="AZ132" i="1"/>
  <c r="BF132" i="1"/>
  <c r="AY132" i="1"/>
  <c r="BC132" i="1"/>
  <c r="BH132" i="1"/>
  <c r="BD132" i="1"/>
  <c r="AU124" i="1"/>
  <c r="AV124" i="1"/>
  <c r="BD124" i="1"/>
  <c r="AW124" i="1"/>
  <c r="BE124" i="1"/>
  <c r="AY124" i="1"/>
  <c r="BG124" i="1"/>
  <c r="BF124" i="1"/>
  <c r="BH124" i="1"/>
  <c r="BA124" i="1"/>
  <c r="AX124" i="1"/>
  <c r="BC124" i="1"/>
  <c r="AZ124" i="1"/>
  <c r="BB124" i="1"/>
  <c r="AU116" i="1"/>
  <c r="AV116" i="1"/>
  <c r="BD116" i="1"/>
  <c r="AW116" i="1"/>
  <c r="BE116" i="1"/>
  <c r="AY116" i="1"/>
  <c r="BG116" i="1"/>
  <c r="BH116" i="1"/>
  <c r="BB116" i="1"/>
  <c r="AZ116" i="1"/>
  <c r="BF116" i="1"/>
  <c r="AX116" i="1"/>
  <c r="BC116" i="1"/>
  <c r="BA116" i="1"/>
  <c r="AU108" i="1"/>
  <c r="AV108" i="1"/>
  <c r="BD108" i="1"/>
  <c r="AW108" i="1"/>
  <c r="BE108" i="1"/>
  <c r="AY108" i="1"/>
  <c r="BG108" i="1"/>
  <c r="AX108" i="1"/>
  <c r="BC108" i="1"/>
  <c r="BA108" i="1"/>
  <c r="BH108" i="1"/>
  <c r="AZ108" i="1"/>
  <c r="BB108" i="1"/>
  <c r="BF108" i="1"/>
  <c r="AV100" i="1"/>
  <c r="BD100" i="1"/>
  <c r="AW100" i="1"/>
  <c r="BE100" i="1"/>
  <c r="AY100" i="1"/>
  <c r="BG100" i="1"/>
  <c r="BB100" i="1"/>
  <c r="BH100" i="1"/>
  <c r="BA100" i="1"/>
  <c r="AZ100" i="1"/>
  <c r="BF100" i="1"/>
  <c r="AX100" i="1"/>
  <c r="BC100" i="1"/>
  <c r="AU92" i="1"/>
  <c r="BA92" i="1"/>
  <c r="BB92" i="1"/>
  <c r="BC92" i="1"/>
  <c r="AV92" i="1"/>
  <c r="BD92" i="1"/>
  <c r="AW92" i="1"/>
  <c r="BE92" i="1"/>
  <c r="BG92" i="1"/>
  <c r="BH92" i="1"/>
  <c r="AZ92" i="1"/>
  <c r="AX92" i="1"/>
  <c r="AY92" i="1"/>
  <c r="BF92" i="1"/>
  <c r="AU84" i="1"/>
  <c r="BA84" i="1"/>
  <c r="BB84" i="1"/>
  <c r="BC84" i="1"/>
  <c r="AV84" i="1"/>
  <c r="BD84" i="1"/>
  <c r="AW84" i="1"/>
  <c r="BE84" i="1"/>
  <c r="BF84" i="1"/>
  <c r="BG84" i="1"/>
  <c r="AY84" i="1"/>
  <c r="AX84" i="1"/>
  <c r="AZ84" i="1"/>
  <c r="BH84" i="1"/>
  <c r="AU76" i="1"/>
  <c r="BA76" i="1"/>
  <c r="BB76" i="1"/>
  <c r="BC76" i="1"/>
  <c r="AV76" i="1"/>
  <c r="BD76" i="1"/>
  <c r="AW76" i="1"/>
  <c r="BE76" i="1"/>
  <c r="AY76" i="1"/>
  <c r="AZ76" i="1"/>
  <c r="BF76" i="1"/>
  <c r="BG76" i="1"/>
  <c r="BH76" i="1"/>
  <c r="AX76" i="1"/>
  <c r="AU68" i="1"/>
  <c r="AZ68" i="1"/>
  <c r="BH68" i="1"/>
  <c r="BA68" i="1"/>
  <c r="BB68" i="1"/>
  <c r="BC68" i="1"/>
  <c r="AV68" i="1"/>
  <c r="BD68" i="1"/>
  <c r="AW68" i="1"/>
  <c r="BE68" i="1"/>
  <c r="AX68" i="1"/>
  <c r="BG68" i="1"/>
  <c r="BF68" i="1"/>
  <c r="AY68" i="1"/>
  <c r="AU60" i="1"/>
  <c r="AZ60" i="1"/>
  <c r="BH60" i="1"/>
  <c r="BA60" i="1"/>
  <c r="BB60" i="1"/>
  <c r="BC60" i="1"/>
  <c r="AV60" i="1"/>
  <c r="BD60" i="1"/>
  <c r="AW60" i="1"/>
  <c r="BE60" i="1"/>
  <c r="AX60" i="1"/>
  <c r="AY60" i="1"/>
  <c r="BF60" i="1"/>
  <c r="BG60" i="1"/>
  <c r="AY52" i="1"/>
  <c r="BG52" i="1"/>
  <c r="AZ52" i="1"/>
  <c r="BH52" i="1"/>
  <c r="BA52" i="1"/>
  <c r="BB52" i="1"/>
  <c r="AW52" i="1"/>
  <c r="BE52" i="1"/>
  <c r="AX52" i="1"/>
  <c r="BC52" i="1"/>
  <c r="BD52" i="1"/>
  <c r="BF52" i="1"/>
  <c r="AV52" i="1"/>
  <c r="AY44" i="1"/>
  <c r="BG44" i="1"/>
  <c r="AZ44" i="1"/>
  <c r="BH44" i="1"/>
  <c r="BA44" i="1"/>
  <c r="BB44" i="1"/>
  <c r="AW44" i="1"/>
  <c r="BE44" i="1"/>
  <c r="AV44" i="1"/>
  <c r="AX44" i="1"/>
  <c r="BC44" i="1"/>
  <c r="BD44" i="1"/>
  <c r="BF44" i="1"/>
  <c r="AU36" i="1"/>
  <c r="AY36" i="1"/>
  <c r="BG36" i="1"/>
  <c r="AZ36" i="1"/>
  <c r="BH36" i="1"/>
  <c r="BA36" i="1"/>
  <c r="BB36" i="1"/>
  <c r="AW36" i="1"/>
  <c r="BE36" i="1"/>
  <c r="AV36" i="1"/>
  <c r="AX36" i="1"/>
  <c r="BC36" i="1"/>
  <c r="BD36" i="1"/>
  <c r="BF36" i="1"/>
  <c r="AU28" i="1"/>
  <c r="AX28" i="1"/>
  <c r="AY28" i="1"/>
  <c r="BG28" i="1"/>
  <c r="AZ28" i="1"/>
  <c r="BH28" i="1"/>
  <c r="BA28" i="1"/>
  <c r="BB28" i="1"/>
  <c r="AW28" i="1"/>
  <c r="BE28" i="1"/>
  <c r="AV28" i="1"/>
  <c r="BC28" i="1"/>
  <c r="BD28" i="1"/>
  <c r="BF28" i="1"/>
  <c r="AX20" i="1"/>
  <c r="BF20" i="1"/>
  <c r="AY20" i="1"/>
  <c r="BG20" i="1"/>
  <c r="AZ20" i="1"/>
  <c r="BH20" i="1"/>
  <c r="BA20" i="1"/>
  <c r="BB20" i="1"/>
  <c r="BC20" i="1"/>
  <c r="AW20" i="1"/>
  <c r="BE20" i="1"/>
  <c r="AV20" i="1"/>
  <c r="BD20" i="1"/>
  <c r="AX12" i="1"/>
  <c r="BF12" i="1"/>
  <c r="AY12" i="1"/>
  <c r="BG12" i="1"/>
  <c r="AZ12" i="1"/>
  <c r="BH12" i="1"/>
  <c r="BA12" i="1"/>
  <c r="BB12" i="1"/>
  <c r="BC12" i="1"/>
  <c r="AW12" i="1"/>
  <c r="BE12" i="1"/>
  <c r="AV12" i="1"/>
  <c r="BD12" i="1"/>
  <c r="AX468" i="1"/>
  <c r="BF468" i="1"/>
  <c r="AY468" i="1"/>
  <c r="BG468" i="1"/>
  <c r="AZ468" i="1"/>
  <c r="BH468" i="1"/>
  <c r="BC468" i="1"/>
  <c r="BA468" i="1"/>
  <c r="BB468" i="1"/>
  <c r="BD468" i="1"/>
  <c r="AV468" i="1"/>
  <c r="BE468" i="1"/>
  <c r="AW468" i="1"/>
  <c r="AU429" i="1"/>
  <c r="AY429" i="1"/>
  <c r="BG429" i="1"/>
  <c r="AZ429" i="1"/>
  <c r="BH429" i="1"/>
  <c r="BA429" i="1"/>
  <c r="BB429" i="1"/>
  <c r="BC429" i="1"/>
  <c r="AX429" i="1"/>
  <c r="BF429" i="1"/>
  <c r="AV429" i="1"/>
  <c r="AW429" i="1"/>
  <c r="BD429" i="1"/>
  <c r="BE429" i="1"/>
  <c r="AW421" i="1"/>
  <c r="BE421" i="1"/>
  <c r="AY421" i="1"/>
  <c r="BG421" i="1"/>
  <c r="BB421" i="1"/>
  <c r="BF421" i="1"/>
  <c r="BH421" i="1"/>
  <c r="AV421" i="1"/>
  <c r="AX421" i="1"/>
  <c r="AZ421" i="1"/>
  <c r="BD421" i="1"/>
  <c r="BA421" i="1"/>
  <c r="BC421" i="1"/>
  <c r="AW405" i="1"/>
  <c r="BE405" i="1"/>
  <c r="AY405" i="1"/>
  <c r="BG405" i="1"/>
  <c r="BB405" i="1"/>
  <c r="AV405" i="1"/>
  <c r="AX405" i="1"/>
  <c r="AZ405" i="1"/>
  <c r="BA405" i="1"/>
  <c r="BC405" i="1"/>
  <c r="BD405" i="1"/>
  <c r="BH405" i="1"/>
  <c r="BF405" i="1"/>
  <c r="AW389" i="1"/>
  <c r="BE389" i="1"/>
  <c r="AY389" i="1"/>
  <c r="BG389" i="1"/>
  <c r="BB389" i="1"/>
  <c r="AZ389" i="1"/>
  <c r="BA389" i="1"/>
  <c r="BC389" i="1"/>
  <c r="BD389" i="1"/>
  <c r="BF389" i="1"/>
  <c r="BH389" i="1"/>
  <c r="AX389" i="1"/>
  <c r="AV389" i="1"/>
  <c r="AW381" i="1"/>
  <c r="BE381" i="1"/>
  <c r="AY381" i="1"/>
  <c r="BG381" i="1"/>
  <c r="AZ381" i="1"/>
  <c r="BH381" i="1"/>
  <c r="BB381" i="1"/>
  <c r="BD381" i="1"/>
  <c r="BF381" i="1"/>
  <c r="AV381" i="1"/>
  <c r="AX381" i="1"/>
  <c r="BC381" i="1"/>
  <c r="BA381" i="1"/>
  <c r="BC349" i="1"/>
  <c r="AV349" i="1"/>
  <c r="BD349" i="1"/>
  <c r="AW349" i="1"/>
  <c r="BE349" i="1"/>
  <c r="AX349" i="1"/>
  <c r="BF349" i="1"/>
  <c r="AY349" i="1"/>
  <c r="BG349" i="1"/>
  <c r="AZ349" i="1"/>
  <c r="BH349" i="1"/>
  <c r="BB349" i="1"/>
  <c r="BA349" i="1"/>
  <c r="BA341" i="1"/>
  <c r="BB341" i="1"/>
  <c r="BC341" i="1"/>
  <c r="AW341" i="1"/>
  <c r="BE341" i="1"/>
  <c r="AY341" i="1"/>
  <c r="BG341" i="1"/>
  <c r="AZ341" i="1"/>
  <c r="BD341" i="1"/>
  <c r="BF341" i="1"/>
  <c r="BH341" i="1"/>
  <c r="AX341" i="1"/>
  <c r="AV341" i="1"/>
  <c r="BA333" i="1"/>
  <c r="BB333" i="1"/>
  <c r="BC333" i="1"/>
  <c r="AW333" i="1"/>
  <c r="BE333" i="1"/>
  <c r="AY333" i="1"/>
  <c r="BG333" i="1"/>
  <c r="AX333" i="1"/>
  <c r="AZ333" i="1"/>
  <c r="BD333" i="1"/>
  <c r="BF333" i="1"/>
  <c r="BH333" i="1"/>
  <c r="AV333" i="1"/>
  <c r="BA325" i="1"/>
  <c r="BB325" i="1"/>
  <c r="BC325" i="1"/>
  <c r="AW325" i="1"/>
  <c r="BE325" i="1"/>
  <c r="AY325" i="1"/>
  <c r="BG325" i="1"/>
  <c r="AV325" i="1"/>
  <c r="AX325" i="1"/>
  <c r="AZ325" i="1"/>
  <c r="BD325" i="1"/>
  <c r="BF325" i="1"/>
  <c r="BH325" i="1"/>
  <c r="BA317" i="1"/>
  <c r="BB317" i="1"/>
  <c r="BC317" i="1"/>
  <c r="AW317" i="1"/>
  <c r="BE317" i="1"/>
  <c r="AY317" i="1"/>
  <c r="BG317" i="1"/>
  <c r="AV317" i="1"/>
  <c r="AX317" i="1"/>
  <c r="AZ317" i="1"/>
  <c r="BD317" i="1"/>
  <c r="BF317" i="1"/>
  <c r="BH317" i="1"/>
  <c r="BA309" i="1"/>
  <c r="BB309" i="1"/>
  <c r="BC309" i="1"/>
  <c r="AW309" i="1"/>
  <c r="BE309" i="1"/>
  <c r="AY309" i="1"/>
  <c r="BG309" i="1"/>
  <c r="AV309" i="1"/>
  <c r="AX309" i="1"/>
  <c r="AZ309" i="1"/>
  <c r="BD309" i="1"/>
  <c r="BH309" i="1"/>
  <c r="BF309" i="1"/>
  <c r="BA301" i="1"/>
  <c r="BB301" i="1"/>
  <c r="BC301" i="1"/>
  <c r="AW301" i="1"/>
  <c r="BE301" i="1"/>
  <c r="AY301" i="1"/>
  <c r="BG301" i="1"/>
  <c r="BH301" i="1"/>
  <c r="AV301" i="1"/>
  <c r="AX301" i="1"/>
  <c r="AZ301" i="1"/>
  <c r="BF301" i="1"/>
  <c r="BD301" i="1"/>
  <c r="AZ293" i="1"/>
  <c r="BH293" i="1"/>
  <c r="BA293" i="1"/>
  <c r="BB293" i="1"/>
  <c r="BC293" i="1"/>
  <c r="AV293" i="1"/>
  <c r="BD293" i="1"/>
  <c r="AW293" i="1"/>
  <c r="BE293" i="1"/>
  <c r="AY293" i="1"/>
  <c r="BG293" i="1"/>
  <c r="AX293" i="1"/>
  <c r="BF293" i="1"/>
  <c r="AZ285" i="1"/>
  <c r="BH285" i="1"/>
  <c r="BA285" i="1"/>
  <c r="BB285" i="1"/>
  <c r="BC285" i="1"/>
  <c r="AV285" i="1"/>
  <c r="BD285" i="1"/>
  <c r="AW285" i="1"/>
  <c r="BE285" i="1"/>
  <c r="AY285" i="1"/>
  <c r="BG285" i="1"/>
  <c r="AX285" i="1"/>
  <c r="BF285" i="1"/>
  <c r="AW277" i="1"/>
  <c r="BE277" i="1"/>
  <c r="AX277" i="1"/>
  <c r="BF277" i="1"/>
  <c r="BB277" i="1"/>
  <c r="BH277" i="1"/>
  <c r="AV277" i="1"/>
  <c r="AY277" i="1"/>
  <c r="AZ277" i="1"/>
  <c r="BA277" i="1"/>
  <c r="BC277" i="1"/>
  <c r="BG277" i="1"/>
  <c r="BD277" i="1"/>
  <c r="AU269" i="1"/>
  <c r="AW269" i="1"/>
  <c r="BE269" i="1"/>
  <c r="AX269" i="1"/>
  <c r="BF269" i="1"/>
  <c r="AY269" i="1"/>
  <c r="BG269" i="1"/>
  <c r="BB269" i="1"/>
  <c r="AV269" i="1"/>
  <c r="AZ269" i="1"/>
  <c r="BA269" i="1"/>
  <c r="BC269" i="1"/>
  <c r="BD269" i="1"/>
  <c r="BH269" i="1"/>
  <c r="AW261" i="1"/>
  <c r="BE261" i="1"/>
  <c r="AX261" i="1"/>
  <c r="BF261" i="1"/>
  <c r="AY261" i="1"/>
  <c r="BG261" i="1"/>
  <c r="BB261" i="1"/>
  <c r="BD261" i="1"/>
  <c r="BH261" i="1"/>
  <c r="AV261" i="1"/>
  <c r="AZ261" i="1"/>
  <c r="BC261" i="1"/>
  <c r="BA261" i="1"/>
  <c r="AW253" i="1"/>
  <c r="BE253" i="1"/>
  <c r="AX253" i="1"/>
  <c r="BF253" i="1"/>
  <c r="AY253" i="1"/>
  <c r="BG253" i="1"/>
  <c r="BB253" i="1"/>
  <c r="AV253" i="1"/>
  <c r="AZ253" i="1"/>
  <c r="BA253" i="1"/>
  <c r="BC253" i="1"/>
  <c r="BD253" i="1"/>
  <c r="BH253" i="1"/>
  <c r="AW245" i="1"/>
  <c r="BE245" i="1"/>
  <c r="AX245" i="1"/>
  <c r="BF245" i="1"/>
  <c r="AY245" i="1"/>
  <c r="BG245" i="1"/>
  <c r="BB245" i="1"/>
  <c r="BD245" i="1"/>
  <c r="BH245" i="1"/>
  <c r="AV245" i="1"/>
  <c r="AZ245" i="1"/>
  <c r="BC245" i="1"/>
  <c r="BA245" i="1"/>
  <c r="AV237" i="1"/>
  <c r="BD237" i="1"/>
  <c r="AW237" i="1"/>
  <c r="BE237" i="1"/>
  <c r="AX237" i="1"/>
  <c r="BF237" i="1"/>
  <c r="AY237" i="1"/>
  <c r="BG237" i="1"/>
  <c r="BB237" i="1"/>
  <c r="BH237" i="1"/>
  <c r="AZ237" i="1"/>
  <c r="BC237" i="1"/>
  <c r="BA237" i="1"/>
  <c r="AU229" i="1"/>
  <c r="AV229" i="1"/>
  <c r="BD229" i="1"/>
  <c r="AW229" i="1"/>
  <c r="BE229" i="1"/>
  <c r="AX229" i="1"/>
  <c r="BF229" i="1"/>
  <c r="AY229" i="1"/>
  <c r="BG229" i="1"/>
  <c r="BB229" i="1"/>
  <c r="BC229" i="1"/>
  <c r="BH229" i="1"/>
  <c r="BA229" i="1"/>
  <c r="AZ229" i="1"/>
  <c r="BC221" i="1"/>
  <c r="AV221" i="1"/>
  <c r="BD221" i="1"/>
  <c r="AW221" i="1"/>
  <c r="BE221" i="1"/>
  <c r="AX221" i="1"/>
  <c r="BF221" i="1"/>
  <c r="AY221" i="1"/>
  <c r="BG221" i="1"/>
  <c r="BB221" i="1"/>
  <c r="AZ221" i="1"/>
  <c r="BA221" i="1"/>
  <c r="BH221" i="1"/>
  <c r="BC213" i="1"/>
  <c r="AV213" i="1"/>
  <c r="BD213" i="1"/>
  <c r="AW213" i="1"/>
  <c r="BE213" i="1"/>
  <c r="AX213" i="1"/>
  <c r="BF213" i="1"/>
  <c r="AY213" i="1"/>
  <c r="BG213" i="1"/>
  <c r="BB213" i="1"/>
  <c r="BA213" i="1"/>
  <c r="BH213" i="1"/>
  <c r="AZ213" i="1"/>
  <c r="BB205" i="1"/>
  <c r="BC205" i="1"/>
  <c r="BD205" i="1"/>
  <c r="AV205" i="1"/>
  <c r="BE205" i="1"/>
  <c r="AW205" i="1"/>
  <c r="BF205" i="1"/>
  <c r="AX205" i="1"/>
  <c r="BG205" i="1"/>
  <c r="BA205" i="1"/>
  <c r="AY205" i="1"/>
  <c r="BH205" i="1"/>
  <c r="AZ205" i="1"/>
  <c r="AU197" i="1"/>
  <c r="BB197" i="1"/>
  <c r="BC197" i="1"/>
  <c r="AW197" i="1"/>
  <c r="BE197" i="1"/>
  <c r="BD197" i="1"/>
  <c r="BF197" i="1"/>
  <c r="BG197" i="1"/>
  <c r="AV197" i="1"/>
  <c r="BH197" i="1"/>
  <c r="AX197" i="1"/>
  <c r="AY197" i="1"/>
  <c r="BA197" i="1"/>
  <c r="AZ197" i="1"/>
  <c r="BB189" i="1"/>
  <c r="BC189" i="1"/>
  <c r="AW189" i="1"/>
  <c r="BE189" i="1"/>
  <c r="BF189" i="1"/>
  <c r="BG189" i="1"/>
  <c r="AV189" i="1"/>
  <c r="BH189" i="1"/>
  <c r="AX189" i="1"/>
  <c r="AY189" i="1"/>
  <c r="AZ189" i="1"/>
  <c r="BD189" i="1"/>
  <c r="BA189" i="1"/>
  <c r="BB181" i="1"/>
  <c r="BC181" i="1"/>
  <c r="AW181" i="1"/>
  <c r="BE181" i="1"/>
  <c r="BG181" i="1"/>
  <c r="AV181" i="1"/>
  <c r="BH181" i="1"/>
  <c r="AX181" i="1"/>
  <c r="AY181" i="1"/>
  <c r="AZ181" i="1"/>
  <c r="BA181" i="1"/>
  <c r="BF181" i="1"/>
  <c r="BD181" i="1"/>
  <c r="BC173" i="1"/>
  <c r="AW173" i="1"/>
  <c r="BE173" i="1"/>
  <c r="AZ173" i="1"/>
  <c r="BH173" i="1"/>
  <c r="BB173" i="1"/>
  <c r="BD173" i="1"/>
  <c r="BG173" i="1"/>
  <c r="AV173" i="1"/>
  <c r="AX173" i="1"/>
  <c r="AY173" i="1"/>
  <c r="BA173" i="1"/>
  <c r="BF173" i="1"/>
  <c r="BC165" i="1"/>
  <c r="AW165" i="1"/>
  <c r="BE165" i="1"/>
  <c r="AZ165" i="1"/>
  <c r="BH165" i="1"/>
  <c r="BD165" i="1"/>
  <c r="BF165" i="1"/>
  <c r="BG165" i="1"/>
  <c r="AV165" i="1"/>
  <c r="AY165" i="1"/>
  <c r="AX165" i="1"/>
  <c r="BA165" i="1"/>
  <c r="BB165" i="1"/>
  <c r="AW157" i="1"/>
  <c r="BE157" i="1"/>
  <c r="AX157" i="1"/>
  <c r="BF157" i="1"/>
  <c r="BB157" i="1"/>
  <c r="BG157" i="1"/>
  <c r="AV157" i="1"/>
  <c r="BA157" i="1"/>
  <c r="AY157" i="1"/>
  <c r="AZ157" i="1"/>
  <c r="BC157" i="1"/>
  <c r="BD157" i="1"/>
  <c r="BH157" i="1"/>
  <c r="AU149" i="1"/>
  <c r="AW149" i="1"/>
  <c r="BE149" i="1"/>
  <c r="AX149" i="1"/>
  <c r="BF149" i="1"/>
  <c r="BB149" i="1"/>
  <c r="BH149" i="1"/>
  <c r="AY149" i="1"/>
  <c r="BC149" i="1"/>
  <c r="AZ149" i="1"/>
  <c r="BA149" i="1"/>
  <c r="BD149" i="1"/>
  <c r="BG149" i="1"/>
  <c r="AV149" i="1"/>
  <c r="AU141" i="1"/>
  <c r="AW141" i="1"/>
  <c r="BE141" i="1"/>
  <c r="AX141" i="1"/>
  <c r="BF141" i="1"/>
  <c r="BB141" i="1"/>
  <c r="AV141" i="1"/>
  <c r="AZ141" i="1"/>
  <c r="BD141" i="1"/>
  <c r="BA141" i="1"/>
  <c r="BC141" i="1"/>
  <c r="BG141" i="1"/>
  <c r="BH141" i="1"/>
  <c r="AY141" i="1"/>
  <c r="AW133" i="1"/>
  <c r="BE133" i="1"/>
  <c r="AX133" i="1"/>
  <c r="BF133" i="1"/>
  <c r="BB133" i="1"/>
  <c r="AY133" i="1"/>
  <c r="BA133" i="1"/>
  <c r="BG133" i="1"/>
  <c r="BC133" i="1"/>
  <c r="BD133" i="1"/>
  <c r="BH133" i="1"/>
  <c r="AV133" i="1"/>
  <c r="AZ133" i="1"/>
  <c r="AY125" i="1"/>
  <c r="BG125" i="1"/>
  <c r="AZ125" i="1"/>
  <c r="BH125" i="1"/>
  <c r="BB125" i="1"/>
  <c r="BE125" i="1"/>
  <c r="BF125" i="1"/>
  <c r="BA125" i="1"/>
  <c r="AX125" i="1"/>
  <c r="BD125" i="1"/>
  <c r="AW125" i="1"/>
  <c r="BC125" i="1"/>
  <c r="AV125" i="1"/>
  <c r="AY117" i="1"/>
  <c r="BG117" i="1"/>
  <c r="AZ117" i="1"/>
  <c r="BH117" i="1"/>
  <c r="BB117" i="1"/>
  <c r="BF117" i="1"/>
  <c r="AV117" i="1"/>
  <c r="BC117" i="1"/>
  <c r="BA117" i="1"/>
  <c r="BE117" i="1"/>
  <c r="BD117" i="1"/>
  <c r="AW117" i="1"/>
  <c r="AX117" i="1"/>
  <c r="AY109" i="1"/>
  <c r="BG109" i="1"/>
  <c r="AZ109" i="1"/>
  <c r="BH109" i="1"/>
  <c r="BB109" i="1"/>
  <c r="AV109" i="1"/>
  <c r="AW109" i="1"/>
  <c r="BD109" i="1"/>
  <c r="BC109" i="1"/>
  <c r="BF109" i="1"/>
  <c r="AX109" i="1"/>
  <c r="BA109" i="1"/>
  <c r="BE109" i="1"/>
  <c r="AY101" i="1"/>
  <c r="BG101" i="1"/>
  <c r="AZ101" i="1"/>
  <c r="BH101" i="1"/>
  <c r="BB101" i="1"/>
  <c r="AW101" i="1"/>
  <c r="BE101" i="1"/>
  <c r="AV101" i="1"/>
  <c r="BD101" i="1"/>
  <c r="BC101" i="1"/>
  <c r="BA101" i="1"/>
  <c r="BF101" i="1"/>
  <c r="AX101" i="1"/>
  <c r="AV93" i="1"/>
  <c r="BD93" i="1"/>
  <c r="AW93" i="1"/>
  <c r="BE93" i="1"/>
  <c r="AX93" i="1"/>
  <c r="BF93" i="1"/>
  <c r="AY93" i="1"/>
  <c r="BG93" i="1"/>
  <c r="AZ93" i="1"/>
  <c r="BH93" i="1"/>
  <c r="BB93" i="1"/>
  <c r="BA93" i="1"/>
  <c r="BC93" i="1"/>
  <c r="AV85" i="1"/>
  <c r="BD85" i="1"/>
  <c r="AW85" i="1"/>
  <c r="BE85" i="1"/>
  <c r="AX85" i="1"/>
  <c r="BF85" i="1"/>
  <c r="AY85" i="1"/>
  <c r="BG85" i="1"/>
  <c r="AZ85" i="1"/>
  <c r="BH85" i="1"/>
  <c r="BA85" i="1"/>
  <c r="BB85" i="1"/>
  <c r="BC85" i="1"/>
  <c r="AV77" i="1"/>
  <c r="BD77" i="1"/>
  <c r="AW77" i="1"/>
  <c r="BE77" i="1"/>
  <c r="AX77" i="1"/>
  <c r="BF77" i="1"/>
  <c r="AY77" i="1"/>
  <c r="BG77" i="1"/>
  <c r="AZ77" i="1"/>
  <c r="BH77" i="1"/>
  <c r="BC77" i="1"/>
  <c r="BA77" i="1"/>
  <c r="BB77" i="1"/>
  <c r="BC69" i="1"/>
  <c r="AV69" i="1"/>
  <c r="BD69" i="1"/>
  <c r="AW69" i="1"/>
  <c r="BE69" i="1"/>
  <c r="AX69" i="1"/>
  <c r="BF69" i="1"/>
  <c r="AY69" i="1"/>
  <c r="BG69" i="1"/>
  <c r="AZ69" i="1"/>
  <c r="BH69" i="1"/>
  <c r="BA69" i="1"/>
  <c r="BB69" i="1"/>
  <c r="AU61" i="1"/>
  <c r="BC61" i="1"/>
  <c r="AV61" i="1"/>
  <c r="BD61" i="1"/>
  <c r="AW61" i="1"/>
  <c r="BE61" i="1"/>
  <c r="AX61" i="1"/>
  <c r="BF61" i="1"/>
  <c r="AY61" i="1"/>
  <c r="BG61" i="1"/>
  <c r="AZ61" i="1"/>
  <c r="BH61" i="1"/>
  <c r="BB61" i="1"/>
  <c r="BA61" i="1"/>
  <c r="BB53" i="1"/>
  <c r="BC53" i="1"/>
  <c r="AV53" i="1"/>
  <c r="BD53" i="1"/>
  <c r="AW53" i="1"/>
  <c r="BE53" i="1"/>
  <c r="AZ53" i="1"/>
  <c r="BH53" i="1"/>
  <c r="BG53" i="1"/>
  <c r="AX53" i="1"/>
  <c r="AY53" i="1"/>
  <c r="BF53" i="1"/>
  <c r="BA53" i="1"/>
  <c r="AU45" i="1"/>
  <c r="BB45" i="1"/>
  <c r="BC45" i="1"/>
  <c r="AV45" i="1"/>
  <c r="BD45" i="1"/>
  <c r="AW45" i="1"/>
  <c r="BE45" i="1"/>
  <c r="AZ45" i="1"/>
  <c r="BH45" i="1"/>
  <c r="BF45" i="1"/>
  <c r="BG45" i="1"/>
  <c r="AX45" i="1"/>
  <c r="AY45" i="1"/>
  <c r="BA45" i="1"/>
  <c r="AU37" i="1"/>
  <c r="BB37" i="1"/>
  <c r="BC37" i="1"/>
  <c r="AV37" i="1"/>
  <c r="BD37" i="1"/>
  <c r="AW37" i="1"/>
  <c r="BE37" i="1"/>
  <c r="AZ37" i="1"/>
  <c r="BH37" i="1"/>
  <c r="BA37" i="1"/>
  <c r="BF37" i="1"/>
  <c r="BG37" i="1"/>
  <c r="AX37" i="1"/>
  <c r="AY37" i="1"/>
  <c r="BB29" i="1"/>
  <c r="BC29" i="1"/>
  <c r="AV29" i="1"/>
  <c r="BD29" i="1"/>
  <c r="AW29" i="1"/>
  <c r="BE29" i="1"/>
  <c r="AZ29" i="1"/>
  <c r="BH29" i="1"/>
  <c r="AY29" i="1"/>
  <c r="BA29" i="1"/>
  <c r="BF29" i="1"/>
  <c r="BG29" i="1"/>
  <c r="AX29" i="1"/>
  <c r="BA21" i="1"/>
  <c r="BB21" i="1"/>
  <c r="BC21" i="1"/>
  <c r="AV21" i="1"/>
  <c r="BD21" i="1"/>
  <c r="AW21" i="1"/>
  <c r="BE21" i="1"/>
  <c r="AX21" i="1"/>
  <c r="BF21" i="1"/>
  <c r="AZ21" i="1"/>
  <c r="BH21" i="1"/>
  <c r="AY21" i="1"/>
  <c r="BG21" i="1"/>
  <c r="BA13" i="1"/>
  <c r="BB13" i="1"/>
  <c r="BC13" i="1"/>
  <c r="AV13" i="1"/>
  <c r="BD13" i="1"/>
  <c r="AW13" i="1"/>
  <c r="BE13" i="1"/>
  <c r="AX13" i="1"/>
  <c r="BF13" i="1"/>
  <c r="AZ13" i="1"/>
  <c r="BH13" i="1"/>
  <c r="AY13" i="1"/>
  <c r="BG13" i="1"/>
  <c r="AW436" i="1"/>
  <c r="BE436" i="1"/>
  <c r="AX436" i="1"/>
  <c r="BF436" i="1"/>
  <c r="AY436" i="1"/>
  <c r="BG436" i="1"/>
  <c r="AZ436" i="1"/>
  <c r="BH436" i="1"/>
  <c r="BC436" i="1"/>
  <c r="AV436" i="1"/>
  <c r="BA436" i="1"/>
  <c r="BB436" i="1"/>
  <c r="BD436" i="1"/>
  <c r="BB380" i="1"/>
  <c r="AV380" i="1"/>
  <c r="BD380" i="1"/>
  <c r="AW380" i="1"/>
  <c r="BE380" i="1"/>
  <c r="AY380" i="1"/>
  <c r="BG380" i="1"/>
  <c r="BA380" i="1"/>
  <c r="BC380" i="1"/>
  <c r="BF380" i="1"/>
  <c r="BH380" i="1"/>
  <c r="AZ380" i="1"/>
  <c r="AX380" i="1"/>
  <c r="BA485" i="1"/>
  <c r="BB485" i="1"/>
  <c r="BC485" i="1"/>
  <c r="AX485" i="1"/>
  <c r="BF485" i="1"/>
  <c r="BD485" i="1"/>
  <c r="BE485" i="1"/>
  <c r="BG485" i="1"/>
  <c r="BH485" i="1"/>
  <c r="AV485" i="1"/>
  <c r="AW485" i="1"/>
  <c r="AY485" i="1"/>
  <c r="AZ485" i="1"/>
  <c r="BA477" i="1"/>
  <c r="BB477" i="1"/>
  <c r="BC477" i="1"/>
  <c r="AX477" i="1"/>
  <c r="BF477" i="1"/>
  <c r="AV477" i="1"/>
  <c r="AW477" i="1"/>
  <c r="AY477" i="1"/>
  <c r="AZ477" i="1"/>
  <c r="BD477" i="1"/>
  <c r="BE477" i="1"/>
  <c r="BG477" i="1"/>
  <c r="BH477" i="1"/>
  <c r="AZ453" i="1"/>
  <c r="BH453" i="1"/>
  <c r="BA453" i="1"/>
  <c r="BB453" i="1"/>
  <c r="BC453" i="1"/>
  <c r="AX453" i="1"/>
  <c r="BF453" i="1"/>
  <c r="BD453" i="1"/>
  <c r="BE453" i="1"/>
  <c r="BG453" i="1"/>
  <c r="AW453" i="1"/>
  <c r="AV453" i="1"/>
  <c r="AY453" i="1"/>
  <c r="AZ445" i="1"/>
  <c r="BH445" i="1"/>
  <c r="BA445" i="1"/>
  <c r="BB445" i="1"/>
  <c r="BC445" i="1"/>
  <c r="AX445" i="1"/>
  <c r="BF445" i="1"/>
  <c r="AY445" i="1"/>
  <c r="AV445" i="1"/>
  <c r="BD445" i="1"/>
  <c r="BE445" i="1"/>
  <c r="BG445" i="1"/>
  <c r="AW445" i="1"/>
  <c r="AZ437" i="1"/>
  <c r="BH437" i="1"/>
  <c r="BA437" i="1"/>
  <c r="BB437" i="1"/>
  <c r="BC437" i="1"/>
  <c r="AX437" i="1"/>
  <c r="BF437" i="1"/>
  <c r="AW437" i="1"/>
  <c r="AY437" i="1"/>
  <c r="BD437" i="1"/>
  <c r="BE437" i="1"/>
  <c r="BG437" i="1"/>
  <c r="AV437" i="1"/>
  <c r="AW413" i="1"/>
  <c r="BE413" i="1"/>
  <c r="AY413" i="1"/>
  <c r="BG413" i="1"/>
  <c r="BB413" i="1"/>
  <c r="BH413" i="1"/>
  <c r="AV413" i="1"/>
  <c r="AX413" i="1"/>
  <c r="AZ413" i="1"/>
  <c r="BA413" i="1"/>
  <c r="BF413" i="1"/>
  <c r="BC413" i="1"/>
  <c r="BD413" i="1"/>
  <c r="AW397" i="1"/>
  <c r="BE397" i="1"/>
  <c r="AY397" i="1"/>
  <c r="BG397" i="1"/>
  <c r="BB397" i="1"/>
  <c r="AX397" i="1"/>
  <c r="AZ397" i="1"/>
  <c r="BA397" i="1"/>
  <c r="BC397" i="1"/>
  <c r="BD397" i="1"/>
  <c r="BF397" i="1"/>
  <c r="AV397" i="1"/>
  <c r="BH397" i="1"/>
  <c r="AU373" i="1"/>
  <c r="AW373" i="1"/>
  <c r="BE373" i="1"/>
  <c r="AY373" i="1"/>
  <c r="BG373" i="1"/>
  <c r="AZ373" i="1"/>
  <c r="BH373" i="1"/>
  <c r="BB373" i="1"/>
  <c r="AV373" i="1"/>
  <c r="AX373" i="1"/>
  <c r="BA373" i="1"/>
  <c r="BC373" i="1"/>
  <c r="BD373" i="1"/>
  <c r="BF373" i="1"/>
  <c r="AU365" i="1"/>
  <c r="BC365" i="1"/>
  <c r="AW365" i="1"/>
  <c r="BE365" i="1"/>
  <c r="AY365" i="1"/>
  <c r="BG365" i="1"/>
  <c r="AZ365" i="1"/>
  <c r="BH365" i="1"/>
  <c r="BB365" i="1"/>
  <c r="AV365" i="1"/>
  <c r="AX365" i="1"/>
  <c r="BA365" i="1"/>
  <c r="BD365" i="1"/>
  <c r="BF365" i="1"/>
  <c r="BC357" i="1"/>
  <c r="AW357" i="1"/>
  <c r="BE357" i="1"/>
  <c r="AY357" i="1"/>
  <c r="BG357" i="1"/>
  <c r="AZ357" i="1"/>
  <c r="BH357" i="1"/>
  <c r="BB357" i="1"/>
  <c r="AV357" i="1"/>
  <c r="AX357" i="1"/>
  <c r="BA357" i="1"/>
  <c r="BD357" i="1"/>
  <c r="BF357" i="1"/>
  <c r="AU502" i="1"/>
  <c r="AV502" i="1"/>
  <c r="BD502" i="1"/>
  <c r="AW502" i="1"/>
  <c r="BE502" i="1"/>
  <c r="AX502" i="1"/>
  <c r="BF502" i="1"/>
  <c r="BA502" i="1"/>
  <c r="BG502" i="1"/>
  <c r="BH502" i="1"/>
  <c r="AY502" i="1"/>
  <c r="AZ502" i="1"/>
  <c r="BB502" i="1"/>
  <c r="BC502" i="1"/>
  <c r="AU494" i="1"/>
  <c r="AV494" i="1"/>
  <c r="BD494" i="1"/>
  <c r="AW494" i="1"/>
  <c r="BE494" i="1"/>
  <c r="AX494" i="1"/>
  <c r="BF494" i="1"/>
  <c r="BA494" i="1"/>
  <c r="AY494" i="1"/>
  <c r="AZ494" i="1"/>
  <c r="BB494" i="1"/>
  <c r="BC494" i="1"/>
  <c r="BG494" i="1"/>
  <c r="BH494" i="1"/>
  <c r="AV486" i="1"/>
  <c r="BD486" i="1"/>
  <c r="AW486" i="1"/>
  <c r="BE486" i="1"/>
  <c r="AX486" i="1"/>
  <c r="BF486" i="1"/>
  <c r="BA486" i="1"/>
  <c r="BG486" i="1"/>
  <c r="BB486" i="1"/>
  <c r="BH486" i="1"/>
  <c r="AY486" i="1"/>
  <c r="AZ486" i="1"/>
  <c r="BC486" i="1"/>
  <c r="AV478" i="1"/>
  <c r="BD478" i="1"/>
  <c r="AW478" i="1"/>
  <c r="BE478" i="1"/>
  <c r="AX478" i="1"/>
  <c r="BF478" i="1"/>
  <c r="BA478" i="1"/>
  <c r="AY478" i="1"/>
  <c r="AZ478" i="1"/>
  <c r="BB478" i="1"/>
  <c r="BC478" i="1"/>
  <c r="BG478" i="1"/>
  <c r="BH478" i="1"/>
  <c r="AV470" i="1"/>
  <c r="BD470" i="1"/>
  <c r="AW470" i="1"/>
  <c r="BE470" i="1"/>
  <c r="AX470" i="1"/>
  <c r="BF470" i="1"/>
  <c r="BA470" i="1"/>
  <c r="BG470" i="1"/>
  <c r="BH470" i="1"/>
  <c r="BB470" i="1"/>
  <c r="AY470" i="1"/>
  <c r="AZ470" i="1"/>
  <c r="BC470" i="1"/>
  <c r="AU462" i="1"/>
  <c r="BC462" i="1"/>
  <c r="AV462" i="1"/>
  <c r="BD462" i="1"/>
  <c r="AW462" i="1"/>
  <c r="BE462" i="1"/>
  <c r="AX462" i="1"/>
  <c r="BF462" i="1"/>
  <c r="BA462" i="1"/>
  <c r="BH462" i="1"/>
  <c r="AY462" i="1"/>
  <c r="AZ462" i="1"/>
  <c r="BB462" i="1"/>
  <c r="BG462" i="1"/>
  <c r="BC454" i="1"/>
  <c r="AV454" i="1"/>
  <c r="BD454" i="1"/>
  <c r="AW454" i="1"/>
  <c r="BE454" i="1"/>
  <c r="AX454" i="1"/>
  <c r="BF454" i="1"/>
  <c r="BA454" i="1"/>
  <c r="AY454" i="1"/>
  <c r="AZ454" i="1"/>
  <c r="BB454" i="1"/>
  <c r="BH454" i="1"/>
  <c r="BG454" i="1"/>
  <c r="BC446" i="1"/>
  <c r="AV446" i="1"/>
  <c r="BD446" i="1"/>
  <c r="AW446" i="1"/>
  <c r="BE446" i="1"/>
  <c r="AX446" i="1"/>
  <c r="BF446" i="1"/>
  <c r="BA446" i="1"/>
  <c r="BH446" i="1"/>
  <c r="AY446" i="1"/>
  <c r="AZ446" i="1"/>
  <c r="BB446" i="1"/>
  <c r="BG446" i="1"/>
  <c r="BC438" i="1"/>
  <c r="AV438" i="1"/>
  <c r="BD438" i="1"/>
  <c r="AW438" i="1"/>
  <c r="BE438" i="1"/>
  <c r="AX438" i="1"/>
  <c r="BF438" i="1"/>
  <c r="BA438" i="1"/>
  <c r="BG438" i="1"/>
  <c r="BH438" i="1"/>
  <c r="AZ438" i="1"/>
  <c r="AY438" i="1"/>
  <c r="BB438" i="1"/>
  <c r="BB430" i="1"/>
  <c r="BC430" i="1"/>
  <c r="AV430" i="1"/>
  <c r="BD430" i="1"/>
  <c r="AW430" i="1"/>
  <c r="BE430" i="1"/>
  <c r="AX430" i="1"/>
  <c r="BF430" i="1"/>
  <c r="BA430" i="1"/>
  <c r="BG430" i="1"/>
  <c r="BH430" i="1"/>
  <c r="AZ430" i="1"/>
  <c r="AY430" i="1"/>
  <c r="AU422" i="1"/>
  <c r="AZ422" i="1"/>
  <c r="BH422" i="1"/>
  <c r="BB422" i="1"/>
  <c r="AW422" i="1"/>
  <c r="BE422" i="1"/>
  <c r="BF422" i="1"/>
  <c r="BG422" i="1"/>
  <c r="AV422" i="1"/>
  <c r="AX422" i="1"/>
  <c r="AY422" i="1"/>
  <c r="BD422" i="1"/>
  <c r="BA422" i="1"/>
  <c r="BC422" i="1"/>
  <c r="AZ414" i="1"/>
  <c r="BH414" i="1"/>
  <c r="BB414" i="1"/>
  <c r="AW414" i="1"/>
  <c r="BE414" i="1"/>
  <c r="BG414" i="1"/>
  <c r="AV414" i="1"/>
  <c r="AX414" i="1"/>
  <c r="AY414" i="1"/>
  <c r="BA414" i="1"/>
  <c r="BF414" i="1"/>
  <c r="BC414" i="1"/>
  <c r="BD414" i="1"/>
  <c r="AZ406" i="1"/>
  <c r="BH406" i="1"/>
  <c r="BB406" i="1"/>
  <c r="AW406" i="1"/>
  <c r="BE406" i="1"/>
  <c r="AV406" i="1"/>
  <c r="AX406" i="1"/>
  <c r="AY406" i="1"/>
  <c r="BA406" i="1"/>
  <c r="BC406" i="1"/>
  <c r="BD406" i="1"/>
  <c r="BG406" i="1"/>
  <c r="BF406" i="1"/>
  <c r="AZ398" i="1"/>
  <c r="BH398" i="1"/>
  <c r="BB398" i="1"/>
  <c r="AW398" i="1"/>
  <c r="BE398" i="1"/>
  <c r="AX398" i="1"/>
  <c r="AY398" i="1"/>
  <c r="BA398" i="1"/>
  <c r="BC398" i="1"/>
  <c r="BD398" i="1"/>
  <c r="BF398" i="1"/>
  <c r="AV398" i="1"/>
  <c r="BG398" i="1"/>
  <c r="AZ390" i="1"/>
  <c r="BH390" i="1"/>
  <c r="BB390" i="1"/>
  <c r="AW390" i="1"/>
  <c r="BE390" i="1"/>
  <c r="AY390" i="1"/>
  <c r="BA390" i="1"/>
  <c r="BC390" i="1"/>
  <c r="BD390" i="1"/>
  <c r="BF390" i="1"/>
  <c r="BG390" i="1"/>
  <c r="AX390" i="1"/>
  <c r="AV390" i="1"/>
  <c r="AZ382" i="1"/>
  <c r="BH382" i="1"/>
  <c r="BB382" i="1"/>
  <c r="BC382" i="1"/>
  <c r="AW382" i="1"/>
  <c r="BE382" i="1"/>
  <c r="BG382" i="1"/>
  <c r="AV382" i="1"/>
  <c r="AX382" i="1"/>
  <c r="AY382" i="1"/>
  <c r="BA382" i="1"/>
  <c r="BF382" i="1"/>
  <c r="BD382" i="1"/>
  <c r="AZ374" i="1"/>
  <c r="BH374" i="1"/>
  <c r="BB374" i="1"/>
  <c r="BC374" i="1"/>
  <c r="AW374" i="1"/>
  <c r="BE374" i="1"/>
  <c r="AY374" i="1"/>
  <c r="BA374" i="1"/>
  <c r="BD374" i="1"/>
  <c r="BF374" i="1"/>
  <c r="BG374" i="1"/>
  <c r="AX374" i="1"/>
  <c r="AV374" i="1"/>
  <c r="AU366" i="1"/>
  <c r="AX366" i="1"/>
  <c r="BF366" i="1"/>
  <c r="AZ366" i="1"/>
  <c r="BH366" i="1"/>
  <c r="BB366" i="1"/>
  <c r="BC366" i="1"/>
  <c r="AW366" i="1"/>
  <c r="BE366" i="1"/>
  <c r="BD366" i="1"/>
  <c r="BG366" i="1"/>
  <c r="AV366" i="1"/>
  <c r="BA366" i="1"/>
  <c r="AY366" i="1"/>
  <c r="AU358" i="1"/>
  <c r="AX358" i="1"/>
  <c r="BF358" i="1"/>
  <c r="AZ358" i="1"/>
  <c r="BH358" i="1"/>
  <c r="BB358" i="1"/>
  <c r="BC358" i="1"/>
  <c r="AW358" i="1"/>
  <c r="BE358" i="1"/>
  <c r="BA358" i="1"/>
  <c r="BD358" i="1"/>
  <c r="BG358" i="1"/>
  <c r="AY358" i="1"/>
  <c r="AV358" i="1"/>
  <c r="AX350" i="1"/>
  <c r="BF350" i="1"/>
  <c r="AY350" i="1"/>
  <c r="BG350" i="1"/>
  <c r="AZ350" i="1"/>
  <c r="BH350" i="1"/>
  <c r="BA350" i="1"/>
  <c r="BB350" i="1"/>
  <c r="BC350" i="1"/>
  <c r="AW350" i="1"/>
  <c r="BE350" i="1"/>
  <c r="BD350" i="1"/>
  <c r="AV350" i="1"/>
  <c r="AV342" i="1"/>
  <c r="BD342" i="1"/>
  <c r="AW342" i="1"/>
  <c r="BE342" i="1"/>
  <c r="AX342" i="1"/>
  <c r="BF342" i="1"/>
  <c r="AZ342" i="1"/>
  <c r="BB342" i="1"/>
  <c r="BH342" i="1"/>
  <c r="AY342" i="1"/>
  <c r="BA342" i="1"/>
  <c r="BG342" i="1"/>
  <c r="BC342" i="1"/>
  <c r="AU334" i="1"/>
  <c r="AV334" i="1"/>
  <c r="BD334" i="1"/>
  <c r="AW334" i="1"/>
  <c r="BE334" i="1"/>
  <c r="AX334" i="1"/>
  <c r="BF334" i="1"/>
  <c r="AZ334" i="1"/>
  <c r="BH334" i="1"/>
  <c r="BB334" i="1"/>
  <c r="BG334" i="1"/>
  <c r="AY334" i="1"/>
  <c r="BC334" i="1"/>
  <c r="BA334" i="1"/>
  <c r="AU326" i="1"/>
  <c r="AV326" i="1"/>
  <c r="BD326" i="1"/>
  <c r="AW326" i="1"/>
  <c r="BE326" i="1"/>
  <c r="AX326" i="1"/>
  <c r="BF326" i="1"/>
  <c r="AZ326" i="1"/>
  <c r="BH326" i="1"/>
  <c r="BB326" i="1"/>
  <c r="BC326" i="1"/>
  <c r="BG326" i="1"/>
  <c r="BA326" i="1"/>
  <c r="AY326" i="1"/>
  <c r="AU318" i="1"/>
  <c r="AV318" i="1"/>
  <c r="BD318" i="1"/>
  <c r="AW318" i="1"/>
  <c r="BE318" i="1"/>
  <c r="AX318" i="1"/>
  <c r="BF318" i="1"/>
  <c r="AZ318" i="1"/>
  <c r="BH318" i="1"/>
  <c r="BB318" i="1"/>
  <c r="BA318" i="1"/>
  <c r="BC318" i="1"/>
  <c r="BG318" i="1"/>
  <c r="AY318" i="1"/>
  <c r="AU310" i="1"/>
  <c r="AV310" i="1"/>
  <c r="BD310" i="1"/>
  <c r="AW310" i="1"/>
  <c r="BE310" i="1"/>
  <c r="AX310" i="1"/>
  <c r="BF310" i="1"/>
  <c r="AZ310" i="1"/>
  <c r="BH310" i="1"/>
  <c r="BB310" i="1"/>
  <c r="AY310" i="1"/>
  <c r="BA310" i="1"/>
  <c r="BC310" i="1"/>
  <c r="BG310" i="1"/>
  <c r="AV302" i="1"/>
  <c r="BD302" i="1"/>
  <c r="AW302" i="1"/>
  <c r="BE302" i="1"/>
  <c r="AX302" i="1"/>
  <c r="BF302" i="1"/>
  <c r="AZ302" i="1"/>
  <c r="BH302" i="1"/>
  <c r="BB302" i="1"/>
  <c r="AY302" i="1"/>
  <c r="BA302" i="1"/>
  <c r="BC302" i="1"/>
  <c r="BG302" i="1"/>
  <c r="AV294" i="1"/>
  <c r="BD294" i="1"/>
  <c r="AW294" i="1"/>
  <c r="BE294" i="1"/>
  <c r="AX294" i="1"/>
  <c r="BF294" i="1"/>
  <c r="AY294" i="1"/>
  <c r="AZ294" i="1"/>
  <c r="BH294" i="1"/>
  <c r="BB294" i="1"/>
  <c r="BA294" i="1"/>
  <c r="BC294" i="1"/>
  <c r="BG294" i="1"/>
  <c r="BC286" i="1"/>
  <c r="AV286" i="1"/>
  <c r="BD286" i="1"/>
  <c r="AW286" i="1"/>
  <c r="BE286" i="1"/>
  <c r="AX286" i="1"/>
  <c r="BF286" i="1"/>
  <c r="AY286" i="1"/>
  <c r="BG286" i="1"/>
  <c r="AZ286" i="1"/>
  <c r="BH286" i="1"/>
  <c r="BB286" i="1"/>
  <c r="BA286" i="1"/>
  <c r="AU278" i="1"/>
  <c r="BC278" i="1"/>
  <c r="AV278" i="1"/>
  <c r="BD278" i="1"/>
  <c r="AW278" i="1"/>
  <c r="BE278" i="1"/>
  <c r="AX278" i="1"/>
  <c r="BF278" i="1"/>
  <c r="AY278" i="1"/>
  <c r="BG278" i="1"/>
  <c r="AZ278" i="1"/>
  <c r="BH278" i="1"/>
  <c r="BB278" i="1"/>
  <c r="BA278" i="1"/>
  <c r="AZ270" i="1"/>
  <c r="BH270" i="1"/>
  <c r="BA270" i="1"/>
  <c r="BB270" i="1"/>
  <c r="AW270" i="1"/>
  <c r="BE270" i="1"/>
  <c r="AY270" i="1"/>
  <c r="BC270" i="1"/>
  <c r="BD270" i="1"/>
  <c r="BF270" i="1"/>
  <c r="BG270" i="1"/>
  <c r="AX270" i="1"/>
  <c r="AV270" i="1"/>
  <c r="AZ262" i="1"/>
  <c r="BH262" i="1"/>
  <c r="BA262" i="1"/>
  <c r="BB262" i="1"/>
  <c r="AW262" i="1"/>
  <c r="BE262" i="1"/>
  <c r="BG262" i="1"/>
  <c r="AV262" i="1"/>
  <c r="AX262" i="1"/>
  <c r="AY262" i="1"/>
  <c r="BC262" i="1"/>
  <c r="BF262" i="1"/>
  <c r="BD262" i="1"/>
  <c r="AZ254" i="1"/>
  <c r="BH254" i="1"/>
  <c r="BA254" i="1"/>
  <c r="BB254" i="1"/>
  <c r="AW254" i="1"/>
  <c r="BE254" i="1"/>
  <c r="AY254" i="1"/>
  <c r="BC254" i="1"/>
  <c r="BD254" i="1"/>
  <c r="BF254" i="1"/>
  <c r="BG254" i="1"/>
  <c r="AX254" i="1"/>
  <c r="AV254" i="1"/>
  <c r="AZ246" i="1"/>
  <c r="BH246" i="1"/>
  <c r="BA246" i="1"/>
  <c r="BB246" i="1"/>
  <c r="AW246" i="1"/>
  <c r="BE246" i="1"/>
  <c r="BG246" i="1"/>
  <c r="AV246" i="1"/>
  <c r="AX246" i="1"/>
  <c r="AY246" i="1"/>
  <c r="BC246" i="1"/>
  <c r="BF246" i="1"/>
  <c r="BD246" i="1"/>
  <c r="AY238" i="1"/>
  <c r="BG238" i="1"/>
  <c r="AZ238" i="1"/>
  <c r="BH238" i="1"/>
  <c r="BA238" i="1"/>
  <c r="BB238" i="1"/>
  <c r="AW238" i="1"/>
  <c r="BE238" i="1"/>
  <c r="AV238" i="1"/>
  <c r="AX238" i="1"/>
  <c r="BC238" i="1"/>
  <c r="BD238" i="1"/>
  <c r="BF238" i="1"/>
  <c r="AY230" i="1"/>
  <c r="BG230" i="1"/>
  <c r="AZ230" i="1"/>
  <c r="BH230" i="1"/>
  <c r="BA230" i="1"/>
  <c r="BB230" i="1"/>
  <c r="AW230" i="1"/>
  <c r="BE230" i="1"/>
  <c r="AV230" i="1"/>
  <c r="AX230" i="1"/>
  <c r="BC230" i="1"/>
  <c r="BD230" i="1"/>
  <c r="BF230" i="1"/>
  <c r="AU222" i="1"/>
  <c r="AX222" i="1"/>
  <c r="AY222" i="1"/>
  <c r="BG222" i="1"/>
  <c r="AZ222" i="1"/>
  <c r="BH222" i="1"/>
  <c r="BA222" i="1"/>
  <c r="BB222" i="1"/>
  <c r="AW222" i="1"/>
  <c r="BE222" i="1"/>
  <c r="AV222" i="1"/>
  <c r="BC222" i="1"/>
  <c r="BF222" i="1"/>
  <c r="BD222" i="1"/>
  <c r="AU214" i="1"/>
  <c r="AX214" i="1"/>
  <c r="BF214" i="1"/>
  <c r="AY214" i="1"/>
  <c r="BG214" i="1"/>
  <c r="AZ214" i="1"/>
  <c r="BH214" i="1"/>
  <c r="BA214" i="1"/>
  <c r="BB214" i="1"/>
  <c r="AW214" i="1"/>
  <c r="BE214" i="1"/>
  <c r="AV214" i="1"/>
  <c r="BC214" i="1"/>
  <c r="BD214" i="1"/>
  <c r="AU206" i="1"/>
  <c r="AX206" i="1"/>
  <c r="BF206" i="1"/>
  <c r="AY206" i="1"/>
  <c r="BG206" i="1"/>
  <c r="AZ206" i="1"/>
  <c r="BH206" i="1"/>
  <c r="BA206" i="1"/>
  <c r="BB206" i="1"/>
  <c r="AW206" i="1"/>
  <c r="BE206" i="1"/>
  <c r="AV206" i="1"/>
  <c r="BC206" i="1"/>
  <c r="BD206" i="1"/>
  <c r="AW198" i="1"/>
  <c r="BE198" i="1"/>
  <c r="AX198" i="1"/>
  <c r="BB198" i="1"/>
  <c r="BC198" i="1"/>
  <c r="BD198" i="1"/>
  <c r="BF198" i="1"/>
  <c r="AV198" i="1"/>
  <c r="BG198" i="1"/>
  <c r="BA198" i="1"/>
  <c r="AY198" i="1"/>
  <c r="AZ198" i="1"/>
  <c r="BH198" i="1"/>
  <c r="AW190" i="1"/>
  <c r="BE190" i="1"/>
  <c r="AX190" i="1"/>
  <c r="BF190" i="1"/>
  <c r="AZ190" i="1"/>
  <c r="BH190" i="1"/>
  <c r="BD190" i="1"/>
  <c r="BG190" i="1"/>
  <c r="AV190" i="1"/>
  <c r="AY190" i="1"/>
  <c r="BA190" i="1"/>
  <c r="BC190" i="1"/>
  <c r="BB190" i="1"/>
  <c r="AW182" i="1"/>
  <c r="BE182" i="1"/>
  <c r="AX182" i="1"/>
  <c r="BF182" i="1"/>
  <c r="AZ182" i="1"/>
  <c r="BH182" i="1"/>
  <c r="BG182" i="1"/>
  <c r="AV182" i="1"/>
  <c r="AY182" i="1"/>
  <c r="BA182" i="1"/>
  <c r="BB182" i="1"/>
  <c r="BD182" i="1"/>
  <c r="BC182" i="1"/>
  <c r="AX174" i="1"/>
  <c r="BF174" i="1"/>
  <c r="AZ174" i="1"/>
  <c r="BH174" i="1"/>
  <c r="BC174" i="1"/>
  <c r="BB174" i="1"/>
  <c r="BD174" i="1"/>
  <c r="BG174" i="1"/>
  <c r="BA174" i="1"/>
  <c r="BE174" i="1"/>
  <c r="AV174" i="1"/>
  <c r="AY174" i="1"/>
  <c r="AW174" i="1"/>
  <c r="AX166" i="1"/>
  <c r="BF166" i="1"/>
  <c r="AZ166" i="1"/>
  <c r="BH166" i="1"/>
  <c r="BC166" i="1"/>
  <c r="BD166" i="1"/>
  <c r="BE166" i="1"/>
  <c r="BG166" i="1"/>
  <c r="AV166" i="1"/>
  <c r="AY166" i="1"/>
  <c r="BA166" i="1"/>
  <c r="BB166" i="1"/>
  <c r="AW166" i="1"/>
  <c r="AU158" i="1"/>
  <c r="AZ158" i="1"/>
  <c r="BA158" i="1"/>
  <c r="AW158" i="1"/>
  <c r="BE158" i="1"/>
  <c r="AV158" i="1"/>
  <c r="BG158" i="1"/>
  <c r="BB158" i="1"/>
  <c r="BD158" i="1"/>
  <c r="BF158" i="1"/>
  <c r="BH158" i="1"/>
  <c r="AX158" i="1"/>
  <c r="AY158" i="1"/>
  <c r="BC158" i="1"/>
  <c r="AZ150" i="1"/>
  <c r="BH150" i="1"/>
  <c r="BA150" i="1"/>
  <c r="AW150" i="1"/>
  <c r="BE150" i="1"/>
  <c r="BG150" i="1"/>
  <c r="AX150" i="1"/>
  <c r="BC150" i="1"/>
  <c r="BF150" i="1"/>
  <c r="AY150" i="1"/>
  <c r="AV150" i="1"/>
  <c r="BB150" i="1"/>
  <c r="BD150" i="1"/>
  <c r="AZ142" i="1"/>
  <c r="BH142" i="1"/>
  <c r="BA142" i="1"/>
  <c r="AW142" i="1"/>
  <c r="BE142" i="1"/>
  <c r="AV142" i="1"/>
  <c r="AY142" i="1"/>
  <c r="BD142" i="1"/>
  <c r="BG142" i="1"/>
  <c r="BB142" i="1"/>
  <c r="AX142" i="1"/>
  <c r="BC142" i="1"/>
  <c r="BF142" i="1"/>
  <c r="AZ134" i="1"/>
  <c r="BH134" i="1"/>
  <c r="BA134" i="1"/>
  <c r="AW134" i="1"/>
  <c r="BE134" i="1"/>
  <c r="AX134" i="1"/>
  <c r="BB134" i="1"/>
  <c r="BF134" i="1"/>
  <c r="AV134" i="1"/>
  <c r="BC134" i="1"/>
  <c r="AY134" i="1"/>
  <c r="BD134" i="1"/>
  <c r="BG134" i="1"/>
  <c r="BB126" i="1"/>
  <c r="BC126" i="1"/>
  <c r="AW126" i="1"/>
  <c r="BE126" i="1"/>
  <c r="BF126" i="1"/>
  <c r="BG126" i="1"/>
  <c r="AZ126" i="1"/>
  <c r="BH126" i="1"/>
  <c r="AY126" i="1"/>
  <c r="AV126" i="1"/>
  <c r="AX126" i="1"/>
  <c r="BD126" i="1"/>
  <c r="BA126" i="1"/>
  <c r="BB118" i="1"/>
  <c r="BC118" i="1"/>
  <c r="AW118" i="1"/>
  <c r="BE118" i="1"/>
  <c r="BG118" i="1"/>
  <c r="AV118" i="1"/>
  <c r="BH118" i="1"/>
  <c r="BA118" i="1"/>
  <c r="AZ118" i="1"/>
  <c r="AX118" i="1"/>
  <c r="AY118" i="1"/>
  <c r="BD118" i="1"/>
  <c r="BF118" i="1"/>
  <c r="BB110" i="1"/>
  <c r="BC110" i="1"/>
  <c r="AW110" i="1"/>
  <c r="BE110" i="1"/>
  <c r="AV110" i="1"/>
  <c r="BH110" i="1"/>
  <c r="AX110" i="1"/>
  <c r="BD110" i="1"/>
  <c r="BA110" i="1"/>
  <c r="AY110" i="1"/>
  <c r="AZ110" i="1"/>
  <c r="BF110" i="1"/>
  <c r="BG110" i="1"/>
  <c r="AU102" i="1"/>
  <c r="BB102" i="1"/>
  <c r="BC102" i="1"/>
  <c r="AW102" i="1"/>
  <c r="BE102" i="1"/>
  <c r="AZ102" i="1"/>
  <c r="BH102" i="1"/>
  <c r="AX102" i="1"/>
  <c r="AY102" i="1"/>
  <c r="BG102" i="1"/>
  <c r="BA102" i="1"/>
  <c r="BF102" i="1"/>
  <c r="AV102" i="1"/>
  <c r="BD102" i="1"/>
  <c r="AU94" i="1"/>
  <c r="AY94" i="1"/>
  <c r="BG94" i="1"/>
  <c r="AZ94" i="1"/>
  <c r="BH94" i="1"/>
  <c r="BA94" i="1"/>
  <c r="BB94" i="1"/>
  <c r="BC94" i="1"/>
  <c r="BD94" i="1"/>
  <c r="BE94" i="1"/>
  <c r="AW94" i="1"/>
  <c r="AV94" i="1"/>
  <c r="AX94" i="1"/>
  <c r="BF94" i="1"/>
  <c r="AY86" i="1"/>
  <c r="BG86" i="1"/>
  <c r="AZ86" i="1"/>
  <c r="BH86" i="1"/>
  <c r="BA86" i="1"/>
  <c r="BB86" i="1"/>
  <c r="BC86" i="1"/>
  <c r="AX86" i="1"/>
  <c r="BD86" i="1"/>
  <c r="BF86" i="1"/>
  <c r="AV86" i="1"/>
  <c r="AW86" i="1"/>
  <c r="BE86" i="1"/>
  <c r="AY78" i="1"/>
  <c r="BG78" i="1"/>
  <c r="AZ78" i="1"/>
  <c r="BH78" i="1"/>
  <c r="BA78" i="1"/>
  <c r="BB78" i="1"/>
  <c r="BC78" i="1"/>
  <c r="AV78" i="1"/>
  <c r="AW78" i="1"/>
  <c r="AX78" i="1"/>
  <c r="BD78" i="1"/>
  <c r="BE78" i="1"/>
  <c r="BF78" i="1"/>
  <c r="AX70" i="1"/>
  <c r="BF70" i="1"/>
  <c r="AY70" i="1"/>
  <c r="BG70" i="1"/>
  <c r="AZ70" i="1"/>
  <c r="BH70" i="1"/>
  <c r="BA70" i="1"/>
  <c r="BB70" i="1"/>
  <c r="BC70" i="1"/>
  <c r="AV70" i="1"/>
  <c r="AW70" i="1"/>
  <c r="BD70" i="1"/>
  <c r="BE70" i="1"/>
  <c r="AU62" i="1"/>
  <c r="AX62" i="1"/>
  <c r="BF62" i="1"/>
  <c r="AY62" i="1"/>
  <c r="BG62" i="1"/>
  <c r="AZ62" i="1"/>
  <c r="BH62" i="1"/>
  <c r="BA62" i="1"/>
  <c r="BB62" i="1"/>
  <c r="BC62" i="1"/>
  <c r="AV62" i="1"/>
  <c r="AW62" i="1"/>
  <c r="BD62" i="1"/>
  <c r="BE62" i="1"/>
  <c r="AW54" i="1"/>
  <c r="BE54" i="1"/>
  <c r="AX54" i="1"/>
  <c r="BF54" i="1"/>
  <c r="AY54" i="1"/>
  <c r="BG54" i="1"/>
  <c r="AZ54" i="1"/>
  <c r="BH54" i="1"/>
  <c r="BC54" i="1"/>
  <c r="AV54" i="1"/>
  <c r="BA54" i="1"/>
  <c r="BB54" i="1"/>
  <c r="BD54" i="1"/>
  <c r="AW46" i="1"/>
  <c r="BE46" i="1"/>
  <c r="AX46" i="1"/>
  <c r="BF46" i="1"/>
  <c r="AY46" i="1"/>
  <c r="BG46" i="1"/>
  <c r="AZ46" i="1"/>
  <c r="BH46" i="1"/>
  <c r="BC46" i="1"/>
  <c r="AV46" i="1"/>
  <c r="BA46" i="1"/>
  <c r="BB46" i="1"/>
  <c r="BD46" i="1"/>
  <c r="AW38" i="1"/>
  <c r="BE38" i="1"/>
  <c r="AX38" i="1"/>
  <c r="BF38" i="1"/>
  <c r="AY38" i="1"/>
  <c r="BG38" i="1"/>
  <c r="AZ38" i="1"/>
  <c r="BH38" i="1"/>
  <c r="BC38" i="1"/>
  <c r="AV38" i="1"/>
  <c r="BA38" i="1"/>
  <c r="BB38" i="1"/>
  <c r="BD38" i="1"/>
  <c r="AU30" i="1"/>
  <c r="AW30" i="1"/>
  <c r="BE30" i="1"/>
  <c r="AX30" i="1"/>
  <c r="BF30" i="1"/>
  <c r="AY30" i="1"/>
  <c r="BG30" i="1"/>
  <c r="AZ30" i="1"/>
  <c r="BH30" i="1"/>
  <c r="BC30" i="1"/>
  <c r="AV30" i="1"/>
  <c r="BA30" i="1"/>
  <c r="BB30" i="1"/>
  <c r="BD30" i="1"/>
  <c r="AU22" i="1"/>
  <c r="AV22" i="1"/>
  <c r="BD22" i="1"/>
  <c r="AW22" i="1"/>
  <c r="BE22" i="1"/>
  <c r="AX22" i="1"/>
  <c r="BF22" i="1"/>
  <c r="AY22" i="1"/>
  <c r="BG22" i="1"/>
  <c r="AZ22" i="1"/>
  <c r="BH22" i="1"/>
  <c r="BA22" i="1"/>
  <c r="BC22" i="1"/>
  <c r="BB22" i="1"/>
  <c r="AU14" i="1"/>
  <c r="AV14" i="1"/>
  <c r="BD14" i="1"/>
  <c r="AW14" i="1"/>
  <c r="BE14" i="1"/>
  <c r="AX14" i="1"/>
  <c r="BF14" i="1"/>
  <c r="AY14" i="1"/>
  <c r="BG14" i="1"/>
  <c r="AZ14" i="1"/>
  <c r="BH14" i="1"/>
  <c r="BA14" i="1"/>
  <c r="BC14" i="1"/>
  <c r="BB14" i="1"/>
  <c r="AU6" i="1"/>
  <c r="AV6" i="1"/>
  <c r="BD6" i="1"/>
  <c r="AW6" i="1"/>
  <c r="BE6" i="1"/>
  <c r="AX6" i="1"/>
  <c r="BF6" i="1"/>
  <c r="AY6" i="1"/>
  <c r="BG6" i="1"/>
  <c r="AZ6" i="1"/>
  <c r="BH6" i="1"/>
  <c r="BA6" i="1"/>
  <c r="BC6" i="1"/>
  <c r="BB6" i="1"/>
  <c r="AU484" i="1"/>
  <c r="AX484" i="1"/>
  <c r="BF484" i="1"/>
  <c r="AY484" i="1"/>
  <c r="BG484" i="1"/>
  <c r="AZ484" i="1"/>
  <c r="BH484" i="1"/>
  <c r="BC484" i="1"/>
  <c r="BA484" i="1"/>
  <c r="BB484" i="1"/>
  <c r="BD484" i="1"/>
  <c r="AV484" i="1"/>
  <c r="BE484" i="1"/>
  <c r="AW484" i="1"/>
  <c r="BB420" i="1"/>
  <c r="AV420" i="1"/>
  <c r="BD420" i="1"/>
  <c r="AY420" i="1"/>
  <c r="BG420" i="1"/>
  <c r="BF420" i="1"/>
  <c r="BH420" i="1"/>
  <c r="AW420" i="1"/>
  <c r="AX420" i="1"/>
  <c r="AZ420" i="1"/>
  <c r="BE420" i="1"/>
  <c r="BA420" i="1"/>
  <c r="BC420" i="1"/>
  <c r="AU388" i="1"/>
  <c r="BB388" i="1"/>
  <c r="AV388" i="1"/>
  <c r="BD388" i="1"/>
  <c r="AY388" i="1"/>
  <c r="BG388" i="1"/>
  <c r="AZ388" i="1"/>
  <c r="BA388" i="1"/>
  <c r="BC388" i="1"/>
  <c r="BE388" i="1"/>
  <c r="BF388" i="1"/>
  <c r="BH388" i="1"/>
  <c r="AX388" i="1"/>
  <c r="AW388" i="1"/>
  <c r="AX463" i="1"/>
  <c r="AY463" i="1"/>
  <c r="BG463" i="1"/>
  <c r="AZ463" i="1"/>
  <c r="BH463" i="1"/>
  <c r="BA463" i="1"/>
  <c r="AV463" i="1"/>
  <c r="BD463" i="1"/>
  <c r="BB463" i="1"/>
  <c r="BC463" i="1"/>
  <c r="BE463" i="1"/>
  <c r="BF463" i="1"/>
  <c r="AW463" i="1"/>
  <c r="AU455" i="1"/>
  <c r="AX455" i="1"/>
  <c r="BF455" i="1"/>
  <c r="AY455" i="1"/>
  <c r="BG455" i="1"/>
  <c r="AZ455" i="1"/>
  <c r="BH455" i="1"/>
  <c r="BA455" i="1"/>
  <c r="AV455" i="1"/>
  <c r="BD455" i="1"/>
  <c r="AW455" i="1"/>
  <c r="BB455" i="1"/>
  <c r="BC455" i="1"/>
  <c r="BE455" i="1"/>
  <c r="AX447" i="1"/>
  <c r="BF447" i="1"/>
  <c r="AY447" i="1"/>
  <c r="BG447" i="1"/>
  <c r="AZ447" i="1"/>
  <c r="BH447" i="1"/>
  <c r="BA447" i="1"/>
  <c r="AV447" i="1"/>
  <c r="BD447" i="1"/>
  <c r="AW447" i="1"/>
  <c r="BB447" i="1"/>
  <c r="BC447" i="1"/>
  <c r="BE447" i="1"/>
  <c r="AU439" i="1"/>
  <c r="AX439" i="1"/>
  <c r="BF439" i="1"/>
  <c r="AY439" i="1"/>
  <c r="BG439" i="1"/>
  <c r="AZ439" i="1"/>
  <c r="BH439" i="1"/>
  <c r="BA439" i="1"/>
  <c r="AV439" i="1"/>
  <c r="BD439" i="1"/>
  <c r="AW439" i="1"/>
  <c r="BB439" i="1"/>
  <c r="BC439" i="1"/>
  <c r="BE439" i="1"/>
  <c r="AW431" i="1"/>
  <c r="BE431" i="1"/>
  <c r="AX431" i="1"/>
  <c r="BF431" i="1"/>
  <c r="AY431" i="1"/>
  <c r="BG431" i="1"/>
  <c r="AZ431" i="1"/>
  <c r="BH431" i="1"/>
  <c r="BA431" i="1"/>
  <c r="AV431" i="1"/>
  <c r="BD431" i="1"/>
  <c r="BB431" i="1"/>
  <c r="BC431" i="1"/>
  <c r="BC423" i="1"/>
  <c r="AW423" i="1"/>
  <c r="BE423" i="1"/>
  <c r="AZ423" i="1"/>
  <c r="BH423" i="1"/>
  <c r="BF423" i="1"/>
  <c r="BG423" i="1"/>
  <c r="AV423" i="1"/>
  <c r="AX423" i="1"/>
  <c r="AY423" i="1"/>
  <c r="BD423" i="1"/>
  <c r="BA423" i="1"/>
  <c r="BB423" i="1"/>
  <c r="BC415" i="1"/>
  <c r="AW415" i="1"/>
  <c r="BE415" i="1"/>
  <c r="AZ415" i="1"/>
  <c r="BH415" i="1"/>
  <c r="BG415" i="1"/>
  <c r="AV415" i="1"/>
  <c r="AX415" i="1"/>
  <c r="AY415" i="1"/>
  <c r="BA415" i="1"/>
  <c r="BF415" i="1"/>
  <c r="BB415" i="1"/>
  <c r="BD415" i="1"/>
  <c r="BC407" i="1"/>
  <c r="AW407" i="1"/>
  <c r="BE407" i="1"/>
  <c r="AZ407" i="1"/>
  <c r="BH407" i="1"/>
  <c r="AV407" i="1"/>
  <c r="AX407" i="1"/>
  <c r="AY407" i="1"/>
  <c r="BA407" i="1"/>
  <c r="BB407" i="1"/>
  <c r="BG407" i="1"/>
  <c r="BD407" i="1"/>
  <c r="BF407" i="1"/>
  <c r="BC399" i="1"/>
  <c r="AW399" i="1"/>
  <c r="BE399" i="1"/>
  <c r="AZ399" i="1"/>
  <c r="BH399" i="1"/>
  <c r="AX399" i="1"/>
  <c r="AY399" i="1"/>
  <c r="BA399" i="1"/>
  <c r="BB399" i="1"/>
  <c r="BD399" i="1"/>
  <c r="BF399" i="1"/>
  <c r="AV399" i="1"/>
  <c r="BG399" i="1"/>
  <c r="BC391" i="1"/>
  <c r="AW391" i="1"/>
  <c r="BE391" i="1"/>
  <c r="AZ391" i="1"/>
  <c r="BH391" i="1"/>
  <c r="AY391" i="1"/>
  <c r="BA391" i="1"/>
  <c r="BB391" i="1"/>
  <c r="BD391" i="1"/>
  <c r="BF391" i="1"/>
  <c r="BG391" i="1"/>
  <c r="AX391" i="1"/>
  <c r="AV391" i="1"/>
  <c r="BC383" i="1"/>
  <c r="AW383" i="1"/>
  <c r="BE383" i="1"/>
  <c r="AX383" i="1"/>
  <c r="BF383" i="1"/>
  <c r="AZ383" i="1"/>
  <c r="BH383" i="1"/>
  <c r="AV383" i="1"/>
  <c r="AY383" i="1"/>
  <c r="BA383" i="1"/>
  <c r="BB383" i="1"/>
  <c r="BD383" i="1"/>
  <c r="BG383" i="1"/>
  <c r="BC375" i="1"/>
  <c r="AW375" i="1"/>
  <c r="BE375" i="1"/>
  <c r="AX375" i="1"/>
  <c r="BF375" i="1"/>
  <c r="AZ375" i="1"/>
  <c r="BH375" i="1"/>
  <c r="BB375" i="1"/>
  <c r="BD375" i="1"/>
  <c r="BG375" i="1"/>
  <c r="AV375" i="1"/>
  <c r="BA375" i="1"/>
  <c r="AY375" i="1"/>
  <c r="BA367" i="1"/>
  <c r="BC367" i="1"/>
  <c r="AW367" i="1"/>
  <c r="BE367" i="1"/>
  <c r="AX367" i="1"/>
  <c r="BF367" i="1"/>
  <c r="AZ367" i="1"/>
  <c r="BH367" i="1"/>
  <c r="AV367" i="1"/>
  <c r="AY367" i="1"/>
  <c r="BB367" i="1"/>
  <c r="BD367" i="1"/>
  <c r="BG367" i="1"/>
  <c r="BA359" i="1"/>
  <c r="BC359" i="1"/>
  <c r="AW359" i="1"/>
  <c r="BE359" i="1"/>
  <c r="AX359" i="1"/>
  <c r="BF359" i="1"/>
  <c r="AZ359" i="1"/>
  <c r="BH359" i="1"/>
  <c r="AV359" i="1"/>
  <c r="AY359" i="1"/>
  <c r="BB359" i="1"/>
  <c r="BG359" i="1"/>
  <c r="BD359" i="1"/>
  <c r="AU351" i="1"/>
  <c r="BA351" i="1"/>
  <c r="BB351" i="1"/>
  <c r="BC351" i="1"/>
  <c r="AV351" i="1"/>
  <c r="BD351" i="1"/>
  <c r="AW351" i="1"/>
  <c r="BE351" i="1"/>
  <c r="AX351" i="1"/>
  <c r="BF351" i="1"/>
  <c r="AZ351" i="1"/>
  <c r="BH351" i="1"/>
  <c r="AY351" i="1"/>
  <c r="BG351" i="1"/>
  <c r="AU343" i="1"/>
  <c r="AY343" i="1"/>
  <c r="BG343" i="1"/>
  <c r="AZ343" i="1"/>
  <c r="BH343" i="1"/>
  <c r="BA343" i="1"/>
  <c r="AW343" i="1"/>
  <c r="BE343" i="1"/>
  <c r="AV343" i="1"/>
  <c r="AX343" i="1"/>
  <c r="BB343" i="1"/>
  <c r="BC343" i="1"/>
  <c r="BD343" i="1"/>
  <c r="BF343" i="1"/>
  <c r="AY335" i="1"/>
  <c r="BG335" i="1"/>
  <c r="AZ335" i="1"/>
  <c r="BH335" i="1"/>
  <c r="BA335" i="1"/>
  <c r="BC335" i="1"/>
  <c r="AW335" i="1"/>
  <c r="BE335" i="1"/>
  <c r="AV335" i="1"/>
  <c r="AX335" i="1"/>
  <c r="BB335" i="1"/>
  <c r="BD335" i="1"/>
  <c r="BF335" i="1"/>
  <c r="AY327" i="1"/>
  <c r="BG327" i="1"/>
  <c r="AZ327" i="1"/>
  <c r="BH327" i="1"/>
  <c r="BA327" i="1"/>
  <c r="BC327" i="1"/>
  <c r="AW327" i="1"/>
  <c r="BE327" i="1"/>
  <c r="AV327" i="1"/>
  <c r="AX327" i="1"/>
  <c r="BB327" i="1"/>
  <c r="BD327" i="1"/>
  <c r="BF327" i="1"/>
  <c r="AY319" i="1"/>
  <c r="BG319" i="1"/>
  <c r="AZ319" i="1"/>
  <c r="BH319" i="1"/>
  <c r="BA319" i="1"/>
  <c r="BC319" i="1"/>
  <c r="AW319" i="1"/>
  <c r="BE319" i="1"/>
  <c r="AV319" i="1"/>
  <c r="AX319" i="1"/>
  <c r="BB319" i="1"/>
  <c r="BF319" i="1"/>
  <c r="BD319" i="1"/>
  <c r="AY311" i="1"/>
  <c r="BG311" i="1"/>
  <c r="AZ311" i="1"/>
  <c r="BH311" i="1"/>
  <c r="BA311" i="1"/>
  <c r="BC311" i="1"/>
  <c r="AW311" i="1"/>
  <c r="BE311" i="1"/>
  <c r="BF311" i="1"/>
  <c r="AV311" i="1"/>
  <c r="AX311" i="1"/>
  <c r="BD311" i="1"/>
  <c r="BB311" i="1"/>
  <c r="AU303" i="1"/>
  <c r="AY303" i="1"/>
  <c r="BG303" i="1"/>
  <c r="AZ303" i="1"/>
  <c r="BH303" i="1"/>
  <c r="BA303" i="1"/>
  <c r="BC303" i="1"/>
  <c r="AW303" i="1"/>
  <c r="BE303" i="1"/>
  <c r="BD303" i="1"/>
  <c r="BF303" i="1"/>
  <c r="AV303" i="1"/>
  <c r="BB303" i="1"/>
  <c r="AX303" i="1"/>
  <c r="AY295" i="1"/>
  <c r="BG295" i="1"/>
  <c r="AZ295" i="1"/>
  <c r="BH295" i="1"/>
  <c r="BA295" i="1"/>
  <c r="BC295" i="1"/>
  <c r="AW295" i="1"/>
  <c r="BE295" i="1"/>
  <c r="BB295" i="1"/>
  <c r="BD295" i="1"/>
  <c r="BF295" i="1"/>
  <c r="AX295" i="1"/>
  <c r="AV295" i="1"/>
  <c r="AU287" i="1"/>
  <c r="AX287" i="1"/>
  <c r="BF287" i="1"/>
  <c r="AY287" i="1"/>
  <c r="BG287" i="1"/>
  <c r="AZ287" i="1"/>
  <c r="BH287" i="1"/>
  <c r="BA287" i="1"/>
  <c r="BB287" i="1"/>
  <c r="BC287" i="1"/>
  <c r="AW287" i="1"/>
  <c r="BE287" i="1"/>
  <c r="BD287" i="1"/>
  <c r="AV287" i="1"/>
  <c r="AX279" i="1"/>
  <c r="BF279" i="1"/>
  <c r="AY279" i="1"/>
  <c r="BG279" i="1"/>
  <c r="AZ279" i="1"/>
  <c r="BH279" i="1"/>
  <c r="BA279" i="1"/>
  <c r="BB279" i="1"/>
  <c r="BC279" i="1"/>
  <c r="AW279" i="1"/>
  <c r="BE279" i="1"/>
  <c r="AV279" i="1"/>
  <c r="BD279" i="1"/>
  <c r="BC271" i="1"/>
  <c r="AV271" i="1"/>
  <c r="BD271" i="1"/>
  <c r="AW271" i="1"/>
  <c r="BE271" i="1"/>
  <c r="AZ271" i="1"/>
  <c r="BH271" i="1"/>
  <c r="BB271" i="1"/>
  <c r="BF271" i="1"/>
  <c r="BG271" i="1"/>
  <c r="AX271" i="1"/>
  <c r="BA271" i="1"/>
  <c r="AY271" i="1"/>
  <c r="BC263" i="1"/>
  <c r="AV263" i="1"/>
  <c r="BD263" i="1"/>
  <c r="AW263" i="1"/>
  <c r="BE263" i="1"/>
  <c r="AZ263" i="1"/>
  <c r="BH263" i="1"/>
  <c r="AX263" i="1"/>
  <c r="AY263" i="1"/>
  <c r="BA263" i="1"/>
  <c r="BB263" i="1"/>
  <c r="BF263" i="1"/>
  <c r="BG263" i="1"/>
  <c r="BC255" i="1"/>
  <c r="AV255" i="1"/>
  <c r="BD255" i="1"/>
  <c r="AW255" i="1"/>
  <c r="BE255" i="1"/>
  <c r="AZ255" i="1"/>
  <c r="BH255" i="1"/>
  <c r="BB255" i="1"/>
  <c r="BF255" i="1"/>
  <c r="BG255" i="1"/>
  <c r="AX255" i="1"/>
  <c r="BA255" i="1"/>
  <c r="AY255" i="1"/>
  <c r="BC247" i="1"/>
  <c r="AV247" i="1"/>
  <c r="BD247" i="1"/>
  <c r="AW247" i="1"/>
  <c r="BE247" i="1"/>
  <c r="AZ247" i="1"/>
  <c r="BH247" i="1"/>
  <c r="AX247" i="1"/>
  <c r="AY247" i="1"/>
  <c r="BA247" i="1"/>
  <c r="BB247" i="1"/>
  <c r="BF247" i="1"/>
  <c r="BG247" i="1"/>
  <c r="BB239" i="1"/>
  <c r="BC239" i="1"/>
  <c r="AV239" i="1"/>
  <c r="BD239" i="1"/>
  <c r="AW239" i="1"/>
  <c r="BE239" i="1"/>
  <c r="AZ239" i="1"/>
  <c r="BH239" i="1"/>
  <c r="BA239" i="1"/>
  <c r="BF239" i="1"/>
  <c r="BG239" i="1"/>
  <c r="AY239" i="1"/>
  <c r="AX239" i="1"/>
  <c r="BB231" i="1"/>
  <c r="BC231" i="1"/>
  <c r="AV231" i="1"/>
  <c r="BD231" i="1"/>
  <c r="AW231" i="1"/>
  <c r="BE231" i="1"/>
  <c r="AZ231" i="1"/>
  <c r="BH231" i="1"/>
  <c r="AY231" i="1"/>
  <c r="BA231" i="1"/>
  <c r="BF231" i="1"/>
  <c r="BG231" i="1"/>
  <c r="AX231" i="1"/>
  <c r="BB223" i="1"/>
  <c r="BC223" i="1"/>
  <c r="AV223" i="1"/>
  <c r="BD223" i="1"/>
  <c r="AW223" i="1"/>
  <c r="BE223" i="1"/>
  <c r="AZ223" i="1"/>
  <c r="BH223" i="1"/>
  <c r="AX223" i="1"/>
  <c r="AY223" i="1"/>
  <c r="BA223" i="1"/>
  <c r="BF223" i="1"/>
  <c r="BG223" i="1"/>
  <c r="BA215" i="1"/>
  <c r="BB215" i="1"/>
  <c r="BC215" i="1"/>
  <c r="AV215" i="1"/>
  <c r="BD215" i="1"/>
  <c r="AW215" i="1"/>
  <c r="BE215" i="1"/>
  <c r="AZ215" i="1"/>
  <c r="BH215" i="1"/>
  <c r="BG215" i="1"/>
  <c r="AX215" i="1"/>
  <c r="BF215" i="1"/>
  <c r="AY215" i="1"/>
  <c r="BA207" i="1"/>
  <c r="BB207" i="1"/>
  <c r="BC207" i="1"/>
  <c r="AV207" i="1"/>
  <c r="BD207" i="1"/>
  <c r="AW207" i="1"/>
  <c r="BE207" i="1"/>
  <c r="AZ207" i="1"/>
  <c r="BH207" i="1"/>
  <c r="AX207" i="1"/>
  <c r="AY207" i="1"/>
  <c r="BF207" i="1"/>
  <c r="BG207" i="1"/>
  <c r="AZ199" i="1"/>
  <c r="BH199" i="1"/>
  <c r="AX199" i="1"/>
  <c r="BG199" i="1"/>
  <c r="AY199" i="1"/>
  <c r="BA199" i="1"/>
  <c r="BB199" i="1"/>
  <c r="BC199" i="1"/>
  <c r="AW199" i="1"/>
  <c r="BF199" i="1"/>
  <c r="AV199" i="1"/>
  <c r="BD199" i="1"/>
  <c r="BE199" i="1"/>
  <c r="AZ191" i="1"/>
  <c r="BH191" i="1"/>
  <c r="BA191" i="1"/>
  <c r="BC191" i="1"/>
  <c r="BE191" i="1"/>
  <c r="BF191" i="1"/>
  <c r="AV191" i="1"/>
  <c r="BG191" i="1"/>
  <c r="AW191" i="1"/>
  <c r="AX191" i="1"/>
  <c r="AY191" i="1"/>
  <c r="BD191" i="1"/>
  <c r="BB191" i="1"/>
  <c r="AZ183" i="1"/>
  <c r="BH183" i="1"/>
  <c r="BA183" i="1"/>
  <c r="BC183" i="1"/>
  <c r="BF183" i="1"/>
  <c r="AV183" i="1"/>
  <c r="BG183" i="1"/>
  <c r="AW183" i="1"/>
  <c r="AX183" i="1"/>
  <c r="AY183" i="1"/>
  <c r="BB183" i="1"/>
  <c r="BE183" i="1"/>
  <c r="BD183" i="1"/>
  <c r="BA175" i="1"/>
  <c r="BC175" i="1"/>
  <c r="AX175" i="1"/>
  <c r="BF175" i="1"/>
  <c r="BB175" i="1"/>
  <c r="BD175" i="1"/>
  <c r="BG175" i="1"/>
  <c r="AV175" i="1"/>
  <c r="AW175" i="1"/>
  <c r="AY175" i="1"/>
  <c r="AZ175" i="1"/>
  <c r="BH175" i="1"/>
  <c r="BE175" i="1"/>
  <c r="BA167" i="1"/>
  <c r="BC167" i="1"/>
  <c r="AX167" i="1"/>
  <c r="BF167" i="1"/>
  <c r="BD167" i="1"/>
  <c r="BE167" i="1"/>
  <c r="BG167" i="1"/>
  <c r="AV167" i="1"/>
  <c r="BH167" i="1"/>
  <c r="AY167" i="1"/>
  <c r="AW167" i="1"/>
  <c r="AZ167" i="1"/>
  <c r="BB167" i="1"/>
  <c r="AU159" i="1"/>
  <c r="AV159" i="1"/>
  <c r="BA159" i="1"/>
  <c r="BC159" i="1"/>
  <c r="AX159" i="1"/>
  <c r="BF159" i="1"/>
  <c r="BE159" i="1"/>
  <c r="BG159" i="1"/>
  <c r="BH159" i="1"/>
  <c r="AW159" i="1"/>
  <c r="AZ159" i="1"/>
  <c r="AY159" i="1"/>
  <c r="BB159" i="1"/>
  <c r="BD159" i="1"/>
  <c r="BC151" i="1"/>
  <c r="AV151" i="1"/>
  <c r="BD151" i="1"/>
  <c r="AZ151" i="1"/>
  <c r="BH151" i="1"/>
  <c r="BG151" i="1"/>
  <c r="AX151" i="1"/>
  <c r="BB151" i="1"/>
  <c r="AW151" i="1"/>
  <c r="AY151" i="1"/>
  <c r="BA151" i="1"/>
  <c r="BF151" i="1"/>
  <c r="BE151" i="1"/>
  <c r="BC143" i="1"/>
  <c r="AV143" i="1"/>
  <c r="BD143" i="1"/>
  <c r="AZ143" i="1"/>
  <c r="BH143" i="1"/>
  <c r="AW143" i="1"/>
  <c r="AY143" i="1"/>
  <c r="BE143" i="1"/>
  <c r="AX143" i="1"/>
  <c r="BA143" i="1"/>
  <c r="BB143" i="1"/>
  <c r="BG143" i="1"/>
  <c r="BF143" i="1"/>
  <c r="AU135" i="1"/>
  <c r="BC135" i="1"/>
  <c r="AV135" i="1"/>
  <c r="BD135" i="1"/>
  <c r="AZ135" i="1"/>
  <c r="BH135" i="1"/>
  <c r="AX135" i="1"/>
  <c r="BA135" i="1"/>
  <c r="BF135" i="1"/>
  <c r="AW135" i="1"/>
  <c r="AY135" i="1"/>
  <c r="BB135" i="1"/>
  <c r="BE135" i="1"/>
  <c r="BG135" i="1"/>
  <c r="AW127" i="1"/>
  <c r="BE127" i="1"/>
  <c r="AX127" i="1"/>
  <c r="BF127" i="1"/>
  <c r="AZ127" i="1"/>
  <c r="BH127" i="1"/>
  <c r="BD127" i="1"/>
  <c r="BG127" i="1"/>
  <c r="BA127" i="1"/>
  <c r="AY127" i="1"/>
  <c r="BC127" i="1"/>
  <c r="BB127" i="1"/>
  <c r="AV127" i="1"/>
  <c r="AW119" i="1"/>
  <c r="BE119" i="1"/>
  <c r="AX119" i="1"/>
  <c r="BF119" i="1"/>
  <c r="AZ119" i="1"/>
  <c r="BH119" i="1"/>
  <c r="BG119" i="1"/>
  <c r="BB119" i="1"/>
  <c r="AV119" i="1"/>
  <c r="BA119" i="1"/>
  <c r="AY119" i="1"/>
  <c r="BD119" i="1"/>
  <c r="BC119" i="1"/>
  <c r="AW111" i="1"/>
  <c r="BE111" i="1"/>
  <c r="AX111" i="1"/>
  <c r="BF111" i="1"/>
  <c r="AZ111" i="1"/>
  <c r="BH111" i="1"/>
  <c r="AV111" i="1"/>
  <c r="BC111" i="1"/>
  <c r="AY111" i="1"/>
  <c r="BB111" i="1"/>
  <c r="BD111" i="1"/>
  <c r="BA111" i="1"/>
  <c r="BG111" i="1"/>
  <c r="AW103" i="1"/>
  <c r="BE103" i="1"/>
  <c r="AX103" i="1"/>
  <c r="BF103" i="1"/>
  <c r="AZ103" i="1"/>
  <c r="BH103" i="1"/>
  <c r="BC103" i="1"/>
  <c r="BA103" i="1"/>
  <c r="BB103" i="1"/>
  <c r="BD103" i="1"/>
  <c r="AY103" i="1"/>
  <c r="AV103" i="1"/>
  <c r="BG103" i="1"/>
  <c r="BB95" i="1"/>
  <c r="BC95" i="1"/>
  <c r="AV95" i="1"/>
  <c r="BD95" i="1"/>
  <c r="AW95" i="1"/>
  <c r="BE95" i="1"/>
  <c r="AX95" i="1"/>
  <c r="BF95" i="1"/>
  <c r="AY95" i="1"/>
  <c r="BG95" i="1"/>
  <c r="AZ95" i="1"/>
  <c r="BA95" i="1"/>
  <c r="BH95" i="1"/>
  <c r="BB87" i="1"/>
  <c r="BC87" i="1"/>
  <c r="AV87" i="1"/>
  <c r="BD87" i="1"/>
  <c r="AW87" i="1"/>
  <c r="BE87" i="1"/>
  <c r="AX87" i="1"/>
  <c r="BF87" i="1"/>
  <c r="BH87" i="1"/>
  <c r="BA87" i="1"/>
  <c r="AZ87" i="1"/>
  <c r="AY87" i="1"/>
  <c r="BG87" i="1"/>
  <c r="BB79" i="1"/>
  <c r="BC79" i="1"/>
  <c r="AV79" i="1"/>
  <c r="BD79" i="1"/>
  <c r="AW79" i="1"/>
  <c r="BE79" i="1"/>
  <c r="AX79" i="1"/>
  <c r="BF79" i="1"/>
  <c r="BA79" i="1"/>
  <c r="BG79" i="1"/>
  <c r="BH79" i="1"/>
  <c r="AZ79" i="1"/>
  <c r="AY79" i="1"/>
  <c r="BA71" i="1"/>
  <c r="BB71" i="1"/>
  <c r="BC71" i="1"/>
  <c r="AV71" i="1"/>
  <c r="BD71" i="1"/>
  <c r="AW71" i="1"/>
  <c r="BE71" i="1"/>
  <c r="AX71" i="1"/>
  <c r="BF71" i="1"/>
  <c r="BG71" i="1"/>
  <c r="BH71" i="1"/>
  <c r="AZ71" i="1"/>
  <c r="AY71" i="1"/>
  <c r="BA63" i="1"/>
  <c r="BB63" i="1"/>
  <c r="BC63" i="1"/>
  <c r="AV63" i="1"/>
  <c r="BD63" i="1"/>
  <c r="AW63" i="1"/>
  <c r="BE63" i="1"/>
  <c r="AX63" i="1"/>
  <c r="BF63" i="1"/>
  <c r="AY63" i="1"/>
  <c r="BH63" i="1"/>
  <c r="BG63" i="1"/>
  <c r="AZ63" i="1"/>
  <c r="AZ55" i="1"/>
  <c r="BH55" i="1"/>
  <c r="BA55" i="1"/>
  <c r="BB55" i="1"/>
  <c r="BC55" i="1"/>
  <c r="AX55" i="1"/>
  <c r="BF55" i="1"/>
  <c r="BD55" i="1"/>
  <c r="BE55" i="1"/>
  <c r="BG55" i="1"/>
  <c r="AV55" i="1"/>
  <c r="AW55" i="1"/>
  <c r="AY55" i="1"/>
  <c r="AZ47" i="1"/>
  <c r="BH47" i="1"/>
  <c r="BA47" i="1"/>
  <c r="BB47" i="1"/>
  <c r="BC47" i="1"/>
  <c r="AX47" i="1"/>
  <c r="BF47" i="1"/>
  <c r="AY47" i="1"/>
  <c r="BD47" i="1"/>
  <c r="BE47" i="1"/>
  <c r="BG47" i="1"/>
  <c r="AW47" i="1"/>
  <c r="AV47" i="1"/>
  <c r="AZ39" i="1"/>
  <c r="BH39" i="1"/>
  <c r="BA39" i="1"/>
  <c r="BB39" i="1"/>
  <c r="BC39" i="1"/>
  <c r="AX39" i="1"/>
  <c r="BF39" i="1"/>
  <c r="AW39" i="1"/>
  <c r="AY39" i="1"/>
  <c r="BD39" i="1"/>
  <c r="BE39" i="1"/>
  <c r="BG39" i="1"/>
  <c r="AV39" i="1"/>
  <c r="AZ31" i="1"/>
  <c r="BH31" i="1"/>
  <c r="BA31" i="1"/>
  <c r="BB31" i="1"/>
  <c r="BC31" i="1"/>
  <c r="AX31" i="1"/>
  <c r="BF31" i="1"/>
  <c r="AV31" i="1"/>
  <c r="AW31" i="1"/>
  <c r="AY31" i="1"/>
  <c r="BD31" i="1"/>
  <c r="BE31" i="1"/>
  <c r="BG31" i="1"/>
  <c r="AY23" i="1"/>
  <c r="BG23" i="1"/>
  <c r="AZ23" i="1"/>
  <c r="BH23" i="1"/>
  <c r="BA23" i="1"/>
  <c r="BB23" i="1"/>
  <c r="BC23" i="1"/>
  <c r="AV23" i="1"/>
  <c r="BD23" i="1"/>
  <c r="AX23" i="1"/>
  <c r="BF23" i="1"/>
  <c r="AW23" i="1"/>
  <c r="BE23" i="1"/>
  <c r="AU15" i="1"/>
  <c r="AY15" i="1"/>
  <c r="BG15" i="1"/>
  <c r="AZ15" i="1"/>
  <c r="BH15" i="1"/>
  <c r="BA15" i="1"/>
  <c r="BB15" i="1"/>
  <c r="BC15" i="1"/>
  <c r="AV15" i="1"/>
  <c r="BD15" i="1"/>
  <c r="AX15" i="1"/>
  <c r="BF15" i="1"/>
  <c r="AW15" i="1"/>
  <c r="BE15" i="1"/>
  <c r="AY7" i="1"/>
  <c r="BG7" i="1"/>
  <c r="AZ7" i="1"/>
  <c r="BH7" i="1"/>
  <c r="BA7" i="1"/>
  <c r="BB7" i="1"/>
  <c r="BC7" i="1"/>
  <c r="AV7" i="1"/>
  <c r="BD7" i="1"/>
  <c r="AX7" i="1"/>
  <c r="BF7" i="1"/>
  <c r="AW7" i="1"/>
  <c r="BE7" i="1"/>
  <c r="AU412" i="1"/>
  <c r="BB412" i="1"/>
  <c r="AV412" i="1"/>
  <c r="BD412" i="1"/>
  <c r="AY412" i="1"/>
  <c r="BG412" i="1"/>
  <c r="BH412" i="1"/>
  <c r="AW412" i="1"/>
  <c r="AX412" i="1"/>
  <c r="AZ412" i="1"/>
  <c r="BA412" i="1"/>
  <c r="BF412" i="1"/>
  <c r="BC412" i="1"/>
  <c r="BE412" i="1"/>
  <c r="AZ356" i="1"/>
  <c r="BH356" i="1"/>
  <c r="BB356" i="1"/>
  <c r="AV356" i="1"/>
  <c r="BD356" i="1"/>
  <c r="AW356" i="1"/>
  <c r="BE356" i="1"/>
  <c r="AY356" i="1"/>
  <c r="BG356" i="1"/>
  <c r="BF356" i="1"/>
  <c r="AX356" i="1"/>
  <c r="BC356" i="1"/>
  <c r="BA356" i="1"/>
  <c r="BA469" i="1"/>
  <c r="BB469" i="1"/>
  <c r="BC469" i="1"/>
  <c r="AX469" i="1"/>
  <c r="BF469" i="1"/>
  <c r="BD469" i="1"/>
  <c r="BE469" i="1"/>
  <c r="BG469" i="1"/>
  <c r="BH469" i="1"/>
  <c r="AV469" i="1"/>
  <c r="AW469" i="1"/>
  <c r="AZ469" i="1"/>
  <c r="AY469" i="1"/>
  <c r="AZ461" i="1"/>
  <c r="BH461" i="1"/>
  <c r="BA461" i="1"/>
  <c r="BB461" i="1"/>
  <c r="BC461" i="1"/>
  <c r="AX461" i="1"/>
  <c r="BF461" i="1"/>
  <c r="BE461" i="1"/>
  <c r="BG461" i="1"/>
  <c r="AV461" i="1"/>
  <c r="AY461" i="1"/>
  <c r="AW461" i="1"/>
  <c r="BD461" i="1"/>
  <c r="AY503" i="1"/>
  <c r="BG503" i="1"/>
  <c r="AZ503" i="1"/>
  <c r="BH503" i="1"/>
  <c r="BA503" i="1"/>
  <c r="AV503" i="1"/>
  <c r="BD503" i="1"/>
  <c r="AW503" i="1"/>
  <c r="AX503" i="1"/>
  <c r="BB503" i="1"/>
  <c r="BC503" i="1"/>
  <c r="BF503" i="1"/>
  <c r="BE503" i="1"/>
  <c r="AY495" i="1"/>
  <c r="BG495" i="1"/>
  <c r="AZ495" i="1"/>
  <c r="BH495" i="1"/>
  <c r="BA495" i="1"/>
  <c r="AV495" i="1"/>
  <c r="BD495" i="1"/>
  <c r="BB495" i="1"/>
  <c r="BC495" i="1"/>
  <c r="BE495" i="1"/>
  <c r="BF495" i="1"/>
  <c r="AX495" i="1"/>
  <c r="AW495" i="1"/>
  <c r="AY487" i="1"/>
  <c r="BG487" i="1"/>
  <c r="AZ487" i="1"/>
  <c r="BH487" i="1"/>
  <c r="BA487" i="1"/>
  <c r="AV487" i="1"/>
  <c r="BD487" i="1"/>
  <c r="AW487" i="1"/>
  <c r="AX487" i="1"/>
  <c r="BB487" i="1"/>
  <c r="BC487" i="1"/>
  <c r="BF487" i="1"/>
  <c r="BE487" i="1"/>
  <c r="AU479" i="1"/>
  <c r="AY479" i="1"/>
  <c r="BG479" i="1"/>
  <c r="AZ479" i="1"/>
  <c r="BH479" i="1"/>
  <c r="BA479" i="1"/>
  <c r="AV479" i="1"/>
  <c r="BD479" i="1"/>
  <c r="BB479" i="1"/>
  <c r="AW479" i="1"/>
  <c r="BC479" i="1"/>
  <c r="BE479" i="1"/>
  <c r="BF479" i="1"/>
  <c r="AX479" i="1"/>
  <c r="AY471" i="1"/>
  <c r="BG471" i="1"/>
  <c r="AZ471" i="1"/>
  <c r="BH471" i="1"/>
  <c r="BA471" i="1"/>
  <c r="AV471" i="1"/>
  <c r="BD471" i="1"/>
  <c r="AW471" i="1"/>
  <c r="AX471" i="1"/>
  <c r="BB471" i="1"/>
  <c r="BE471" i="1"/>
  <c r="BC471" i="1"/>
  <c r="BF471" i="1"/>
  <c r="BB496" i="1"/>
  <c r="BC496" i="1"/>
  <c r="AV496" i="1"/>
  <c r="BD496" i="1"/>
  <c r="AY496" i="1"/>
  <c r="BG496" i="1"/>
  <c r="BE496" i="1"/>
  <c r="BF496" i="1"/>
  <c r="BH496" i="1"/>
  <c r="AW496" i="1"/>
  <c r="AZ496" i="1"/>
  <c r="AX496" i="1"/>
  <c r="BA496" i="1"/>
  <c r="AU488" i="1"/>
  <c r="BB488" i="1"/>
  <c r="BC488" i="1"/>
  <c r="AV488" i="1"/>
  <c r="BD488" i="1"/>
  <c r="AY488" i="1"/>
  <c r="BG488" i="1"/>
  <c r="AW488" i="1"/>
  <c r="AX488" i="1"/>
  <c r="AZ488" i="1"/>
  <c r="BA488" i="1"/>
  <c r="BE488" i="1"/>
  <c r="BH488" i="1"/>
  <c r="BF488" i="1"/>
  <c r="AU480" i="1"/>
  <c r="BB480" i="1"/>
  <c r="BC480" i="1"/>
  <c r="AV480" i="1"/>
  <c r="BD480" i="1"/>
  <c r="AY480" i="1"/>
  <c r="BG480" i="1"/>
  <c r="BE480" i="1"/>
  <c r="BF480" i="1"/>
  <c r="BH480" i="1"/>
  <c r="AZ480" i="1"/>
  <c r="AW480" i="1"/>
  <c r="AX480" i="1"/>
  <c r="BA480" i="1"/>
  <c r="AU472" i="1"/>
  <c r="BB472" i="1"/>
  <c r="BC472" i="1"/>
  <c r="AV472" i="1"/>
  <c r="BD472" i="1"/>
  <c r="AY472" i="1"/>
  <c r="BG472" i="1"/>
  <c r="AW472" i="1"/>
  <c r="AX472" i="1"/>
  <c r="BH472" i="1"/>
  <c r="AZ472" i="1"/>
  <c r="BA472" i="1"/>
  <c r="BE472" i="1"/>
  <c r="BF472" i="1"/>
  <c r="BB464" i="1"/>
  <c r="BC464" i="1"/>
  <c r="AV464" i="1"/>
  <c r="BD464" i="1"/>
  <c r="AY464" i="1"/>
  <c r="BG464" i="1"/>
  <c r="BE464" i="1"/>
  <c r="BF464" i="1"/>
  <c r="BH464" i="1"/>
  <c r="AW464" i="1"/>
  <c r="AX464" i="1"/>
  <c r="BA464" i="1"/>
  <c r="AZ464" i="1"/>
  <c r="AU456" i="1"/>
  <c r="BA456" i="1"/>
  <c r="BB456" i="1"/>
  <c r="BC456" i="1"/>
  <c r="AV456" i="1"/>
  <c r="BD456" i="1"/>
  <c r="AY456" i="1"/>
  <c r="BG456" i="1"/>
  <c r="BF456" i="1"/>
  <c r="AZ456" i="1"/>
  <c r="BH456" i="1"/>
  <c r="AW456" i="1"/>
  <c r="AX456" i="1"/>
  <c r="BE456" i="1"/>
  <c r="AU448" i="1"/>
  <c r="BA448" i="1"/>
  <c r="BB448" i="1"/>
  <c r="BC448" i="1"/>
  <c r="AV448" i="1"/>
  <c r="BD448" i="1"/>
  <c r="AY448" i="1"/>
  <c r="BG448" i="1"/>
  <c r="BE448" i="1"/>
  <c r="BF448" i="1"/>
  <c r="BH448" i="1"/>
  <c r="AX448" i="1"/>
  <c r="AW448" i="1"/>
  <c r="AZ448" i="1"/>
  <c r="BA440" i="1"/>
  <c r="BB440" i="1"/>
  <c r="BC440" i="1"/>
  <c r="AV440" i="1"/>
  <c r="BD440" i="1"/>
  <c r="AY440" i="1"/>
  <c r="BG440" i="1"/>
  <c r="AZ440" i="1"/>
  <c r="BE440" i="1"/>
  <c r="AW440" i="1"/>
  <c r="BF440" i="1"/>
  <c r="BH440" i="1"/>
  <c r="AX440" i="1"/>
  <c r="AZ432" i="1"/>
  <c r="BH432" i="1"/>
  <c r="BA432" i="1"/>
  <c r="BB432" i="1"/>
  <c r="BC432" i="1"/>
  <c r="AV432" i="1"/>
  <c r="BD432" i="1"/>
  <c r="AY432" i="1"/>
  <c r="BG432" i="1"/>
  <c r="AW432" i="1"/>
  <c r="BE432" i="1"/>
  <c r="AX432" i="1"/>
  <c r="BF432" i="1"/>
  <c r="AX424" i="1"/>
  <c r="BF424" i="1"/>
  <c r="AZ424" i="1"/>
  <c r="BH424" i="1"/>
  <c r="BC424" i="1"/>
  <c r="BE424" i="1"/>
  <c r="BG424" i="1"/>
  <c r="AV424" i="1"/>
  <c r="AW424" i="1"/>
  <c r="AY424" i="1"/>
  <c r="BD424" i="1"/>
  <c r="BA424" i="1"/>
  <c r="BB424" i="1"/>
  <c r="AU416" i="1"/>
  <c r="AX416" i="1"/>
  <c r="BF416" i="1"/>
  <c r="AZ416" i="1"/>
  <c r="BH416" i="1"/>
  <c r="BC416" i="1"/>
  <c r="BG416" i="1"/>
  <c r="AV416" i="1"/>
  <c r="AW416" i="1"/>
  <c r="AY416" i="1"/>
  <c r="BA416" i="1"/>
  <c r="BE416" i="1"/>
  <c r="BB416" i="1"/>
  <c r="BD416" i="1"/>
  <c r="AX408" i="1"/>
  <c r="BF408" i="1"/>
  <c r="AZ408" i="1"/>
  <c r="BH408" i="1"/>
  <c r="BC408" i="1"/>
  <c r="AV408" i="1"/>
  <c r="AW408" i="1"/>
  <c r="AY408" i="1"/>
  <c r="BA408" i="1"/>
  <c r="BB408" i="1"/>
  <c r="BG408" i="1"/>
  <c r="BD408" i="1"/>
  <c r="BE408" i="1"/>
  <c r="AU400" i="1"/>
  <c r="AX400" i="1"/>
  <c r="BF400" i="1"/>
  <c r="AZ400" i="1"/>
  <c r="BH400" i="1"/>
  <c r="BC400" i="1"/>
  <c r="AW400" i="1"/>
  <c r="AY400" i="1"/>
  <c r="BA400" i="1"/>
  <c r="BB400" i="1"/>
  <c r="BD400" i="1"/>
  <c r="BE400" i="1"/>
  <c r="AV400" i="1"/>
  <c r="BG400" i="1"/>
  <c r="AX392" i="1"/>
  <c r="BF392" i="1"/>
  <c r="AZ392" i="1"/>
  <c r="BH392" i="1"/>
  <c r="BC392" i="1"/>
  <c r="AY392" i="1"/>
  <c r="BA392" i="1"/>
  <c r="BB392" i="1"/>
  <c r="BD392" i="1"/>
  <c r="BE392" i="1"/>
  <c r="BG392" i="1"/>
  <c r="AW392" i="1"/>
  <c r="AV392" i="1"/>
  <c r="AX384" i="1"/>
  <c r="BF384" i="1"/>
  <c r="AZ384" i="1"/>
  <c r="BH384" i="1"/>
  <c r="BA384" i="1"/>
  <c r="BC384" i="1"/>
  <c r="AW384" i="1"/>
  <c r="AY384" i="1"/>
  <c r="BB384" i="1"/>
  <c r="BD384" i="1"/>
  <c r="BE384" i="1"/>
  <c r="BG384" i="1"/>
  <c r="AV384" i="1"/>
  <c r="AU376" i="1"/>
  <c r="AX376" i="1"/>
  <c r="BF376" i="1"/>
  <c r="AZ376" i="1"/>
  <c r="BH376" i="1"/>
  <c r="BA376" i="1"/>
  <c r="BC376" i="1"/>
  <c r="BE376" i="1"/>
  <c r="BG376" i="1"/>
  <c r="AV376" i="1"/>
  <c r="AW376" i="1"/>
  <c r="AY376" i="1"/>
  <c r="BD376" i="1"/>
  <c r="BB376" i="1"/>
  <c r="AU368" i="1"/>
  <c r="AV368" i="1"/>
  <c r="BD368" i="1"/>
  <c r="AX368" i="1"/>
  <c r="BF368" i="1"/>
  <c r="AZ368" i="1"/>
  <c r="BH368" i="1"/>
  <c r="BA368" i="1"/>
  <c r="BC368" i="1"/>
  <c r="AY368" i="1"/>
  <c r="BB368" i="1"/>
  <c r="BE368" i="1"/>
  <c r="BG368" i="1"/>
  <c r="AW368" i="1"/>
  <c r="AV360" i="1"/>
  <c r="BD360" i="1"/>
  <c r="AX360" i="1"/>
  <c r="BF360" i="1"/>
  <c r="AZ360" i="1"/>
  <c r="BH360" i="1"/>
  <c r="BA360" i="1"/>
  <c r="BC360" i="1"/>
  <c r="AW360" i="1"/>
  <c r="AY360" i="1"/>
  <c r="BB360" i="1"/>
  <c r="BE360" i="1"/>
  <c r="BG360" i="1"/>
  <c r="AV352" i="1"/>
  <c r="BD352" i="1"/>
  <c r="AW352" i="1"/>
  <c r="BE352" i="1"/>
  <c r="AX352" i="1"/>
  <c r="BF352" i="1"/>
  <c r="AY352" i="1"/>
  <c r="BG352" i="1"/>
  <c r="AZ352" i="1"/>
  <c r="BH352" i="1"/>
  <c r="BA352" i="1"/>
  <c r="BC352" i="1"/>
  <c r="BB352" i="1"/>
  <c r="BB344" i="1"/>
  <c r="BC344" i="1"/>
  <c r="AV344" i="1"/>
  <c r="BD344" i="1"/>
  <c r="AZ344" i="1"/>
  <c r="BH344" i="1"/>
  <c r="AX344" i="1"/>
  <c r="AY344" i="1"/>
  <c r="BA344" i="1"/>
  <c r="BE344" i="1"/>
  <c r="BF344" i="1"/>
  <c r="BG344" i="1"/>
  <c r="AW344" i="1"/>
  <c r="AU336" i="1"/>
  <c r="BB336" i="1"/>
  <c r="BC336" i="1"/>
  <c r="AV336" i="1"/>
  <c r="BD336" i="1"/>
  <c r="AX336" i="1"/>
  <c r="BF336" i="1"/>
  <c r="AZ336" i="1"/>
  <c r="BH336" i="1"/>
  <c r="BA336" i="1"/>
  <c r="BE336" i="1"/>
  <c r="BG336" i="1"/>
  <c r="AY336" i="1"/>
  <c r="AW336" i="1"/>
  <c r="BB328" i="1"/>
  <c r="BC328" i="1"/>
  <c r="AV328" i="1"/>
  <c r="BD328" i="1"/>
  <c r="AX328" i="1"/>
  <c r="BF328" i="1"/>
  <c r="AZ328" i="1"/>
  <c r="BH328" i="1"/>
  <c r="AY328" i="1"/>
  <c r="BA328" i="1"/>
  <c r="BE328" i="1"/>
  <c r="BG328" i="1"/>
  <c r="AW328" i="1"/>
  <c r="AU320" i="1"/>
  <c r="BB320" i="1"/>
  <c r="BC320" i="1"/>
  <c r="AV320" i="1"/>
  <c r="BD320" i="1"/>
  <c r="AX320" i="1"/>
  <c r="BF320" i="1"/>
  <c r="AZ320" i="1"/>
  <c r="BH320" i="1"/>
  <c r="AW320" i="1"/>
  <c r="AY320" i="1"/>
  <c r="BA320" i="1"/>
  <c r="BE320" i="1"/>
  <c r="BG320" i="1"/>
  <c r="AU312" i="1"/>
  <c r="BB312" i="1"/>
  <c r="BC312" i="1"/>
  <c r="AV312" i="1"/>
  <c r="BD312" i="1"/>
  <c r="AX312" i="1"/>
  <c r="BF312" i="1"/>
  <c r="AZ312" i="1"/>
  <c r="BH312" i="1"/>
  <c r="AW312" i="1"/>
  <c r="AY312" i="1"/>
  <c r="BA312" i="1"/>
  <c r="BE312" i="1"/>
  <c r="BG312" i="1"/>
  <c r="BB304" i="1"/>
  <c r="BC304" i="1"/>
  <c r="AV304" i="1"/>
  <c r="BD304" i="1"/>
  <c r="AX304" i="1"/>
  <c r="BF304" i="1"/>
  <c r="AZ304" i="1"/>
  <c r="BH304" i="1"/>
  <c r="AW304" i="1"/>
  <c r="AY304" i="1"/>
  <c r="BA304" i="1"/>
  <c r="BE304" i="1"/>
  <c r="BG304" i="1"/>
  <c r="AU296" i="1"/>
  <c r="BB296" i="1"/>
  <c r="BC296" i="1"/>
  <c r="AV296" i="1"/>
  <c r="BD296" i="1"/>
  <c r="AX296" i="1"/>
  <c r="BF296" i="1"/>
  <c r="AZ296" i="1"/>
  <c r="BH296" i="1"/>
  <c r="AW296" i="1"/>
  <c r="AY296" i="1"/>
  <c r="BA296" i="1"/>
  <c r="BG296" i="1"/>
  <c r="BE296" i="1"/>
  <c r="BA288" i="1"/>
  <c r="BB288" i="1"/>
  <c r="BC288" i="1"/>
  <c r="AV288" i="1"/>
  <c r="BD288" i="1"/>
  <c r="AW288" i="1"/>
  <c r="BE288" i="1"/>
  <c r="AX288" i="1"/>
  <c r="BF288" i="1"/>
  <c r="AZ288" i="1"/>
  <c r="BH288" i="1"/>
  <c r="AY288" i="1"/>
  <c r="BG288" i="1"/>
  <c r="BA280" i="1"/>
  <c r="BB280" i="1"/>
  <c r="BC280" i="1"/>
  <c r="AV280" i="1"/>
  <c r="BD280" i="1"/>
  <c r="AW280" i="1"/>
  <c r="BE280" i="1"/>
  <c r="AX280" i="1"/>
  <c r="BF280" i="1"/>
  <c r="AZ280" i="1"/>
  <c r="BH280" i="1"/>
  <c r="AY280" i="1"/>
  <c r="BG280" i="1"/>
  <c r="AU272" i="1"/>
  <c r="AX272" i="1"/>
  <c r="BF272" i="1"/>
  <c r="AY272" i="1"/>
  <c r="BG272" i="1"/>
  <c r="AZ272" i="1"/>
  <c r="BH272" i="1"/>
  <c r="BC272" i="1"/>
  <c r="BE272" i="1"/>
  <c r="AV272" i="1"/>
  <c r="AW272" i="1"/>
  <c r="BA272" i="1"/>
  <c r="BD272" i="1"/>
  <c r="BB272" i="1"/>
  <c r="AX264" i="1"/>
  <c r="BF264" i="1"/>
  <c r="AY264" i="1"/>
  <c r="BG264" i="1"/>
  <c r="AZ264" i="1"/>
  <c r="BH264" i="1"/>
  <c r="BC264" i="1"/>
  <c r="AW264" i="1"/>
  <c r="BA264" i="1"/>
  <c r="BB264" i="1"/>
  <c r="BD264" i="1"/>
  <c r="BE264" i="1"/>
  <c r="AV264" i="1"/>
  <c r="AU256" i="1"/>
  <c r="AX256" i="1"/>
  <c r="BF256" i="1"/>
  <c r="AY256" i="1"/>
  <c r="BG256" i="1"/>
  <c r="AZ256" i="1"/>
  <c r="BH256" i="1"/>
  <c r="BC256" i="1"/>
  <c r="BE256" i="1"/>
  <c r="AV256" i="1"/>
  <c r="AW256" i="1"/>
  <c r="BA256" i="1"/>
  <c r="BD256" i="1"/>
  <c r="BB256" i="1"/>
  <c r="AX248" i="1"/>
  <c r="BF248" i="1"/>
  <c r="AY248" i="1"/>
  <c r="BG248" i="1"/>
  <c r="AZ248" i="1"/>
  <c r="BH248" i="1"/>
  <c r="BC248" i="1"/>
  <c r="AW248" i="1"/>
  <c r="BA248" i="1"/>
  <c r="BB248" i="1"/>
  <c r="BD248" i="1"/>
  <c r="BE248" i="1"/>
  <c r="AV248" i="1"/>
  <c r="AU240" i="1"/>
  <c r="AX240" i="1"/>
  <c r="BF240" i="1"/>
  <c r="AY240" i="1"/>
  <c r="BG240" i="1"/>
  <c r="AZ240" i="1"/>
  <c r="BH240" i="1"/>
  <c r="BC240" i="1"/>
  <c r="BE240" i="1"/>
  <c r="AV240" i="1"/>
  <c r="AW240" i="1"/>
  <c r="BA240" i="1"/>
  <c r="BD240" i="1"/>
  <c r="BB240" i="1"/>
  <c r="AW232" i="1"/>
  <c r="BE232" i="1"/>
  <c r="AX232" i="1"/>
  <c r="BF232" i="1"/>
  <c r="AY232" i="1"/>
  <c r="BG232" i="1"/>
  <c r="AZ232" i="1"/>
  <c r="BH232" i="1"/>
  <c r="BC232" i="1"/>
  <c r="AV232" i="1"/>
  <c r="BA232" i="1"/>
  <c r="BD232" i="1"/>
  <c r="BB232" i="1"/>
  <c r="AW224" i="1"/>
  <c r="BE224" i="1"/>
  <c r="AX224" i="1"/>
  <c r="BF224" i="1"/>
  <c r="AY224" i="1"/>
  <c r="BG224" i="1"/>
  <c r="AZ224" i="1"/>
  <c r="BH224" i="1"/>
  <c r="BC224" i="1"/>
  <c r="BD224" i="1"/>
  <c r="AV224" i="1"/>
  <c r="BB224" i="1"/>
  <c r="BA224" i="1"/>
  <c r="AU216" i="1"/>
  <c r="AV216" i="1"/>
  <c r="BD216" i="1"/>
  <c r="AW216" i="1"/>
  <c r="BE216" i="1"/>
  <c r="AX216" i="1"/>
  <c r="BF216" i="1"/>
  <c r="AY216" i="1"/>
  <c r="BG216" i="1"/>
  <c r="AZ216" i="1"/>
  <c r="BH216" i="1"/>
  <c r="BC216" i="1"/>
  <c r="BA216" i="1"/>
  <c r="BB216" i="1"/>
  <c r="AU208" i="1"/>
  <c r="AV208" i="1"/>
  <c r="BD208" i="1"/>
  <c r="AW208" i="1"/>
  <c r="BE208" i="1"/>
  <c r="AX208" i="1"/>
  <c r="BF208" i="1"/>
  <c r="AY208" i="1"/>
  <c r="BG208" i="1"/>
  <c r="AZ208" i="1"/>
  <c r="BH208" i="1"/>
  <c r="BC208" i="1"/>
  <c r="BB208" i="1"/>
  <c r="BA208" i="1"/>
  <c r="BC200" i="1"/>
  <c r="BD200" i="1"/>
  <c r="AV200" i="1"/>
  <c r="BE200" i="1"/>
  <c r="AW200" i="1"/>
  <c r="BF200" i="1"/>
  <c r="AX200" i="1"/>
  <c r="BG200" i="1"/>
  <c r="AY200" i="1"/>
  <c r="BH200" i="1"/>
  <c r="BB200" i="1"/>
  <c r="BA200" i="1"/>
  <c r="AZ200" i="1"/>
  <c r="AU192" i="1"/>
  <c r="BC192" i="1"/>
  <c r="AV192" i="1"/>
  <c r="BD192" i="1"/>
  <c r="AX192" i="1"/>
  <c r="BF192" i="1"/>
  <c r="BE192" i="1"/>
  <c r="BG192" i="1"/>
  <c r="BH192" i="1"/>
  <c r="AW192" i="1"/>
  <c r="AY192" i="1"/>
  <c r="AZ192" i="1"/>
  <c r="BB192" i="1"/>
  <c r="BA192" i="1"/>
  <c r="BC184" i="1"/>
  <c r="AV184" i="1"/>
  <c r="BD184" i="1"/>
  <c r="AX184" i="1"/>
  <c r="BF184" i="1"/>
  <c r="BG184" i="1"/>
  <c r="BH184" i="1"/>
  <c r="AW184" i="1"/>
  <c r="AY184" i="1"/>
  <c r="AZ184" i="1"/>
  <c r="BA184" i="1"/>
  <c r="BE184" i="1"/>
  <c r="BB184" i="1"/>
  <c r="AV176" i="1"/>
  <c r="BD176" i="1"/>
  <c r="AX176" i="1"/>
  <c r="BF176" i="1"/>
  <c r="BA176" i="1"/>
  <c r="BB176" i="1"/>
  <c r="BC176" i="1"/>
  <c r="BG176" i="1"/>
  <c r="AW176" i="1"/>
  <c r="AY176" i="1"/>
  <c r="AZ176" i="1"/>
  <c r="BE176" i="1"/>
  <c r="BH176" i="1"/>
  <c r="AV168" i="1"/>
  <c r="BD168" i="1"/>
  <c r="AX168" i="1"/>
  <c r="BF168" i="1"/>
  <c r="BA168" i="1"/>
  <c r="BC168" i="1"/>
  <c r="BE168" i="1"/>
  <c r="BG168" i="1"/>
  <c r="BH168" i="1"/>
  <c r="AY168" i="1"/>
  <c r="AW168" i="1"/>
  <c r="BB168" i="1"/>
  <c r="AZ168" i="1"/>
  <c r="AV160" i="1"/>
  <c r="BD160" i="1"/>
  <c r="AX160" i="1"/>
  <c r="BF160" i="1"/>
  <c r="BA160" i="1"/>
  <c r="BE160" i="1"/>
  <c r="BG160" i="1"/>
  <c r="BH160" i="1"/>
  <c r="AW160" i="1"/>
  <c r="AZ160" i="1"/>
  <c r="AY160" i="1"/>
  <c r="BC160" i="1"/>
  <c r="BB160" i="1"/>
  <c r="AX152" i="1"/>
  <c r="BF152" i="1"/>
  <c r="AY152" i="1"/>
  <c r="BG152" i="1"/>
  <c r="BC152" i="1"/>
  <c r="BH152" i="1"/>
  <c r="AW152" i="1"/>
  <c r="BB152" i="1"/>
  <c r="BA152" i="1"/>
  <c r="BD152" i="1"/>
  <c r="BE152" i="1"/>
  <c r="AV152" i="1"/>
  <c r="AZ152" i="1"/>
  <c r="AX144" i="1"/>
  <c r="BF144" i="1"/>
  <c r="AY144" i="1"/>
  <c r="BG144" i="1"/>
  <c r="BC144" i="1"/>
  <c r="AV144" i="1"/>
  <c r="AZ144" i="1"/>
  <c r="BD144" i="1"/>
  <c r="BB144" i="1"/>
  <c r="BE144" i="1"/>
  <c r="BH144" i="1"/>
  <c r="AW144" i="1"/>
  <c r="BA144" i="1"/>
  <c r="AX136" i="1"/>
  <c r="BF136" i="1"/>
  <c r="AY136" i="1"/>
  <c r="BG136" i="1"/>
  <c r="BC136" i="1"/>
  <c r="AW136" i="1"/>
  <c r="BA136" i="1"/>
  <c r="BE136" i="1"/>
  <c r="BD136" i="1"/>
  <c r="BH136" i="1"/>
  <c r="AV136" i="1"/>
  <c r="BB136" i="1"/>
  <c r="AZ136" i="1"/>
  <c r="AZ128" i="1"/>
  <c r="BA128" i="1"/>
  <c r="BC128" i="1"/>
  <c r="BE128" i="1"/>
  <c r="BF128" i="1"/>
  <c r="AY128" i="1"/>
  <c r="BB128" i="1"/>
  <c r="BG128" i="1"/>
  <c r="AV128" i="1"/>
  <c r="AW128" i="1"/>
  <c r="AX128" i="1"/>
  <c r="BD128" i="1"/>
  <c r="BH128" i="1"/>
  <c r="AZ120" i="1"/>
  <c r="BH120" i="1"/>
  <c r="BA120" i="1"/>
  <c r="BC120" i="1"/>
  <c r="BF120" i="1"/>
  <c r="AV120" i="1"/>
  <c r="BG120" i="1"/>
  <c r="BB120" i="1"/>
  <c r="BD120" i="1"/>
  <c r="AW120" i="1"/>
  <c r="AX120" i="1"/>
  <c r="AY120" i="1"/>
  <c r="BE120" i="1"/>
  <c r="AZ112" i="1"/>
  <c r="BH112" i="1"/>
  <c r="BA112" i="1"/>
  <c r="BC112" i="1"/>
  <c r="AV112" i="1"/>
  <c r="BG112" i="1"/>
  <c r="AW112" i="1"/>
  <c r="BD112" i="1"/>
  <c r="BE112" i="1"/>
  <c r="AX112" i="1"/>
  <c r="BB112" i="1"/>
  <c r="BF112" i="1"/>
  <c r="AY112" i="1"/>
  <c r="AZ104" i="1"/>
  <c r="BH104" i="1"/>
  <c r="BA104" i="1"/>
  <c r="BC104" i="1"/>
  <c r="AX104" i="1"/>
  <c r="BF104" i="1"/>
  <c r="BD104" i="1"/>
  <c r="BE104" i="1"/>
  <c r="AW104" i="1"/>
  <c r="AY104" i="1"/>
  <c r="BG104" i="1"/>
  <c r="BB104" i="1"/>
  <c r="AV104" i="1"/>
  <c r="AW96" i="1"/>
  <c r="AX96" i="1"/>
  <c r="AY96" i="1"/>
  <c r="AZ96" i="1"/>
  <c r="AV96" i="1"/>
  <c r="BH96" i="1"/>
  <c r="BA96" i="1"/>
  <c r="BC96" i="1"/>
  <c r="BF96" i="1"/>
  <c r="BE96" i="1"/>
  <c r="BB96" i="1"/>
  <c r="BG96" i="1"/>
  <c r="BD96" i="1"/>
  <c r="AU88" i="1"/>
  <c r="AW88" i="1"/>
  <c r="BE88" i="1"/>
  <c r="AX88" i="1"/>
  <c r="BF88" i="1"/>
  <c r="AY88" i="1"/>
  <c r="BG88" i="1"/>
  <c r="AZ88" i="1"/>
  <c r="BH88" i="1"/>
  <c r="BA88" i="1"/>
  <c r="AV88" i="1"/>
  <c r="BC88" i="1"/>
  <c r="BD88" i="1"/>
  <c r="BB88" i="1"/>
  <c r="AW80" i="1"/>
  <c r="BE80" i="1"/>
  <c r="AX80" i="1"/>
  <c r="BF80" i="1"/>
  <c r="AY80" i="1"/>
  <c r="BG80" i="1"/>
  <c r="AZ80" i="1"/>
  <c r="BH80" i="1"/>
  <c r="BA80" i="1"/>
  <c r="AV80" i="1"/>
  <c r="BB80" i="1"/>
  <c r="BD80" i="1"/>
  <c r="BC80" i="1"/>
  <c r="AU72" i="1"/>
  <c r="AV72" i="1"/>
  <c r="BD72" i="1"/>
  <c r="AW72" i="1"/>
  <c r="BE72" i="1"/>
  <c r="AX72" i="1"/>
  <c r="BF72" i="1"/>
  <c r="AY72" i="1"/>
  <c r="BG72" i="1"/>
  <c r="AZ72" i="1"/>
  <c r="BH72" i="1"/>
  <c r="BA72" i="1"/>
  <c r="BB72" i="1"/>
  <c r="BC72" i="1"/>
  <c r="AV64" i="1"/>
  <c r="BD64" i="1"/>
  <c r="AW64" i="1"/>
  <c r="BE64" i="1"/>
  <c r="AX64" i="1"/>
  <c r="BF64" i="1"/>
  <c r="AY64" i="1"/>
  <c r="BG64" i="1"/>
  <c r="AZ64" i="1"/>
  <c r="BH64" i="1"/>
  <c r="BA64" i="1"/>
  <c r="BB64" i="1"/>
  <c r="BC64" i="1"/>
  <c r="BC56" i="1"/>
  <c r="AV56" i="1"/>
  <c r="BD56" i="1"/>
  <c r="AW56" i="1"/>
  <c r="BE56" i="1"/>
  <c r="AX56" i="1"/>
  <c r="BF56" i="1"/>
  <c r="BA56" i="1"/>
  <c r="AY56" i="1"/>
  <c r="AZ56" i="1"/>
  <c r="BB56" i="1"/>
  <c r="BG56" i="1"/>
  <c r="BH56" i="1"/>
  <c r="AU48" i="1"/>
  <c r="BC48" i="1"/>
  <c r="AV48" i="1"/>
  <c r="BD48" i="1"/>
  <c r="AW48" i="1"/>
  <c r="BE48" i="1"/>
  <c r="AX48" i="1"/>
  <c r="BF48" i="1"/>
  <c r="BA48" i="1"/>
  <c r="BH48" i="1"/>
  <c r="AY48" i="1"/>
  <c r="AZ48" i="1"/>
  <c r="BB48" i="1"/>
  <c r="BG48" i="1"/>
  <c r="AU40" i="1"/>
  <c r="BC40" i="1"/>
  <c r="AV40" i="1"/>
  <c r="BD40" i="1"/>
  <c r="AW40" i="1"/>
  <c r="BE40" i="1"/>
  <c r="AX40" i="1"/>
  <c r="BF40" i="1"/>
  <c r="BA40" i="1"/>
  <c r="BG40" i="1"/>
  <c r="BH40" i="1"/>
  <c r="AY40" i="1"/>
  <c r="BB40" i="1"/>
  <c r="AZ40" i="1"/>
  <c r="AU32" i="1"/>
  <c r="BC32" i="1"/>
  <c r="AV32" i="1"/>
  <c r="BD32" i="1"/>
  <c r="AW32" i="1"/>
  <c r="BE32" i="1"/>
  <c r="AX32" i="1"/>
  <c r="BF32" i="1"/>
  <c r="BA32" i="1"/>
  <c r="BB32" i="1"/>
  <c r="BG32" i="1"/>
  <c r="BH32" i="1"/>
  <c r="AY32" i="1"/>
  <c r="AZ32" i="1"/>
  <c r="AU24" i="1"/>
  <c r="BB24" i="1"/>
  <c r="BC24" i="1"/>
  <c r="AV24" i="1"/>
  <c r="BD24" i="1"/>
  <c r="AW24" i="1"/>
  <c r="BE24" i="1"/>
  <c r="AX24" i="1"/>
  <c r="BF24" i="1"/>
  <c r="AY24" i="1"/>
  <c r="BG24" i="1"/>
  <c r="BA24" i="1"/>
  <c r="AZ24" i="1"/>
  <c r="BH24" i="1"/>
  <c r="AU16" i="1"/>
  <c r="BB16" i="1"/>
  <c r="BC16" i="1"/>
  <c r="AV16" i="1"/>
  <c r="BD16" i="1"/>
  <c r="AW16" i="1"/>
  <c r="BE16" i="1"/>
  <c r="AX16" i="1"/>
  <c r="BF16" i="1"/>
  <c r="AY16" i="1"/>
  <c r="BG16" i="1"/>
  <c r="BA16" i="1"/>
  <c r="AZ16" i="1"/>
  <c r="BH16" i="1"/>
  <c r="AU8" i="1"/>
  <c r="BB8" i="1"/>
  <c r="BC8" i="1"/>
  <c r="AV8" i="1"/>
  <c r="BD8" i="1"/>
  <c r="AW8" i="1"/>
  <c r="BE8" i="1"/>
  <c r="AX8" i="1"/>
  <c r="BF8" i="1"/>
  <c r="AY8" i="1"/>
  <c r="BG8" i="1"/>
  <c r="BA8" i="1"/>
  <c r="AZ8" i="1"/>
  <c r="BH8" i="1"/>
  <c r="AU460" i="1"/>
  <c r="AW460" i="1"/>
  <c r="BE460" i="1"/>
  <c r="AX460" i="1"/>
  <c r="BF460" i="1"/>
  <c r="AY460" i="1"/>
  <c r="BG460" i="1"/>
  <c r="AZ460" i="1"/>
  <c r="BH460" i="1"/>
  <c r="BC460" i="1"/>
  <c r="AV460" i="1"/>
  <c r="BA460" i="1"/>
  <c r="BB460" i="1"/>
  <c r="BD460" i="1"/>
  <c r="BB396" i="1"/>
  <c r="AV396" i="1"/>
  <c r="BD396" i="1"/>
  <c r="AY396" i="1"/>
  <c r="BG396" i="1"/>
  <c r="AX396" i="1"/>
  <c r="AZ396" i="1"/>
  <c r="BA396" i="1"/>
  <c r="BC396" i="1"/>
  <c r="BE396" i="1"/>
  <c r="BF396" i="1"/>
  <c r="AW396" i="1"/>
  <c r="BH396" i="1"/>
  <c r="BA493" i="1"/>
  <c r="BB493" i="1"/>
  <c r="BC493" i="1"/>
  <c r="AX493" i="1"/>
  <c r="BF493" i="1"/>
  <c r="AV493" i="1"/>
  <c r="AW493" i="1"/>
  <c r="AY493" i="1"/>
  <c r="AZ493" i="1"/>
  <c r="BD493" i="1"/>
  <c r="BE493" i="1"/>
  <c r="BG493" i="1"/>
  <c r="BH493" i="1"/>
  <c r="AW465" i="1"/>
  <c r="BE465" i="1"/>
  <c r="AX465" i="1"/>
  <c r="BF465" i="1"/>
  <c r="AY465" i="1"/>
  <c r="BG465" i="1"/>
  <c r="BB465" i="1"/>
  <c r="BH465" i="1"/>
  <c r="BC465" i="1"/>
  <c r="AV465" i="1"/>
  <c r="AZ465" i="1"/>
  <c r="BA465" i="1"/>
  <c r="BD465" i="1"/>
  <c r="AV441" i="1"/>
  <c r="BD441" i="1"/>
  <c r="AW441" i="1"/>
  <c r="BE441" i="1"/>
  <c r="AX441" i="1"/>
  <c r="BF441" i="1"/>
  <c r="AY441" i="1"/>
  <c r="BG441" i="1"/>
  <c r="BB441" i="1"/>
  <c r="AZ441" i="1"/>
  <c r="BA441" i="1"/>
  <c r="BH441" i="1"/>
  <c r="BC441" i="1"/>
  <c r="AU433" i="1"/>
  <c r="BC433" i="1"/>
  <c r="AV433" i="1"/>
  <c r="BD433" i="1"/>
  <c r="AW433" i="1"/>
  <c r="BE433" i="1"/>
  <c r="AX433" i="1"/>
  <c r="BF433" i="1"/>
  <c r="AY433" i="1"/>
  <c r="BG433" i="1"/>
  <c r="BB433" i="1"/>
  <c r="AZ433" i="1"/>
  <c r="BA433" i="1"/>
  <c r="BH433" i="1"/>
  <c r="AX425" i="1"/>
  <c r="BC425" i="1"/>
  <c r="BD425" i="1"/>
  <c r="AV425" i="1"/>
  <c r="BE425" i="1"/>
  <c r="AW425" i="1"/>
  <c r="BF425" i="1"/>
  <c r="AY425" i="1"/>
  <c r="BG425" i="1"/>
  <c r="BB425" i="1"/>
  <c r="BH425" i="1"/>
  <c r="AZ425" i="1"/>
  <c r="BA425" i="1"/>
  <c r="AU417" i="1"/>
  <c r="BA417" i="1"/>
  <c r="BC417" i="1"/>
  <c r="AX417" i="1"/>
  <c r="BF417" i="1"/>
  <c r="BG417" i="1"/>
  <c r="AV417" i="1"/>
  <c r="BH417" i="1"/>
  <c r="AW417" i="1"/>
  <c r="AY417" i="1"/>
  <c r="AZ417" i="1"/>
  <c r="BE417" i="1"/>
  <c r="BB417" i="1"/>
  <c r="BD417" i="1"/>
  <c r="AU409" i="1"/>
  <c r="BA409" i="1"/>
  <c r="BC409" i="1"/>
  <c r="AX409" i="1"/>
  <c r="BF409" i="1"/>
  <c r="AV409" i="1"/>
  <c r="BH409" i="1"/>
  <c r="AW409" i="1"/>
  <c r="AY409" i="1"/>
  <c r="AZ409" i="1"/>
  <c r="BB409" i="1"/>
  <c r="BG409" i="1"/>
  <c r="BD409" i="1"/>
  <c r="BE409" i="1"/>
  <c r="BA401" i="1"/>
  <c r="BC401" i="1"/>
  <c r="AX401" i="1"/>
  <c r="BF401" i="1"/>
  <c r="AW401" i="1"/>
  <c r="AY401" i="1"/>
  <c r="AZ401" i="1"/>
  <c r="BB401" i="1"/>
  <c r="BD401" i="1"/>
  <c r="BE401" i="1"/>
  <c r="AV401" i="1"/>
  <c r="BH401" i="1"/>
  <c r="BG401" i="1"/>
  <c r="BA393" i="1"/>
  <c r="BC393" i="1"/>
  <c r="AX393" i="1"/>
  <c r="BF393" i="1"/>
  <c r="AY393" i="1"/>
  <c r="AZ393" i="1"/>
  <c r="BB393" i="1"/>
  <c r="BD393" i="1"/>
  <c r="BE393" i="1"/>
  <c r="BG393" i="1"/>
  <c r="AW393" i="1"/>
  <c r="AV393" i="1"/>
  <c r="BH393" i="1"/>
  <c r="BA385" i="1"/>
  <c r="BC385" i="1"/>
  <c r="AV385" i="1"/>
  <c r="AX385" i="1"/>
  <c r="BF385" i="1"/>
  <c r="AZ385" i="1"/>
  <c r="BB385" i="1"/>
  <c r="BD385" i="1"/>
  <c r="BE385" i="1"/>
  <c r="BG385" i="1"/>
  <c r="BH385" i="1"/>
  <c r="AY385" i="1"/>
  <c r="AW385" i="1"/>
  <c r="BA377" i="1"/>
  <c r="BC377" i="1"/>
  <c r="AV377" i="1"/>
  <c r="BD377" i="1"/>
  <c r="AX377" i="1"/>
  <c r="BF377" i="1"/>
  <c r="BH377" i="1"/>
  <c r="AW377" i="1"/>
  <c r="AY377" i="1"/>
  <c r="AZ377" i="1"/>
  <c r="BB377" i="1"/>
  <c r="BG377" i="1"/>
  <c r="BE377" i="1"/>
  <c r="AU369" i="1"/>
  <c r="AY369" i="1"/>
  <c r="BG369" i="1"/>
  <c r="BA369" i="1"/>
  <c r="BC369" i="1"/>
  <c r="AV369" i="1"/>
  <c r="BD369" i="1"/>
  <c r="AX369" i="1"/>
  <c r="BF369" i="1"/>
  <c r="BH369" i="1"/>
  <c r="AW369" i="1"/>
  <c r="AZ369" i="1"/>
  <c r="BE369" i="1"/>
  <c r="BB369" i="1"/>
  <c r="AU361" i="1"/>
  <c r="AY361" i="1"/>
  <c r="BG361" i="1"/>
  <c r="BA361" i="1"/>
  <c r="BC361" i="1"/>
  <c r="AV361" i="1"/>
  <c r="BD361" i="1"/>
  <c r="AX361" i="1"/>
  <c r="BF361" i="1"/>
  <c r="BE361" i="1"/>
  <c r="BH361" i="1"/>
  <c r="AW361" i="1"/>
  <c r="BB361" i="1"/>
  <c r="AZ361" i="1"/>
  <c r="AY353" i="1"/>
  <c r="BG353" i="1"/>
  <c r="AZ353" i="1"/>
  <c r="BH353" i="1"/>
  <c r="BA353" i="1"/>
  <c r="BB353" i="1"/>
  <c r="BC353" i="1"/>
  <c r="AV353" i="1"/>
  <c r="BD353" i="1"/>
  <c r="AX353" i="1"/>
  <c r="BF353" i="1"/>
  <c r="AW353" i="1"/>
  <c r="BE353" i="1"/>
  <c r="AW345" i="1"/>
  <c r="BE345" i="1"/>
  <c r="AX345" i="1"/>
  <c r="BF345" i="1"/>
  <c r="AY345" i="1"/>
  <c r="BG345" i="1"/>
  <c r="BC345" i="1"/>
  <c r="BA345" i="1"/>
  <c r="BB345" i="1"/>
  <c r="BD345" i="1"/>
  <c r="BH345" i="1"/>
  <c r="AZ345" i="1"/>
  <c r="AV345" i="1"/>
  <c r="AU337" i="1"/>
  <c r="AW337" i="1"/>
  <c r="BE337" i="1"/>
  <c r="AX337" i="1"/>
  <c r="BF337" i="1"/>
  <c r="AY337" i="1"/>
  <c r="BG337" i="1"/>
  <c r="BA337" i="1"/>
  <c r="BC337" i="1"/>
  <c r="AV337" i="1"/>
  <c r="AZ337" i="1"/>
  <c r="BB337" i="1"/>
  <c r="BH337" i="1"/>
  <c r="BD337" i="1"/>
  <c r="AW329" i="1"/>
  <c r="BE329" i="1"/>
  <c r="AX329" i="1"/>
  <c r="BF329" i="1"/>
  <c r="AY329" i="1"/>
  <c r="BG329" i="1"/>
  <c r="BA329" i="1"/>
  <c r="BC329" i="1"/>
  <c r="BH329" i="1"/>
  <c r="AV329" i="1"/>
  <c r="AZ329" i="1"/>
  <c r="BD329" i="1"/>
  <c r="BB329" i="1"/>
  <c r="AW321" i="1"/>
  <c r="BE321" i="1"/>
  <c r="AX321" i="1"/>
  <c r="BF321" i="1"/>
  <c r="AY321" i="1"/>
  <c r="BG321" i="1"/>
  <c r="BA321" i="1"/>
  <c r="BC321" i="1"/>
  <c r="BD321" i="1"/>
  <c r="BH321" i="1"/>
  <c r="AV321" i="1"/>
  <c r="BB321" i="1"/>
  <c r="AZ321" i="1"/>
  <c r="AW313" i="1"/>
  <c r="BE313" i="1"/>
  <c r="AX313" i="1"/>
  <c r="BF313" i="1"/>
  <c r="AY313" i="1"/>
  <c r="BG313" i="1"/>
  <c r="BA313" i="1"/>
  <c r="BC313" i="1"/>
  <c r="BB313" i="1"/>
  <c r="BD313" i="1"/>
  <c r="BH313" i="1"/>
  <c r="AZ313" i="1"/>
  <c r="AV313" i="1"/>
  <c r="AW305" i="1"/>
  <c r="BE305" i="1"/>
  <c r="AX305" i="1"/>
  <c r="BF305" i="1"/>
  <c r="AY305" i="1"/>
  <c r="BG305" i="1"/>
  <c r="BA305" i="1"/>
  <c r="BC305" i="1"/>
  <c r="AZ305" i="1"/>
  <c r="BB305" i="1"/>
  <c r="BD305" i="1"/>
  <c r="BH305" i="1"/>
  <c r="AV305" i="1"/>
  <c r="AW297" i="1"/>
  <c r="BE297" i="1"/>
  <c r="AX297" i="1"/>
  <c r="BF297" i="1"/>
  <c r="AY297" i="1"/>
  <c r="BG297" i="1"/>
  <c r="BA297" i="1"/>
  <c r="BC297" i="1"/>
  <c r="AV297" i="1"/>
  <c r="AZ297" i="1"/>
  <c r="BB297" i="1"/>
  <c r="BD297" i="1"/>
  <c r="BH297" i="1"/>
  <c r="AV289" i="1"/>
  <c r="BD289" i="1"/>
  <c r="AW289" i="1"/>
  <c r="BE289" i="1"/>
  <c r="AX289" i="1"/>
  <c r="BF289" i="1"/>
  <c r="AY289" i="1"/>
  <c r="BG289" i="1"/>
  <c r="AZ289" i="1"/>
  <c r="BH289" i="1"/>
  <c r="BA289" i="1"/>
  <c r="BC289" i="1"/>
  <c r="BB289" i="1"/>
  <c r="AV281" i="1"/>
  <c r="BD281" i="1"/>
  <c r="AW281" i="1"/>
  <c r="BE281" i="1"/>
  <c r="AX281" i="1"/>
  <c r="BF281" i="1"/>
  <c r="AY281" i="1"/>
  <c r="BG281" i="1"/>
  <c r="AZ281" i="1"/>
  <c r="BH281" i="1"/>
  <c r="BA281" i="1"/>
  <c r="BC281" i="1"/>
  <c r="BB281" i="1"/>
  <c r="AU273" i="1"/>
  <c r="BA273" i="1"/>
  <c r="BB273" i="1"/>
  <c r="BC273" i="1"/>
  <c r="AX273" i="1"/>
  <c r="BF273" i="1"/>
  <c r="BH273" i="1"/>
  <c r="AV273" i="1"/>
  <c r="AW273" i="1"/>
  <c r="AY273" i="1"/>
  <c r="AZ273" i="1"/>
  <c r="BD273" i="1"/>
  <c r="BG273" i="1"/>
  <c r="BE273" i="1"/>
  <c r="BA265" i="1"/>
  <c r="BB265" i="1"/>
  <c r="BC265" i="1"/>
  <c r="AX265" i="1"/>
  <c r="BF265" i="1"/>
  <c r="AZ265" i="1"/>
  <c r="BD265" i="1"/>
  <c r="BE265" i="1"/>
  <c r="BG265" i="1"/>
  <c r="BH265" i="1"/>
  <c r="AV265" i="1"/>
  <c r="AY265" i="1"/>
  <c r="AW265" i="1"/>
  <c r="AU257" i="1"/>
  <c r="BA257" i="1"/>
  <c r="BB257" i="1"/>
  <c r="BC257" i="1"/>
  <c r="AX257" i="1"/>
  <c r="BF257" i="1"/>
  <c r="BH257" i="1"/>
  <c r="AV257" i="1"/>
  <c r="AW257" i="1"/>
  <c r="AY257" i="1"/>
  <c r="AZ257" i="1"/>
  <c r="BD257" i="1"/>
  <c r="BG257" i="1"/>
  <c r="BE257" i="1"/>
  <c r="BA249" i="1"/>
  <c r="BB249" i="1"/>
  <c r="BC249" i="1"/>
  <c r="AX249" i="1"/>
  <c r="BF249" i="1"/>
  <c r="AZ249" i="1"/>
  <c r="BD249" i="1"/>
  <c r="BE249" i="1"/>
  <c r="BG249" i="1"/>
  <c r="BH249" i="1"/>
  <c r="AV249" i="1"/>
  <c r="AY249" i="1"/>
  <c r="AW249" i="1"/>
  <c r="AU241" i="1"/>
  <c r="BA241" i="1"/>
  <c r="BB241" i="1"/>
  <c r="BC241" i="1"/>
  <c r="AX241" i="1"/>
  <c r="BF241" i="1"/>
  <c r="BH241" i="1"/>
  <c r="AV241" i="1"/>
  <c r="AW241" i="1"/>
  <c r="AY241" i="1"/>
  <c r="AZ241" i="1"/>
  <c r="BD241" i="1"/>
  <c r="BG241" i="1"/>
  <c r="BE241" i="1"/>
  <c r="AZ233" i="1"/>
  <c r="BH233" i="1"/>
  <c r="BA233" i="1"/>
  <c r="BB233" i="1"/>
  <c r="BC233" i="1"/>
  <c r="AX233" i="1"/>
  <c r="BF233" i="1"/>
  <c r="AV233" i="1"/>
  <c r="AW233" i="1"/>
  <c r="AY233" i="1"/>
  <c r="BD233" i="1"/>
  <c r="BE233" i="1"/>
  <c r="BG233" i="1"/>
  <c r="AZ225" i="1"/>
  <c r="BH225" i="1"/>
  <c r="BA225" i="1"/>
  <c r="BB225" i="1"/>
  <c r="BC225" i="1"/>
  <c r="AX225" i="1"/>
  <c r="BF225" i="1"/>
  <c r="AV225" i="1"/>
  <c r="AW225" i="1"/>
  <c r="AY225" i="1"/>
  <c r="BD225" i="1"/>
  <c r="BE225" i="1"/>
  <c r="BG225" i="1"/>
  <c r="AY217" i="1"/>
  <c r="BG217" i="1"/>
  <c r="AZ217" i="1"/>
  <c r="BH217" i="1"/>
  <c r="BA217" i="1"/>
  <c r="BB217" i="1"/>
  <c r="BC217" i="1"/>
  <c r="AX217" i="1"/>
  <c r="BF217" i="1"/>
  <c r="AV217" i="1"/>
  <c r="AW217" i="1"/>
  <c r="BD217" i="1"/>
  <c r="BE217" i="1"/>
  <c r="AY209" i="1"/>
  <c r="BG209" i="1"/>
  <c r="AZ209" i="1"/>
  <c r="BH209" i="1"/>
  <c r="BA209" i="1"/>
  <c r="BB209" i="1"/>
  <c r="BC209" i="1"/>
  <c r="AX209" i="1"/>
  <c r="BF209" i="1"/>
  <c r="AV209" i="1"/>
  <c r="AW209" i="1"/>
  <c r="BD209" i="1"/>
  <c r="BE209" i="1"/>
  <c r="AX201" i="1"/>
  <c r="BF201" i="1"/>
  <c r="AZ201" i="1"/>
  <c r="BA201" i="1"/>
  <c r="BB201" i="1"/>
  <c r="BC201" i="1"/>
  <c r="BD201" i="1"/>
  <c r="AY201" i="1"/>
  <c r="BH201" i="1"/>
  <c r="AV201" i="1"/>
  <c r="AW201" i="1"/>
  <c r="BE201" i="1"/>
  <c r="BG201" i="1"/>
  <c r="AX193" i="1"/>
  <c r="BF193" i="1"/>
  <c r="AY193" i="1"/>
  <c r="BG193" i="1"/>
  <c r="BA193" i="1"/>
  <c r="BD193" i="1"/>
  <c r="BE193" i="1"/>
  <c r="BH193" i="1"/>
  <c r="AV193" i="1"/>
  <c r="AW193" i="1"/>
  <c r="AZ193" i="1"/>
  <c r="BC193" i="1"/>
  <c r="BB193" i="1"/>
  <c r="AX185" i="1"/>
  <c r="BF185" i="1"/>
  <c r="AY185" i="1"/>
  <c r="BG185" i="1"/>
  <c r="BA185" i="1"/>
  <c r="BE185" i="1"/>
  <c r="BH185" i="1"/>
  <c r="AV185" i="1"/>
  <c r="AW185" i="1"/>
  <c r="AZ185" i="1"/>
  <c r="BB185" i="1"/>
  <c r="BD185" i="1"/>
  <c r="BC185" i="1"/>
  <c r="AY177" i="1"/>
  <c r="BG177" i="1"/>
  <c r="BA177" i="1"/>
  <c r="AV177" i="1"/>
  <c r="BD177" i="1"/>
  <c r="BB177" i="1"/>
  <c r="BC177" i="1"/>
  <c r="BF177" i="1"/>
  <c r="BE177" i="1"/>
  <c r="BH177" i="1"/>
  <c r="AW177" i="1"/>
  <c r="AZ177" i="1"/>
  <c r="AX177" i="1"/>
  <c r="AY169" i="1"/>
  <c r="BG169" i="1"/>
  <c r="BA169" i="1"/>
  <c r="AV169" i="1"/>
  <c r="BD169" i="1"/>
  <c r="BC169" i="1"/>
  <c r="BE169" i="1"/>
  <c r="BF169" i="1"/>
  <c r="BH169" i="1"/>
  <c r="AX169" i="1"/>
  <c r="AW169" i="1"/>
  <c r="AZ169" i="1"/>
  <c r="BB169" i="1"/>
  <c r="AY161" i="1"/>
  <c r="BG161" i="1"/>
  <c r="BA161" i="1"/>
  <c r="AV161" i="1"/>
  <c r="BD161" i="1"/>
  <c r="BE161" i="1"/>
  <c r="BF161" i="1"/>
  <c r="BH161" i="1"/>
  <c r="AW161" i="1"/>
  <c r="AZ161" i="1"/>
  <c r="AX161" i="1"/>
  <c r="BB161" i="1"/>
  <c r="BC161" i="1"/>
  <c r="BA153" i="1"/>
  <c r="BB153" i="1"/>
  <c r="AX153" i="1"/>
  <c r="BF153" i="1"/>
  <c r="BG153" i="1"/>
  <c r="AW153" i="1"/>
  <c r="BC153" i="1"/>
  <c r="BH153" i="1"/>
  <c r="AV153" i="1"/>
  <c r="AZ153" i="1"/>
  <c r="BE153" i="1"/>
  <c r="BD153" i="1"/>
  <c r="AY153" i="1"/>
  <c r="BA145" i="1"/>
  <c r="BB145" i="1"/>
  <c r="AX145" i="1"/>
  <c r="BF145" i="1"/>
  <c r="AV145" i="1"/>
  <c r="BH145" i="1"/>
  <c r="AY145" i="1"/>
  <c r="BD145" i="1"/>
  <c r="AW145" i="1"/>
  <c r="BC145" i="1"/>
  <c r="BE145" i="1"/>
  <c r="BG145" i="1"/>
  <c r="AZ145" i="1"/>
  <c r="BA137" i="1"/>
  <c r="BB137" i="1"/>
  <c r="AX137" i="1"/>
  <c r="BF137" i="1"/>
  <c r="AW137" i="1"/>
  <c r="AZ137" i="1"/>
  <c r="BE137" i="1"/>
  <c r="AV137" i="1"/>
  <c r="AY137" i="1"/>
  <c r="BD137" i="1"/>
  <c r="BC137" i="1"/>
  <c r="BG137" i="1"/>
  <c r="BH137" i="1"/>
  <c r="AV129" i="1"/>
  <c r="BD129" i="1"/>
  <c r="AX129" i="1"/>
  <c r="BF129" i="1"/>
  <c r="BB129" i="1"/>
  <c r="BC129" i="1"/>
  <c r="AY129" i="1"/>
  <c r="BG129" i="1"/>
  <c r="AZ129" i="1"/>
  <c r="BH129" i="1"/>
  <c r="AW129" i="1"/>
  <c r="BA129" i="1"/>
  <c r="BE129" i="1"/>
  <c r="BC121" i="1"/>
  <c r="AV121" i="1"/>
  <c r="BD121" i="1"/>
  <c r="AX121" i="1"/>
  <c r="BF121" i="1"/>
  <c r="BG121" i="1"/>
  <c r="BH121" i="1"/>
  <c r="BA121" i="1"/>
  <c r="AW121" i="1"/>
  <c r="BB121" i="1"/>
  <c r="AY121" i="1"/>
  <c r="BE121" i="1"/>
  <c r="AZ121" i="1"/>
  <c r="AU113" i="1"/>
  <c r="BC113" i="1"/>
  <c r="AV113" i="1"/>
  <c r="BD113" i="1"/>
  <c r="AX113" i="1"/>
  <c r="BF113" i="1"/>
  <c r="BH113" i="1"/>
  <c r="AW113" i="1"/>
  <c r="BB113" i="1"/>
  <c r="AY113" i="1"/>
  <c r="BE113" i="1"/>
  <c r="AZ113" i="1"/>
  <c r="BA113" i="1"/>
  <c r="BG113" i="1"/>
  <c r="BC105" i="1"/>
  <c r="AV105" i="1"/>
  <c r="BD105" i="1"/>
  <c r="AX105" i="1"/>
  <c r="BF105" i="1"/>
  <c r="BA105" i="1"/>
  <c r="BG105" i="1"/>
  <c r="BH105" i="1"/>
  <c r="AZ105" i="1"/>
  <c r="BB105" i="1"/>
  <c r="AW105" i="1"/>
  <c r="AY105" i="1"/>
  <c r="BE105" i="1"/>
  <c r="BC97" i="1"/>
  <c r="AV97" i="1"/>
  <c r="BD97" i="1"/>
  <c r="AX97" i="1"/>
  <c r="BF97" i="1"/>
  <c r="BA97" i="1"/>
  <c r="AY97" i="1"/>
  <c r="AZ97" i="1"/>
  <c r="BH97" i="1"/>
  <c r="BE97" i="1"/>
  <c r="AW97" i="1"/>
  <c r="BG97" i="1"/>
  <c r="BB97" i="1"/>
  <c r="AZ89" i="1"/>
  <c r="BH89" i="1"/>
  <c r="BA89" i="1"/>
  <c r="BB89" i="1"/>
  <c r="BC89" i="1"/>
  <c r="AV89" i="1"/>
  <c r="BD89" i="1"/>
  <c r="BE89" i="1"/>
  <c r="BF89" i="1"/>
  <c r="AX89" i="1"/>
  <c r="AW89" i="1"/>
  <c r="AY89" i="1"/>
  <c r="BG89" i="1"/>
  <c r="AZ81" i="1"/>
  <c r="BH81" i="1"/>
  <c r="BA81" i="1"/>
  <c r="BB81" i="1"/>
  <c r="BC81" i="1"/>
  <c r="AV81" i="1"/>
  <c r="BD81" i="1"/>
  <c r="AX81" i="1"/>
  <c r="AY81" i="1"/>
  <c r="BE81" i="1"/>
  <c r="BF81" i="1"/>
  <c r="BG81" i="1"/>
  <c r="AW81" i="1"/>
  <c r="AY73" i="1"/>
  <c r="BG73" i="1"/>
  <c r="AZ73" i="1"/>
  <c r="BH73" i="1"/>
  <c r="BA73" i="1"/>
  <c r="BB73" i="1"/>
  <c r="BC73" i="1"/>
  <c r="AV73" i="1"/>
  <c r="BD73" i="1"/>
  <c r="AW73" i="1"/>
  <c r="BF73" i="1"/>
  <c r="BE73" i="1"/>
  <c r="AX73" i="1"/>
  <c r="AY65" i="1"/>
  <c r="BG65" i="1"/>
  <c r="AZ65" i="1"/>
  <c r="BH65" i="1"/>
  <c r="BA65" i="1"/>
  <c r="BB65" i="1"/>
  <c r="BC65" i="1"/>
  <c r="AV65" i="1"/>
  <c r="BD65" i="1"/>
  <c r="AW65" i="1"/>
  <c r="AX65" i="1"/>
  <c r="BE65" i="1"/>
  <c r="BF65" i="1"/>
  <c r="AX57" i="1"/>
  <c r="BF57" i="1"/>
  <c r="AY57" i="1"/>
  <c r="BG57" i="1"/>
  <c r="AZ57" i="1"/>
  <c r="BH57" i="1"/>
  <c r="BA57" i="1"/>
  <c r="AV57" i="1"/>
  <c r="BD57" i="1"/>
  <c r="AW57" i="1"/>
  <c r="BB57" i="1"/>
  <c r="BC57" i="1"/>
  <c r="BE57" i="1"/>
  <c r="AX49" i="1"/>
  <c r="BF49" i="1"/>
  <c r="AY49" i="1"/>
  <c r="BG49" i="1"/>
  <c r="AZ49" i="1"/>
  <c r="BH49" i="1"/>
  <c r="BA49" i="1"/>
  <c r="AV49" i="1"/>
  <c r="BD49" i="1"/>
  <c r="AW49" i="1"/>
  <c r="BB49" i="1"/>
  <c r="BC49" i="1"/>
  <c r="BE49" i="1"/>
  <c r="AX41" i="1"/>
  <c r="BF41" i="1"/>
  <c r="AY41" i="1"/>
  <c r="BG41" i="1"/>
  <c r="AZ41" i="1"/>
  <c r="BH41" i="1"/>
  <c r="BA41" i="1"/>
  <c r="AV41" i="1"/>
  <c r="BD41" i="1"/>
  <c r="AW41" i="1"/>
  <c r="BB41" i="1"/>
  <c r="BC41" i="1"/>
  <c r="BE41" i="1"/>
  <c r="AU33" i="1"/>
  <c r="AX33" i="1"/>
  <c r="BF33" i="1"/>
  <c r="AY33" i="1"/>
  <c r="BG33" i="1"/>
  <c r="AZ33" i="1"/>
  <c r="BH33" i="1"/>
  <c r="BA33" i="1"/>
  <c r="AV33" i="1"/>
  <c r="BD33" i="1"/>
  <c r="AW33" i="1"/>
  <c r="BB33" i="1"/>
  <c r="BC33" i="1"/>
  <c r="BE33" i="1"/>
  <c r="AW25" i="1"/>
  <c r="BE25" i="1"/>
  <c r="AX25" i="1"/>
  <c r="BF25" i="1"/>
  <c r="AY25" i="1"/>
  <c r="BG25" i="1"/>
  <c r="AZ25" i="1"/>
  <c r="BH25" i="1"/>
  <c r="BA25" i="1"/>
  <c r="BB25" i="1"/>
  <c r="AV25" i="1"/>
  <c r="BD25" i="1"/>
  <c r="BC25" i="1"/>
  <c r="AW17" i="1"/>
  <c r="BE17" i="1"/>
  <c r="AX17" i="1"/>
  <c r="BF17" i="1"/>
  <c r="AY17" i="1"/>
  <c r="BG17" i="1"/>
  <c r="AZ17" i="1"/>
  <c r="BH17" i="1"/>
  <c r="BA17" i="1"/>
  <c r="BB17" i="1"/>
  <c r="AV17" i="1"/>
  <c r="BD17" i="1"/>
  <c r="BC17" i="1"/>
  <c r="AW9" i="1"/>
  <c r="BE9" i="1"/>
  <c r="AX9" i="1"/>
  <c r="BF9" i="1"/>
  <c r="AY9" i="1"/>
  <c r="BG9" i="1"/>
  <c r="AZ9" i="1"/>
  <c r="BH9" i="1"/>
  <c r="BA9" i="1"/>
  <c r="BB9" i="1"/>
  <c r="AV9" i="1"/>
  <c r="BD9" i="1"/>
  <c r="BC9" i="1"/>
  <c r="AX500" i="1"/>
  <c r="BF500" i="1"/>
  <c r="AY500" i="1"/>
  <c r="BG500" i="1"/>
  <c r="AZ500" i="1"/>
  <c r="BH500" i="1"/>
  <c r="BC500" i="1"/>
  <c r="BA500" i="1"/>
  <c r="BB500" i="1"/>
  <c r="BD500" i="1"/>
  <c r="BE500" i="1"/>
  <c r="AV500" i="1"/>
  <c r="AW500" i="1"/>
  <c r="AX476" i="1"/>
  <c r="BF476" i="1"/>
  <c r="AY476" i="1"/>
  <c r="BG476" i="1"/>
  <c r="AZ476" i="1"/>
  <c r="BH476" i="1"/>
  <c r="BC476" i="1"/>
  <c r="AV476" i="1"/>
  <c r="AW476" i="1"/>
  <c r="BA476" i="1"/>
  <c r="BB476" i="1"/>
  <c r="BE476" i="1"/>
  <c r="BD476" i="1"/>
  <c r="AW452" i="1"/>
  <c r="BE452" i="1"/>
  <c r="AX452" i="1"/>
  <c r="BF452" i="1"/>
  <c r="AY452" i="1"/>
  <c r="BG452" i="1"/>
  <c r="AZ452" i="1"/>
  <c r="BH452" i="1"/>
  <c r="BC452" i="1"/>
  <c r="AV452" i="1"/>
  <c r="BA452" i="1"/>
  <c r="BB452" i="1"/>
  <c r="BD452" i="1"/>
  <c r="AW444" i="1"/>
  <c r="BE444" i="1"/>
  <c r="AX444" i="1"/>
  <c r="BF444" i="1"/>
  <c r="AY444" i="1"/>
  <c r="BG444" i="1"/>
  <c r="AZ444" i="1"/>
  <c r="BH444" i="1"/>
  <c r="BC444" i="1"/>
  <c r="AV444" i="1"/>
  <c r="BA444" i="1"/>
  <c r="BB444" i="1"/>
  <c r="BD444" i="1"/>
  <c r="AZ372" i="1"/>
  <c r="BB372" i="1"/>
  <c r="AV372" i="1"/>
  <c r="BD372" i="1"/>
  <c r="AW372" i="1"/>
  <c r="BE372" i="1"/>
  <c r="AY372" i="1"/>
  <c r="BG372" i="1"/>
  <c r="AX372" i="1"/>
  <c r="BA372" i="1"/>
  <c r="BC372" i="1"/>
  <c r="BH372" i="1"/>
  <c r="BF372" i="1"/>
  <c r="AU348" i="1"/>
  <c r="AZ348" i="1"/>
  <c r="BH348" i="1"/>
  <c r="BA348" i="1"/>
  <c r="BB348" i="1"/>
  <c r="BC348" i="1"/>
  <c r="AV348" i="1"/>
  <c r="BD348" i="1"/>
  <c r="AW348" i="1"/>
  <c r="BE348" i="1"/>
  <c r="AY348" i="1"/>
  <c r="BG348" i="1"/>
  <c r="AX348" i="1"/>
  <c r="BF348" i="1"/>
  <c r="AW473" i="1"/>
  <c r="BE473" i="1"/>
  <c r="AX473" i="1"/>
  <c r="BF473" i="1"/>
  <c r="AY473" i="1"/>
  <c r="BG473" i="1"/>
  <c r="BB473" i="1"/>
  <c r="AZ473" i="1"/>
  <c r="BA473" i="1"/>
  <c r="BC473" i="1"/>
  <c r="BD473" i="1"/>
  <c r="BH473" i="1"/>
  <c r="AV473" i="1"/>
  <c r="AV457" i="1"/>
  <c r="BD457" i="1"/>
  <c r="AW457" i="1"/>
  <c r="BE457" i="1"/>
  <c r="AX457" i="1"/>
  <c r="BF457" i="1"/>
  <c r="AY457" i="1"/>
  <c r="BG457" i="1"/>
  <c r="BB457" i="1"/>
  <c r="AZ457" i="1"/>
  <c r="BA457" i="1"/>
  <c r="BC457" i="1"/>
  <c r="BH457" i="1"/>
  <c r="AZ498" i="1"/>
  <c r="BH498" i="1"/>
  <c r="BA498" i="1"/>
  <c r="BB498" i="1"/>
  <c r="AW498" i="1"/>
  <c r="BE498" i="1"/>
  <c r="AV498" i="1"/>
  <c r="BF498" i="1"/>
  <c r="AX498" i="1"/>
  <c r="AY498" i="1"/>
  <c r="BC498" i="1"/>
  <c r="BD498" i="1"/>
  <c r="BG498" i="1"/>
  <c r="AU482" i="1"/>
  <c r="AZ482" i="1"/>
  <c r="BH482" i="1"/>
  <c r="BA482" i="1"/>
  <c r="BB482" i="1"/>
  <c r="AW482" i="1"/>
  <c r="BE482" i="1"/>
  <c r="AV482" i="1"/>
  <c r="BF482" i="1"/>
  <c r="AX482" i="1"/>
  <c r="AY482" i="1"/>
  <c r="BC482" i="1"/>
  <c r="BD482" i="1"/>
  <c r="BG482" i="1"/>
  <c r="AZ466" i="1"/>
  <c r="BH466" i="1"/>
  <c r="BA466" i="1"/>
  <c r="BB466" i="1"/>
  <c r="AW466" i="1"/>
  <c r="BE466" i="1"/>
  <c r="AV466" i="1"/>
  <c r="AX466" i="1"/>
  <c r="AY466" i="1"/>
  <c r="BC466" i="1"/>
  <c r="BD466" i="1"/>
  <c r="BF466" i="1"/>
  <c r="BG466" i="1"/>
  <c r="AY458" i="1"/>
  <c r="BG458" i="1"/>
  <c r="AZ458" i="1"/>
  <c r="BH458" i="1"/>
  <c r="BA458" i="1"/>
  <c r="BB458" i="1"/>
  <c r="AW458" i="1"/>
  <c r="BE458" i="1"/>
  <c r="BC458" i="1"/>
  <c r="BD458" i="1"/>
  <c r="BF458" i="1"/>
  <c r="AV458" i="1"/>
  <c r="AX458" i="1"/>
  <c r="AX426" i="1"/>
  <c r="BF426" i="1"/>
  <c r="AY426" i="1"/>
  <c r="BG426" i="1"/>
  <c r="AZ426" i="1"/>
  <c r="BH426" i="1"/>
  <c r="BA426" i="1"/>
  <c r="BB426" i="1"/>
  <c r="AW426" i="1"/>
  <c r="BE426" i="1"/>
  <c r="AV426" i="1"/>
  <c r="BC426" i="1"/>
  <c r="BD426" i="1"/>
  <c r="AV418" i="1"/>
  <c r="BD418" i="1"/>
  <c r="AX418" i="1"/>
  <c r="BF418" i="1"/>
  <c r="BA418" i="1"/>
  <c r="BG418" i="1"/>
  <c r="BH418" i="1"/>
  <c r="AW418" i="1"/>
  <c r="AY418" i="1"/>
  <c r="AZ418" i="1"/>
  <c r="BE418" i="1"/>
  <c r="BB418" i="1"/>
  <c r="BC418" i="1"/>
  <c r="AV410" i="1"/>
  <c r="BD410" i="1"/>
  <c r="AX410" i="1"/>
  <c r="BF410" i="1"/>
  <c r="BA410" i="1"/>
  <c r="BH410" i="1"/>
  <c r="AW410" i="1"/>
  <c r="AY410" i="1"/>
  <c r="AZ410" i="1"/>
  <c r="BB410" i="1"/>
  <c r="BG410" i="1"/>
  <c r="BC410" i="1"/>
  <c r="BE410" i="1"/>
  <c r="AV402" i="1"/>
  <c r="BD402" i="1"/>
  <c r="AX402" i="1"/>
  <c r="BF402" i="1"/>
  <c r="BA402" i="1"/>
  <c r="AW402" i="1"/>
  <c r="AY402" i="1"/>
  <c r="AZ402" i="1"/>
  <c r="BB402" i="1"/>
  <c r="BC402" i="1"/>
  <c r="BE402" i="1"/>
  <c r="BH402" i="1"/>
  <c r="BG402" i="1"/>
  <c r="AV394" i="1"/>
  <c r="BD394" i="1"/>
  <c r="AX394" i="1"/>
  <c r="BF394" i="1"/>
  <c r="BA394" i="1"/>
  <c r="AY394" i="1"/>
  <c r="AZ394" i="1"/>
  <c r="BB394" i="1"/>
  <c r="BC394" i="1"/>
  <c r="BE394" i="1"/>
  <c r="BG394" i="1"/>
  <c r="AW394" i="1"/>
  <c r="BH394" i="1"/>
  <c r="AV386" i="1"/>
  <c r="BD386" i="1"/>
  <c r="AX386" i="1"/>
  <c r="BF386" i="1"/>
  <c r="BA386" i="1"/>
  <c r="AZ386" i="1"/>
  <c r="BB386" i="1"/>
  <c r="BC386" i="1"/>
  <c r="BE386" i="1"/>
  <c r="BG386" i="1"/>
  <c r="BH386" i="1"/>
  <c r="AY386" i="1"/>
  <c r="AW386" i="1"/>
  <c r="AU378" i="1"/>
  <c r="AV378" i="1"/>
  <c r="BD378" i="1"/>
  <c r="AX378" i="1"/>
  <c r="BF378" i="1"/>
  <c r="AY378" i="1"/>
  <c r="BG378" i="1"/>
  <c r="BA378" i="1"/>
  <c r="AW378" i="1"/>
  <c r="AZ378" i="1"/>
  <c r="BB378" i="1"/>
  <c r="BC378" i="1"/>
  <c r="BE378" i="1"/>
  <c r="BH378" i="1"/>
  <c r="BB370" i="1"/>
  <c r="AV370" i="1"/>
  <c r="BD370" i="1"/>
  <c r="AX370" i="1"/>
  <c r="BF370" i="1"/>
  <c r="AY370" i="1"/>
  <c r="BG370" i="1"/>
  <c r="BA370" i="1"/>
  <c r="AW370" i="1"/>
  <c r="AZ370" i="1"/>
  <c r="BC370" i="1"/>
  <c r="BE370" i="1"/>
  <c r="BH370" i="1"/>
  <c r="BB362" i="1"/>
  <c r="AV362" i="1"/>
  <c r="BD362" i="1"/>
  <c r="AX362" i="1"/>
  <c r="BF362" i="1"/>
  <c r="AY362" i="1"/>
  <c r="BG362" i="1"/>
  <c r="BA362" i="1"/>
  <c r="AW362" i="1"/>
  <c r="AZ362" i="1"/>
  <c r="BC362" i="1"/>
  <c r="BE362" i="1"/>
  <c r="BH362" i="1"/>
  <c r="BB354" i="1"/>
  <c r="BC354" i="1"/>
  <c r="AV354" i="1"/>
  <c r="BD354" i="1"/>
  <c r="AW354" i="1"/>
  <c r="BE354" i="1"/>
  <c r="AX354" i="1"/>
  <c r="BF354" i="1"/>
  <c r="AY354" i="1"/>
  <c r="BG354" i="1"/>
  <c r="BA354" i="1"/>
  <c r="BH354" i="1"/>
  <c r="AZ354" i="1"/>
  <c r="AZ346" i="1"/>
  <c r="BH346" i="1"/>
  <c r="BA346" i="1"/>
  <c r="BB346" i="1"/>
  <c r="AX346" i="1"/>
  <c r="BF346" i="1"/>
  <c r="BD346" i="1"/>
  <c r="BE346" i="1"/>
  <c r="BG346" i="1"/>
  <c r="AV346" i="1"/>
  <c r="AW346" i="1"/>
  <c r="BC346" i="1"/>
  <c r="AY346" i="1"/>
  <c r="AZ338" i="1"/>
  <c r="BH338" i="1"/>
  <c r="BA338" i="1"/>
  <c r="BB338" i="1"/>
  <c r="AV338" i="1"/>
  <c r="BD338" i="1"/>
  <c r="AX338" i="1"/>
  <c r="BF338" i="1"/>
  <c r="AW338" i="1"/>
  <c r="AY338" i="1"/>
  <c r="BC338" i="1"/>
  <c r="BE338" i="1"/>
  <c r="BG338" i="1"/>
  <c r="AU330" i="1"/>
  <c r="AZ330" i="1"/>
  <c r="BH330" i="1"/>
  <c r="BA330" i="1"/>
  <c r="BB330" i="1"/>
  <c r="AV330" i="1"/>
  <c r="BD330" i="1"/>
  <c r="AX330" i="1"/>
  <c r="BF330" i="1"/>
  <c r="AW330" i="1"/>
  <c r="AY330" i="1"/>
  <c r="BC330" i="1"/>
  <c r="BE330" i="1"/>
  <c r="BG330" i="1"/>
  <c r="AZ322" i="1"/>
  <c r="BH322" i="1"/>
  <c r="BA322" i="1"/>
  <c r="BB322" i="1"/>
  <c r="AV322" i="1"/>
  <c r="BD322" i="1"/>
  <c r="AX322" i="1"/>
  <c r="BF322" i="1"/>
  <c r="AW322" i="1"/>
  <c r="AY322" i="1"/>
  <c r="BC322" i="1"/>
  <c r="BE322" i="1"/>
  <c r="BG322" i="1"/>
  <c r="AU314" i="1"/>
  <c r="AZ314" i="1"/>
  <c r="BH314" i="1"/>
  <c r="BA314" i="1"/>
  <c r="BB314" i="1"/>
  <c r="AV314" i="1"/>
  <c r="BD314" i="1"/>
  <c r="AX314" i="1"/>
  <c r="BF314" i="1"/>
  <c r="AW314" i="1"/>
  <c r="AY314" i="1"/>
  <c r="BC314" i="1"/>
  <c r="BG314" i="1"/>
  <c r="BE314" i="1"/>
  <c r="AZ306" i="1"/>
  <c r="BH306" i="1"/>
  <c r="BA306" i="1"/>
  <c r="BB306" i="1"/>
  <c r="AV306" i="1"/>
  <c r="BD306" i="1"/>
  <c r="AX306" i="1"/>
  <c r="BF306" i="1"/>
  <c r="BG306" i="1"/>
  <c r="AW306" i="1"/>
  <c r="AY306" i="1"/>
  <c r="BE306" i="1"/>
  <c r="BC306" i="1"/>
  <c r="AZ298" i="1"/>
  <c r="BH298" i="1"/>
  <c r="BA298" i="1"/>
  <c r="BB298" i="1"/>
  <c r="AV298" i="1"/>
  <c r="BD298" i="1"/>
  <c r="AX298" i="1"/>
  <c r="BF298" i="1"/>
  <c r="BE298" i="1"/>
  <c r="BG298" i="1"/>
  <c r="AW298" i="1"/>
  <c r="BC298" i="1"/>
  <c r="AY298" i="1"/>
  <c r="AY290" i="1"/>
  <c r="BG290" i="1"/>
  <c r="AZ290" i="1"/>
  <c r="BH290" i="1"/>
  <c r="BA290" i="1"/>
  <c r="BB290" i="1"/>
  <c r="BC290" i="1"/>
  <c r="AV290" i="1"/>
  <c r="BD290" i="1"/>
  <c r="AX290" i="1"/>
  <c r="BF290" i="1"/>
  <c r="AW290" i="1"/>
  <c r="BE290" i="1"/>
  <c r="AU282" i="1"/>
  <c r="AY282" i="1"/>
  <c r="BG282" i="1"/>
  <c r="AZ282" i="1"/>
  <c r="BH282" i="1"/>
  <c r="BA282" i="1"/>
  <c r="BB282" i="1"/>
  <c r="BC282" i="1"/>
  <c r="AV282" i="1"/>
  <c r="BD282" i="1"/>
  <c r="AX282" i="1"/>
  <c r="BF282" i="1"/>
  <c r="BE282" i="1"/>
  <c r="AW282" i="1"/>
  <c r="AV274" i="1"/>
  <c r="BD274" i="1"/>
  <c r="AW274" i="1"/>
  <c r="BE274" i="1"/>
  <c r="BA274" i="1"/>
  <c r="BH274" i="1"/>
  <c r="AX274" i="1"/>
  <c r="AY274" i="1"/>
  <c r="AZ274" i="1"/>
  <c r="BB274" i="1"/>
  <c r="BC274" i="1"/>
  <c r="BG274" i="1"/>
  <c r="BF274" i="1"/>
  <c r="AV266" i="1"/>
  <c r="BD266" i="1"/>
  <c r="AW266" i="1"/>
  <c r="BE266" i="1"/>
  <c r="AX266" i="1"/>
  <c r="BF266" i="1"/>
  <c r="BA266" i="1"/>
  <c r="BC266" i="1"/>
  <c r="BG266" i="1"/>
  <c r="BH266" i="1"/>
  <c r="AY266" i="1"/>
  <c r="BB266" i="1"/>
  <c r="AZ266" i="1"/>
  <c r="AU258" i="1"/>
  <c r="AV258" i="1"/>
  <c r="BD258" i="1"/>
  <c r="AW258" i="1"/>
  <c r="BE258" i="1"/>
  <c r="AX258" i="1"/>
  <c r="BF258" i="1"/>
  <c r="BA258" i="1"/>
  <c r="AY258" i="1"/>
  <c r="AZ258" i="1"/>
  <c r="BB258" i="1"/>
  <c r="BC258" i="1"/>
  <c r="BG258" i="1"/>
  <c r="BH258" i="1"/>
  <c r="AV250" i="1"/>
  <c r="BD250" i="1"/>
  <c r="AW250" i="1"/>
  <c r="BE250" i="1"/>
  <c r="AX250" i="1"/>
  <c r="BF250" i="1"/>
  <c r="BA250" i="1"/>
  <c r="BC250" i="1"/>
  <c r="BG250" i="1"/>
  <c r="BH250" i="1"/>
  <c r="AY250" i="1"/>
  <c r="BB250" i="1"/>
  <c r="AZ250" i="1"/>
  <c r="AU242" i="1"/>
  <c r="AV242" i="1"/>
  <c r="BD242" i="1"/>
  <c r="AW242" i="1"/>
  <c r="BE242" i="1"/>
  <c r="AX242" i="1"/>
  <c r="BF242" i="1"/>
  <c r="BA242" i="1"/>
  <c r="AY242" i="1"/>
  <c r="AZ242" i="1"/>
  <c r="BB242" i="1"/>
  <c r="BC242" i="1"/>
  <c r="BG242" i="1"/>
  <c r="BH242" i="1"/>
  <c r="AU234" i="1"/>
  <c r="BC234" i="1"/>
  <c r="AV234" i="1"/>
  <c r="BD234" i="1"/>
  <c r="AW234" i="1"/>
  <c r="BE234" i="1"/>
  <c r="AX234" i="1"/>
  <c r="BF234" i="1"/>
  <c r="BA234" i="1"/>
  <c r="BB234" i="1"/>
  <c r="BG234" i="1"/>
  <c r="BH234" i="1"/>
  <c r="AZ234" i="1"/>
  <c r="AY234" i="1"/>
  <c r="AU226" i="1"/>
  <c r="BC226" i="1"/>
  <c r="AV226" i="1"/>
  <c r="BD226" i="1"/>
  <c r="AW226" i="1"/>
  <c r="BE226" i="1"/>
  <c r="AX226" i="1"/>
  <c r="BF226" i="1"/>
  <c r="BA226" i="1"/>
  <c r="AZ226" i="1"/>
  <c r="BB226" i="1"/>
  <c r="BG226" i="1"/>
  <c r="BH226" i="1"/>
  <c r="AY226" i="1"/>
  <c r="BB218" i="1"/>
  <c r="BC218" i="1"/>
  <c r="AV218" i="1"/>
  <c r="BD218" i="1"/>
  <c r="AW218" i="1"/>
  <c r="BE218" i="1"/>
  <c r="AX218" i="1"/>
  <c r="BF218" i="1"/>
  <c r="BA218" i="1"/>
  <c r="AZ218" i="1"/>
  <c r="BG218" i="1"/>
  <c r="BH218" i="1"/>
  <c r="AY218" i="1"/>
  <c r="BB210" i="1"/>
  <c r="BC210" i="1"/>
  <c r="AV210" i="1"/>
  <c r="BD210" i="1"/>
  <c r="AW210" i="1"/>
  <c r="BE210" i="1"/>
  <c r="AX210" i="1"/>
  <c r="BF210" i="1"/>
  <c r="BA210" i="1"/>
  <c r="BH210" i="1"/>
  <c r="AY210" i="1"/>
  <c r="BG210" i="1"/>
  <c r="AZ210" i="1"/>
  <c r="BA202" i="1"/>
  <c r="AV202" i="1"/>
  <c r="BE202" i="1"/>
  <c r="AW202" i="1"/>
  <c r="BF202" i="1"/>
  <c r="AX202" i="1"/>
  <c r="BG202" i="1"/>
  <c r="AY202" i="1"/>
  <c r="BH202" i="1"/>
  <c r="AZ202" i="1"/>
  <c r="BD202" i="1"/>
  <c r="BB202" i="1"/>
  <c r="BC202" i="1"/>
  <c r="BA194" i="1"/>
  <c r="BB194" i="1"/>
  <c r="AV194" i="1"/>
  <c r="BD194" i="1"/>
  <c r="BE194" i="1"/>
  <c r="BF194" i="1"/>
  <c r="BG194" i="1"/>
  <c r="AW194" i="1"/>
  <c r="BH194" i="1"/>
  <c r="AX194" i="1"/>
  <c r="AY194" i="1"/>
  <c r="BC194" i="1"/>
  <c r="AZ194" i="1"/>
  <c r="BA186" i="1"/>
  <c r="BB186" i="1"/>
  <c r="AV186" i="1"/>
  <c r="BD186" i="1"/>
  <c r="BF186" i="1"/>
  <c r="BG186" i="1"/>
  <c r="AW186" i="1"/>
  <c r="BH186" i="1"/>
  <c r="AX186" i="1"/>
  <c r="AY186" i="1"/>
  <c r="AZ186" i="1"/>
  <c r="BE186" i="1"/>
  <c r="BC186" i="1"/>
  <c r="AV178" i="1"/>
  <c r="AY178" i="1"/>
  <c r="BA178" i="1"/>
  <c r="BB178" i="1"/>
  <c r="BD178" i="1"/>
  <c r="BG178" i="1"/>
  <c r="BH178" i="1"/>
  <c r="AW178" i="1"/>
  <c r="AX178" i="1"/>
  <c r="AZ178" i="1"/>
  <c r="BC178" i="1"/>
  <c r="BF178" i="1"/>
  <c r="BE178" i="1"/>
  <c r="BB170" i="1"/>
  <c r="AV170" i="1"/>
  <c r="BD170" i="1"/>
  <c r="AY170" i="1"/>
  <c r="BG170" i="1"/>
  <c r="BC170" i="1"/>
  <c r="BE170" i="1"/>
  <c r="BF170" i="1"/>
  <c r="BH170" i="1"/>
  <c r="AX170" i="1"/>
  <c r="AW170" i="1"/>
  <c r="AZ170" i="1"/>
  <c r="BA170" i="1"/>
  <c r="BB162" i="1"/>
  <c r="AV162" i="1"/>
  <c r="BD162" i="1"/>
  <c r="AY162" i="1"/>
  <c r="BG162" i="1"/>
  <c r="BE162" i="1"/>
  <c r="BF162" i="1"/>
  <c r="BH162" i="1"/>
  <c r="AW162" i="1"/>
  <c r="AZ162" i="1"/>
  <c r="AX162" i="1"/>
  <c r="BA162" i="1"/>
  <c r="BC162" i="1"/>
  <c r="AV154" i="1"/>
  <c r="BD154" i="1"/>
  <c r="AW154" i="1"/>
  <c r="BE154" i="1"/>
  <c r="BA154" i="1"/>
  <c r="BG154" i="1"/>
  <c r="AX154" i="1"/>
  <c r="BB154" i="1"/>
  <c r="AY154" i="1"/>
  <c r="AZ154" i="1"/>
  <c r="BC154" i="1"/>
  <c r="BH154" i="1"/>
  <c r="BF154" i="1"/>
  <c r="AV146" i="1"/>
  <c r="BD146" i="1"/>
  <c r="AW146" i="1"/>
  <c r="BE146" i="1"/>
  <c r="BA146" i="1"/>
  <c r="BH146" i="1"/>
  <c r="AY146" i="1"/>
  <c r="BC146" i="1"/>
  <c r="AX146" i="1"/>
  <c r="AZ146" i="1"/>
  <c r="BB146" i="1"/>
  <c r="BF146" i="1"/>
  <c r="BG146" i="1"/>
  <c r="AV138" i="1"/>
  <c r="BD138" i="1"/>
  <c r="AW138" i="1"/>
  <c r="BE138" i="1"/>
  <c r="BA138" i="1"/>
  <c r="AX138" i="1"/>
  <c r="AZ138" i="1"/>
  <c r="BF138" i="1"/>
  <c r="AY138" i="1"/>
  <c r="BB138" i="1"/>
  <c r="BC138" i="1"/>
  <c r="BG138" i="1"/>
  <c r="BH138" i="1"/>
  <c r="AY130" i="1"/>
  <c r="BG130" i="1"/>
  <c r="AZ130" i="1"/>
  <c r="BA130" i="1"/>
  <c r="AV130" i="1"/>
  <c r="BE130" i="1"/>
  <c r="BH130" i="1"/>
  <c r="AW130" i="1"/>
  <c r="BC130" i="1"/>
  <c r="AX130" i="1"/>
  <c r="BB130" i="1"/>
  <c r="BD130" i="1"/>
  <c r="BF130" i="1"/>
  <c r="AU122" i="1"/>
  <c r="AX122" i="1"/>
  <c r="BF122" i="1"/>
  <c r="AY122" i="1"/>
  <c r="BG122" i="1"/>
  <c r="BA122" i="1"/>
  <c r="BE122" i="1"/>
  <c r="BH122" i="1"/>
  <c r="BB122" i="1"/>
  <c r="AW122" i="1"/>
  <c r="BC122" i="1"/>
  <c r="BD122" i="1"/>
  <c r="AV122" i="1"/>
  <c r="AZ122" i="1"/>
  <c r="AX114" i="1"/>
  <c r="BF114" i="1"/>
  <c r="AY114" i="1"/>
  <c r="BG114" i="1"/>
  <c r="BA114" i="1"/>
  <c r="BH114" i="1"/>
  <c r="AV114" i="1"/>
  <c r="BC114" i="1"/>
  <c r="AZ114" i="1"/>
  <c r="BD114" i="1"/>
  <c r="AW114" i="1"/>
  <c r="BB114" i="1"/>
  <c r="BE114" i="1"/>
  <c r="AX106" i="1"/>
  <c r="BF106" i="1"/>
  <c r="AY106" i="1"/>
  <c r="BG106" i="1"/>
  <c r="BA106" i="1"/>
  <c r="AV106" i="1"/>
  <c r="BD106" i="1"/>
  <c r="BC106" i="1"/>
  <c r="AZ106" i="1"/>
  <c r="BE106" i="1"/>
  <c r="BB106" i="1"/>
  <c r="BH106" i="1"/>
  <c r="AW106" i="1"/>
  <c r="AU98" i="1"/>
  <c r="AX98" i="1"/>
  <c r="BF98" i="1"/>
  <c r="AY98" i="1"/>
  <c r="BG98" i="1"/>
  <c r="BA98" i="1"/>
  <c r="AV98" i="1"/>
  <c r="BD98" i="1"/>
  <c r="BB98" i="1"/>
  <c r="BC98" i="1"/>
  <c r="AZ98" i="1"/>
  <c r="BH98" i="1"/>
  <c r="AW98" i="1"/>
  <c r="BE98" i="1"/>
  <c r="BC90" i="1"/>
  <c r="AV90" i="1"/>
  <c r="BD90" i="1"/>
  <c r="AW90" i="1"/>
  <c r="BE90" i="1"/>
  <c r="AX90" i="1"/>
  <c r="BF90" i="1"/>
  <c r="AY90" i="1"/>
  <c r="BG90" i="1"/>
  <c r="AZ90" i="1"/>
  <c r="BH90" i="1"/>
  <c r="BB90" i="1"/>
  <c r="BA90" i="1"/>
  <c r="BC82" i="1"/>
  <c r="AV82" i="1"/>
  <c r="BD82" i="1"/>
  <c r="AW82" i="1"/>
  <c r="BE82" i="1"/>
  <c r="AX82" i="1"/>
  <c r="BF82" i="1"/>
  <c r="AY82" i="1"/>
  <c r="BG82" i="1"/>
  <c r="BB82" i="1"/>
  <c r="AZ82" i="1"/>
  <c r="BA82" i="1"/>
  <c r="BH82" i="1"/>
  <c r="BB74" i="1"/>
  <c r="BC74" i="1"/>
  <c r="AV74" i="1"/>
  <c r="BD74" i="1"/>
  <c r="AW74" i="1"/>
  <c r="BE74" i="1"/>
  <c r="AX74" i="1"/>
  <c r="BF74" i="1"/>
  <c r="AY74" i="1"/>
  <c r="BG74" i="1"/>
  <c r="AZ74" i="1"/>
  <c r="BA74" i="1"/>
  <c r="BH74" i="1"/>
  <c r="AU66" i="1"/>
  <c r="BB66" i="1"/>
  <c r="BC66" i="1"/>
  <c r="AV66" i="1"/>
  <c r="BD66" i="1"/>
  <c r="AW66" i="1"/>
  <c r="BE66" i="1"/>
  <c r="AX66" i="1"/>
  <c r="BF66" i="1"/>
  <c r="AY66" i="1"/>
  <c r="BG66" i="1"/>
  <c r="BH66" i="1"/>
  <c r="BA66" i="1"/>
  <c r="AZ66" i="1"/>
  <c r="AV58" i="1"/>
  <c r="AY58" i="1"/>
  <c r="BB58" i="1"/>
  <c r="BC58" i="1"/>
  <c r="BD58" i="1"/>
  <c r="BE58" i="1"/>
  <c r="AW58" i="1"/>
  <c r="BF58" i="1"/>
  <c r="AX58" i="1"/>
  <c r="BG58" i="1"/>
  <c r="AZ58" i="1"/>
  <c r="BA58" i="1"/>
  <c r="BH58" i="1"/>
  <c r="BA50" i="1"/>
  <c r="BB50" i="1"/>
  <c r="BC50" i="1"/>
  <c r="AV50" i="1"/>
  <c r="BD50" i="1"/>
  <c r="AY50" i="1"/>
  <c r="BG50" i="1"/>
  <c r="BE50" i="1"/>
  <c r="BF50" i="1"/>
  <c r="BH50" i="1"/>
  <c r="AW50" i="1"/>
  <c r="AX50" i="1"/>
  <c r="AZ50" i="1"/>
  <c r="AU42" i="1"/>
  <c r="BA42" i="1"/>
  <c r="BB42" i="1"/>
  <c r="BC42" i="1"/>
  <c r="AV42" i="1"/>
  <c r="BD42" i="1"/>
  <c r="AY42" i="1"/>
  <c r="BG42" i="1"/>
  <c r="AZ42" i="1"/>
  <c r="BE42" i="1"/>
  <c r="BF42" i="1"/>
  <c r="BH42" i="1"/>
  <c r="AW42" i="1"/>
  <c r="AX42" i="1"/>
  <c r="BA34" i="1"/>
  <c r="BB34" i="1"/>
  <c r="BC34" i="1"/>
  <c r="AV34" i="1"/>
  <c r="BD34" i="1"/>
  <c r="AY34" i="1"/>
  <c r="BG34" i="1"/>
  <c r="AX34" i="1"/>
  <c r="AZ34" i="1"/>
  <c r="BE34" i="1"/>
  <c r="BF34" i="1"/>
  <c r="BH34" i="1"/>
  <c r="AW34" i="1"/>
  <c r="AU26" i="1"/>
  <c r="AZ26" i="1"/>
  <c r="BH26" i="1"/>
  <c r="BA26" i="1"/>
  <c r="BB26" i="1"/>
  <c r="BC26" i="1"/>
  <c r="AV26" i="1"/>
  <c r="BD26" i="1"/>
  <c r="AW26" i="1"/>
  <c r="BE26" i="1"/>
  <c r="AY26" i="1"/>
  <c r="BG26" i="1"/>
  <c r="AX26" i="1"/>
  <c r="BF26" i="1"/>
  <c r="AU18" i="1"/>
  <c r="AZ18" i="1"/>
  <c r="BH18" i="1"/>
  <c r="BA18" i="1"/>
  <c r="BB18" i="1"/>
  <c r="BC18" i="1"/>
  <c r="AV18" i="1"/>
  <c r="BD18" i="1"/>
  <c r="AW18" i="1"/>
  <c r="BE18" i="1"/>
  <c r="AY18" i="1"/>
  <c r="BG18" i="1"/>
  <c r="AX18" i="1"/>
  <c r="BF18" i="1"/>
  <c r="AU10" i="1"/>
  <c r="AZ10" i="1"/>
  <c r="BH10" i="1"/>
  <c r="BA10" i="1"/>
  <c r="BB10" i="1"/>
  <c r="BC10" i="1"/>
  <c r="AV10" i="1"/>
  <c r="BD10" i="1"/>
  <c r="AW10" i="1"/>
  <c r="BE10" i="1"/>
  <c r="AY10" i="1"/>
  <c r="BG10" i="1"/>
  <c r="AX10" i="1"/>
  <c r="BF10" i="1"/>
  <c r="AU372" i="1"/>
  <c r="AU413" i="1"/>
  <c r="AU397" i="1"/>
  <c r="AU54" i="1"/>
  <c r="BG5" i="1"/>
  <c r="BH5" i="1"/>
  <c r="AU127" i="1"/>
  <c r="AU440" i="1"/>
  <c r="AU344" i="1"/>
  <c r="AU186" i="1"/>
  <c r="AU58" i="1"/>
  <c r="AU427" i="1"/>
  <c r="AU363" i="1"/>
  <c r="AU83" i="1"/>
  <c r="AU357" i="1"/>
  <c r="AU101" i="1"/>
  <c r="AU254" i="1"/>
  <c r="AU246" i="1"/>
  <c r="AU190" i="1"/>
  <c r="AU263" i="1"/>
  <c r="AU386" i="1"/>
  <c r="AU491" i="1"/>
  <c r="AU453" i="1"/>
  <c r="AU389" i="1"/>
  <c r="BE5" i="1"/>
  <c r="BF5" i="1"/>
  <c r="AU383" i="1"/>
  <c r="AU120" i="1"/>
  <c r="AU129" i="1"/>
  <c r="AU19" i="1"/>
  <c r="AU167" i="1"/>
  <c r="AU259" i="1"/>
  <c r="AU43" i="1"/>
  <c r="AU398" i="1"/>
  <c r="BD5" i="1"/>
  <c r="AU432" i="1"/>
  <c r="AU360" i="1"/>
  <c r="AU112" i="1"/>
  <c r="AU331" i="1"/>
  <c r="AU171" i="1"/>
  <c r="AU27" i="1"/>
  <c r="AU500" i="1"/>
  <c r="AU436" i="1"/>
  <c r="AU380" i="1"/>
  <c r="AU244" i="1"/>
  <c r="AU430" i="1"/>
  <c r="AU414" i="1"/>
  <c r="AU230" i="1"/>
  <c r="AU150" i="1"/>
  <c r="AU170" i="1"/>
  <c r="AU428" i="1"/>
  <c r="AU396" i="1"/>
  <c r="AU284" i="1"/>
  <c r="AU142" i="1"/>
  <c r="AU78" i="1"/>
  <c r="AU46" i="1"/>
  <c r="AU177" i="1"/>
  <c r="AU339" i="1"/>
  <c r="AU485" i="1"/>
  <c r="AU405" i="1"/>
  <c r="AU293" i="1"/>
  <c r="AU221" i="1"/>
  <c r="AU487" i="1"/>
  <c r="AU423" i="1"/>
  <c r="AU239" i="1"/>
  <c r="AU379" i="1"/>
  <c r="AU307" i="1"/>
  <c r="AU465" i="1"/>
  <c r="AU441" i="1"/>
  <c r="AU299" i="1"/>
  <c r="AU445" i="1"/>
  <c r="AU253" i="1"/>
  <c r="AU213" i="1"/>
  <c r="AU359" i="1"/>
  <c r="AU185" i="1"/>
  <c r="AU435" i="1"/>
  <c r="AU387" i="1"/>
  <c r="AU163" i="1"/>
  <c r="AU44" i="1"/>
  <c r="AU29" i="1"/>
  <c r="AU329" i="1"/>
  <c r="AU233" i="1"/>
  <c r="AU89" i="1"/>
  <c r="AU402" i="1"/>
  <c r="AU394" i="1"/>
  <c r="AU346" i="1"/>
  <c r="AU338" i="1"/>
  <c r="AU250" i="1"/>
  <c r="AU218" i="1"/>
  <c r="AU178" i="1"/>
  <c r="AU74" i="1"/>
  <c r="AU179" i="1"/>
  <c r="AU408" i="1"/>
  <c r="AU384" i="1"/>
  <c r="AU288" i="1"/>
  <c r="AU128" i="1"/>
  <c r="AU64" i="1"/>
  <c r="AU283" i="1"/>
  <c r="AU59" i="1"/>
  <c r="AU51" i="1"/>
  <c r="AU327" i="1"/>
  <c r="AU265" i="1"/>
  <c r="AU130" i="1"/>
  <c r="AU452" i="1"/>
  <c r="AU180" i="1"/>
  <c r="AU148" i="1"/>
  <c r="AU140" i="1"/>
  <c r="BB5" i="1"/>
  <c r="BC5" i="1"/>
  <c r="AU391" i="1"/>
  <c r="AU295" i="1"/>
  <c r="AU255" i="1"/>
  <c r="AU247" i="1"/>
  <c r="AU63" i="1"/>
  <c r="AU401" i="1"/>
  <c r="AU321" i="1"/>
  <c r="AU475" i="1"/>
  <c r="AU115" i="1"/>
  <c r="AU21" i="1"/>
  <c r="AU407" i="1"/>
  <c r="AU151" i="1"/>
  <c r="AU467" i="1"/>
  <c r="AU459" i="1"/>
  <c r="AU251" i="1"/>
  <c r="AU235" i="1"/>
  <c r="AU211" i="1"/>
  <c r="AU245" i="1"/>
  <c r="AU165" i="1"/>
  <c r="AU157" i="1"/>
  <c r="AU473" i="1"/>
  <c r="AU425" i="1"/>
  <c r="AU345" i="1"/>
  <c r="AU225" i="1"/>
  <c r="AU209" i="1"/>
  <c r="AU153" i="1"/>
  <c r="AU57" i="1"/>
  <c r="AU146" i="1"/>
  <c r="AU469" i="1"/>
  <c r="AU189" i="1"/>
  <c r="AU125" i="1"/>
  <c r="AU77" i="1"/>
  <c r="AU463" i="1"/>
  <c r="AU399" i="1"/>
  <c r="AU319" i="1"/>
  <c r="AU200" i="1"/>
  <c r="AU355" i="1"/>
  <c r="AU291" i="1"/>
  <c r="AU309" i="1"/>
  <c r="AU133" i="1"/>
  <c r="AU93" i="1"/>
  <c r="BA5" i="1"/>
  <c r="AU447" i="1"/>
  <c r="AU161" i="1"/>
  <c r="AU105" i="1"/>
  <c r="AU49" i="1"/>
  <c r="AU9" i="1"/>
  <c r="AU298" i="1"/>
  <c r="AU210" i="1"/>
  <c r="AU202" i="1"/>
  <c r="AU106" i="1"/>
  <c r="AU82" i="1"/>
  <c r="AU52" i="1"/>
  <c r="AU261" i="1"/>
  <c r="AU13" i="1"/>
  <c r="AU175" i="1"/>
  <c r="AU499" i="1"/>
  <c r="AU187" i="1"/>
  <c r="AU131" i="1"/>
  <c r="AU100" i="1"/>
  <c r="AU173" i="1"/>
  <c r="AU191" i="1"/>
  <c r="AU103" i="1"/>
  <c r="AU39" i="1"/>
  <c r="AU353" i="1"/>
  <c r="AU297" i="1"/>
  <c r="AU97" i="1"/>
  <c r="AU315" i="1"/>
  <c r="AU275" i="1"/>
  <c r="AU99" i="1"/>
  <c r="AU183" i="1"/>
  <c r="AY5" i="1"/>
  <c r="AZ5" i="1"/>
  <c r="AU497" i="1"/>
  <c r="AU305" i="1"/>
  <c r="AU281" i="1"/>
  <c r="AU169" i="1"/>
  <c r="AU81" i="1"/>
  <c r="AU466" i="1"/>
  <c r="AU370" i="1"/>
  <c r="AU431" i="1"/>
  <c r="AU266" i="1"/>
  <c r="AU50" i="1"/>
  <c r="AU34" i="1"/>
  <c r="AU501" i="1"/>
  <c r="AU437" i="1"/>
  <c r="AU301" i="1"/>
  <c r="AU277" i="1"/>
  <c r="AU117" i="1"/>
  <c r="AU109" i="1"/>
  <c r="AU478" i="1"/>
  <c r="AU415" i="1"/>
  <c r="AU271" i="1"/>
  <c r="AU249" i="1"/>
  <c r="AU137" i="1"/>
  <c r="AU347" i="1"/>
  <c r="AU219" i="1"/>
  <c r="AU107" i="1"/>
  <c r="AU461" i="1"/>
  <c r="AU181" i="1"/>
  <c r="AU85" i="1"/>
  <c r="AW5" i="1"/>
  <c r="AX5" i="1"/>
  <c r="AU335" i="1"/>
  <c r="AU231" i="1"/>
  <c r="AU223" i="1"/>
  <c r="AU215" i="1"/>
  <c r="AU489" i="1"/>
  <c r="AU385" i="1"/>
  <c r="AU73" i="1"/>
  <c r="AU322" i="1"/>
  <c r="AU451" i="1"/>
  <c r="AU411" i="1"/>
  <c r="AU395" i="1"/>
  <c r="AU227" i="1"/>
  <c r="AU69" i="1"/>
  <c r="AU294" i="1"/>
  <c r="AU375" i="1"/>
  <c r="AU367" i="1"/>
  <c r="AU55" i="1"/>
  <c r="AU449" i="1"/>
  <c r="AU313" i="1"/>
  <c r="AU217" i="1"/>
  <c r="AU121" i="1"/>
  <c r="AU381" i="1"/>
  <c r="AU285" i="1"/>
  <c r="AU205" i="1"/>
  <c r="AU302" i="1"/>
  <c r="AU193" i="1"/>
  <c r="AU362" i="1"/>
  <c r="AU493" i="1"/>
  <c r="AU349" i="1"/>
  <c r="AU341" i="1"/>
  <c r="AU333" i="1"/>
  <c r="AU325" i="1"/>
  <c r="AU71" i="1"/>
  <c r="AU457" i="1"/>
  <c r="AU393" i="1"/>
  <c r="AU377" i="1"/>
  <c r="AU91" i="1"/>
  <c r="AU35" i="1"/>
  <c r="AU237" i="1"/>
  <c r="AU53" i="1"/>
  <c r="AU470" i="1"/>
  <c r="AU390" i="1"/>
  <c r="AU5" i="1"/>
  <c r="AV5" i="1"/>
  <c r="AU279" i="1"/>
  <c r="AU207" i="1"/>
  <c r="AU143" i="1"/>
  <c r="AU95" i="1"/>
  <c r="AU47" i="1"/>
  <c r="AU31" i="1"/>
  <c r="AU23" i="1"/>
  <c r="AU392" i="1"/>
  <c r="AU168" i="1"/>
  <c r="AU136" i="1"/>
  <c r="AU201" i="1"/>
  <c r="AU145" i="1"/>
  <c r="AU403" i="1"/>
  <c r="AU492" i="1"/>
  <c r="AU444" i="1"/>
  <c r="AU212" i="1"/>
  <c r="AU471" i="1"/>
  <c r="AU119" i="1"/>
  <c r="AU79" i="1"/>
  <c r="AU7" i="1"/>
  <c r="AU481" i="1"/>
  <c r="AU289" i="1"/>
  <c r="AU25" i="1"/>
  <c r="AU274" i="1"/>
  <c r="AU420" i="1"/>
  <c r="AU12" i="1"/>
  <c r="AU406" i="1"/>
  <c r="AU182" i="1"/>
  <c r="AU70" i="1"/>
  <c r="AU496" i="1"/>
  <c r="AU424" i="1"/>
  <c r="AU280" i="1"/>
  <c r="AU176" i="1"/>
  <c r="AU194" i="1"/>
  <c r="AU138" i="1"/>
  <c r="AU20" i="1"/>
  <c r="AU454" i="1"/>
  <c r="AU446" i="1"/>
  <c r="AU198" i="1"/>
  <c r="AU134" i="1"/>
  <c r="AU110" i="1"/>
  <c r="AU311" i="1"/>
  <c r="AU162" i="1"/>
  <c r="AU114" i="1"/>
  <c r="AU90" i="1"/>
  <c r="AU220" i="1"/>
  <c r="AU382" i="1"/>
  <c r="AU286" i="1"/>
  <c r="AU270" i="1"/>
  <c r="AU118" i="1"/>
  <c r="AU352" i="1"/>
  <c r="AU232" i="1"/>
  <c r="AU184" i="1"/>
  <c r="AU144" i="1"/>
  <c r="AU104" i="1"/>
  <c r="AU96" i="1"/>
  <c r="AU306" i="1"/>
  <c r="AU67" i="1"/>
  <c r="AU476" i="1"/>
  <c r="AU468" i="1"/>
  <c r="AU364" i="1"/>
  <c r="AU356" i="1"/>
  <c r="AU503" i="1"/>
  <c r="AU495" i="1"/>
  <c r="AU199" i="1"/>
  <c r="AU111" i="1"/>
  <c r="AU248" i="1"/>
  <c r="AU224" i="1"/>
  <c r="AU160" i="1"/>
  <c r="AU80" i="1"/>
  <c r="AU498" i="1"/>
  <c r="AU458" i="1"/>
  <c r="AU434" i="1"/>
  <c r="AU426" i="1"/>
  <c r="AU354" i="1"/>
  <c r="AU404" i="1"/>
  <c r="AU276" i="1"/>
  <c r="AU188" i="1"/>
  <c r="AU132" i="1"/>
  <c r="AU438" i="1"/>
  <c r="AU166" i="1"/>
  <c r="AU86" i="1"/>
  <c r="AU38" i="1"/>
  <c r="AU87" i="1"/>
  <c r="AU152" i="1"/>
  <c r="AU56" i="1"/>
  <c r="AU65" i="1"/>
  <c r="AU41" i="1"/>
  <c r="AU17" i="1"/>
  <c r="AU147" i="1"/>
  <c r="AU123" i="1"/>
  <c r="AU477" i="1"/>
  <c r="AU421" i="1"/>
  <c r="AU317" i="1"/>
  <c r="AU374" i="1"/>
  <c r="AU262" i="1"/>
  <c r="AU464" i="1"/>
  <c r="AU474" i="1"/>
  <c r="AU418" i="1"/>
  <c r="AU410" i="1"/>
  <c r="AU290" i="1"/>
  <c r="AU154" i="1"/>
  <c r="AU267" i="1"/>
  <c r="AU486" i="1"/>
  <c r="AU350" i="1"/>
  <c r="AU342" i="1"/>
  <c r="AU238" i="1"/>
  <c r="AU174" i="1"/>
  <c r="AU126" i="1"/>
  <c r="AU328" i="1"/>
  <c r="AU304" i="1"/>
  <c r="AU264" i="1"/>
  <c r="AK498" i="1"/>
  <c r="AL498" i="1"/>
  <c r="AM498" i="1"/>
  <c r="AN498" i="1"/>
  <c r="AO498" i="1"/>
  <c r="AP498" i="1"/>
  <c r="AL474" i="1"/>
  <c r="AN474" i="1"/>
  <c r="AP474" i="1"/>
  <c r="AK474" i="1"/>
  <c r="AO474" i="1"/>
  <c r="AM474" i="1"/>
  <c r="AL499" i="1"/>
  <c r="AM499" i="1"/>
  <c r="AN499" i="1"/>
  <c r="AO499" i="1"/>
  <c r="AP499" i="1"/>
  <c r="AK499" i="1"/>
  <c r="AN500" i="1"/>
  <c r="AO500" i="1"/>
  <c r="AP500" i="1"/>
  <c r="AK500" i="1"/>
  <c r="AL500" i="1"/>
  <c r="AM500" i="1"/>
  <c r="AP492" i="1"/>
  <c r="AN492" i="1"/>
  <c r="AK492" i="1"/>
  <c r="AL492" i="1"/>
  <c r="AM492" i="1"/>
  <c r="AO492" i="1"/>
  <c r="AP484" i="1"/>
  <c r="AL484" i="1"/>
  <c r="AM484" i="1"/>
  <c r="AN484" i="1"/>
  <c r="AO484" i="1"/>
  <c r="AK484" i="1"/>
  <c r="AP476" i="1"/>
  <c r="AL476" i="1"/>
  <c r="AM476" i="1"/>
  <c r="AN476" i="1"/>
  <c r="AO476" i="1"/>
  <c r="AK476" i="1"/>
  <c r="AP468" i="1"/>
  <c r="AL468" i="1"/>
  <c r="AM468" i="1"/>
  <c r="AN468" i="1"/>
  <c r="AO468" i="1"/>
  <c r="AK468" i="1"/>
  <c r="AP460" i="1"/>
  <c r="AL460" i="1"/>
  <c r="AM460" i="1"/>
  <c r="AN460" i="1"/>
  <c r="AO460" i="1"/>
  <c r="AK460" i="1"/>
  <c r="AP452" i="1"/>
  <c r="AL452" i="1"/>
  <c r="AM452" i="1"/>
  <c r="AN452" i="1"/>
  <c r="AO452" i="1"/>
  <c r="AK452" i="1"/>
  <c r="AP444" i="1"/>
  <c r="AL444" i="1"/>
  <c r="AM444" i="1"/>
  <c r="AN444" i="1"/>
  <c r="AO444" i="1"/>
  <c r="AK444" i="1"/>
  <c r="AP436" i="1"/>
  <c r="AL436" i="1"/>
  <c r="AM436" i="1"/>
  <c r="AN436" i="1"/>
  <c r="AO436" i="1"/>
  <c r="AK436" i="1"/>
  <c r="AM428" i="1"/>
  <c r="AL428" i="1"/>
  <c r="AO428" i="1"/>
  <c r="AK428" i="1"/>
  <c r="AN428" i="1"/>
  <c r="AP428" i="1"/>
  <c r="AK420" i="1"/>
  <c r="AM420" i="1"/>
  <c r="AN420" i="1"/>
  <c r="AO420" i="1"/>
  <c r="AL420" i="1"/>
  <c r="AP420" i="1"/>
  <c r="AK412" i="1"/>
  <c r="AM412" i="1"/>
  <c r="AN412" i="1"/>
  <c r="AO412" i="1"/>
  <c r="AL412" i="1"/>
  <c r="AP412" i="1"/>
  <c r="AK404" i="1"/>
  <c r="AM404" i="1"/>
  <c r="AN404" i="1"/>
  <c r="AO404" i="1"/>
  <c r="AL404" i="1"/>
  <c r="AP404" i="1"/>
  <c r="AK396" i="1"/>
  <c r="AM396" i="1"/>
  <c r="AN396" i="1"/>
  <c r="AO396" i="1"/>
  <c r="AL396" i="1"/>
  <c r="AP396" i="1"/>
  <c r="AK388" i="1"/>
  <c r="AM388" i="1"/>
  <c r="AN388" i="1"/>
  <c r="AO388" i="1"/>
  <c r="AL388" i="1"/>
  <c r="AP388" i="1"/>
  <c r="AK380" i="1"/>
  <c r="AM380" i="1"/>
  <c r="AN380" i="1"/>
  <c r="AO380" i="1"/>
  <c r="AL380" i="1"/>
  <c r="AP380" i="1"/>
  <c r="AK372" i="1"/>
  <c r="AM372" i="1"/>
  <c r="AN372" i="1"/>
  <c r="AO372" i="1"/>
  <c r="AL372" i="1"/>
  <c r="AP372" i="1"/>
  <c r="AK364" i="1"/>
  <c r="AM364" i="1"/>
  <c r="AN364" i="1"/>
  <c r="AO364" i="1"/>
  <c r="AL364" i="1"/>
  <c r="AP364" i="1"/>
  <c r="AO356" i="1"/>
  <c r="AK356" i="1"/>
  <c r="AL356" i="1"/>
  <c r="AM356" i="1"/>
  <c r="AN356" i="1"/>
  <c r="AP356" i="1"/>
  <c r="AO348" i="1"/>
  <c r="AK348" i="1"/>
  <c r="AL348" i="1"/>
  <c r="AM348" i="1"/>
  <c r="AN348" i="1"/>
  <c r="AP348" i="1"/>
  <c r="AO340" i="1"/>
  <c r="AK340" i="1"/>
  <c r="AL340" i="1"/>
  <c r="AM340" i="1"/>
  <c r="AN340" i="1"/>
  <c r="AP340" i="1"/>
  <c r="AO332" i="1"/>
  <c r="AK332" i="1"/>
  <c r="AL332" i="1"/>
  <c r="AM332" i="1"/>
  <c r="AN332" i="1"/>
  <c r="AP332" i="1"/>
  <c r="AN324" i="1"/>
  <c r="AO324" i="1"/>
  <c r="AP324" i="1"/>
  <c r="AK324" i="1"/>
  <c r="AL324" i="1"/>
  <c r="AM324" i="1"/>
  <c r="AN316" i="1"/>
  <c r="AO316" i="1"/>
  <c r="AP316" i="1"/>
  <c r="AK316" i="1"/>
  <c r="AL316" i="1"/>
  <c r="AM316" i="1"/>
  <c r="AN308" i="1"/>
  <c r="AO308" i="1"/>
  <c r="AP308" i="1"/>
  <c r="AK308" i="1"/>
  <c r="AL308" i="1"/>
  <c r="AM308" i="1"/>
  <c r="AN300" i="1"/>
  <c r="AO300" i="1"/>
  <c r="AP300" i="1"/>
  <c r="AK300" i="1"/>
  <c r="AL300" i="1"/>
  <c r="AM300" i="1"/>
  <c r="AN292" i="1"/>
  <c r="AO292" i="1"/>
  <c r="AP292" i="1"/>
  <c r="AK292" i="1"/>
  <c r="AL292" i="1"/>
  <c r="AM292" i="1"/>
  <c r="AN284" i="1"/>
  <c r="AO284" i="1"/>
  <c r="AP284" i="1"/>
  <c r="AK284" i="1"/>
  <c r="AL284" i="1"/>
  <c r="AM284" i="1"/>
  <c r="AN276" i="1"/>
  <c r="AO276" i="1"/>
  <c r="AP276" i="1"/>
  <c r="AK276" i="1"/>
  <c r="AL276" i="1"/>
  <c r="AM276" i="1"/>
  <c r="AL268" i="1"/>
  <c r="AM268" i="1"/>
  <c r="AN268" i="1"/>
  <c r="AO268" i="1"/>
  <c r="AP268" i="1"/>
  <c r="AK268" i="1"/>
  <c r="AL260" i="1"/>
  <c r="AM260" i="1"/>
  <c r="AN260" i="1"/>
  <c r="AO260" i="1"/>
  <c r="AP260" i="1"/>
  <c r="AK260" i="1"/>
  <c r="AO252" i="1"/>
  <c r="AP252" i="1"/>
  <c r="AK252" i="1"/>
  <c r="AM252" i="1"/>
  <c r="AN252" i="1"/>
  <c r="AL252" i="1"/>
  <c r="AO244" i="1"/>
  <c r="AP244" i="1"/>
  <c r="AK244" i="1"/>
  <c r="AM244" i="1"/>
  <c r="AN244" i="1"/>
  <c r="AL244" i="1"/>
  <c r="AO236" i="1"/>
  <c r="AP236" i="1"/>
  <c r="AK236" i="1"/>
  <c r="AM236" i="1"/>
  <c r="AN236" i="1"/>
  <c r="AL236" i="1"/>
  <c r="AO228" i="1"/>
  <c r="AP228" i="1"/>
  <c r="AK228" i="1"/>
  <c r="AM228" i="1"/>
  <c r="AN228" i="1"/>
  <c r="AL228" i="1"/>
  <c r="AO220" i="1"/>
  <c r="AP220" i="1"/>
  <c r="AK220" i="1"/>
  <c r="AM220" i="1"/>
  <c r="AN220" i="1"/>
  <c r="AL220" i="1"/>
  <c r="AO212" i="1"/>
  <c r="AP212" i="1"/>
  <c r="AK212" i="1"/>
  <c r="AM212" i="1"/>
  <c r="AN212" i="1"/>
  <c r="AL212" i="1"/>
  <c r="AO204" i="1"/>
  <c r="AP204" i="1"/>
  <c r="AK204" i="1"/>
  <c r="AM204" i="1"/>
  <c r="AN204" i="1"/>
  <c r="AL204" i="1"/>
  <c r="AM196" i="1"/>
  <c r="AO196" i="1"/>
  <c r="AK196" i="1"/>
  <c r="AL196" i="1"/>
  <c r="AP196" i="1"/>
  <c r="AN196" i="1"/>
  <c r="AM188" i="1"/>
  <c r="AO188" i="1"/>
  <c r="AL188" i="1"/>
  <c r="AN188" i="1"/>
  <c r="AK188" i="1"/>
  <c r="AP188" i="1"/>
  <c r="AM180" i="1"/>
  <c r="AO180" i="1"/>
  <c r="AK180" i="1"/>
  <c r="AP180" i="1"/>
  <c r="AL180" i="1"/>
  <c r="AN180" i="1"/>
  <c r="AM172" i="1"/>
  <c r="AO172" i="1"/>
  <c r="AN172" i="1"/>
  <c r="AP172" i="1"/>
  <c r="AL172" i="1"/>
  <c r="AK172" i="1"/>
  <c r="AM164" i="1"/>
  <c r="AO164" i="1"/>
  <c r="AK164" i="1"/>
  <c r="AL164" i="1"/>
  <c r="AN164" i="1"/>
  <c r="AP164" i="1"/>
  <c r="AM156" i="1"/>
  <c r="AO156" i="1"/>
  <c r="AK156" i="1"/>
  <c r="AL156" i="1"/>
  <c r="AN156" i="1"/>
  <c r="AP156" i="1"/>
  <c r="AM148" i="1"/>
  <c r="AO148" i="1"/>
  <c r="AK148" i="1"/>
  <c r="AL148" i="1"/>
  <c r="AP148" i="1"/>
  <c r="AN148" i="1"/>
  <c r="AM140" i="1"/>
  <c r="AN140" i="1"/>
  <c r="AO140" i="1"/>
  <c r="AK140" i="1"/>
  <c r="AP140" i="1"/>
  <c r="AL140" i="1"/>
  <c r="AM132" i="1"/>
  <c r="AN132" i="1"/>
  <c r="AO132" i="1"/>
  <c r="AK132" i="1"/>
  <c r="AL132" i="1"/>
  <c r="AP132" i="1"/>
  <c r="AM124" i="1"/>
  <c r="AN124" i="1"/>
  <c r="AO124" i="1"/>
  <c r="AK124" i="1"/>
  <c r="AL124" i="1"/>
  <c r="AP124" i="1"/>
  <c r="AP116" i="1"/>
  <c r="AN116" i="1"/>
  <c r="AK116" i="1"/>
  <c r="AO116" i="1"/>
  <c r="AL116" i="1"/>
  <c r="AM116" i="1"/>
  <c r="AP108" i="1"/>
  <c r="AN108" i="1"/>
  <c r="AK108" i="1"/>
  <c r="AO108" i="1"/>
  <c r="AL108" i="1"/>
  <c r="AM108" i="1"/>
  <c r="AP100" i="1"/>
  <c r="AL100" i="1"/>
  <c r="AN100" i="1"/>
  <c r="AK100" i="1"/>
  <c r="AO100" i="1"/>
  <c r="AM100" i="1"/>
  <c r="AP92" i="1"/>
  <c r="AL92" i="1"/>
  <c r="AN92" i="1"/>
  <c r="AK92" i="1"/>
  <c r="AM92" i="1"/>
  <c r="AO92" i="1"/>
  <c r="AP84" i="1"/>
  <c r="AL84" i="1"/>
  <c r="AN84" i="1"/>
  <c r="AO84" i="1"/>
  <c r="AK84" i="1"/>
  <c r="AM84" i="1"/>
  <c r="AP76" i="1"/>
  <c r="AL76" i="1"/>
  <c r="AN76" i="1"/>
  <c r="AM76" i="1"/>
  <c r="AK76" i="1"/>
  <c r="AO76" i="1"/>
  <c r="AP68" i="1"/>
  <c r="AL68" i="1"/>
  <c r="AN68" i="1"/>
  <c r="AK68" i="1"/>
  <c r="AO68" i="1"/>
  <c r="AM68" i="1"/>
  <c r="AP60" i="1"/>
  <c r="AL60" i="1"/>
  <c r="AN60" i="1"/>
  <c r="AK60" i="1"/>
  <c r="AM60" i="1"/>
  <c r="AO60" i="1"/>
  <c r="AO52" i="1"/>
  <c r="AP52" i="1"/>
  <c r="AK52" i="1"/>
  <c r="AL52" i="1"/>
  <c r="AN52" i="1"/>
  <c r="AM52" i="1"/>
  <c r="AO44" i="1"/>
  <c r="AP44" i="1"/>
  <c r="AK44" i="1"/>
  <c r="AL44" i="1"/>
  <c r="AN44" i="1"/>
  <c r="AM44" i="1"/>
  <c r="AO36" i="1"/>
  <c r="AP36" i="1"/>
  <c r="AK36" i="1"/>
  <c r="AL36" i="1"/>
  <c r="AN36" i="1"/>
  <c r="AM36" i="1"/>
  <c r="AO28" i="1"/>
  <c r="AP28" i="1"/>
  <c r="AK28" i="1"/>
  <c r="AL28" i="1"/>
  <c r="AN28" i="1"/>
  <c r="AM28" i="1"/>
  <c r="AO20" i="1"/>
  <c r="AP20" i="1"/>
  <c r="AK20" i="1"/>
  <c r="AL20" i="1"/>
  <c r="AN20" i="1"/>
  <c r="AM20" i="1"/>
  <c r="AO12" i="1"/>
  <c r="AP12" i="1"/>
  <c r="AK12" i="1"/>
  <c r="AL12" i="1"/>
  <c r="AN12" i="1"/>
  <c r="AM12" i="1"/>
  <c r="AP501" i="1"/>
  <c r="AK501" i="1"/>
  <c r="AL501" i="1"/>
  <c r="AM501" i="1"/>
  <c r="AO501" i="1"/>
  <c r="AN501" i="1"/>
  <c r="AL493" i="1"/>
  <c r="AP493" i="1"/>
  <c r="AM493" i="1"/>
  <c r="AN493" i="1"/>
  <c r="AO493" i="1"/>
  <c r="AK493" i="1"/>
  <c r="AL485" i="1"/>
  <c r="AN485" i="1"/>
  <c r="AO485" i="1"/>
  <c r="AP485" i="1"/>
  <c r="AM485" i="1"/>
  <c r="AK485" i="1"/>
  <c r="AL477" i="1"/>
  <c r="AN477" i="1"/>
  <c r="AO477" i="1"/>
  <c r="AP477" i="1"/>
  <c r="AK477" i="1"/>
  <c r="AM477" i="1"/>
  <c r="AL469" i="1"/>
  <c r="AN469" i="1"/>
  <c r="AO469" i="1"/>
  <c r="AP469" i="1"/>
  <c r="AM469" i="1"/>
  <c r="AK469" i="1"/>
  <c r="AL461" i="1"/>
  <c r="AN461" i="1"/>
  <c r="AO461" i="1"/>
  <c r="AP461" i="1"/>
  <c r="AK461" i="1"/>
  <c r="AM461" i="1"/>
  <c r="AL453" i="1"/>
  <c r="AN453" i="1"/>
  <c r="AO453" i="1"/>
  <c r="AP453" i="1"/>
  <c r="AM453" i="1"/>
  <c r="AK453" i="1"/>
  <c r="AL445" i="1"/>
  <c r="AN445" i="1"/>
  <c r="AO445" i="1"/>
  <c r="AP445" i="1"/>
  <c r="AK445" i="1"/>
  <c r="AM445" i="1"/>
  <c r="AL437" i="1"/>
  <c r="AN437" i="1"/>
  <c r="AO437" i="1"/>
  <c r="AP437" i="1"/>
  <c r="AM437" i="1"/>
  <c r="AK437" i="1"/>
  <c r="AK429" i="1"/>
  <c r="AO429" i="1"/>
  <c r="AL429" i="1"/>
  <c r="AM429" i="1"/>
  <c r="AN429" i="1"/>
  <c r="AP429" i="1"/>
  <c r="AK421" i="1"/>
  <c r="AM421" i="1"/>
  <c r="AO421" i="1"/>
  <c r="AP421" i="1"/>
  <c r="AL421" i="1"/>
  <c r="AN421" i="1"/>
  <c r="AK413" i="1"/>
  <c r="AM413" i="1"/>
  <c r="AO413" i="1"/>
  <c r="AP413" i="1"/>
  <c r="AL413" i="1"/>
  <c r="AN413" i="1"/>
  <c r="AK405" i="1"/>
  <c r="AM405" i="1"/>
  <c r="AO405" i="1"/>
  <c r="AP405" i="1"/>
  <c r="AL405" i="1"/>
  <c r="AN405" i="1"/>
  <c r="AK397" i="1"/>
  <c r="AM397" i="1"/>
  <c r="AO397" i="1"/>
  <c r="AP397" i="1"/>
  <c r="AL397" i="1"/>
  <c r="AN397" i="1"/>
  <c r="AK389" i="1"/>
  <c r="AM389" i="1"/>
  <c r="AO389" i="1"/>
  <c r="AP389" i="1"/>
  <c r="AL389" i="1"/>
  <c r="AN389" i="1"/>
  <c r="AK381" i="1"/>
  <c r="AM381" i="1"/>
  <c r="AO381" i="1"/>
  <c r="AP381" i="1"/>
  <c r="AL381" i="1"/>
  <c r="AN381" i="1"/>
  <c r="AK373" i="1"/>
  <c r="AM373" i="1"/>
  <c r="AO373" i="1"/>
  <c r="AP373" i="1"/>
  <c r="AL373" i="1"/>
  <c r="AN373" i="1"/>
  <c r="AK365" i="1"/>
  <c r="AM365" i="1"/>
  <c r="AO365" i="1"/>
  <c r="AP365" i="1"/>
  <c r="AL365" i="1"/>
  <c r="AN365" i="1"/>
  <c r="AK357" i="1"/>
  <c r="AM357" i="1"/>
  <c r="AN357" i="1"/>
  <c r="AO357" i="1"/>
  <c r="AP357" i="1"/>
  <c r="AL357" i="1"/>
  <c r="AK349" i="1"/>
  <c r="AM349" i="1"/>
  <c r="AN349" i="1"/>
  <c r="AO349" i="1"/>
  <c r="AP349" i="1"/>
  <c r="AL349" i="1"/>
  <c r="AK341" i="1"/>
  <c r="AM341" i="1"/>
  <c r="AN341" i="1"/>
  <c r="AO341" i="1"/>
  <c r="AP341" i="1"/>
  <c r="AL341" i="1"/>
  <c r="AK333" i="1"/>
  <c r="AM333" i="1"/>
  <c r="AN333" i="1"/>
  <c r="AO333" i="1"/>
  <c r="AP333" i="1"/>
  <c r="AL333" i="1"/>
  <c r="AP325" i="1"/>
  <c r="AK325" i="1"/>
  <c r="AL325" i="1"/>
  <c r="AM325" i="1"/>
  <c r="AN325" i="1"/>
  <c r="AO325" i="1"/>
  <c r="AP317" i="1"/>
  <c r="AK317" i="1"/>
  <c r="AL317" i="1"/>
  <c r="AM317" i="1"/>
  <c r="AN317" i="1"/>
  <c r="AO317" i="1"/>
  <c r="AP309" i="1"/>
  <c r="AK309" i="1"/>
  <c r="AL309" i="1"/>
  <c r="AM309" i="1"/>
  <c r="AN309" i="1"/>
  <c r="AO309" i="1"/>
  <c r="AP301" i="1"/>
  <c r="AK301" i="1"/>
  <c r="AL301" i="1"/>
  <c r="AM301" i="1"/>
  <c r="AN301" i="1"/>
  <c r="AO301" i="1"/>
  <c r="AP293" i="1"/>
  <c r="AK293" i="1"/>
  <c r="AL293" i="1"/>
  <c r="AM293" i="1"/>
  <c r="AN293" i="1"/>
  <c r="AO293" i="1"/>
  <c r="AP285" i="1"/>
  <c r="AK285" i="1"/>
  <c r="AL285" i="1"/>
  <c r="AM285" i="1"/>
  <c r="AN285" i="1"/>
  <c r="AO285" i="1"/>
  <c r="AP277" i="1"/>
  <c r="AK277" i="1"/>
  <c r="AL277" i="1"/>
  <c r="AM277" i="1"/>
  <c r="AN277" i="1"/>
  <c r="AO277" i="1"/>
  <c r="AN269" i="1"/>
  <c r="AO269" i="1"/>
  <c r="AP269" i="1"/>
  <c r="AK269" i="1"/>
  <c r="AL269" i="1"/>
  <c r="AM269" i="1"/>
  <c r="AN261" i="1"/>
  <c r="AO261" i="1"/>
  <c r="AP261" i="1"/>
  <c r="AK261" i="1"/>
  <c r="AL261" i="1"/>
  <c r="AM261" i="1"/>
  <c r="AL253" i="1"/>
  <c r="AM253" i="1"/>
  <c r="AK253" i="1"/>
  <c r="AN253" i="1"/>
  <c r="AO253" i="1"/>
  <c r="AP253" i="1"/>
  <c r="AL245" i="1"/>
  <c r="AM245" i="1"/>
  <c r="AK245" i="1"/>
  <c r="AN245" i="1"/>
  <c r="AO245" i="1"/>
  <c r="AP245" i="1"/>
  <c r="AL237" i="1"/>
  <c r="AM237" i="1"/>
  <c r="AK237" i="1"/>
  <c r="AN237" i="1"/>
  <c r="AO237" i="1"/>
  <c r="AP237" i="1"/>
  <c r="AL229" i="1"/>
  <c r="AM229" i="1"/>
  <c r="AK229" i="1"/>
  <c r="AN229" i="1"/>
  <c r="AO229" i="1"/>
  <c r="AP229" i="1"/>
  <c r="AL221" i="1"/>
  <c r="AM221" i="1"/>
  <c r="AK221" i="1"/>
  <c r="AN221" i="1"/>
  <c r="AO221" i="1"/>
  <c r="AP221" i="1"/>
  <c r="AL213" i="1"/>
  <c r="AM213" i="1"/>
  <c r="AK213" i="1"/>
  <c r="AN213" i="1"/>
  <c r="AO213" i="1"/>
  <c r="AP213" i="1"/>
  <c r="AL205" i="1"/>
  <c r="AM205" i="1"/>
  <c r="AK205" i="1"/>
  <c r="AN205" i="1"/>
  <c r="AO205" i="1"/>
  <c r="AP205" i="1"/>
  <c r="AO197" i="1"/>
  <c r="AK197" i="1"/>
  <c r="AL197" i="1"/>
  <c r="AP197" i="1"/>
  <c r="AM197" i="1"/>
  <c r="AN197" i="1"/>
  <c r="AO189" i="1"/>
  <c r="AK189" i="1"/>
  <c r="AN189" i="1"/>
  <c r="AP189" i="1"/>
  <c r="AM189" i="1"/>
  <c r="AL189" i="1"/>
  <c r="AO181" i="1"/>
  <c r="AK181" i="1"/>
  <c r="AL181" i="1"/>
  <c r="AM181" i="1"/>
  <c r="AP181" i="1"/>
  <c r="AN181" i="1"/>
  <c r="AO173" i="1"/>
  <c r="AK173" i="1"/>
  <c r="AL173" i="1"/>
  <c r="AM173" i="1"/>
  <c r="AN173" i="1"/>
  <c r="AP173" i="1"/>
  <c r="AO165" i="1"/>
  <c r="AK165" i="1"/>
  <c r="AL165" i="1"/>
  <c r="AP165" i="1"/>
  <c r="AM165" i="1"/>
  <c r="AN165" i="1"/>
  <c r="AO157" i="1"/>
  <c r="AK157" i="1"/>
  <c r="AN157" i="1"/>
  <c r="AP157" i="1"/>
  <c r="AM157" i="1"/>
  <c r="AL157" i="1"/>
  <c r="AO149" i="1"/>
  <c r="AK149" i="1"/>
  <c r="AL149" i="1"/>
  <c r="AM149" i="1"/>
  <c r="AN149" i="1"/>
  <c r="AP149" i="1"/>
  <c r="AL141" i="1"/>
  <c r="AO141" i="1"/>
  <c r="AP141" i="1"/>
  <c r="AK141" i="1"/>
  <c r="AM141" i="1"/>
  <c r="AN141" i="1"/>
  <c r="AL133" i="1"/>
  <c r="AO133" i="1"/>
  <c r="AP133" i="1"/>
  <c r="AK133" i="1"/>
  <c r="AN133" i="1"/>
  <c r="AM133" i="1"/>
  <c r="AL125" i="1"/>
  <c r="AO125" i="1"/>
  <c r="AP125" i="1"/>
  <c r="AK125" i="1"/>
  <c r="AM125" i="1"/>
  <c r="AN125" i="1"/>
  <c r="AK117" i="1"/>
  <c r="AL117" i="1"/>
  <c r="AP117" i="1"/>
  <c r="AM117" i="1"/>
  <c r="AN117" i="1"/>
  <c r="AO117" i="1"/>
  <c r="AK109" i="1"/>
  <c r="AL109" i="1"/>
  <c r="AP109" i="1"/>
  <c r="AM109" i="1"/>
  <c r="AN109" i="1"/>
  <c r="AO109" i="1"/>
  <c r="AK101" i="1"/>
  <c r="AL101" i="1"/>
  <c r="AN101" i="1"/>
  <c r="AP101" i="1"/>
  <c r="AM101" i="1"/>
  <c r="AO101" i="1"/>
  <c r="AK93" i="1"/>
  <c r="AL93" i="1"/>
  <c r="AN93" i="1"/>
  <c r="AP93" i="1"/>
  <c r="AO93" i="1"/>
  <c r="AM93" i="1"/>
  <c r="AK85" i="1"/>
  <c r="AL85" i="1"/>
  <c r="AN85" i="1"/>
  <c r="AP85" i="1"/>
  <c r="AM85" i="1"/>
  <c r="AO85" i="1"/>
  <c r="AK77" i="1"/>
  <c r="AL77" i="1"/>
  <c r="AN77" i="1"/>
  <c r="AP77" i="1"/>
  <c r="AO77" i="1"/>
  <c r="AM77" i="1"/>
  <c r="AK69" i="1"/>
  <c r="AL69" i="1"/>
  <c r="AN69" i="1"/>
  <c r="AP69" i="1"/>
  <c r="AM69" i="1"/>
  <c r="AO69" i="1"/>
  <c r="AK61" i="1"/>
  <c r="AL61" i="1"/>
  <c r="AN61" i="1"/>
  <c r="AP61" i="1"/>
  <c r="AO61" i="1"/>
  <c r="AM61" i="1"/>
  <c r="AK53" i="1"/>
  <c r="AL53" i="1"/>
  <c r="AM53" i="1"/>
  <c r="AN53" i="1"/>
  <c r="AP53" i="1"/>
  <c r="AO53" i="1"/>
  <c r="AK45" i="1"/>
  <c r="AL45" i="1"/>
  <c r="AM45" i="1"/>
  <c r="AN45" i="1"/>
  <c r="AP45" i="1"/>
  <c r="AO45" i="1"/>
  <c r="AK37" i="1"/>
  <c r="AL37" i="1"/>
  <c r="AM37" i="1"/>
  <c r="AN37" i="1"/>
  <c r="AP37" i="1"/>
  <c r="AO37" i="1"/>
  <c r="AK29" i="1"/>
  <c r="AL29" i="1"/>
  <c r="AM29" i="1"/>
  <c r="AN29" i="1"/>
  <c r="AP29" i="1"/>
  <c r="AO29" i="1"/>
  <c r="AK21" i="1"/>
  <c r="AL21" i="1"/>
  <c r="AM21" i="1"/>
  <c r="AN21" i="1"/>
  <c r="AP21" i="1"/>
  <c r="AO21" i="1"/>
  <c r="AK13" i="1"/>
  <c r="AL13" i="1"/>
  <c r="AM13" i="1"/>
  <c r="AN13" i="1"/>
  <c r="AP13" i="1"/>
  <c r="AO13" i="1"/>
  <c r="AN504" i="1"/>
  <c r="AO504" i="1"/>
  <c r="AP504" i="1"/>
  <c r="AK504" i="1"/>
  <c r="AM504" i="1"/>
  <c r="AL504" i="1"/>
  <c r="AL486" i="1"/>
  <c r="AN486" i="1"/>
  <c r="AP486" i="1"/>
  <c r="AK486" i="1"/>
  <c r="AM486" i="1"/>
  <c r="AO486" i="1"/>
  <c r="AL478" i="1"/>
  <c r="AN478" i="1"/>
  <c r="AP478" i="1"/>
  <c r="AK478" i="1"/>
  <c r="AM478" i="1"/>
  <c r="AO478" i="1"/>
  <c r="AL470" i="1"/>
  <c r="AN470" i="1"/>
  <c r="AP470" i="1"/>
  <c r="AK470" i="1"/>
  <c r="AM470" i="1"/>
  <c r="AO470" i="1"/>
  <c r="AL462" i="1"/>
  <c r="AN462" i="1"/>
  <c r="AP462" i="1"/>
  <c r="AK462" i="1"/>
  <c r="AM462" i="1"/>
  <c r="AO462" i="1"/>
  <c r="AL454" i="1"/>
  <c r="AN454" i="1"/>
  <c r="AP454" i="1"/>
  <c r="AK454" i="1"/>
  <c r="AM454" i="1"/>
  <c r="AO454" i="1"/>
  <c r="AL446" i="1"/>
  <c r="AN446" i="1"/>
  <c r="AP446" i="1"/>
  <c r="AK446" i="1"/>
  <c r="AM446" i="1"/>
  <c r="AO446" i="1"/>
  <c r="AL438" i="1"/>
  <c r="AN438" i="1"/>
  <c r="AP438" i="1"/>
  <c r="AK438" i="1"/>
  <c r="AM438" i="1"/>
  <c r="AO438" i="1"/>
  <c r="AM430" i="1"/>
  <c r="AK430" i="1"/>
  <c r="AN430" i="1"/>
  <c r="AP430" i="1"/>
  <c r="AL430" i="1"/>
  <c r="AO430" i="1"/>
  <c r="AM422" i="1"/>
  <c r="AO422" i="1"/>
  <c r="AK422" i="1"/>
  <c r="AL422" i="1"/>
  <c r="AN422" i="1"/>
  <c r="AP422" i="1"/>
  <c r="AM414" i="1"/>
  <c r="AO414" i="1"/>
  <c r="AK414" i="1"/>
  <c r="AL414" i="1"/>
  <c r="AN414" i="1"/>
  <c r="AP414" i="1"/>
  <c r="AM406" i="1"/>
  <c r="AO406" i="1"/>
  <c r="AK406" i="1"/>
  <c r="AL406" i="1"/>
  <c r="AN406" i="1"/>
  <c r="AP406" i="1"/>
  <c r="AM398" i="1"/>
  <c r="AO398" i="1"/>
  <c r="AK398" i="1"/>
  <c r="AL398" i="1"/>
  <c r="AN398" i="1"/>
  <c r="AP398" i="1"/>
  <c r="AM390" i="1"/>
  <c r="AO390" i="1"/>
  <c r="AK390" i="1"/>
  <c r="AL390" i="1"/>
  <c r="AN390" i="1"/>
  <c r="AP390" i="1"/>
  <c r="AM382" i="1"/>
  <c r="AO382" i="1"/>
  <c r="AK382" i="1"/>
  <c r="AL382" i="1"/>
  <c r="AN382" i="1"/>
  <c r="AP382" i="1"/>
  <c r="AM374" i="1"/>
  <c r="AO374" i="1"/>
  <c r="AK374" i="1"/>
  <c r="AL374" i="1"/>
  <c r="AN374" i="1"/>
  <c r="AP374" i="1"/>
  <c r="AM366" i="1"/>
  <c r="AO366" i="1"/>
  <c r="AK366" i="1"/>
  <c r="AL366" i="1"/>
  <c r="AN366" i="1"/>
  <c r="AP366" i="1"/>
  <c r="AM358" i="1"/>
  <c r="AO358" i="1"/>
  <c r="AK358" i="1"/>
  <c r="AL358" i="1"/>
  <c r="AN358" i="1"/>
  <c r="AP358" i="1"/>
  <c r="AK350" i="1"/>
  <c r="AM350" i="1"/>
  <c r="AO350" i="1"/>
  <c r="AP350" i="1"/>
  <c r="AL350" i="1"/>
  <c r="AN350" i="1"/>
  <c r="AK342" i="1"/>
  <c r="AM342" i="1"/>
  <c r="AO342" i="1"/>
  <c r="AP342" i="1"/>
  <c r="AL342" i="1"/>
  <c r="AN342" i="1"/>
  <c r="AK334" i="1"/>
  <c r="AM334" i="1"/>
  <c r="AO334" i="1"/>
  <c r="AP334" i="1"/>
  <c r="AL334" i="1"/>
  <c r="AN334" i="1"/>
  <c r="AK326" i="1"/>
  <c r="AL326" i="1"/>
  <c r="AM326" i="1"/>
  <c r="AN326" i="1"/>
  <c r="AO326" i="1"/>
  <c r="AP326" i="1"/>
  <c r="AK318" i="1"/>
  <c r="AL318" i="1"/>
  <c r="AM318" i="1"/>
  <c r="AN318" i="1"/>
  <c r="AO318" i="1"/>
  <c r="AP318" i="1"/>
  <c r="AK310" i="1"/>
  <c r="AL310" i="1"/>
  <c r="AM310" i="1"/>
  <c r="AN310" i="1"/>
  <c r="AO310" i="1"/>
  <c r="AP310" i="1"/>
  <c r="AK302" i="1"/>
  <c r="AL302" i="1"/>
  <c r="AM302" i="1"/>
  <c r="AN302" i="1"/>
  <c r="AO302" i="1"/>
  <c r="AP302" i="1"/>
  <c r="AK294" i="1"/>
  <c r="AL294" i="1"/>
  <c r="AM294" i="1"/>
  <c r="AN294" i="1"/>
  <c r="AO294" i="1"/>
  <c r="AP294" i="1"/>
  <c r="AK286" i="1"/>
  <c r="AL286" i="1"/>
  <c r="AM286" i="1"/>
  <c r="AN286" i="1"/>
  <c r="AO286" i="1"/>
  <c r="AP286" i="1"/>
  <c r="AK278" i="1"/>
  <c r="AL278" i="1"/>
  <c r="AM278" i="1"/>
  <c r="AN278" i="1"/>
  <c r="AO278" i="1"/>
  <c r="AP278" i="1"/>
  <c r="AP270" i="1"/>
  <c r="AK270" i="1"/>
  <c r="AL270" i="1"/>
  <c r="AM270" i="1"/>
  <c r="AN270" i="1"/>
  <c r="AO270" i="1"/>
  <c r="AP262" i="1"/>
  <c r="AK262" i="1"/>
  <c r="AL262" i="1"/>
  <c r="AM262" i="1"/>
  <c r="AN262" i="1"/>
  <c r="AO262" i="1"/>
  <c r="AK254" i="1"/>
  <c r="AL254" i="1"/>
  <c r="AN254" i="1"/>
  <c r="AO254" i="1"/>
  <c r="AM254" i="1"/>
  <c r="AP254" i="1"/>
  <c r="AK246" i="1"/>
  <c r="AL246" i="1"/>
  <c r="AN246" i="1"/>
  <c r="AO246" i="1"/>
  <c r="AM246" i="1"/>
  <c r="AP246" i="1"/>
  <c r="AK238" i="1"/>
  <c r="AL238" i="1"/>
  <c r="AN238" i="1"/>
  <c r="AO238" i="1"/>
  <c r="AM238" i="1"/>
  <c r="AP238" i="1"/>
  <c r="AK230" i="1"/>
  <c r="AL230" i="1"/>
  <c r="AN230" i="1"/>
  <c r="AO230" i="1"/>
  <c r="AM230" i="1"/>
  <c r="AP230" i="1"/>
  <c r="AK222" i="1"/>
  <c r="AL222" i="1"/>
  <c r="AN222" i="1"/>
  <c r="AO222" i="1"/>
  <c r="AM222" i="1"/>
  <c r="AP222" i="1"/>
  <c r="AK214" i="1"/>
  <c r="AL214" i="1"/>
  <c r="AN214" i="1"/>
  <c r="AO214" i="1"/>
  <c r="AM214" i="1"/>
  <c r="AP214" i="1"/>
  <c r="AK206" i="1"/>
  <c r="AL206" i="1"/>
  <c r="AN206" i="1"/>
  <c r="AO206" i="1"/>
  <c r="AM206" i="1"/>
  <c r="AP206" i="1"/>
  <c r="AK198" i="1"/>
  <c r="AM198" i="1"/>
  <c r="AL198" i="1"/>
  <c r="AN198" i="1"/>
  <c r="AP198" i="1"/>
  <c r="AO198" i="1"/>
  <c r="AK190" i="1"/>
  <c r="AM190" i="1"/>
  <c r="AN190" i="1"/>
  <c r="AO190" i="1"/>
  <c r="AP190" i="1"/>
  <c r="AL190" i="1"/>
  <c r="AK182" i="1"/>
  <c r="AM182" i="1"/>
  <c r="AL182" i="1"/>
  <c r="AP182" i="1"/>
  <c r="AN182" i="1"/>
  <c r="AO182" i="1"/>
  <c r="AK174" i="1"/>
  <c r="AM174" i="1"/>
  <c r="AO174" i="1"/>
  <c r="AP174" i="1"/>
  <c r="AN174" i="1"/>
  <c r="AL174" i="1"/>
  <c r="AK166" i="1"/>
  <c r="AM166" i="1"/>
  <c r="AL166" i="1"/>
  <c r="AN166" i="1"/>
  <c r="AO166" i="1"/>
  <c r="AP166" i="1"/>
  <c r="AK158" i="1"/>
  <c r="AM158" i="1"/>
  <c r="AL158" i="1"/>
  <c r="AN158" i="1"/>
  <c r="AO158" i="1"/>
  <c r="AP158" i="1"/>
  <c r="AK150" i="1"/>
  <c r="AM150" i="1"/>
  <c r="AL150" i="1"/>
  <c r="AN150" i="1"/>
  <c r="AP150" i="1"/>
  <c r="AO150" i="1"/>
  <c r="AN142" i="1"/>
  <c r="AK142" i="1"/>
  <c r="AM142" i="1"/>
  <c r="AL142" i="1"/>
  <c r="AO142" i="1"/>
  <c r="AP142" i="1"/>
  <c r="AN134" i="1"/>
  <c r="AK134" i="1"/>
  <c r="AM134" i="1"/>
  <c r="AL134" i="1"/>
  <c r="AO134" i="1"/>
  <c r="AP134" i="1"/>
  <c r="AN126" i="1"/>
  <c r="AK126" i="1"/>
  <c r="AM126" i="1"/>
  <c r="AP126" i="1"/>
  <c r="AO126" i="1"/>
  <c r="AL126" i="1"/>
  <c r="AL118" i="1"/>
  <c r="AN118" i="1"/>
  <c r="AM118" i="1"/>
  <c r="AK118" i="1"/>
  <c r="AO118" i="1"/>
  <c r="AP118" i="1"/>
  <c r="AL110" i="1"/>
  <c r="AM110" i="1"/>
  <c r="AN110" i="1"/>
  <c r="AO110" i="1"/>
  <c r="AK110" i="1"/>
  <c r="AP110" i="1"/>
  <c r="AL102" i="1"/>
  <c r="AM102" i="1"/>
  <c r="AN102" i="1"/>
  <c r="AP102" i="1"/>
  <c r="AO102" i="1"/>
  <c r="AK102" i="1"/>
  <c r="AL94" i="1"/>
  <c r="AM94" i="1"/>
  <c r="AN94" i="1"/>
  <c r="AP94" i="1"/>
  <c r="AK94" i="1"/>
  <c r="AO94" i="1"/>
  <c r="AL86" i="1"/>
  <c r="AM86" i="1"/>
  <c r="AN86" i="1"/>
  <c r="AP86" i="1"/>
  <c r="AO86" i="1"/>
  <c r="AK86" i="1"/>
  <c r="AL78" i="1"/>
  <c r="AM78" i="1"/>
  <c r="AN78" i="1"/>
  <c r="AP78" i="1"/>
  <c r="AK78" i="1"/>
  <c r="AO78" i="1"/>
  <c r="AL70" i="1"/>
  <c r="AM70" i="1"/>
  <c r="AN70" i="1"/>
  <c r="AP70" i="1"/>
  <c r="AO70" i="1"/>
  <c r="AK70" i="1"/>
  <c r="AL62" i="1"/>
  <c r="AM62" i="1"/>
  <c r="AN62" i="1"/>
  <c r="AP62" i="1"/>
  <c r="AK62" i="1"/>
  <c r="AO62" i="1"/>
  <c r="AK54" i="1"/>
  <c r="AL54" i="1"/>
  <c r="AM54" i="1"/>
  <c r="AN54" i="1"/>
  <c r="AO54" i="1"/>
  <c r="AP54" i="1"/>
  <c r="AK46" i="1"/>
  <c r="AL46" i="1"/>
  <c r="AM46" i="1"/>
  <c r="AN46" i="1"/>
  <c r="AO46" i="1"/>
  <c r="AP46" i="1"/>
  <c r="AK38" i="1"/>
  <c r="AL38" i="1"/>
  <c r="AM38" i="1"/>
  <c r="AN38" i="1"/>
  <c r="AO38" i="1"/>
  <c r="AP38" i="1"/>
  <c r="AK30" i="1"/>
  <c r="AL30" i="1"/>
  <c r="AM30" i="1"/>
  <c r="AN30" i="1"/>
  <c r="AO30" i="1"/>
  <c r="AP30" i="1"/>
  <c r="AK22" i="1"/>
  <c r="AL22" i="1"/>
  <c r="AM22" i="1"/>
  <c r="AN22" i="1"/>
  <c r="AO22" i="1"/>
  <c r="AP22" i="1"/>
  <c r="AK14" i="1"/>
  <c r="AL14" i="1"/>
  <c r="AM14" i="1"/>
  <c r="AN14" i="1"/>
  <c r="AO14" i="1"/>
  <c r="AP14" i="1"/>
  <c r="AK6" i="1"/>
  <c r="AL6" i="1"/>
  <c r="AM6" i="1"/>
  <c r="AN6" i="1"/>
  <c r="AO6" i="1"/>
  <c r="AP6" i="1"/>
  <c r="AK502" i="1"/>
  <c r="AL502" i="1"/>
  <c r="AM502" i="1"/>
  <c r="AN502" i="1"/>
  <c r="AO502" i="1"/>
  <c r="AP502" i="1"/>
  <c r="AL494" i="1"/>
  <c r="AK494" i="1"/>
  <c r="AM494" i="1"/>
  <c r="AN494" i="1"/>
  <c r="AP494" i="1"/>
  <c r="AO494" i="1"/>
  <c r="AL503" i="1"/>
  <c r="AM503" i="1"/>
  <c r="AN503" i="1"/>
  <c r="AO503" i="1"/>
  <c r="AP503" i="1"/>
  <c r="AK503" i="1"/>
  <c r="AN495" i="1"/>
  <c r="AK495" i="1"/>
  <c r="AL495" i="1"/>
  <c r="AM495" i="1"/>
  <c r="AO495" i="1"/>
  <c r="AP495" i="1"/>
  <c r="AN487" i="1"/>
  <c r="AP487" i="1"/>
  <c r="AL487" i="1"/>
  <c r="AM487" i="1"/>
  <c r="AK487" i="1"/>
  <c r="AO487" i="1"/>
  <c r="AN479" i="1"/>
  <c r="AP479" i="1"/>
  <c r="AK479" i="1"/>
  <c r="AL479" i="1"/>
  <c r="AM479" i="1"/>
  <c r="AO479" i="1"/>
  <c r="AN471" i="1"/>
  <c r="AP471" i="1"/>
  <c r="AK471" i="1"/>
  <c r="AL471" i="1"/>
  <c r="AM471" i="1"/>
  <c r="AO471" i="1"/>
  <c r="AN463" i="1"/>
  <c r="AP463" i="1"/>
  <c r="AK463" i="1"/>
  <c r="AL463" i="1"/>
  <c r="AM463" i="1"/>
  <c r="AO463" i="1"/>
  <c r="AN455" i="1"/>
  <c r="AP455" i="1"/>
  <c r="AK455" i="1"/>
  <c r="AL455" i="1"/>
  <c r="AM455" i="1"/>
  <c r="AO455" i="1"/>
  <c r="AN447" i="1"/>
  <c r="AP447" i="1"/>
  <c r="AK447" i="1"/>
  <c r="AL447" i="1"/>
  <c r="AM447" i="1"/>
  <c r="AO447" i="1"/>
  <c r="AN439" i="1"/>
  <c r="AP439" i="1"/>
  <c r="AK439" i="1"/>
  <c r="AL439" i="1"/>
  <c r="AM439" i="1"/>
  <c r="AO439" i="1"/>
  <c r="AN431" i="1"/>
  <c r="AP431" i="1"/>
  <c r="AK431" i="1"/>
  <c r="AL431" i="1"/>
  <c r="AM431" i="1"/>
  <c r="AO431" i="1"/>
  <c r="AO423" i="1"/>
  <c r="AK423" i="1"/>
  <c r="AL423" i="1"/>
  <c r="AM423" i="1"/>
  <c r="AP423" i="1"/>
  <c r="AN423" i="1"/>
  <c r="AO415" i="1"/>
  <c r="AK415" i="1"/>
  <c r="AL415" i="1"/>
  <c r="AM415" i="1"/>
  <c r="AP415" i="1"/>
  <c r="AN415" i="1"/>
  <c r="AO407" i="1"/>
  <c r="AK407" i="1"/>
  <c r="AL407" i="1"/>
  <c r="AM407" i="1"/>
  <c r="AP407" i="1"/>
  <c r="AN407" i="1"/>
  <c r="AO399" i="1"/>
  <c r="AK399" i="1"/>
  <c r="AL399" i="1"/>
  <c r="AM399" i="1"/>
  <c r="AP399" i="1"/>
  <c r="AN399" i="1"/>
  <c r="AO391" i="1"/>
  <c r="AK391" i="1"/>
  <c r="AL391" i="1"/>
  <c r="AM391" i="1"/>
  <c r="AP391" i="1"/>
  <c r="AN391" i="1"/>
  <c r="AO383" i="1"/>
  <c r="AK383" i="1"/>
  <c r="AL383" i="1"/>
  <c r="AM383" i="1"/>
  <c r="AP383" i="1"/>
  <c r="AN383" i="1"/>
  <c r="AO375" i="1"/>
  <c r="AK375" i="1"/>
  <c r="AL375" i="1"/>
  <c r="AM375" i="1"/>
  <c r="AP375" i="1"/>
  <c r="AN375" i="1"/>
  <c r="AO367" i="1"/>
  <c r="AK367" i="1"/>
  <c r="AL367" i="1"/>
  <c r="AM367" i="1"/>
  <c r="AP367" i="1"/>
  <c r="AN367" i="1"/>
  <c r="AO359" i="1"/>
  <c r="AK359" i="1"/>
  <c r="AL359" i="1"/>
  <c r="AM359" i="1"/>
  <c r="AP359" i="1"/>
  <c r="AN359" i="1"/>
  <c r="AM351" i="1"/>
  <c r="AO351" i="1"/>
  <c r="AK351" i="1"/>
  <c r="AL351" i="1"/>
  <c r="AN351" i="1"/>
  <c r="AP351" i="1"/>
  <c r="AM343" i="1"/>
  <c r="AO343" i="1"/>
  <c r="AK343" i="1"/>
  <c r="AL343" i="1"/>
  <c r="AN343" i="1"/>
  <c r="AP343" i="1"/>
  <c r="AM335" i="1"/>
  <c r="AO335" i="1"/>
  <c r="AK335" i="1"/>
  <c r="AL335" i="1"/>
  <c r="AN335" i="1"/>
  <c r="AP335" i="1"/>
  <c r="AL327" i="1"/>
  <c r="AM327" i="1"/>
  <c r="AN327" i="1"/>
  <c r="AO327" i="1"/>
  <c r="AP327" i="1"/>
  <c r="AK327" i="1"/>
  <c r="AL319" i="1"/>
  <c r="AM319" i="1"/>
  <c r="AN319" i="1"/>
  <c r="AO319" i="1"/>
  <c r="AP319" i="1"/>
  <c r="AK319" i="1"/>
  <c r="AL311" i="1"/>
  <c r="AM311" i="1"/>
  <c r="AN311" i="1"/>
  <c r="AO311" i="1"/>
  <c r="AP311" i="1"/>
  <c r="AK311" i="1"/>
  <c r="AL303" i="1"/>
  <c r="AM303" i="1"/>
  <c r="AN303" i="1"/>
  <c r="AO303" i="1"/>
  <c r="AP303" i="1"/>
  <c r="AK303" i="1"/>
  <c r="AL295" i="1"/>
  <c r="AM295" i="1"/>
  <c r="AN295" i="1"/>
  <c r="AO295" i="1"/>
  <c r="AP295" i="1"/>
  <c r="AK295" i="1"/>
  <c r="AL287" i="1"/>
  <c r="AM287" i="1"/>
  <c r="AN287" i="1"/>
  <c r="AO287" i="1"/>
  <c r="AP287" i="1"/>
  <c r="AK287" i="1"/>
  <c r="AL279" i="1"/>
  <c r="AM279" i="1"/>
  <c r="AN279" i="1"/>
  <c r="AO279" i="1"/>
  <c r="AP279" i="1"/>
  <c r="AK279" i="1"/>
  <c r="AK271" i="1"/>
  <c r="AL271" i="1"/>
  <c r="AM271" i="1"/>
  <c r="AN271" i="1"/>
  <c r="AO271" i="1"/>
  <c r="AP271" i="1"/>
  <c r="AK263" i="1"/>
  <c r="AL263" i="1"/>
  <c r="AM263" i="1"/>
  <c r="AN263" i="1"/>
  <c r="AO263" i="1"/>
  <c r="AP263" i="1"/>
  <c r="AN255" i="1"/>
  <c r="AP255" i="1"/>
  <c r="AK255" i="1"/>
  <c r="AL255" i="1"/>
  <c r="AM255" i="1"/>
  <c r="AO255" i="1"/>
  <c r="AM247" i="1"/>
  <c r="AN247" i="1"/>
  <c r="AP247" i="1"/>
  <c r="AK247" i="1"/>
  <c r="AL247" i="1"/>
  <c r="AO247" i="1"/>
  <c r="AM239" i="1"/>
  <c r="AN239" i="1"/>
  <c r="AP239" i="1"/>
  <c r="AK239" i="1"/>
  <c r="AL239" i="1"/>
  <c r="AO239" i="1"/>
  <c r="AM231" i="1"/>
  <c r="AN231" i="1"/>
  <c r="AP231" i="1"/>
  <c r="AK231" i="1"/>
  <c r="AL231" i="1"/>
  <c r="AO231" i="1"/>
  <c r="AM223" i="1"/>
  <c r="AN223" i="1"/>
  <c r="AP223" i="1"/>
  <c r="AK223" i="1"/>
  <c r="AL223" i="1"/>
  <c r="AO223" i="1"/>
  <c r="AM215" i="1"/>
  <c r="AN215" i="1"/>
  <c r="AP215" i="1"/>
  <c r="AK215" i="1"/>
  <c r="AL215" i="1"/>
  <c r="AO215" i="1"/>
  <c r="AM207" i="1"/>
  <c r="AN207" i="1"/>
  <c r="AP207" i="1"/>
  <c r="AK207" i="1"/>
  <c r="AL207" i="1"/>
  <c r="AO207" i="1"/>
  <c r="AK199" i="1"/>
  <c r="AM199" i="1"/>
  <c r="AO199" i="1"/>
  <c r="AL199" i="1"/>
  <c r="AN199" i="1"/>
  <c r="AP199" i="1"/>
  <c r="AK191" i="1"/>
  <c r="AM191" i="1"/>
  <c r="AO191" i="1"/>
  <c r="AP191" i="1"/>
  <c r="AN191" i="1"/>
  <c r="AL191" i="1"/>
  <c r="AK183" i="1"/>
  <c r="AM183" i="1"/>
  <c r="AO183" i="1"/>
  <c r="AL183" i="1"/>
  <c r="AN183" i="1"/>
  <c r="AP183" i="1"/>
  <c r="AK175" i="1"/>
  <c r="AM175" i="1"/>
  <c r="AO175" i="1"/>
  <c r="AL175" i="1"/>
  <c r="AN175" i="1"/>
  <c r="AP175" i="1"/>
  <c r="AK167" i="1"/>
  <c r="AM167" i="1"/>
  <c r="AO167" i="1"/>
  <c r="AL167" i="1"/>
  <c r="AN167" i="1"/>
  <c r="AP167" i="1"/>
  <c r="AK159" i="1"/>
  <c r="AM159" i="1"/>
  <c r="AO159" i="1"/>
  <c r="AP159" i="1"/>
  <c r="AN159" i="1"/>
  <c r="AL159" i="1"/>
  <c r="AK151" i="1"/>
  <c r="AM151" i="1"/>
  <c r="AO151" i="1"/>
  <c r="AL151" i="1"/>
  <c r="AN151" i="1"/>
  <c r="AP151" i="1"/>
  <c r="AP143" i="1"/>
  <c r="AK143" i="1"/>
  <c r="AL143" i="1"/>
  <c r="AM143" i="1"/>
  <c r="AO143" i="1"/>
  <c r="AN143" i="1"/>
  <c r="AP135" i="1"/>
  <c r="AK135" i="1"/>
  <c r="AL135" i="1"/>
  <c r="AM135" i="1"/>
  <c r="AO135" i="1"/>
  <c r="AN135" i="1"/>
  <c r="AP127" i="1"/>
  <c r="AK127" i="1"/>
  <c r="AL127" i="1"/>
  <c r="AM127" i="1"/>
  <c r="AO127" i="1"/>
  <c r="AN127" i="1"/>
  <c r="AP119" i="1"/>
  <c r="AK119" i="1"/>
  <c r="AL119" i="1"/>
  <c r="AM119" i="1"/>
  <c r="AO119" i="1"/>
  <c r="AN119" i="1"/>
  <c r="AN111" i="1"/>
  <c r="AO111" i="1"/>
  <c r="AP111" i="1"/>
  <c r="AL111" i="1"/>
  <c r="AM111" i="1"/>
  <c r="AK111" i="1"/>
  <c r="AN103" i="1"/>
  <c r="AO103" i="1"/>
  <c r="AP103" i="1"/>
  <c r="AL103" i="1"/>
  <c r="AK103" i="1"/>
  <c r="AM103" i="1"/>
  <c r="AN95" i="1"/>
  <c r="AO95" i="1"/>
  <c r="AP95" i="1"/>
  <c r="AL95" i="1"/>
  <c r="AM95" i="1"/>
  <c r="AK95" i="1"/>
  <c r="AN87" i="1"/>
  <c r="AO87" i="1"/>
  <c r="AP87" i="1"/>
  <c r="AL87" i="1"/>
  <c r="AK87" i="1"/>
  <c r="AM87" i="1"/>
  <c r="AN79" i="1"/>
  <c r="AO79" i="1"/>
  <c r="AP79" i="1"/>
  <c r="AL79" i="1"/>
  <c r="AM79" i="1"/>
  <c r="AK79" i="1"/>
  <c r="AN71" i="1"/>
  <c r="AO71" i="1"/>
  <c r="AP71" i="1"/>
  <c r="AL71" i="1"/>
  <c r="AK71" i="1"/>
  <c r="AM71" i="1"/>
  <c r="AN63" i="1"/>
  <c r="AO63" i="1"/>
  <c r="AP63" i="1"/>
  <c r="AL63" i="1"/>
  <c r="AM63" i="1"/>
  <c r="AK63" i="1"/>
  <c r="AM55" i="1"/>
  <c r="AN55" i="1"/>
  <c r="AO55" i="1"/>
  <c r="AP55" i="1"/>
  <c r="AL55" i="1"/>
  <c r="AK55" i="1"/>
  <c r="AM47" i="1"/>
  <c r="AN47" i="1"/>
  <c r="AO47" i="1"/>
  <c r="AP47" i="1"/>
  <c r="AL47" i="1"/>
  <c r="AK47" i="1"/>
  <c r="AM39" i="1"/>
  <c r="AN39" i="1"/>
  <c r="AO39" i="1"/>
  <c r="AP39" i="1"/>
  <c r="AL39" i="1"/>
  <c r="AK39" i="1"/>
  <c r="AM31" i="1"/>
  <c r="AN31" i="1"/>
  <c r="AO31" i="1"/>
  <c r="AP31" i="1"/>
  <c r="AL31" i="1"/>
  <c r="AK31" i="1"/>
  <c r="AM23" i="1"/>
  <c r="AN23" i="1"/>
  <c r="AO23" i="1"/>
  <c r="AP23" i="1"/>
  <c r="AL23" i="1"/>
  <c r="AK23" i="1"/>
  <c r="AM15" i="1"/>
  <c r="AN15" i="1"/>
  <c r="AO15" i="1"/>
  <c r="AP15" i="1"/>
  <c r="AL15" i="1"/>
  <c r="AK15" i="1"/>
  <c r="AM7" i="1"/>
  <c r="AN7" i="1"/>
  <c r="AO7" i="1"/>
  <c r="AP7" i="1"/>
  <c r="AL7" i="1"/>
  <c r="AK7" i="1"/>
  <c r="AN496" i="1"/>
  <c r="AO496" i="1"/>
  <c r="AP496" i="1"/>
  <c r="AK496" i="1"/>
  <c r="AL496" i="1"/>
  <c r="AM496" i="1"/>
  <c r="AP488" i="1"/>
  <c r="AN488" i="1"/>
  <c r="AK488" i="1"/>
  <c r="AL488" i="1"/>
  <c r="AM488" i="1"/>
  <c r="AO488" i="1"/>
  <c r="AP464" i="1"/>
  <c r="AL464" i="1"/>
  <c r="AM464" i="1"/>
  <c r="AN464" i="1"/>
  <c r="AO464" i="1"/>
  <c r="AK464" i="1"/>
  <c r="AP456" i="1"/>
  <c r="AL456" i="1"/>
  <c r="AM456" i="1"/>
  <c r="AN456" i="1"/>
  <c r="AO456" i="1"/>
  <c r="AK456" i="1"/>
  <c r="AP448" i="1"/>
  <c r="AL448" i="1"/>
  <c r="AM448" i="1"/>
  <c r="AN448" i="1"/>
  <c r="AO448" i="1"/>
  <c r="AK448" i="1"/>
  <c r="AP440" i="1"/>
  <c r="AL440" i="1"/>
  <c r="AM440" i="1"/>
  <c r="AN440" i="1"/>
  <c r="AO440" i="1"/>
  <c r="AK440" i="1"/>
  <c r="AP432" i="1"/>
  <c r="AL432" i="1"/>
  <c r="AM432" i="1"/>
  <c r="AN432" i="1"/>
  <c r="AO432" i="1"/>
  <c r="AK432" i="1"/>
  <c r="AK424" i="1"/>
  <c r="AM424" i="1"/>
  <c r="AN424" i="1"/>
  <c r="AO424" i="1"/>
  <c r="AP424" i="1"/>
  <c r="AL424" i="1"/>
  <c r="AK416" i="1"/>
  <c r="AM416" i="1"/>
  <c r="AN416" i="1"/>
  <c r="AO416" i="1"/>
  <c r="AP416" i="1"/>
  <c r="AL416" i="1"/>
  <c r="AK408" i="1"/>
  <c r="AM408" i="1"/>
  <c r="AN408" i="1"/>
  <c r="AO408" i="1"/>
  <c r="AP408" i="1"/>
  <c r="AL408" i="1"/>
  <c r="AK400" i="1"/>
  <c r="AM400" i="1"/>
  <c r="AN400" i="1"/>
  <c r="AO400" i="1"/>
  <c r="AP400" i="1"/>
  <c r="AL400" i="1"/>
  <c r="AK392" i="1"/>
  <c r="AM392" i="1"/>
  <c r="AN392" i="1"/>
  <c r="AO392" i="1"/>
  <c r="AP392" i="1"/>
  <c r="AL392" i="1"/>
  <c r="AK384" i="1"/>
  <c r="AM384" i="1"/>
  <c r="AN384" i="1"/>
  <c r="AO384" i="1"/>
  <c r="AP384" i="1"/>
  <c r="AL384" i="1"/>
  <c r="AK376" i="1"/>
  <c r="AM376" i="1"/>
  <c r="AN376" i="1"/>
  <c r="AO376" i="1"/>
  <c r="AP376" i="1"/>
  <c r="AL376" i="1"/>
  <c r="AK368" i="1"/>
  <c r="AM368" i="1"/>
  <c r="AN368" i="1"/>
  <c r="AO368" i="1"/>
  <c r="AP368" i="1"/>
  <c r="AL368" i="1"/>
  <c r="AK360" i="1"/>
  <c r="AM360" i="1"/>
  <c r="AN360" i="1"/>
  <c r="AO360" i="1"/>
  <c r="AP360" i="1"/>
  <c r="AL360" i="1"/>
  <c r="AO352" i="1"/>
  <c r="AK352" i="1"/>
  <c r="AL352" i="1"/>
  <c r="AM352" i="1"/>
  <c r="AN352" i="1"/>
  <c r="AP352" i="1"/>
  <c r="AO344" i="1"/>
  <c r="AK344" i="1"/>
  <c r="AL344" i="1"/>
  <c r="AM344" i="1"/>
  <c r="AN344" i="1"/>
  <c r="AP344" i="1"/>
  <c r="AO336" i="1"/>
  <c r="AK336" i="1"/>
  <c r="AL336" i="1"/>
  <c r="AM336" i="1"/>
  <c r="AN336" i="1"/>
  <c r="AP336" i="1"/>
  <c r="AN328" i="1"/>
  <c r="AO328" i="1"/>
  <c r="AP328" i="1"/>
  <c r="AK328" i="1"/>
  <c r="AL328" i="1"/>
  <c r="AM328" i="1"/>
  <c r="AN320" i="1"/>
  <c r="AO320" i="1"/>
  <c r="AP320" i="1"/>
  <c r="AK320" i="1"/>
  <c r="AL320" i="1"/>
  <c r="AM320" i="1"/>
  <c r="AN312" i="1"/>
  <c r="AO312" i="1"/>
  <c r="AP312" i="1"/>
  <c r="AK312" i="1"/>
  <c r="AL312" i="1"/>
  <c r="AM312" i="1"/>
  <c r="AN304" i="1"/>
  <c r="AO304" i="1"/>
  <c r="AP304" i="1"/>
  <c r="AK304" i="1"/>
  <c r="AL304" i="1"/>
  <c r="AM304" i="1"/>
  <c r="AN296" i="1"/>
  <c r="AO296" i="1"/>
  <c r="AP296" i="1"/>
  <c r="AK296" i="1"/>
  <c r="AL296" i="1"/>
  <c r="AM296" i="1"/>
  <c r="AN288" i="1"/>
  <c r="AO288" i="1"/>
  <c r="AP288" i="1"/>
  <c r="AK288" i="1"/>
  <c r="AL288" i="1"/>
  <c r="AM288" i="1"/>
  <c r="AN280" i="1"/>
  <c r="AO280" i="1"/>
  <c r="AP280" i="1"/>
  <c r="AK280" i="1"/>
  <c r="AL280" i="1"/>
  <c r="AM280" i="1"/>
  <c r="AL272" i="1"/>
  <c r="AM272" i="1"/>
  <c r="AN272" i="1"/>
  <c r="AO272" i="1"/>
  <c r="AP272" i="1"/>
  <c r="AK272" i="1"/>
  <c r="AL264" i="1"/>
  <c r="AM264" i="1"/>
  <c r="AN264" i="1"/>
  <c r="AO264" i="1"/>
  <c r="AP264" i="1"/>
  <c r="AK264" i="1"/>
  <c r="AP256" i="1"/>
  <c r="AK256" i="1"/>
  <c r="AL256" i="1"/>
  <c r="AM256" i="1"/>
  <c r="AN256" i="1"/>
  <c r="AO256" i="1"/>
  <c r="AO248" i="1"/>
  <c r="AP248" i="1"/>
  <c r="AK248" i="1"/>
  <c r="AL248" i="1"/>
  <c r="AM248" i="1"/>
  <c r="AN248" i="1"/>
  <c r="AO240" i="1"/>
  <c r="AP240" i="1"/>
  <c r="AK240" i="1"/>
  <c r="AL240" i="1"/>
  <c r="AM240" i="1"/>
  <c r="AN240" i="1"/>
  <c r="AO232" i="1"/>
  <c r="AP232" i="1"/>
  <c r="AK232" i="1"/>
  <c r="AL232" i="1"/>
  <c r="AM232" i="1"/>
  <c r="AN232" i="1"/>
  <c r="AO224" i="1"/>
  <c r="AP224" i="1"/>
  <c r="AK224" i="1"/>
  <c r="AL224" i="1"/>
  <c r="AM224" i="1"/>
  <c r="AN224" i="1"/>
  <c r="AO216" i="1"/>
  <c r="AP216" i="1"/>
  <c r="AK216" i="1"/>
  <c r="AL216" i="1"/>
  <c r="AM216" i="1"/>
  <c r="AN216" i="1"/>
  <c r="AO208" i="1"/>
  <c r="AP208" i="1"/>
  <c r="AK208" i="1"/>
  <c r="AL208" i="1"/>
  <c r="AM208" i="1"/>
  <c r="AN208" i="1"/>
  <c r="AM200" i="1"/>
  <c r="AO200" i="1"/>
  <c r="AL200" i="1"/>
  <c r="AN200" i="1"/>
  <c r="AK200" i="1"/>
  <c r="AP200" i="1"/>
  <c r="AM192" i="1"/>
  <c r="AO192" i="1"/>
  <c r="AK192" i="1"/>
  <c r="AN192" i="1"/>
  <c r="AP192" i="1"/>
  <c r="AL192" i="1"/>
  <c r="AM184" i="1"/>
  <c r="AO184" i="1"/>
  <c r="AK184" i="1"/>
  <c r="AL184" i="1"/>
  <c r="AP184" i="1"/>
  <c r="AN184" i="1"/>
  <c r="AM176" i="1"/>
  <c r="AO176" i="1"/>
  <c r="AP176" i="1"/>
  <c r="AN176" i="1"/>
  <c r="AK176" i="1"/>
  <c r="AL176" i="1"/>
  <c r="AM168" i="1"/>
  <c r="AO168" i="1"/>
  <c r="AL168" i="1"/>
  <c r="AN168" i="1"/>
  <c r="AP168" i="1"/>
  <c r="AK168" i="1"/>
  <c r="AM160" i="1"/>
  <c r="AO160" i="1"/>
  <c r="AK160" i="1"/>
  <c r="AL160" i="1"/>
  <c r="AN160" i="1"/>
  <c r="AP160" i="1"/>
  <c r="AM152" i="1"/>
  <c r="AO152" i="1"/>
  <c r="AK152" i="1"/>
  <c r="AL152" i="1"/>
  <c r="AN152" i="1"/>
  <c r="AP152" i="1"/>
  <c r="AM144" i="1"/>
  <c r="AN144" i="1"/>
  <c r="AO144" i="1"/>
  <c r="AP144" i="1"/>
  <c r="AL144" i="1"/>
  <c r="AK144" i="1"/>
  <c r="AM136" i="1"/>
  <c r="AN136" i="1"/>
  <c r="AO136" i="1"/>
  <c r="AK136" i="1"/>
  <c r="AL136" i="1"/>
  <c r="AP136" i="1"/>
  <c r="AM128" i="1"/>
  <c r="AN128" i="1"/>
  <c r="AO128" i="1"/>
  <c r="AK128" i="1"/>
  <c r="AL128" i="1"/>
  <c r="AP128" i="1"/>
  <c r="AM120" i="1"/>
  <c r="AN120" i="1"/>
  <c r="AO120" i="1"/>
  <c r="AK120" i="1"/>
  <c r="AL120" i="1"/>
  <c r="AP120" i="1"/>
  <c r="AP112" i="1"/>
  <c r="AN112" i="1"/>
  <c r="AK112" i="1"/>
  <c r="AL112" i="1"/>
  <c r="AO112" i="1"/>
  <c r="AM112" i="1"/>
  <c r="AP104" i="1"/>
  <c r="AL104" i="1"/>
  <c r="AN104" i="1"/>
  <c r="AO104" i="1"/>
  <c r="AM104" i="1"/>
  <c r="AK104" i="1"/>
  <c r="AP96" i="1"/>
  <c r="AL96" i="1"/>
  <c r="AN96" i="1"/>
  <c r="AK96" i="1"/>
  <c r="AM96" i="1"/>
  <c r="AO96" i="1"/>
  <c r="AP88" i="1"/>
  <c r="AL88" i="1"/>
  <c r="AN88" i="1"/>
  <c r="AM88" i="1"/>
  <c r="AO88" i="1"/>
  <c r="AK88" i="1"/>
  <c r="AP80" i="1"/>
  <c r="AL80" i="1"/>
  <c r="AN80" i="1"/>
  <c r="AK80" i="1"/>
  <c r="AM80" i="1"/>
  <c r="AO80" i="1"/>
  <c r="AP72" i="1"/>
  <c r="AL72" i="1"/>
  <c r="AN72" i="1"/>
  <c r="AO72" i="1"/>
  <c r="AM72" i="1"/>
  <c r="AK72" i="1"/>
  <c r="AP64" i="1"/>
  <c r="AL64" i="1"/>
  <c r="AN64" i="1"/>
  <c r="AK64" i="1"/>
  <c r="AM64" i="1"/>
  <c r="AO64" i="1"/>
  <c r="AP56" i="1"/>
  <c r="AK56" i="1"/>
  <c r="AL56" i="1"/>
  <c r="AN56" i="1"/>
  <c r="AM56" i="1"/>
  <c r="AO56" i="1"/>
  <c r="AO48" i="1"/>
  <c r="AP48" i="1"/>
  <c r="AK48" i="1"/>
  <c r="AL48" i="1"/>
  <c r="AN48" i="1"/>
  <c r="AM48" i="1"/>
  <c r="AO40" i="1"/>
  <c r="AP40" i="1"/>
  <c r="AK40" i="1"/>
  <c r="AL40" i="1"/>
  <c r="AN40" i="1"/>
  <c r="AM40" i="1"/>
  <c r="AO32" i="1"/>
  <c r="AP32" i="1"/>
  <c r="AK32" i="1"/>
  <c r="AL32" i="1"/>
  <c r="AN32" i="1"/>
  <c r="AM32" i="1"/>
  <c r="AO24" i="1"/>
  <c r="AP24" i="1"/>
  <c r="AK24" i="1"/>
  <c r="AL24" i="1"/>
  <c r="AN24" i="1"/>
  <c r="AM24" i="1"/>
  <c r="AO16" i="1"/>
  <c r="AP16" i="1"/>
  <c r="AK16" i="1"/>
  <c r="AL16" i="1"/>
  <c r="AN16" i="1"/>
  <c r="AM16" i="1"/>
  <c r="AO8" i="1"/>
  <c r="AP8" i="1"/>
  <c r="AK8" i="1"/>
  <c r="AL8" i="1"/>
  <c r="AN8" i="1"/>
  <c r="AM8" i="1"/>
  <c r="AP480" i="1"/>
  <c r="AL480" i="1"/>
  <c r="AM480" i="1"/>
  <c r="AN480" i="1"/>
  <c r="AO480" i="1"/>
  <c r="AK480" i="1"/>
  <c r="AP472" i="1"/>
  <c r="AL472" i="1"/>
  <c r="AM472" i="1"/>
  <c r="AN472" i="1"/>
  <c r="AO472" i="1"/>
  <c r="AK472" i="1"/>
  <c r="AP497" i="1"/>
  <c r="AK497" i="1"/>
  <c r="AL497" i="1"/>
  <c r="AO497" i="1"/>
  <c r="AM497" i="1"/>
  <c r="AN497" i="1"/>
  <c r="AL489" i="1"/>
  <c r="AP489" i="1"/>
  <c r="AK489" i="1"/>
  <c r="AM489" i="1"/>
  <c r="AN489" i="1"/>
  <c r="AO489" i="1"/>
  <c r="AL481" i="1"/>
  <c r="AN481" i="1"/>
  <c r="AO481" i="1"/>
  <c r="AP481" i="1"/>
  <c r="AK481" i="1"/>
  <c r="AM481" i="1"/>
  <c r="AL473" i="1"/>
  <c r="AN473" i="1"/>
  <c r="AO473" i="1"/>
  <c r="AP473" i="1"/>
  <c r="AK473" i="1"/>
  <c r="AM473" i="1"/>
  <c r="AL465" i="1"/>
  <c r="AN465" i="1"/>
  <c r="AO465" i="1"/>
  <c r="AP465" i="1"/>
  <c r="AK465" i="1"/>
  <c r="AM465" i="1"/>
  <c r="AL457" i="1"/>
  <c r="AN457" i="1"/>
  <c r="AO457" i="1"/>
  <c r="AP457" i="1"/>
  <c r="AK457" i="1"/>
  <c r="AM457" i="1"/>
  <c r="AL449" i="1"/>
  <c r="AN449" i="1"/>
  <c r="AO449" i="1"/>
  <c r="AP449" i="1"/>
  <c r="AK449" i="1"/>
  <c r="AM449" i="1"/>
  <c r="AL441" i="1"/>
  <c r="AN441" i="1"/>
  <c r="AO441" i="1"/>
  <c r="AP441" i="1"/>
  <c r="AK441" i="1"/>
  <c r="AM441" i="1"/>
  <c r="AL433" i="1"/>
  <c r="AN433" i="1"/>
  <c r="AO433" i="1"/>
  <c r="AP433" i="1"/>
  <c r="AK433" i="1"/>
  <c r="AM433" i="1"/>
  <c r="AK425" i="1"/>
  <c r="AM425" i="1"/>
  <c r="AO425" i="1"/>
  <c r="AP425" i="1"/>
  <c r="AL425" i="1"/>
  <c r="AN425" i="1"/>
  <c r="AK417" i="1"/>
  <c r="AM417" i="1"/>
  <c r="AO417" i="1"/>
  <c r="AP417" i="1"/>
  <c r="AL417" i="1"/>
  <c r="AN417" i="1"/>
  <c r="AK409" i="1"/>
  <c r="AM409" i="1"/>
  <c r="AO409" i="1"/>
  <c r="AP409" i="1"/>
  <c r="AL409" i="1"/>
  <c r="AN409" i="1"/>
  <c r="AK401" i="1"/>
  <c r="AM401" i="1"/>
  <c r="AO401" i="1"/>
  <c r="AP401" i="1"/>
  <c r="AL401" i="1"/>
  <c r="AN401" i="1"/>
  <c r="AK393" i="1"/>
  <c r="AM393" i="1"/>
  <c r="AO393" i="1"/>
  <c r="AP393" i="1"/>
  <c r="AL393" i="1"/>
  <c r="AN393" i="1"/>
  <c r="AK385" i="1"/>
  <c r="AM385" i="1"/>
  <c r="AO385" i="1"/>
  <c r="AP385" i="1"/>
  <c r="AL385" i="1"/>
  <c r="AN385" i="1"/>
  <c r="AK377" i="1"/>
  <c r="AM377" i="1"/>
  <c r="AO377" i="1"/>
  <c r="AP377" i="1"/>
  <c r="AL377" i="1"/>
  <c r="AN377" i="1"/>
  <c r="AK369" i="1"/>
  <c r="AM369" i="1"/>
  <c r="AO369" i="1"/>
  <c r="AP369" i="1"/>
  <c r="AL369" i="1"/>
  <c r="AN369" i="1"/>
  <c r="AK361" i="1"/>
  <c r="AM361" i="1"/>
  <c r="AO361" i="1"/>
  <c r="AP361" i="1"/>
  <c r="AL361" i="1"/>
  <c r="AN361" i="1"/>
  <c r="AK353" i="1"/>
  <c r="AM353" i="1"/>
  <c r="AN353" i="1"/>
  <c r="AO353" i="1"/>
  <c r="AP353" i="1"/>
  <c r="AL353" i="1"/>
  <c r="AK345" i="1"/>
  <c r="AM345" i="1"/>
  <c r="AN345" i="1"/>
  <c r="AO345" i="1"/>
  <c r="AP345" i="1"/>
  <c r="AL345" i="1"/>
  <c r="AK337" i="1"/>
  <c r="AM337" i="1"/>
  <c r="AN337" i="1"/>
  <c r="AO337" i="1"/>
  <c r="AP337" i="1"/>
  <c r="AL337" i="1"/>
  <c r="AP329" i="1"/>
  <c r="AK329" i="1"/>
  <c r="AL329" i="1"/>
  <c r="AM329" i="1"/>
  <c r="AN329" i="1"/>
  <c r="AO329" i="1"/>
  <c r="AP321" i="1"/>
  <c r="AK321" i="1"/>
  <c r="AL321" i="1"/>
  <c r="AM321" i="1"/>
  <c r="AN321" i="1"/>
  <c r="AO321" i="1"/>
  <c r="AP313" i="1"/>
  <c r="AK313" i="1"/>
  <c r="AL313" i="1"/>
  <c r="AM313" i="1"/>
  <c r="AN313" i="1"/>
  <c r="AO313" i="1"/>
  <c r="AP305" i="1"/>
  <c r="AK305" i="1"/>
  <c r="AL305" i="1"/>
  <c r="AM305" i="1"/>
  <c r="AN305" i="1"/>
  <c r="AO305" i="1"/>
  <c r="AP297" i="1"/>
  <c r="AK297" i="1"/>
  <c r="AL297" i="1"/>
  <c r="AM297" i="1"/>
  <c r="AN297" i="1"/>
  <c r="AO297" i="1"/>
  <c r="AP289" i="1"/>
  <c r="AK289" i="1"/>
  <c r="AL289" i="1"/>
  <c r="AM289" i="1"/>
  <c r="AN289" i="1"/>
  <c r="AO289" i="1"/>
  <c r="AP281" i="1"/>
  <c r="AK281" i="1"/>
  <c r="AL281" i="1"/>
  <c r="AM281" i="1"/>
  <c r="AN281" i="1"/>
  <c r="AO281" i="1"/>
  <c r="AN273" i="1"/>
  <c r="AO273" i="1"/>
  <c r="AP273" i="1"/>
  <c r="AK273" i="1"/>
  <c r="AL273" i="1"/>
  <c r="AM273" i="1"/>
  <c r="AN265" i="1"/>
  <c r="AO265" i="1"/>
  <c r="AP265" i="1"/>
  <c r="AK265" i="1"/>
  <c r="AL265" i="1"/>
  <c r="AM265" i="1"/>
  <c r="AL257" i="1"/>
  <c r="AM257" i="1"/>
  <c r="AK257" i="1"/>
  <c r="AN257" i="1"/>
  <c r="AO257" i="1"/>
  <c r="AP257" i="1"/>
  <c r="AL249" i="1"/>
  <c r="AM249" i="1"/>
  <c r="AO249" i="1"/>
  <c r="AP249" i="1"/>
  <c r="AK249" i="1"/>
  <c r="AN249" i="1"/>
  <c r="AL241" i="1"/>
  <c r="AM241" i="1"/>
  <c r="AO241" i="1"/>
  <c r="AP241" i="1"/>
  <c r="AK241" i="1"/>
  <c r="AN241" i="1"/>
  <c r="AL233" i="1"/>
  <c r="AM233" i="1"/>
  <c r="AO233" i="1"/>
  <c r="AP233" i="1"/>
  <c r="AK233" i="1"/>
  <c r="AN233" i="1"/>
  <c r="AL225" i="1"/>
  <c r="AM225" i="1"/>
  <c r="AO225" i="1"/>
  <c r="AP225" i="1"/>
  <c r="AK225" i="1"/>
  <c r="AN225" i="1"/>
  <c r="AL217" i="1"/>
  <c r="AM217" i="1"/>
  <c r="AO217" i="1"/>
  <c r="AP217" i="1"/>
  <c r="AK217" i="1"/>
  <c r="AN217" i="1"/>
  <c r="AL209" i="1"/>
  <c r="AM209" i="1"/>
  <c r="AO209" i="1"/>
  <c r="AP209" i="1"/>
  <c r="AK209" i="1"/>
  <c r="AN209" i="1"/>
  <c r="AK201" i="1"/>
  <c r="AL201" i="1"/>
  <c r="AM201" i="1"/>
  <c r="AO201" i="1"/>
  <c r="AP201" i="1"/>
  <c r="AN201" i="1"/>
  <c r="AO193" i="1"/>
  <c r="AK193" i="1"/>
  <c r="AP193" i="1"/>
  <c r="AN193" i="1"/>
  <c r="AL193" i="1"/>
  <c r="AM193" i="1"/>
  <c r="AO185" i="1"/>
  <c r="AK185" i="1"/>
  <c r="AM185" i="1"/>
  <c r="AN185" i="1"/>
  <c r="AL185" i="1"/>
  <c r="AP185" i="1"/>
  <c r="AO177" i="1"/>
  <c r="AK177" i="1"/>
  <c r="AL177" i="1"/>
  <c r="AM177" i="1"/>
  <c r="AN177" i="1"/>
  <c r="AP177" i="1"/>
  <c r="AO169" i="1"/>
  <c r="AK169" i="1"/>
  <c r="AL169" i="1"/>
  <c r="AM169" i="1"/>
  <c r="AN169" i="1"/>
  <c r="AP169" i="1"/>
  <c r="AO161" i="1"/>
  <c r="AK161" i="1"/>
  <c r="AP161" i="1"/>
  <c r="AL161" i="1"/>
  <c r="AN161" i="1"/>
  <c r="AM161" i="1"/>
  <c r="AO153" i="1"/>
  <c r="AK153" i="1"/>
  <c r="AM153" i="1"/>
  <c r="AN153" i="1"/>
  <c r="AP153" i="1"/>
  <c r="AL153" i="1"/>
  <c r="AO145" i="1"/>
  <c r="AK145" i="1"/>
  <c r="AL145" i="1"/>
  <c r="AM145" i="1"/>
  <c r="AN145" i="1"/>
  <c r="AP145" i="1"/>
  <c r="AL137" i="1"/>
  <c r="AO137" i="1"/>
  <c r="AP137" i="1"/>
  <c r="AK137" i="1"/>
  <c r="AN137" i="1"/>
  <c r="AM137" i="1"/>
  <c r="AL129" i="1"/>
  <c r="AO129" i="1"/>
  <c r="AP129" i="1"/>
  <c r="AK129" i="1"/>
  <c r="AM129" i="1"/>
  <c r="AN129" i="1"/>
  <c r="AL121" i="1"/>
  <c r="AO121" i="1"/>
  <c r="AP121" i="1"/>
  <c r="AK121" i="1"/>
  <c r="AM121" i="1"/>
  <c r="AN121" i="1"/>
  <c r="AK113" i="1"/>
  <c r="AL113" i="1"/>
  <c r="AP113" i="1"/>
  <c r="AM113" i="1"/>
  <c r="AO113" i="1"/>
  <c r="AN113" i="1"/>
  <c r="AK105" i="1"/>
  <c r="AL105" i="1"/>
  <c r="AN105" i="1"/>
  <c r="AP105" i="1"/>
  <c r="AO105" i="1"/>
  <c r="AM105" i="1"/>
  <c r="AK97" i="1"/>
  <c r="AL97" i="1"/>
  <c r="AN97" i="1"/>
  <c r="AP97" i="1"/>
  <c r="AO97" i="1"/>
  <c r="AM97" i="1"/>
  <c r="AK89" i="1"/>
  <c r="AL89" i="1"/>
  <c r="AN89" i="1"/>
  <c r="AP89" i="1"/>
  <c r="AM89" i="1"/>
  <c r="AO89" i="1"/>
  <c r="AK81" i="1"/>
  <c r="AL81" i="1"/>
  <c r="AN81" i="1"/>
  <c r="AP81" i="1"/>
  <c r="AM81" i="1"/>
  <c r="AO81" i="1"/>
  <c r="AK73" i="1"/>
  <c r="AL73" i="1"/>
  <c r="AN73" i="1"/>
  <c r="AP73" i="1"/>
  <c r="AM73" i="1"/>
  <c r="AO73" i="1"/>
  <c r="AK65" i="1"/>
  <c r="AL65" i="1"/>
  <c r="AN65" i="1"/>
  <c r="AP65" i="1"/>
  <c r="AO65" i="1"/>
  <c r="AM65" i="1"/>
  <c r="AK57" i="1"/>
  <c r="AL57" i="1"/>
  <c r="AM57" i="1"/>
  <c r="AN57" i="1"/>
  <c r="AP57" i="1"/>
  <c r="AO57" i="1"/>
  <c r="AK49" i="1"/>
  <c r="AL49" i="1"/>
  <c r="AM49" i="1"/>
  <c r="AN49" i="1"/>
  <c r="AP49" i="1"/>
  <c r="AO49" i="1"/>
  <c r="AK41" i="1"/>
  <c r="AL41" i="1"/>
  <c r="AM41" i="1"/>
  <c r="AN41" i="1"/>
  <c r="AP41" i="1"/>
  <c r="AO41" i="1"/>
  <c r="AK33" i="1"/>
  <c r="AL33" i="1"/>
  <c r="AM33" i="1"/>
  <c r="AN33" i="1"/>
  <c r="AP33" i="1"/>
  <c r="AO33" i="1"/>
  <c r="AK25" i="1"/>
  <c r="AL25" i="1"/>
  <c r="AM25" i="1"/>
  <c r="AN25" i="1"/>
  <c r="AP25" i="1"/>
  <c r="AO25" i="1"/>
  <c r="AK17" i="1"/>
  <c r="AL17" i="1"/>
  <c r="AM17" i="1"/>
  <c r="AN17" i="1"/>
  <c r="AP17" i="1"/>
  <c r="AO17" i="1"/>
  <c r="AK9" i="1"/>
  <c r="AL9" i="1"/>
  <c r="AM9" i="1"/>
  <c r="AN9" i="1"/>
  <c r="AP9" i="1"/>
  <c r="AO9" i="1"/>
  <c r="AL490" i="1"/>
  <c r="AN490" i="1"/>
  <c r="AK490" i="1"/>
  <c r="AM490" i="1"/>
  <c r="AP490" i="1"/>
  <c r="AO490" i="1"/>
  <c r="AL482" i="1"/>
  <c r="AN482" i="1"/>
  <c r="AP482" i="1"/>
  <c r="AK482" i="1"/>
  <c r="AM482" i="1"/>
  <c r="AO482" i="1"/>
  <c r="AL466" i="1"/>
  <c r="AN466" i="1"/>
  <c r="AP466" i="1"/>
  <c r="AK466" i="1"/>
  <c r="AM466" i="1"/>
  <c r="AO466" i="1"/>
  <c r="AL458" i="1"/>
  <c r="AN458" i="1"/>
  <c r="AP458" i="1"/>
  <c r="AK458" i="1"/>
  <c r="AO458" i="1"/>
  <c r="AM458" i="1"/>
  <c r="AL450" i="1"/>
  <c r="AN450" i="1"/>
  <c r="AP450" i="1"/>
  <c r="AK450" i="1"/>
  <c r="AM450" i="1"/>
  <c r="AO450" i="1"/>
  <c r="AL442" i="1"/>
  <c r="AN442" i="1"/>
  <c r="AP442" i="1"/>
  <c r="AK442" i="1"/>
  <c r="AO442" i="1"/>
  <c r="AM442" i="1"/>
  <c r="AL434" i="1"/>
  <c r="AN434" i="1"/>
  <c r="AP434" i="1"/>
  <c r="AK434" i="1"/>
  <c r="AM434" i="1"/>
  <c r="AO434" i="1"/>
  <c r="AM426" i="1"/>
  <c r="AO426" i="1"/>
  <c r="AK426" i="1"/>
  <c r="AN426" i="1"/>
  <c r="AL426" i="1"/>
  <c r="AP426" i="1"/>
  <c r="AM418" i="1"/>
  <c r="AO418" i="1"/>
  <c r="AK418" i="1"/>
  <c r="AN418" i="1"/>
  <c r="AL418" i="1"/>
  <c r="AP418" i="1"/>
  <c r="AM410" i="1"/>
  <c r="AO410" i="1"/>
  <c r="AK410" i="1"/>
  <c r="AN410" i="1"/>
  <c r="AL410" i="1"/>
  <c r="AP410" i="1"/>
  <c r="AM402" i="1"/>
  <c r="AO402" i="1"/>
  <c r="AK402" i="1"/>
  <c r="AN402" i="1"/>
  <c r="AL402" i="1"/>
  <c r="AP402" i="1"/>
  <c r="AM394" i="1"/>
  <c r="AO394" i="1"/>
  <c r="AK394" i="1"/>
  <c r="AN394" i="1"/>
  <c r="AL394" i="1"/>
  <c r="AP394" i="1"/>
  <c r="AM386" i="1"/>
  <c r="AO386" i="1"/>
  <c r="AK386" i="1"/>
  <c r="AN386" i="1"/>
  <c r="AL386" i="1"/>
  <c r="AP386" i="1"/>
  <c r="AM378" i="1"/>
  <c r="AO378" i="1"/>
  <c r="AK378" i="1"/>
  <c r="AN378" i="1"/>
  <c r="AL378" i="1"/>
  <c r="AP378" i="1"/>
  <c r="AM370" i="1"/>
  <c r="AO370" i="1"/>
  <c r="AK370" i="1"/>
  <c r="AN370" i="1"/>
  <c r="AP370" i="1"/>
  <c r="AL370" i="1"/>
  <c r="AM362" i="1"/>
  <c r="AO362" i="1"/>
  <c r="AK362" i="1"/>
  <c r="AN362" i="1"/>
  <c r="AL362" i="1"/>
  <c r="AP362" i="1"/>
  <c r="AK354" i="1"/>
  <c r="AM354" i="1"/>
  <c r="AO354" i="1"/>
  <c r="AP354" i="1"/>
  <c r="AL354" i="1"/>
  <c r="AN354" i="1"/>
  <c r="AK346" i="1"/>
  <c r="AM346" i="1"/>
  <c r="AO346" i="1"/>
  <c r="AP346" i="1"/>
  <c r="AL346" i="1"/>
  <c r="AN346" i="1"/>
  <c r="AK338" i="1"/>
  <c r="AM338" i="1"/>
  <c r="AO338" i="1"/>
  <c r="AP338" i="1"/>
  <c r="AL338" i="1"/>
  <c r="AN338" i="1"/>
  <c r="AK330" i="1"/>
  <c r="AL330" i="1"/>
  <c r="AM330" i="1"/>
  <c r="AN330" i="1"/>
  <c r="AO330" i="1"/>
  <c r="AP330" i="1"/>
  <c r="AK322" i="1"/>
  <c r="AL322" i="1"/>
  <c r="AM322" i="1"/>
  <c r="AN322" i="1"/>
  <c r="AO322" i="1"/>
  <c r="AP322" i="1"/>
  <c r="AK314" i="1"/>
  <c r="AL314" i="1"/>
  <c r="AM314" i="1"/>
  <c r="AN314" i="1"/>
  <c r="AO314" i="1"/>
  <c r="AP314" i="1"/>
  <c r="AK306" i="1"/>
  <c r="AL306" i="1"/>
  <c r="AM306" i="1"/>
  <c r="AN306" i="1"/>
  <c r="AO306" i="1"/>
  <c r="AP306" i="1"/>
  <c r="AK298" i="1"/>
  <c r="AL298" i="1"/>
  <c r="AM298" i="1"/>
  <c r="AN298" i="1"/>
  <c r="AO298" i="1"/>
  <c r="AP298" i="1"/>
  <c r="AK290" i="1"/>
  <c r="AL290" i="1"/>
  <c r="AM290" i="1"/>
  <c r="AN290" i="1"/>
  <c r="AO290" i="1"/>
  <c r="AP290" i="1"/>
  <c r="AK282" i="1"/>
  <c r="AL282" i="1"/>
  <c r="AM282" i="1"/>
  <c r="AN282" i="1"/>
  <c r="AO282" i="1"/>
  <c r="AP282" i="1"/>
  <c r="AK274" i="1"/>
  <c r="AL274" i="1"/>
  <c r="AM274" i="1"/>
  <c r="AN274" i="1"/>
  <c r="AO274" i="1"/>
  <c r="AP274" i="1"/>
  <c r="AP266" i="1"/>
  <c r="AK266" i="1"/>
  <c r="AL266" i="1"/>
  <c r="AM266" i="1"/>
  <c r="AN266" i="1"/>
  <c r="AO266" i="1"/>
  <c r="AN258" i="1"/>
  <c r="AP258" i="1"/>
  <c r="AK258" i="1"/>
  <c r="AL258" i="1"/>
  <c r="AM258" i="1"/>
  <c r="AO258" i="1"/>
  <c r="AK250" i="1"/>
  <c r="AL250" i="1"/>
  <c r="AN250" i="1"/>
  <c r="AO250" i="1"/>
  <c r="AM250" i="1"/>
  <c r="AP250" i="1"/>
  <c r="AK242" i="1"/>
  <c r="AL242" i="1"/>
  <c r="AN242" i="1"/>
  <c r="AO242" i="1"/>
  <c r="AM242" i="1"/>
  <c r="AP242" i="1"/>
  <c r="AK234" i="1"/>
  <c r="AL234" i="1"/>
  <c r="AN234" i="1"/>
  <c r="AO234" i="1"/>
  <c r="AM234" i="1"/>
  <c r="AP234" i="1"/>
  <c r="AK226" i="1"/>
  <c r="AL226" i="1"/>
  <c r="AN226" i="1"/>
  <c r="AO226" i="1"/>
  <c r="AM226" i="1"/>
  <c r="AP226" i="1"/>
  <c r="AK218" i="1"/>
  <c r="AL218" i="1"/>
  <c r="AN218" i="1"/>
  <c r="AO218" i="1"/>
  <c r="AM218" i="1"/>
  <c r="AP218" i="1"/>
  <c r="AK210" i="1"/>
  <c r="AL210" i="1"/>
  <c r="AN210" i="1"/>
  <c r="AO210" i="1"/>
  <c r="AM210" i="1"/>
  <c r="AP210" i="1"/>
  <c r="AK202" i="1"/>
  <c r="AL202" i="1"/>
  <c r="AN202" i="1"/>
  <c r="AO202" i="1"/>
  <c r="AM202" i="1"/>
  <c r="AP202" i="1"/>
  <c r="AK194" i="1"/>
  <c r="AM194" i="1"/>
  <c r="AL194" i="1"/>
  <c r="AO194" i="1"/>
  <c r="AP194" i="1"/>
  <c r="AN194" i="1"/>
  <c r="AK186" i="1"/>
  <c r="AM186" i="1"/>
  <c r="AL186" i="1"/>
  <c r="AN186" i="1"/>
  <c r="AO186" i="1"/>
  <c r="AP186" i="1"/>
  <c r="AK178" i="1"/>
  <c r="AM178" i="1"/>
  <c r="AP178" i="1"/>
  <c r="AO178" i="1"/>
  <c r="AL178" i="1"/>
  <c r="AN178" i="1"/>
  <c r="AK170" i="1"/>
  <c r="AM170" i="1"/>
  <c r="AN170" i="1"/>
  <c r="AO170" i="1"/>
  <c r="AP170" i="1"/>
  <c r="AL170" i="1"/>
  <c r="AK162" i="1"/>
  <c r="AM162" i="1"/>
  <c r="AL162" i="1"/>
  <c r="AN162" i="1"/>
  <c r="AO162" i="1"/>
  <c r="AP162" i="1"/>
  <c r="AK154" i="1"/>
  <c r="AM154" i="1"/>
  <c r="AL154" i="1"/>
  <c r="AN154" i="1"/>
  <c r="AO154" i="1"/>
  <c r="AP154" i="1"/>
  <c r="AK146" i="1"/>
  <c r="AM146" i="1"/>
  <c r="AP146" i="1"/>
  <c r="AL146" i="1"/>
  <c r="AO146" i="1"/>
  <c r="AN146" i="1"/>
  <c r="AN138" i="1"/>
  <c r="AK138" i="1"/>
  <c r="AM138" i="1"/>
  <c r="AL138" i="1"/>
  <c r="AO138" i="1"/>
  <c r="AP138" i="1"/>
  <c r="AN130" i="1"/>
  <c r="AK130" i="1"/>
  <c r="AM130" i="1"/>
  <c r="AO130" i="1"/>
  <c r="AP130" i="1"/>
  <c r="AL130" i="1"/>
  <c r="AN122" i="1"/>
  <c r="AK122" i="1"/>
  <c r="AM122" i="1"/>
  <c r="AL122" i="1"/>
  <c r="AP122" i="1"/>
  <c r="AO122" i="1"/>
  <c r="AL114" i="1"/>
  <c r="AM114" i="1"/>
  <c r="AN114" i="1"/>
  <c r="AK114" i="1"/>
  <c r="AO114" i="1"/>
  <c r="AP114" i="1"/>
  <c r="AL106" i="1"/>
  <c r="AM106" i="1"/>
  <c r="AN106" i="1"/>
  <c r="AK106" i="1"/>
  <c r="AO106" i="1"/>
  <c r="AP106" i="1"/>
  <c r="AL98" i="1"/>
  <c r="AM98" i="1"/>
  <c r="AN98" i="1"/>
  <c r="AP98" i="1"/>
  <c r="AK98" i="1"/>
  <c r="AO98" i="1"/>
  <c r="AL90" i="1"/>
  <c r="AM90" i="1"/>
  <c r="AN90" i="1"/>
  <c r="AP90" i="1"/>
  <c r="AO90" i="1"/>
  <c r="AK90" i="1"/>
  <c r="AL82" i="1"/>
  <c r="AM82" i="1"/>
  <c r="AN82" i="1"/>
  <c r="AP82" i="1"/>
  <c r="AK82" i="1"/>
  <c r="AO82" i="1"/>
  <c r="AL74" i="1"/>
  <c r="AM74" i="1"/>
  <c r="AN74" i="1"/>
  <c r="AP74" i="1"/>
  <c r="AK74" i="1"/>
  <c r="AO74" i="1"/>
  <c r="AL66" i="1"/>
  <c r="AM66" i="1"/>
  <c r="AN66" i="1"/>
  <c r="AP66" i="1"/>
  <c r="AK66" i="1"/>
  <c r="AO66" i="1"/>
  <c r="AL58" i="1"/>
  <c r="AM58" i="1"/>
  <c r="AN58" i="1"/>
  <c r="AO58" i="1"/>
  <c r="AP58" i="1"/>
  <c r="AK58" i="1"/>
  <c r="AK50" i="1"/>
  <c r="AL50" i="1"/>
  <c r="AM50" i="1"/>
  <c r="AN50" i="1"/>
  <c r="AO50" i="1"/>
  <c r="AP50" i="1"/>
  <c r="AK42" i="1"/>
  <c r="AL42" i="1"/>
  <c r="AM42" i="1"/>
  <c r="AN42" i="1"/>
  <c r="AO42" i="1"/>
  <c r="AP42" i="1"/>
  <c r="AK34" i="1"/>
  <c r="AL34" i="1"/>
  <c r="AM34" i="1"/>
  <c r="AN34" i="1"/>
  <c r="AO34" i="1"/>
  <c r="AP34" i="1"/>
  <c r="AK26" i="1"/>
  <c r="AL26" i="1"/>
  <c r="AM26" i="1"/>
  <c r="AN26" i="1"/>
  <c r="AO26" i="1"/>
  <c r="AP26" i="1"/>
  <c r="AK18" i="1"/>
  <c r="AL18" i="1"/>
  <c r="AM18" i="1"/>
  <c r="AN18" i="1"/>
  <c r="AO18" i="1"/>
  <c r="AP18" i="1"/>
  <c r="AK10" i="1"/>
  <c r="AL10" i="1"/>
  <c r="AM10" i="1"/>
  <c r="AN10" i="1"/>
  <c r="AO10" i="1"/>
  <c r="AP10" i="1"/>
  <c r="AN491" i="1"/>
  <c r="AP491" i="1"/>
  <c r="AL491" i="1"/>
  <c r="AK491" i="1"/>
  <c r="AM491" i="1"/>
  <c r="AO491" i="1"/>
  <c r="AN483" i="1"/>
  <c r="AP483" i="1"/>
  <c r="AK483" i="1"/>
  <c r="AL483" i="1"/>
  <c r="AM483" i="1"/>
  <c r="AO483" i="1"/>
  <c r="AN475" i="1"/>
  <c r="AP475" i="1"/>
  <c r="AK475" i="1"/>
  <c r="AL475" i="1"/>
  <c r="AM475" i="1"/>
  <c r="AO475" i="1"/>
  <c r="AN467" i="1"/>
  <c r="AP467" i="1"/>
  <c r="AK467" i="1"/>
  <c r="AL467" i="1"/>
  <c r="AM467" i="1"/>
  <c r="AO467" i="1"/>
  <c r="AN459" i="1"/>
  <c r="AP459" i="1"/>
  <c r="AK459" i="1"/>
  <c r="AL459" i="1"/>
  <c r="AM459" i="1"/>
  <c r="AO459" i="1"/>
  <c r="AN451" i="1"/>
  <c r="AP451" i="1"/>
  <c r="AK451" i="1"/>
  <c r="AL451" i="1"/>
  <c r="AM451" i="1"/>
  <c r="AO451" i="1"/>
  <c r="AN443" i="1"/>
  <c r="AP443" i="1"/>
  <c r="AK443" i="1"/>
  <c r="AL443" i="1"/>
  <c r="AM443" i="1"/>
  <c r="AO443" i="1"/>
  <c r="AN435" i="1"/>
  <c r="AP435" i="1"/>
  <c r="AK435" i="1"/>
  <c r="AL435" i="1"/>
  <c r="AM435" i="1"/>
  <c r="AO435" i="1"/>
  <c r="AO427" i="1"/>
  <c r="AK427" i="1"/>
  <c r="AL427" i="1"/>
  <c r="AM427" i="1"/>
  <c r="AN427" i="1"/>
  <c r="AP427" i="1"/>
  <c r="AO419" i="1"/>
  <c r="AK419" i="1"/>
  <c r="AL419" i="1"/>
  <c r="AM419" i="1"/>
  <c r="AN419" i="1"/>
  <c r="AP419" i="1"/>
  <c r="AO411" i="1"/>
  <c r="AK411" i="1"/>
  <c r="AL411" i="1"/>
  <c r="AM411" i="1"/>
  <c r="AN411" i="1"/>
  <c r="AP411" i="1"/>
  <c r="AO403" i="1"/>
  <c r="AK403" i="1"/>
  <c r="AL403" i="1"/>
  <c r="AM403" i="1"/>
  <c r="AN403" i="1"/>
  <c r="AP403" i="1"/>
  <c r="AO395" i="1"/>
  <c r="AK395" i="1"/>
  <c r="AL395" i="1"/>
  <c r="AM395" i="1"/>
  <c r="AN395" i="1"/>
  <c r="AP395" i="1"/>
  <c r="AO387" i="1"/>
  <c r="AK387" i="1"/>
  <c r="AL387" i="1"/>
  <c r="AM387" i="1"/>
  <c r="AN387" i="1"/>
  <c r="AP387" i="1"/>
  <c r="AO379" i="1"/>
  <c r="AK379" i="1"/>
  <c r="AL379" i="1"/>
  <c r="AM379" i="1"/>
  <c r="AN379" i="1"/>
  <c r="AP379" i="1"/>
  <c r="AO371" i="1"/>
  <c r="AK371" i="1"/>
  <c r="AL371" i="1"/>
  <c r="AM371" i="1"/>
  <c r="AN371" i="1"/>
  <c r="AP371" i="1"/>
  <c r="AO363" i="1"/>
  <c r="AK363" i="1"/>
  <c r="AL363" i="1"/>
  <c r="AM363" i="1"/>
  <c r="AN363" i="1"/>
  <c r="AP363" i="1"/>
  <c r="AM355" i="1"/>
  <c r="AO355" i="1"/>
  <c r="AK355" i="1"/>
  <c r="AL355" i="1"/>
  <c r="AN355" i="1"/>
  <c r="AP355" i="1"/>
  <c r="AM347" i="1"/>
  <c r="AO347" i="1"/>
  <c r="AK347" i="1"/>
  <c r="AL347" i="1"/>
  <c r="AN347" i="1"/>
  <c r="AP347" i="1"/>
  <c r="AM339" i="1"/>
  <c r="AO339" i="1"/>
  <c r="AK339" i="1"/>
  <c r="AL339" i="1"/>
  <c r="AN339" i="1"/>
  <c r="AP339" i="1"/>
  <c r="AM331" i="1"/>
  <c r="AO331" i="1"/>
  <c r="AK331" i="1"/>
  <c r="AL331" i="1"/>
  <c r="AN331" i="1"/>
  <c r="AP331" i="1"/>
  <c r="AL323" i="1"/>
  <c r="AM323" i="1"/>
  <c r="AN323" i="1"/>
  <c r="AO323" i="1"/>
  <c r="AP323" i="1"/>
  <c r="AK323" i="1"/>
  <c r="AL315" i="1"/>
  <c r="AM315" i="1"/>
  <c r="AN315" i="1"/>
  <c r="AO315" i="1"/>
  <c r="AP315" i="1"/>
  <c r="AK315" i="1"/>
  <c r="AL307" i="1"/>
  <c r="AM307" i="1"/>
  <c r="AN307" i="1"/>
  <c r="AO307" i="1"/>
  <c r="AP307" i="1"/>
  <c r="AK307" i="1"/>
  <c r="AL299" i="1"/>
  <c r="AM299" i="1"/>
  <c r="AN299" i="1"/>
  <c r="AO299" i="1"/>
  <c r="AP299" i="1"/>
  <c r="AK299" i="1"/>
  <c r="AL291" i="1"/>
  <c r="AM291" i="1"/>
  <c r="AN291" i="1"/>
  <c r="AO291" i="1"/>
  <c r="AP291" i="1"/>
  <c r="AK291" i="1"/>
  <c r="AL283" i="1"/>
  <c r="AM283" i="1"/>
  <c r="AN283" i="1"/>
  <c r="AO283" i="1"/>
  <c r="AP283" i="1"/>
  <c r="AK283" i="1"/>
  <c r="AL275" i="1"/>
  <c r="AM275" i="1"/>
  <c r="AN275" i="1"/>
  <c r="AO275" i="1"/>
  <c r="AP275" i="1"/>
  <c r="AK275" i="1"/>
  <c r="AK267" i="1"/>
  <c r="AL267" i="1"/>
  <c r="AM267" i="1"/>
  <c r="AN267" i="1"/>
  <c r="AO267" i="1"/>
  <c r="AP267" i="1"/>
  <c r="AK259" i="1"/>
  <c r="AL259" i="1"/>
  <c r="AM259" i="1"/>
  <c r="AN259" i="1"/>
  <c r="AO259" i="1"/>
  <c r="AP259" i="1"/>
  <c r="AM251" i="1"/>
  <c r="AN251" i="1"/>
  <c r="AP251" i="1"/>
  <c r="AK251" i="1"/>
  <c r="AL251" i="1"/>
  <c r="AO251" i="1"/>
  <c r="AM243" i="1"/>
  <c r="AN243" i="1"/>
  <c r="AP243" i="1"/>
  <c r="AK243" i="1"/>
  <c r="AL243" i="1"/>
  <c r="AO243" i="1"/>
  <c r="AM235" i="1"/>
  <c r="AN235" i="1"/>
  <c r="AP235" i="1"/>
  <c r="AK235" i="1"/>
  <c r="AL235" i="1"/>
  <c r="AO235" i="1"/>
  <c r="AM227" i="1"/>
  <c r="AN227" i="1"/>
  <c r="AP227" i="1"/>
  <c r="AK227" i="1"/>
  <c r="AL227" i="1"/>
  <c r="AO227" i="1"/>
  <c r="AM219" i="1"/>
  <c r="AN219" i="1"/>
  <c r="AP219" i="1"/>
  <c r="AK219" i="1"/>
  <c r="AL219" i="1"/>
  <c r="AO219" i="1"/>
  <c r="AM211" i="1"/>
  <c r="AN211" i="1"/>
  <c r="AP211" i="1"/>
  <c r="AK211" i="1"/>
  <c r="AL211" i="1"/>
  <c r="AO211" i="1"/>
  <c r="AM203" i="1"/>
  <c r="AN203" i="1"/>
  <c r="AP203" i="1"/>
  <c r="AK203" i="1"/>
  <c r="AL203" i="1"/>
  <c r="AO203" i="1"/>
  <c r="AK195" i="1"/>
  <c r="AM195" i="1"/>
  <c r="AO195" i="1"/>
  <c r="AP195" i="1"/>
  <c r="AL195" i="1"/>
  <c r="AN195" i="1"/>
  <c r="AK187" i="1"/>
  <c r="AM187" i="1"/>
  <c r="AO187" i="1"/>
  <c r="AN187" i="1"/>
  <c r="AP187" i="1"/>
  <c r="AL187" i="1"/>
  <c r="AK179" i="1"/>
  <c r="AM179" i="1"/>
  <c r="AO179" i="1"/>
  <c r="AL179" i="1"/>
  <c r="AP179" i="1"/>
  <c r="AN179" i="1"/>
  <c r="AK171" i="1"/>
  <c r="AM171" i="1"/>
  <c r="AO171" i="1"/>
  <c r="AL171" i="1"/>
  <c r="AN171" i="1"/>
  <c r="AP171" i="1"/>
  <c r="AK163" i="1"/>
  <c r="AM163" i="1"/>
  <c r="AO163" i="1"/>
  <c r="AP163" i="1"/>
  <c r="AL163" i="1"/>
  <c r="AN163" i="1"/>
  <c r="AK155" i="1"/>
  <c r="AM155" i="1"/>
  <c r="AO155" i="1"/>
  <c r="AN155" i="1"/>
  <c r="AP155" i="1"/>
  <c r="AL155" i="1"/>
  <c r="AK147" i="1"/>
  <c r="AM147" i="1"/>
  <c r="AO147" i="1"/>
  <c r="AL147" i="1"/>
  <c r="AN147" i="1"/>
  <c r="AP147" i="1"/>
  <c r="AP139" i="1"/>
  <c r="AK139" i="1"/>
  <c r="AL139" i="1"/>
  <c r="AM139" i="1"/>
  <c r="AO139" i="1"/>
  <c r="AN139" i="1"/>
  <c r="AP131" i="1"/>
  <c r="AK131" i="1"/>
  <c r="AL131" i="1"/>
  <c r="AM131" i="1"/>
  <c r="AO131" i="1"/>
  <c r="AN131" i="1"/>
  <c r="AP123" i="1"/>
  <c r="AK123" i="1"/>
  <c r="AL123" i="1"/>
  <c r="AM123" i="1"/>
  <c r="AO123" i="1"/>
  <c r="AN123" i="1"/>
  <c r="AN115" i="1"/>
  <c r="AO115" i="1"/>
  <c r="AP115" i="1"/>
  <c r="AL115" i="1"/>
  <c r="AM115" i="1"/>
  <c r="AK115" i="1"/>
  <c r="AN107" i="1"/>
  <c r="AO107" i="1"/>
  <c r="AP107" i="1"/>
  <c r="AL107" i="1"/>
  <c r="AM107" i="1"/>
  <c r="AK107" i="1"/>
  <c r="AN99" i="1"/>
  <c r="AO99" i="1"/>
  <c r="AP99" i="1"/>
  <c r="AL99" i="1"/>
  <c r="AK99" i="1"/>
  <c r="AM99" i="1"/>
  <c r="AN91" i="1"/>
  <c r="AO91" i="1"/>
  <c r="AP91" i="1"/>
  <c r="AL91" i="1"/>
  <c r="AK91" i="1"/>
  <c r="AM91" i="1"/>
  <c r="AN83" i="1"/>
  <c r="AO83" i="1"/>
  <c r="AP83" i="1"/>
  <c r="AL83" i="1"/>
  <c r="AM83" i="1"/>
  <c r="AK83" i="1"/>
  <c r="AN75" i="1"/>
  <c r="AO75" i="1"/>
  <c r="AP75" i="1"/>
  <c r="AL75" i="1"/>
  <c r="AK75" i="1"/>
  <c r="AM75" i="1"/>
  <c r="AN67" i="1"/>
  <c r="AO67" i="1"/>
  <c r="AP67" i="1"/>
  <c r="AL67" i="1"/>
  <c r="AK67" i="1"/>
  <c r="AM67" i="1"/>
  <c r="AN59" i="1"/>
  <c r="AO59" i="1"/>
  <c r="AP59" i="1"/>
  <c r="AL59" i="1"/>
  <c r="AM59" i="1"/>
  <c r="AK59" i="1"/>
  <c r="AM51" i="1"/>
  <c r="AN51" i="1"/>
  <c r="AO51" i="1"/>
  <c r="AP51" i="1"/>
  <c r="AL51" i="1"/>
  <c r="AK51" i="1"/>
  <c r="AM43" i="1"/>
  <c r="AN43" i="1"/>
  <c r="AO43" i="1"/>
  <c r="AP43" i="1"/>
  <c r="AL43" i="1"/>
  <c r="AK43" i="1"/>
  <c r="AM35" i="1"/>
  <c r="AN35" i="1"/>
  <c r="AO35" i="1"/>
  <c r="AP35" i="1"/>
  <c r="AL35" i="1"/>
  <c r="AK35" i="1"/>
  <c r="AM27" i="1"/>
  <c r="AN27" i="1"/>
  <c r="AO27" i="1"/>
  <c r="AP27" i="1"/>
  <c r="AL27" i="1"/>
  <c r="AK27" i="1"/>
  <c r="AM19" i="1"/>
  <c r="AN19" i="1"/>
  <c r="AO19" i="1"/>
  <c r="AP19" i="1"/>
  <c r="AL19" i="1"/>
  <c r="AK19" i="1"/>
  <c r="AM11" i="1"/>
  <c r="AN11" i="1"/>
  <c r="AO11" i="1"/>
  <c r="AP11" i="1"/>
  <c r="AL11" i="1"/>
  <c r="AK11" i="1"/>
  <c r="AP5" i="1"/>
  <c r="AK5" i="1"/>
  <c r="AO5" i="1"/>
  <c r="AM5" i="1"/>
  <c r="AN5" i="1"/>
  <c r="AL5" i="1"/>
  <c r="AJ4" i="1"/>
  <c r="G6" i="2" s="1"/>
  <c r="AE5" i="1"/>
  <c r="AG4" i="1" s="1"/>
  <c r="C7" i="2" s="1"/>
  <c r="AF5" i="1"/>
  <c r="AH4" i="1" s="1"/>
  <c r="E7" i="2" s="1"/>
  <c r="R197" i="1"/>
  <c r="M451" i="1"/>
  <c r="N451" i="1" s="1"/>
  <c r="AA451" i="1" s="1"/>
  <c r="AB451" i="1" s="1"/>
  <c r="O352" i="1"/>
  <c r="O350" i="1"/>
  <c r="R162" i="1"/>
  <c r="M108" i="1"/>
  <c r="N108" i="1" s="1"/>
  <c r="AA108" i="1" s="1"/>
  <c r="AB108" i="1" s="1"/>
  <c r="O484" i="1"/>
  <c r="Q430" i="1"/>
  <c r="O488" i="1"/>
  <c r="O485" i="1"/>
  <c r="R360" i="1"/>
  <c r="M124" i="1"/>
  <c r="N124" i="1" s="1"/>
  <c r="AA124" i="1" s="1"/>
  <c r="AB124" i="1" s="1"/>
  <c r="O227" i="1"/>
  <c r="O221" i="1"/>
  <c r="O427" i="1"/>
  <c r="O420" i="1"/>
  <c r="O419" i="1"/>
  <c r="O406" i="1"/>
  <c r="Q479" i="1"/>
  <c r="O376" i="1"/>
  <c r="O147" i="1"/>
  <c r="O480" i="1"/>
  <c r="O360" i="1"/>
  <c r="O359" i="1"/>
  <c r="Q489" i="1"/>
  <c r="M436" i="1"/>
  <c r="N436" i="1" s="1"/>
  <c r="AA436" i="1" s="1"/>
  <c r="AB436" i="1" s="1"/>
  <c r="Q165" i="1"/>
  <c r="O439" i="1"/>
  <c r="R462" i="1"/>
  <c r="R353" i="1"/>
  <c r="Q206" i="1"/>
  <c r="R68" i="1"/>
  <c r="Q455" i="1"/>
  <c r="M381" i="1"/>
  <c r="N381" i="1" s="1"/>
  <c r="AA381" i="1" s="1"/>
  <c r="AB381" i="1" s="1"/>
  <c r="R205" i="1"/>
  <c r="O74" i="1"/>
  <c r="Q38" i="1"/>
  <c r="Q400" i="1"/>
  <c r="O331" i="1"/>
  <c r="O250" i="1"/>
  <c r="O214" i="1"/>
  <c r="O209" i="1"/>
  <c r="O97" i="1"/>
  <c r="Q469" i="1"/>
  <c r="Q491" i="1"/>
  <c r="O479" i="1"/>
  <c r="O478" i="1"/>
  <c r="O476" i="1"/>
  <c r="Q465" i="1"/>
  <c r="O453" i="1"/>
  <c r="O324" i="1"/>
  <c r="R266" i="1"/>
  <c r="O242" i="1"/>
  <c r="O136" i="1"/>
  <c r="O135" i="1"/>
  <c r="R109" i="1"/>
  <c r="R56" i="1"/>
  <c r="O71" i="1"/>
  <c r="M485" i="1"/>
  <c r="N485" i="1" s="1"/>
  <c r="AA485" i="1" s="1"/>
  <c r="AB485" i="1" s="1"/>
  <c r="Q462" i="1"/>
  <c r="O451" i="1"/>
  <c r="Q443" i="1"/>
  <c r="O434" i="1"/>
  <c r="M353" i="1"/>
  <c r="N353" i="1" s="1"/>
  <c r="AA353" i="1" s="1"/>
  <c r="AB353" i="1" s="1"/>
  <c r="R291" i="1"/>
  <c r="R263" i="1"/>
  <c r="Q220" i="1"/>
  <c r="Q194" i="1"/>
  <c r="M459" i="1"/>
  <c r="N459" i="1" s="1"/>
  <c r="AA459" i="1" s="1"/>
  <c r="AB459" i="1" s="1"/>
  <c r="O431" i="1"/>
  <c r="Q421" i="1"/>
  <c r="R350" i="1"/>
  <c r="O266" i="1"/>
  <c r="M263" i="1"/>
  <c r="N263" i="1" s="1"/>
  <c r="AA263" i="1" s="1"/>
  <c r="AB263" i="1" s="1"/>
  <c r="O233" i="1"/>
  <c r="Q188" i="1"/>
  <c r="O160" i="1"/>
  <c r="Q143" i="1"/>
  <c r="R23" i="1"/>
  <c r="M503" i="1"/>
  <c r="N503" i="1" s="1"/>
  <c r="AA503" i="1" s="1"/>
  <c r="AB503" i="1" s="1"/>
  <c r="O482" i="1"/>
  <c r="Q417" i="1"/>
  <c r="M347" i="1"/>
  <c r="N347" i="1" s="1"/>
  <c r="AA347" i="1" s="1"/>
  <c r="AB347" i="1" s="1"/>
  <c r="Q278" i="1"/>
  <c r="R250" i="1"/>
  <c r="R214" i="1"/>
  <c r="Q136" i="1"/>
  <c r="R98" i="1"/>
  <c r="R273" i="1"/>
  <c r="Q242" i="1"/>
  <c r="O194" i="1"/>
  <c r="O191" i="1"/>
  <c r="M136" i="1"/>
  <c r="N136" i="1" s="1"/>
  <c r="AA136" i="1" s="1"/>
  <c r="AB136" i="1" s="1"/>
  <c r="O105" i="1"/>
  <c r="M497" i="1"/>
  <c r="N497" i="1" s="1"/>
  <c r="AA497" i="1" s="1"/>
  <c r="AB497" i="1" s="1"/>
  <c r="R479" i="1"/>
  <c r="M465" i="1"/>
  <c r="N465" i="1" s="1"/>
  <c r="AA465" i="1" s="1"/>
  <c r="AB465" i="1" s="1"/>
  <c r="R455" i="1"/>
  <c r="R445" i="1"/>
  <c r="Q427" i="1"/>
  <c r="O416" i="1"/>
  <c r="O326" i="1"/>
  <c r="R319" i="1"/>
  <c r="Q297" i="1"/>
  <c r="R264" i="1"/>
  <c r="M162" i="1"/>
  <c r="N162" i="1" s="1"/>
  <c r="AA162" i="1" s="1"/>
  <c r="AB162" i="1" s="1"/>
  <c r="Q140" i="1"/>
  <c r="O101" i="1"/>
  <c r="Q95" i="1"/>
  <c r="M29" i="1"/>
  <c r="N29" i="1" s="1"/>
  <c r="AA29" i="1" s="1"/>
  <c r="AB29" i="1" s="1"/>
  <c r="M495" i="1"/>
  <c r="N495" i="1" s="1"/>
  <c r="AA495" i="1" s="1"/>
  <c r="AB495" i="1" s="1"/>
  <c r="R485" i="1"/>
  <c r="R475" i="1"/>
  <c r="O458" i="1"/>
  <c r="R442" i="1"/>
  <c r="O436" i="1"/>
  <c r="R432" i="1"/>
  <c r="M401" i="1"/>
  <c r="N401" i="1" s="1"/>
  <c r="AA401" i="1" s="1"/>
  <c r="AB401" i="1" s="1"/>
  <c r="M375" i="1"/>
  <c r="N375" i="1" s="1"/>
  <c r="AA375" i="1" s="1"/>
  <c r="AB375" i="1" s="1"/>
  <c r="R309" i="1"/>
  <c r="M291" i="1"/>
  <c r="N291" i="1" s="1"/>
  <c r="AA291" i="1" s="1"/>
  <c r="AB291" i="1" s="1"/>
  <c r="O278" i="1"/>
  <c r="M273" i="1"/>
  <c r="N273" i="1" s="1"/>
  <c r="AA273" i="1" s="1"/>
  <c r="AB273" i="1" s="1"/>
  <c r="O219" i="1"/>
  <c r="Q214" i="1"/>
  <c r="M197" i="1"/>
  <c r="N197" i="1" s="1"/>
  <c r="AA197" i="1" s="1"/>
  <c r="AB197" i="1" s="1"/>
  <c r="O143" i="1"/>
  <c r="O121" i="1"/>
  <c r="O464" i="1"/>
  <c r="O445" i="1"/>
  <c r="O344" i="1"/>
  <c r="O274" i="1"/>
  <c r="O264" i="1"/>
  <c r="R194" i="1"/>
  <c r="O188" i="1"/>
  <c r="O140" i="1"/>
  <c r="Q431" i="1"/>
  <c r="R304" i="1"/>
  <c r="R130" i="1"/>
  <c r="Q449" i="1"/>
  <c r="R489" i="1"/>
  <c r="Q483" i="1"/>
  <c r="O474" i="1"/>
  <c r="Q470" i="1"/>
  <c r="O460" i="1"/>
  <c r="R459" i="1"/>
  <c r="M449" i="1"/>
  <c r="N449" i="1" s="1"/>
  <c r="AA449" i="1" s="1"/>
  <c r="AB449" i="1" s="1"/>
  <c r="O442" i="1"/>
  <c r="O432" i="1"/>
  <c r="O425" i="1"/>
  <c r="O424" i="1"/>
  <c r="Q416" i="1"/>
  <c r="R347" i="1"/>
  <c r="O308" i="1"/>
  <c r="O304" i="1"/>
  <c r="O291" i="1"/>
  <c r="Q268" i="1"/>
  <c r="R206" i="1"/>
  <c r="O197" i="1"/>
  <c r="R192" i="1"/>
  <c r="R168" i="1"/>
  <c r="O156" i="1"/>
  <c r="M130" i="1"/>
  <c r="N130" i="1" s="1"/>
  <c r="AA130" i="1" s="1"/>
  <c r="AB130" i="1" s="1"/>
  <c r="O88" i="1"/>
  <c r="O86" i="1"/>
  <c r="R9" i="1"/>
  <c r="R470" i="1"/>
  <c r="R436" i="1"/>
  <c r="R278" i="1"/>
  <c r="M227" i="1"/>
  <c r="N227" i="1" s="1"/>
  <c r="AA227" i="1" s="1"/>
  <c r="AB227" i="1" s="1"/>
  <c r="R143" i="1"/>
  <c r="R439" i="1"/>
  <c r="Q408" i="1"/>
  <c r="R268" i="1"/>
  <c r="R47" i="1"/>
  <c r="R503" i="1"/>
  <c r="M491" i="1"/>
  <c r="N491" i="1" s="1"/>
  <c r="AA491" i="1" s="1"/>
  <c r="AB491" i="1" s="1"/>
  <c r="M475" i="1"/>
  <c r="N475" i="1" s="1"/>
  <c r="AA475" i="1" s="1"/>
  <c r="AB475" i="1" s="1"/>
  <c r="O472" i="1"/>
  <c r="O447" i="1"/>
  <c r="R443" i="1"/>
  <c r="M439" i="1"/>
  <c r="N439" i="1" s="1"/>
  <c r="AA439" i="1" s="1"/>
  <c r="AB439" i="1" s="1"/>
  <c r="M430" i="1"/>
  <c r="N430" i="1" s="1"/>
  <c r="AA430" i="1" s="1"/>
  <c r="AB430" i="1" s="1"/>
  <c r="R373" i="1"/>
  <c r="O367" i="1"/>
  <c r="R365" i="1"/>
  <c r="O356" i="1"/>
  <c r="R307" i="1"/>
  <c r="O298" i="1"/>
  <c r="M297" i="1"/>
  <c r="N297" i="1" s="1"/>
  <c r="AA297" i="1" s="1"/>
  <c r="AB297" i="1" s="1"/>
  <c r="O294" i="1"/>
  <c r="R235" i="1"/>
  <c r="R223" i="1"/>
  <c r="O202" i="1"/>
  <c r="O200" i="1"/>
  <c r="O177" i="1"/>
  <c r="M172" i="1"/>
  <c r="N172" i="1" s="1"/>
  <c r="AA172" i="1" s="1"/>
  <c r="AB172" i="1" s="1"/>
  <c r="O158" i="1"/>
  <c r="O151" i="1"/>
  <c r="O111" i="1"/>
  <c r="R108" i="1"/>
  <c r="Q86" i="1"/>
  <c r="O79" i="1"/>
  <c r="M47" i="1"/>
  <c r="N47" i="1" s="1"/>
  <c r="AA47" i="1" s="1"/>
  <c r="AB47" i="1" s="1"/>
  <c r="O450" i="1"/>
  <c r="R171" i="1"/>
  <c r="R32" i="1"/>
  <c r="O22" i="1"/>
  <c r="O496" i="1"/>
  <c r="Q453" i="1"/>
  <c r="R501" i="1"/>
  <c r="Q494" i="1"/>
  <c r="M483" i="1"/>
  <c r="N483" i="1" s="1"/>
  <c r="AA483" i="1" s="1"/>
  <c r="AB483" i="1" s="1"/>
  <c r="O475" i="1"/>
  <c r="M469" i="1"/>
  <c r="N469" i="1" s="1"/>
  <c r="AA469" i="1" s="1"/>
  <c r="AB469" i="1" s="1"/>
  <c r="O455" i="1"/>
  <c r="Q442" i="1"/>
  <c r="M428" i="1"/>
  <c r="N428" i="1" s="1"/>
  <c r="AA428" i="1" s="1"/>
  <c r="AB428" i="1" s="1"/>
  <c r="Q420" i="1"/>
  <c r="Q413" i="1"/>
  <c r="O400" i="1"/>
  <c r="O386" i="1"/>
  <c r="O334" i="1"/>
  <c r="O333" i="1"/>
  <c r="O332" i="1"/>
  <c r="O307" i="1"/>
  <c r="O268" i="1"/>
  <c r="Q266" i="1"/>
  <c r="Q250" i="1"/>
  <c r="R233" i="1"/>
  <c r="Q210" i="1"/>
  <c r="Q171" i="1"/>
  <c r="R159" i="1"/>
  <c r="O154" i="1"/>
  <c r="Q151" i="1"/>
  <c r="M145" i="1"/>
  <c r="N145" i="1" s="1"/>
  <c r="AA145" i="1" s="1"/>
  <c r="AB145" i="1" s="1"/>
  <c r="O72" i="1"/>
  <c r="M54" i="1"/>
  <c r="N54" i="1" s="1"/>
  <c r="AA54" i="1" s="1"/>
  <c r="AB54" i="1" s="1"/>
  <c r="O47" i="1"/>
  <c r="O35" i="1"/>
  <c r="R494" i="1"/>
  <c r="R498" i="1"/>
  <c r="Q477" i="1"/>
  <c r="Q473" i="1"/>
  <c r="Q466" i="1"/>
  <c r="Q461" i="1"/>
  <c r="R456" i="1"/>
  <c r="M453" i="1"/>
  <c r="N453" i="1" s="1"/>
  <c r="AA453" i="1" s="1"/>
  <c r="AB453" i="1" s="1"/>
  <c r="O438" i="1"/>
  <c r="O429" i="1"/>
  <c r="O415" i="1"/>
  <c r="R411" i="1"/>
  <c r="R379" i="1"/>
  <c r="M369" i="1"/>
  <c r="N369" i="1" s="1"/>
  <c r="AA369" i="1" s="1"/>
  <c r="AB369" i="1" s="1"/>
  <c r="R356" i="1"/>
  <c r="M295" i="1"/>
  <c r="N295" i="1" s="1"/>
  <c r="AA295" i="1" s="1"/>
  <c r="AB295" i="1" s="1"/>
  <c r="M239" i="1"/>
  <c r="N239" i="1" s="1"/>
  <c r="AA239" i="1" s="1"/>
  <c r="AB239" i="1" s="1"/>
  <c r="R218" i="1"/>
  <c r="R202" i="1"/>
  <c r="O186" i="1"/>
  <c r="R179" i="1"/>
  <c r="M165" i="1"/>
  <c r="N165" i="1" s="1"/>
  <c r="AA165" i="1" s="1"/>
  <c r="AB165" i="1" s="1"/>
  <c r="Q159" i="1"/>
  <c r="M151" i="1"/>
  <c r="N151" i="1" s="1"/>
  <c r="AA151" i="1" s="1"/>
  <c r="AB151" i="1" s="1"/>
  <c r="Q89" i="1"/>
  <c r="Q42" i="1"/>
  <c r="R486" i="1"/>
  <c r="M473" i="1"/>
  <c r="N473" i="1" s="1"/>
  <c r="AA473" i="1" s="1"/>
  <c r="AB473" i="1" s="1"/>
  <c r="M461" i="1"/>
  <c r="N461" i="1" s="1"/>
  <c r="AA461" i="1" s="1"/>
  <c r="AB461" i="1" s="1"/>
  <c r="Q456" i="1"/>
  <c r="M447" i="1"/>
  <c r="N447" i="1" s="1"/>
  <c r="AA447" i="1" s="1"/>
  <c r="AB447" i="1" s="1"/>
  <c r="R377" i="1"/>
  <c r="O328" i="1"/>
  <c r="O273" i="1"/>
  <c r="O240" i="1"/>
  <c r="Q218" i="1"/>
  <c r="O205" i="1"/>
  <c r="R188" i="1"/>
  <c r="R177" i="1"/>
  <c r="R126" i="1"/>
  <c r="O102" i="1"/>
  <c r="R64" i="1"/>
  <c r="R24" i="1"/>
  <c r="Q348" i="1"/>
  <c r="R348" i="1"/>
  <c r="M343" i="1"/>
  <c r="N343" i="1" s="1"/>
  <c r="AA343" i="1" s="1"/>
  <c r="AB343" i="1" s="1"/>
  <c r="Q343" i="1"/>
  <c r="M306" i="1"/>
  <c r="N306" i="1" s="1"/>
  <c r="AA306" i="1" s="1"/>
  <c r="AB306" i="1" s="1"/>
  <c r="R306" i="1"/>
  <c r="M290" i="1"/>
  <c r="N290" i="1" s="1"/>
  <c r="AA290" i="1" s="1"/>
  <c r="AB290" i="1" s="1"/>
  <c r="Q290" i="1"/>
  <c r="Q282" i="1"/>
  <c r="M282" i="1"/>
  <c r="N282" i="1" s="1"/>
  <c r="AA282" i="1" s="1"/>
  <c r="AB282" i="1" s="1"/>
  <c r="O282" i="1"/>
  <c r="O185" i="1"/>
  <c r="M185" i="1"/>
  <c r="N185" i="1" s="1"/>
  <c r="AA185" i="1" s="1"/>
  <c r="AB185" i="1" s="1"/>
  <c r="R148" i="1"/>
  <c r="M148" i="1"/>
  <c r="N148" i="1" s="1"/>
  <c r="AA148" i="1" s="1"/>
  <c r="AB148" i="1" s="1"/>
  <c r="O493" i="1"/>
  <c r="Q355" i="1"/>
  <c r="R355" i="1"/>
  <c r="O481" i="1"/>
  <c r="AS481" i="1" s="1"/>
  <c r="O457" i="1"/>
  <c r="Q237" i="1"/>
  <c r="M237" i="1"/>
  <c r="N237" i="1" s="1"/>
  <c r="AA237" i="1" s="1"/>
  <c r="AB237" i="1" s="1"/>
  <c r="O492" i="1"/>
  <c r="R409" i="1"/>
  <c r="O342" i="1"/>
  <c r="Q189" i="1"/>
  <c r="M189" i="1"/>
  <c r="N189" i="1" s="1"/>
  <c r="AA189" i="1" s="1"/>
  <c r="AB189" i="1" s="1"/>
  <c r="M131" i="1"/>
  <c r="N131" i="1" s="1"/>
  <c r="AA131" i="1" s="1"/>
  <c r="AB131" i="1" s="1"/>
  <c r="Q131" i="1"/>
  <c r="O96" i="1"/>
  <c r="M20" i="1"/>
  <c r="Q20" i="1"/>
  <c r="R20" i="1"/>
  <c r="O500" i="1"/>
  <c r="M8" i="1"/>
  <c r="N8" i="1" s="1"/>
  <c r="AA8" i="1" s="1"/>
  <c r="AB8" i="1" s="1"/>
  <c r="Q8" i="1"/>
  <c r="R8" i="1"/>
  <c r="O499" i="1"/>
  <c r="Q153" i="1"/>
  <c r="M153" i="1"/>
  <c r="N153" i="1" s="1"/>
  <c r="AA153" i="1" s="1"/>
  <c r="AB153" i="1" s="1"/>
  <c r="M123" i="1"/>
  <c r="N123" i="1" s="1"/>
  <c r="AA123" i="1" s="1"/>
  <c r="AB123" i="1" s="1"/>
  <c r="Q123" i="1"/>
  <c r="O495" i="1"/>
  <c r="O486" i="1"/>
  <c r="O413" i="1"/>
  <c r="O375" i="1"/>
  <c r="R496" i="1"/>
  <c r="R472" i="1"/>
  <c r="Q445" i="1"/>
  <c r="Q392" i="1"/>
  <c r="O388" i="1"/>
  <c r="R367" i="1"/>
  <c r="Q362" i="1"/>
  <c r="O362" i="1"/>
  <c r="R362" i="1"/>
  <c r="O354" i="1"/>
  <c r="M338" i="1"/>
  <c r="N338" i="1" s="1"/>
  <c r="AA338" i="1" s="1"/>
  <c r="AB338" i="1" s="1"/>
  <c r="R338" i="1"/>
  <c r="O330" i="1"/>
  <c r="R299" i="1"/>
  <c r="M299" i="1"/>
  <c r="N299" i="1" s="1"/>
  <c r="AA299" i="1" s="1"/>
  <c r="AB299" i="1" s="1"/>
  <c r="O299" i="1"/>
  <c r="O256" i="1"/>
  <c r="Q215" i="1"/>
  <c r="M215" i="1"/>
  <c r="Q199" i="1"/>
  <c r="R199" i="1"/>
  <c r="O146" i="1"/>
  <c r="M138" i="1"/>
  <c r="N138" i="1" s="1"/>
  <c r="AA138" i="1" s="1"/>
  <c r="AB138" i="1" s="1"/>
  <c r="Q138" i="1"/>
  <c r="M92" i="1"/>
  <c r="N92" i="1" s="1"/>
  <c r="AA92" i="1" s="1"/>
  <c r="AB92" i="1" s="1"/>
  <c r="Q92" i="1"/>
  <c r="R92" i="1"/>
  <c r="M71" i="1"/>
  <c r="N71" i="1" s="1"/>
  <c r="AA71" i="1" s="1"/>
  <c r="AB71" i="1" s="1"/>
  <c r="Q71" i="1"/>
  <c r="R71" i="1"/>
  <c r="Q17" i="1"/>
  <c r="R17" i="1"/>
  <c r="O435" i="1"/>
  <c r="M181" i="1"/>
  <c r="N181" i="1" s="1"/>
  <c r="AA181" i="1" s="1"/>
  <c r="AB181" i="1" s="1"/>
  <c r="Q181" i="1"/>
  <c r="R181" i="1"/>
  <c r="O444" i="1"/>
  <c r="Q74" i="1"/>
  <c r="M74" i="1"/>
  <c r="N74" i="1" s="1"/>
  <c r="AA74" i="1" s="1"/>
  <c r="AB74" i="1" s="1"/>
  <c r="O477" i="1"/>
  <c r="O428" i="1"/>
  <c r="O412" i="1"/>
  <c r="O346" i="1"/>
  <c r="O498" i="1"/>
  <c r="R464" i="1"/>
  <c r="O456" i="1"/>
  <c r="O446" i="1"/>
  <c r="O443" i="1"/>
  <c r="O491" i="1"/>
  <c r="R481" i="1"/>
  <c r="Q472" i="1"/>
  <c r="O470" i="1"/>
  <c r="R468" i="1"/>
  <c r="Q464" i="1"/>
  <c r="O462" i="1"/>
  <c r="R460" i="1"/>
  <c r="O459" i="1"/>
  <c r="R457" i="1"/>
  <c r="R441" i="1"/>
  <c r="Q435" i="1"/>
  <c r="M432" i="1"/>
  <c r="N432" i="1" s="1"/>
  <c r="AA432" i="1" s="1"/>
  <c r="AB432" i="1" s="1"/>
  <c r="Q425" i="1"/>
  <c r="O421" i="1"/>
  <c r="M409" i="1"/>
  <c r="N409" i="1" s="1"/>
  <c r="AA409" i="1" s="1"/>
  <c r="AB409" i="1" s="1"/>
  <c r="O408" i="1"/>
  <c r="O401" i="1"/>
  <c r="O394" i="1"/>
  <c r="O393" i="1"/>
  <c r="Q345" i="1"/>
  <c r="M345" i="1"/>
  <c r="N345" i="1" s="1"/>
  <c r="AA345" i="1" s="1"/>
  <c r="AB345" i="1" s="1"/>
  <c r="O316" i="1"/>
  <c r="Q313" i="1"/>
  <c r="R313" i="1"/>
  <c r="M261" i="1"/>
  <c r="N261" i="1" s="1"/>
  <c r="AA261" i="1" s="1"/>
  <c r="AB261" i="1" s="1"/>
  <c r="Q261" i="1"/>
  <c r="R261" i="1"/>
  <c r="O176" i="1"/>
  <c r="R137" i="1"/>
  <c r="M137" i="1"/>
  <c r="N137" i="1" s="1"/>
  <c r="AA137" i="1" s="1"/>
  <c r="AB137" i="1" s="1"/>
  <c r="M115" i="1"/>
  <c r="N115" i="1" s="1"/>
  <c r="AA115" i="1" s="1"/>
  <c r="AB115" i="1" s="1"/>
  <c r="Q115" i="1"/>
  <c r="R115" i="1"/>
  <c r="M83" i="1"/>
  <c r="N83" i="1" s="1"/>
  <c r="AA83" i="1" s="1"/>
  <c r="AB83" i="1" s="1"/>
  <c r="Q83" i="1"/>
  <c r="M14" i="1"/>
  <c r="N14" i="1" s="1"/>
  <c r="AA14" i="1" s="1"/>
  <c r="AB14" i="1" s="1"/>
  <c r="Q14" i="1"/>
  <c r="R14" i="1"/>
  <c r="O409" i="1"/>
  <c r="Q41" i="1"/>
  <c r="R41" i="1"/>
  <c r="O382" i="1"/>
  <c r="M341" i="1"/>
  <c r="N341" i="1" s="1"/>
  <c r="AA341" i="1" s="1"/>
  <c r="AB341" i="1" s="1"/>
  <c r="R341" i="1"/>
  <c r="Q274" i="1"/>
  <c r="R274" i="1"/>
  <c r="M274" i="1"/>
  <c r="N274" i="1" s="1"/>
  <c r="AA274" i="1" s="1"/>
  <c r="AB274" i="1" s="1"/>
  <c r="O370" i="1"/>
  <c r="O466" i="1"/>
  <c r="R435" i="1"/>
  <c r="O417" i="1"/>
  <c r="O410" i="1"/>
  <c r="R500" i="1"/>
  <c r="Q493" i="1"/>
  <c r="O490" i="1"/>
  <c r="O502" i="1"/>
  <c r="O497" i="1"/>
  <c r="O494" i="1"/>
  <c r="M493" i="1"/>
  <c r="N493" i="1" s="1"/>
  <c r="AA493" i="1" s="1"/>
  <c r="AB493" i="1" s="1"/>
  <c r="R487" i="1"/>
  <c r="Q481" i="1"/>
  <c r="R474" i="1"/>
  <c r="Q468" i="1"/>
  <c r="Q457" i="1"/>
  <c r="Q451" i="1"/>
  <c r="O449" i="1"/>
  <c r="Q447" i="1"/>
  <c r="Q444" i="1"/>
  <c r="Q441" i="1"/>
  <c r="O430" i="1"/>
  <c r="R428" i="1"/>
  <c r="Q424" i="1"/>
  <c r="M415" i="1"/>
  <c r="N415" i="1" s="1"/>
  <c r="AA415" i="1" s="1"/>
  <c r="AB415" i="1" s="1"/>
  <c r="Q404" i="1"/>
  <c r="R375" i="1"/>
  <c r="O368" i="1"/>
  <c r="M367" i="1"/>
  <c r="N367" i="1" s="1"/>
  <c r="AA367" i="1" s="1"/>
  <c r="AB367" i="1" s="1"/>
  <c r="Q358" i="1"/>
  <c r="R358" i="1"/>
  <c r="Q351" i="1"/>
  <c r="M351" i="1"/>
  <c r="N351" i="1" s="1"/>
  <c r="AA351" i="1" s="1"/>
  <c r="AB351" i="1" s="1"/>
  <c r="Q337" i="1"/>
  <c r="M337" i="1"/>
  <c r="N337" i="1" s="1"/>
  <c r="AA337" i="1" s="1"/>
  <c r="AB337" i="1" s="1"/>
  <c r="O312" i="1"/>
  <c r="Q293" i="1"/>
  <c r="R293" i="1"/>
  <c r="M293" i="1"/>
  <c r="N293" i="1" s="1"/>
  <c r="AA293" i="1" s="1"/>
  <c r="AB293" i="1" s="1"/>
  <c r="M283" i="1"/>
  <c r="N283" i="1" s="1"/>
  <c r="AA283" i="1" s="1"/>
  <c r="AB283" i="1" s="1"/>
  <c r="Q283" i="1"/>
  <c r="R282" i="1"/>
  <c r="R277" i="1"/>
  <c r="M277" i="1"/>
  <c r="N277" i="1" s="1"/>
  <c r="AA277" i="1" s="1"/>
  <c r="AB277" i="1" s="1"/>
  <c r="O187" i="1"/>
  <c r="M187" i="1"/>
  <c r="N187" i="1" s="1"/>
  <c r="AA187" i="1" s="1"/>
  <c r="AB187" i="1" s="1"/>
  <c r="R166" i="1"/>
  <c r="Q148" i="1"/>
  <c r="M51" i="1"/>
  <c r="N51" i="1" s="1"/>
  <c r="AA51" i="1" s="1"/>
  <c r="AB51" i="1" s="1"/>
  <c r="O468" i="1"/>
  <c r="O441" i="1"/>
  <c r="M204" i="1"/>
  <c r="N204" i="1" s="1"/>
  <c r="AA204" i="1" s="1"/>
  <c r="AB204" i="1" s="1"/>
  <c r="R204" i="1"/>
  <c r="Q195" i="1"/>
  <c r="M195" i="1"/>
  <c r="R141" i="1"/>
  <c r="M141" i="1"/>
  <c r="N141" i="1" s="1"/>
  <c r="AA141" i="1" s="1"/>
  <c r="AB141" i="1" s="1"/>
  <c r="M499" i="1"/>
  <c r="N499" i="1" s="1"/>
  <c r="AA499" i="1" s="1"/>
  <c r="AB499" i="1" s="1"/>
  <c r="Q495" i="1"/>
  <c r="Q492" i="1"/>
  <c r="R477" i="1"/>
  <c r="Q474" i="1"/>
  <c r="Q471" i="1"/>
  <c r="R466" i="1"/>
  <c r="Q463" i="1"/>
  <c r="M444" i="1"/>
  <c r="N444" i="1" s="1"/>
  <c r="AA444" i="1" s="1"/>
  <c r="AB444" i="1" s="1"/>
  <c r="M419" i="1"/>
  <c r="N419" i="1" s="1"/>
  <c r="AA419" i="1" s="1"/>
  <c r="AB419" i="1" s="1"/>
  <c r="R388" i="1"/>
  <c r="M371" i="1"/>
  <c r="N371" i="1" s="1"/>
  <c r="AA371" i="1" s="1"/>
  <c r="AB371" i="1" s="1"/>
  <c r="R342" i="1"/>
  <c r="R265" i="1"/>
  <c r="M265" i="1"/>
  <c r="N265" i="1" s="1"/>
  <c r="AA265" i="1" s="1"/>
  <c r="AB265" i="1" s="1"/>
  <c r="Q260" i="1"/>
  <c r="M260" i="1"/>
  <c r="N260" i="1" s="1"/>
  <c r="AA260" i="1" s="1"/>
  <c r="AB260" i="1" s="1"/>
  <c r="Q204" i="1"/>
  <c r="O290" i="1"/>
  <c r="O283" i="1"/>
  <c r="O270" i="1"/>
  <c r="O261" i="1"/>
  <c r="O243" i="1"/>
  <c r="O237" i="1"/>
  <c r="R236" i="1"/>
  <c r="O193" i="1"/>
  <c r="O181" i="1"/>
  <c r="Q179" i="1"/>
  <c r="M174" i="1"/>
  <c r="N174" i="1" s="1"/>
  <c r="AA174" i="1" s="1"/>
  <c r="AB174" i="1" s="1"/>
  <c r="O153" i="1"/>
  <c r="O115" i="1"/>
  <c r="R113" i="1"/>
  <c r="R94" i="1"/>
  <c r="O92" i="1"/>
  <c r="R91" i="1"/>
  <c r="O77" i="1"/>
  <c r="O33" i="1"/>
  <c r="Q32" i="1"/>
  <c r="Q24" i="1"/>
  <c r="O20" i="1"/>
  <c r="R10" i="1"/>
  <c r="O8" i="1"/>
  <c r="O343" i="1"/>
  <c r="O338" i="1"/>
  <c r="O320" i="1"/>
  <c r="O280" i="1"/>
  <c r="M270" i="1"/>
  <c r="N270" i="1" s="1"/>
  <c r="AA270" i="1" s="1"/>
  <c r="AB270" i="1" s="1"/>
  <c r="M243" i="1"/>
  <c r="N243" i="1" s="1"/>
  <c r="AA243" i="1" s="1"/>
  <c r="AB243" i="1" s="1"/>
  <c r="R239" i="1"/>
  <c r="O216" i="1"/>
  <c r="O211" i="1"/>
  <c r="R210" i="1"/>
  <c r="Q192" i="1"/>
  <c r="O162" i="1"/>
  <c r="O161" i="1"/>
  <c r="O159" i="1"/>
  <c r="O152" i="1"/>
  <c r="R100" i="1"/>
  <c r="M94" i="1"/>
  <c r="N94" i="1" s="1"/>
  <c r="AA94" i="1" s="1"/>
  <c r="AB94" i="1" s="1"/>
  <c r="Q91" i="1"/>
  <c r="R86" i="1"/>
  <c r="O84" i="1"/>
  <c r="R72" i="1"/>
  <c r="O65" i="1"/>
  <c r="Q54" i="1"/>
  <c r="O40" i="1"/>
  <c r="O25" i="1"/>
  <c r="Q16" i="1"/>
  <c r="O12" i="1"/>
  <c r="O277" i="1"/>
  <c r="O265" i="1"/>
  <c r="O260" i="1"/>
  <c r="O252" i="1"/>
  <c r="O215" i="1"/>
  <c r="O204" i="1"/>
  <c r="O203" i="1"/>
  <c r="O195" i="1"/>
  <c r="O166" i="1"/>
  <c r="O148" i="1"/>
  <c r="O141" i="1"/>
  <c r="O137" i="1"/>
  <c r="O131" i="1"/>
  <c r="O87" i="1"/>
  <c r="O50" i="1"/>
  <c r="O44" i="1"/>
  <c r="O17" i="1"/>
  <c r="O358" i="1"/>
  <c r="O345" i="1"/>
  <c r="R326" i="1"/>
  <c r="O306" i="1"/>
  <c r="Q264" i="1"/>
  <c r="O262" i="1"/>
  <c r="M205" i="1"/>
  <c r="O179" i="1"/>
  <c r="M177" i="1"/>
  <c r="N177" i="1" s="1"/>
  <c r="AA177" i="1" s="1"/>
  <c r="AB177" i="1" s="1"/>
  <c r="O169" i="1"/>
  <c r="O157" i="1"/>
  <c r="M156" i="1"/>
  <c r="Q139" i="1"/>
  <c r="O117" i="1"/>
  <c r="O113" i="1"/>
  <c r="O100" i="1"/>
  <c r="O94" i="1"/>
  <c r="M72" i="1"/>
  <c r="N72" i="1" s="1"/>
  <c r="AA72" i="1" s="1"/>
  <c r="AB72" i="1" s="1"/>
  <c r="M35" i="1"/>
  <c r="N35" i="1" s="1"/>
  <c r="AA35" i="1" s="1"/>
  <c r="AB35" i="1" s="1"/>
  <c r="O32" i="1"/>
  <c r="O31" i="1"/>
  <c r="O24" i="1"/>
  <c r="O16" i="1"/>
  <c r="O357" i="1"/>
  <c r="O329" i="1"/>
  <c r="Q285" i="1"/>
  <c r="R280" i="1"/>
  <c r="O239" i="1"/>
  <c r="O230" i="1"/>
  <c r="O228" i="1"/>
  <c r="R216" i="1"/>
  <c r="R212" i="1"/>
  <c r="R190" i="1"/>
  <c r="O182" i="1"/>
  <c r="O170" i="1"/>
  <c r="M167" i="1"/>
  <c r="N167" i="1" s="1"/>
  <c r="AA167" i="1" s="1"/>
  <c r="AB167" i="1" s="1"/>
  <c r="Q161" i="1"/>
  <c r="O125" i="1"/>
  <c r="O108" i="1"/>
  <c r="R65" i="1"/>
  <c r="O54" i="1"/>
  <c r="R26" i="1"/>
  <c r="R301" i="1"/>
  <c r="M285" i="1"/>
  <c r="N285" i="1" s="1"/>
  <c r="AA285" i="1" s="1"/>
  <c r="AB285" i="1" s="1"/>
  <c r="O281" i="1"/>
  <c r="Q280" i="1"/>
  <c r="Q216" i="1"/>
  <c r="Q212" i="1"/>
  <c r="Q208" i="1"/>
  <c r="Q190" i="1"/>
  <c r="M161" i="1"/>
  <c r="N161" i="1" s="1"/>
  <c r="AA161" i="1" s="1"/>
  <c r="AB161" i="1" s="1"/>
  <c r="O98" i="1"/>
  <c r="Q65" i="1"/>
  <c r="R19" i="1"/>
  <c r="R7" i="1"/>
  <c r="N448" i="1"/>
  <c r="AA448" i="1" s="1"/>
  <c r="AB448" i="1" s="1"/>
  <c r="Q438" i="1"/>
  <c r="R438" i="1"/>
  <c r="Q423" i="1"/>
  <c r="R423" i="1"/>
  <c r="Q241" i="1"/>
  <c r="M241" i="1"/>
  <c r="N241" i="1" s="1"/>
  <c r="AA241" i="1" s="1"/>
  <c r="AB241" i="1" s="1"/>
  <c r="N440" i="1"/>
  <c r="AA440" i="1" s="1"/>
  <c r="AB440" i="1" s="1"/>
  <c r="Q363" i="1"/>
  <c r="M363" i="1"/>
  <c r="R363" i="1"/>
  <c r="Q289" i="1"/>
  <c r="M289" i="1"/>
  <c r="R289" i="1"/>
  <c r="M6" i="1"/>
  <c r="N6" i="1" s="1"/>
  <c r="AA6" i="1" s="1"/>
  <c r="AB6" i="1" s="1"/>
  <c r="Q6" i="1"/>
  <c r="R6" i="1"/>
  <c r="O504" i="1"/>
  <c r="M501" i="1"/>
  <c r="N501" i="1" s="1"/>
  <c r="AA501" i="1" s="1"/>
  <c r="AB501" i="1" s="1"/>
  <c r="R492" i="1"/>
  <c r="Q487" i="1"/>
  <c r="M471" i="1"/>
  <c r="N471" i="1" s="1"/>
  <c r="AA471" i="1" s="1"/>
  <c r="AB471" i="1" s="1"/>
  <c r="M463" i="1"/>
  <c r="O454" i="1"/>
  <c r="O440" i="1"/>
  <c r="M437" i="1"/>
  <c r="N437" i="1" s="1"/>
  <c r="AA437" i="1" s="1"/>
  <c r="AB437" i="1" s="1"/>
  <c r="O437" i="1"/>
  <c r="Q437" i="1"/>
  <c r="M429" i="1"/>
  <c r="N429" i="1" s="1"/>
  <c r="AA429" i="1" s="1"/>
  <c r="AB429" i="1" s="1"/>
  <c r="Q429" i="1"/>
  <c r="O422" i="1"/>
  <c r="O418" i="1"/>
  <c r="O414" i="1"/>
  <c r="Q354" i="1"/>
  <c r="R354" i="1"/>
  <c r="R454" i="1"/>
  <c r="Q454" i="1"/>
  <c r="N442" i="1"/>
  <c r="AA442" i="1" s="1"/>
  <c r="AB442" i="1" s="1"/>
  <c r="M426" i="1"/>
  <c r="N426" i="1" s="1"/>
  <c r="AA426" i="1" s="1"/>
  <c r="AB426" i="1" s="1"/>
  <c r="O426" i="1"/>
  <c r="Q426" i="1"/>
  <c r="R426" i="1"/>
  <c r="R490" i="1"/>
  <c r="M482" i="1"/>
  <c r="N482" i="1" s="1"/>
  <c r="AA482" i="1" s="1"/>
  <c r="AB482" i="1" s="1"/>
  <c r="Q482" i="1"/>
  <c r="M480" i="1"/>
  <c r="N480" i="1" s="1"/>
  <c r="AA480" i="1" s="1"/>
  <c r="AB480" i="1" s="1"/>
  <c r="R480" i="1"/>
  <c r="Q349" i="1"/>
  <c r="M349" i="1"/>
  <c r="N349" i="1" s="1"/>
  <c r="AA349" i="1" s="1"/>
  <c r="AB349" i="1" s="1"/>
  <c r="R349" i="1"/>
  <c r="Q276" i="1"/>
  <c r="R276" i="1"/>
  <c r="M276" i="1"/>
  <c r="N276" i="1" s="1"/>
  <c r="AA276" i="1" s="1"/>
  <c r="AB276" i="1" s="1"/>
  <c r="M418" i="1"/>
  <c r="N418" i="1" s="1"/>
  <c r="AA418" i="1" s="1"/>
  <c r="AB418" i="1" s="1"/>
  <c r="Q418" i="1"/>
  <c r="R418" i="1"/>
  <c r="M458" i="1"/>
  <c r="N458" i="1" s="1"/>
  <c r="AA458" i="1" s="1"/>
  <c r="AB458" i="1" s="1"/>
  <c r="R458" i="1"/>
  <c r="R448" i="1"/>
  <c r="N434" i="1"/>
  <c r="AA434" i="1" s="1"/>
  <c r="AB434" i="1" s="1"/>
  <c r="Q311" i="1"/>
  <c r="R311" i="1"/>
  <c r="M310" i="1"/>
  <c r="N310" i="1" s="1"/>
  <c r="AA310" i="1" s="1"/>
  <c r="AB310" i="1" s="1"/>
  <c r="R310" i="1"/>
  <c r="O310" i="1"/>
  <c r="O276" i="1"/>
  <c r="Q490" i="1"/>
  <c r="O489" i="1"/>
  <c r="Q467" i="1"/>
  <c r="M460" i="1"/>
  <c r="N460" i="1" s="1"/>
  <c r="AA460" i="1" s="1"/>
  <c r="AB460" i="1" s="1"/>
  <c r="Q460" i="1"/>
  <c r="R450" i="1"/>
  <c r="Q448" i="1"/>
  <c r="O423" i="1"/>
  <c r="M396" i="1"/>
  <c r="N396" i="1" s="1"/>
  <c r="AA396" i="1" s="1"/>
  <c r="AB396" i="1" s="1"/>
  <c r="Q396" i="1"/>
  <c r="R396" i="1"/>
  <c r="Q389" i="1"/>
  <c r="M389" i="1"/>
  <c r="N389" i="1" s="1"/>
  <c r="AA389" i="1" s="1"/>
  <c r="AB389" i="1" s="1"/>
  <c r="M384" i="1"/>
  <c r="N384" i="1" s="1"/>
  <c r="AA384" i="1" s="1"/>
  <c r="AB384" i="1" s="1"/>
  <c r="Q384" i="1"/>
  <c r="R384" i="1"/>
  <c r="M378" i="1"/>
  <c r="N378" i="1" s="1"/>
  <c r="AA378" i="1" s="1"/>
  <c r="AB378" i="1" s="1"/>
  <c r="R378" i="1"/>
  <c r="O366" i="1"/>
  <c r="Q340" i="1"/>
  <c r="O340" i="1"/>
  <c r="R340" i="1"/>
  <c r="Q317" i="1"/>
  <c r="R317" i="1"/>
  <c r="Q452" i="1"/>
  <c r="M452" i="1"/>
  <c r="N452" i="1" s="1"/>
  <c r="AA452" i="1" s="1"/>
  <c r="AB452" i="1" s="1"/>
  <c r="M414" i="1"/>
  <c r="N414" i="1" s="1"/>
  <c r="AA414" i="1" s="1"/>
  <c r="AB414" i="1" s="1"/>
  <c r="Q414" i="1"/>
  <c r="R414" i="1"/>
  <c r="R502" i="1"/>
  <c r="Q488" i="1"/>
  <c r="O503" i="1"/>
  <c r="R497" i="1"/>
  <c r="O487" i="1"/>
  <c r="Q486" i="1"/>
  <c r="R484" i="1"/>
  <c r="R478" i="1"/>
  <c r="R476" i="1"/>
  <c r="M467" i="1"/>
  <c r="N467" i="1" s="1"/>
  <c r="AA467" i="1" s="1"/>
  <c r="AB467" i="1" s="1"/>
  <c r="R452" i="1"/>
  <c r="Q450" i="1"/>
  <c r="O448" i="1"/>
  <c r="R440" i="1"/>
  <c r="M438" i="1"/>
  <c r="N438" i="1" s="1"/>
  <c r="AA438" i="1" s="1"/>
  <c r="AB438" i="1" s="1"/>
  <c r="Q434" i="1"/>
  <c r="R434" i="1"/>
  <c r="M423" i="1"/>
  <c r="M410" i="1"/>
  <c r="N410" i="1" s="1"/>
  <c r="AA410" i="1" s="1"/>
  <c r="AB410" i="1" s="1"/>
  <c r="Q410" i="1"/>
  <c r="R410" i="1"/>
  <c r="O402" i="1"/>
  <c r="O390" i="1"/>
  <c r="O378" i="1"/>
  <c r="O374" i="1"/>
  <c r="Q361" i="1"/>
  <c r="R361" i="1"/>
  <c r="M361" i="1"/>
  <c r="M234" i="1"/>
  <c r="N234" i="1" s="1"/>
  <c r="AA234" i="1" s="1"/>
  <c r="AB234" i="1" s="1"/>
  <c r="Q234" i="1"/>
  <c r="R234" i="1"/>
  <c r="Q213" i="1"/>
  <c r="M213" i="1"/>
  <c r="R213" i="1"/>
  <c r="N435" i="1"/>
  <c r="AA435" i="1" s="1"/>
  <c r="AB435" i="1" s="1"/>
  <c r="M422" i="1"/>
  <c r="N422" i="1" s="1"/>
  <c r="AA422" i="1" s="1"/>
  <c r="AB422" i="1" s="1"/>
  <c r="Q422" i="1"/>
  <c r="R488" i="1"/>
  <c r="O501" i="1"/>
  <c r="R499" i="1"/>
  <c r="Q484" i="1"/>
  <c r="R482" i="1"/>
  <c r="Q480" i="1"/>
  <c r="Q478" i="1"/>
  <c r="Q476" i="1"/>
  <c r="M454" i="1"/>
  <c r="N454" i="1" s="1"/>
  <c r="AA454" i="1" s="1"/>
  <c r="AB454" i="1" s="1"/>
  <c r="O452" i="1"/>
  <c r="M450" i="1"/>
  <c r="N450" i="1" s="1"/>
  <c r="AA450" i="1" s="1"/>
  <c r="AB450" i="1" s="1"/>
  <c r="M446" i="1"/>
  <c r="N446" i="1" s="1"/>
  <c r="AA446" i="1" s="1"/>
  <c r="AB446" i="1" s="1"/>
  <c r="R446" i="1"/>
  <c r="Q440" i="1"/>
  <c r="M433" i="1"/>
  <c r="N433" i="1" s="1"/>
  <c r="AA433" i="1" s="1"/>
  <c r="AB433" i="1" s="1"/>
  <c r="O433" i="1"/>
  <c r="Q433" i="1"/>
  <c r="R433" i="1"/>
  <c r="R422" i="1"/>
  <c r="O327" i="1"/>
  <c r="Q302" i="1"/>
  <c r="M302" i="1"/>
  <c r="N302" i="1" s="1"/>
  <c r="AA302" i="1" s="1"/>
  <c r="AB302" i="1" s="1"/>
  <c r="R302" i="1"/>
  <c r="O473" i="1"/>
  <c r="O471" i="1"/>
  <c r="O469" i="1"/>
  <c r="O467" i="1"/>
  <c r="O465" i="1"/>
  <c r="O463" i="1"/>
  <c r="O461" i="1"/>
  <c r="M431" i="1"/>
  <c r="N431" i="1" s="1"/>
  <c r="AA431" i="1" s="1"/>
  <c r="AB431" i="1" s="1"/>
  <c r="M427" i="1"/>
  <c r="R425" i="1"/>
  <c r="M424" i="1"/>
  <c r="N424" i="1" s="1"/>
  <c r="AA424" i="1" s="1"/>
  <c r="AB424" i="1" s="1"/>
  <c r="R421" i="1"/>
  <c r="M420" i="1"/>
  <c r="N420" i="1" s="1"/>
  <c r="AA420" i="1" s="1"/>
  <c r="AB420" i="1" s="1"/>
  <c r="R417" i="1"/>
  <c r="M416" i="1"/>
  <c r="N416" i="1" s="1"/>
  <c r="AA416" i="1" s="1"/>
  <c r="AB416" i="1" s="1"/>
  <c r="R413" i="1"/>
  <c r="R400" i="1"/>
  <c r="M397" i="1"/>
  <c r="N397" i="1" s="1"/>
  <c r="AA397" i="1" s="1"/>
  <c r="AB397" i="1" s="1"/>
  <c r="O396" i="1"/>
  <c r="Q388" i="1"/>
  <c r="M385" i="1"/>
  <c r="N385" i="1" s="1"/>
  <c r="AA385" i="1" s="1"/>
  <c r="AB385" i="1" s="1"/>
  <c r="O384" i="1"/>
  <c r="M379" i="1"/>
  <c r="M377" i="1"/>
  <c r="N377" i="1" s="1"/>
  <c r="AA377" i="1" s="1"/>
  <c r="AB377" i="1" s="1"/>
  <c r="M373" i="1"/>
  <c r="N373" i="1" s="1"/>
  <c r="AA373" i="1" s="1"/>
  <c r="AB373" i="1" s="1"/>
  <c r="M365" i="1"/>
  <c r="N365" i="1" s="1"/>
  <c r="AA365" i="1" s="1"/>
  <c r="AB365" i="1" s="1"/>
  <c r="O363" i="1"/>
  <c r="O361" i="1"/>
  <c r="M355" i="1"/>
  <c r="Q346" i="1"/>
  <c r="R346" i="1"/>
  <c r="Q344" i="1"/>
  <c r="R344" i="1"/>
  <c r="R343" i="1"/>
  <c r="Q341" i="1"/>
  <c r="M336" i="1"/>
  <c r="N336" i="1" s="1"/>
  <c r="AA336" i="1" s="1"/>
  <c r="AB336" i="1" s="1"/>
  <c r="Q336" i="1"/>
  <c r="R300" i="1"/>
  <c r="M275" i="1"/>
  <c r="N275" i="1" s="1"/>
  <c r="AA275" i="1" s="1"/>
  <c r="AB275" i="1" s="1"/>
  <c r="O275" i="1"/>
  <c r="Q275" i="1"/>
  <c r="M269" i="1"/>
  <c r="N269" i="1" s="1"/>
  <c r="AA269" i="1" s="1"/>
  <c r="AB269" i="1" s="1"/>
  <c r="Q269" i="1"/>
  <c r="R269" i="1"/>
  <c r="R267" i="1"/>
  <c r="M267" i="1"/>
  <c r="N267" i="1" s="1"/>
  <c r="AA267" i="1" s="1"/>
  <c r="AB267" i="1" s="1"/>
  <c r="Q262" i="1"/>
  <c r="R262" i="1"/>
  <c r="M252" i="1"/>
  <c r="N252" i="1" s="1"/>
  <c r="AA252" i="1" s="1"/>
  <c r="AB252" i="1" s="1"/>
  <c r="Q252" i="1"/>
  <c r="M244" i="1"/>
  <c r="N244" i="1" s="1"/>
  <c r="AA244" i="1" s="1"/>
  <c r="AB244" i="1" s="1"/>
  <c r="O244" i="1"/>
  <c r="O234" i="1"/>
  <c r="O213" i="1"/>
  <c r="Q201" i="1"/>
  <c r="R201" i="1"/>
  <c r="M201" i="1"/>
  <c r="N201" i="1" s="1"/>
  <c r="AA201" i="1" s="1"/>
  <c r="AB201" i="1" s="1"/>
  <c r="R287" i="1"/>
  <c r="M287" i="1"/>
  <c r="O201" i="1"/>
  <c r="Q183" i="1"/>
  <c r="M183" i="1"/>
  <c r="N183" i="1" s="1"/>
  <c r="AA183" i="1" s="1"/>
  <c r="AB183" i="1" s="1"/>
  <c r="O183" i="1"/>
  <c r="R183" i="1"/>
  <c r="O398" i="1"/>
  <c r="O371" i="1"/>
  <c r="O369" i="1"/>
  <c r="O348" i="1"/>
  <c r="Q305" i="1"/>
  <c r="R305" i="1"/>
  <c r="O305" i="1"/>
  <c r="O301" i="1"/>
  <c r="Q284" i="1"/>
  <c r="R284" i="1"/>
  <c r="Q272" i="1"/>
  <c r="R272" i="1"/>
  <c r="M150" i="1"/>
  <c r="N150" i="1" s="1"/>
  <c r="AA150" i="1" s="1"/>
  <c r="AB150" i="1" s="1"/>
  <c r="Q150" i="1"/>
  <c r="R150" i="1"/>
  <c r="O483" i="1"/>
  <c r="R408" i="1"/>
  <c r="M405" i="1"/>
  <c r="N405" i="1" s="1"/>
  <c r="AA405" i="1" s="1"/>
  <c r="AB405" i="1" s="1"/>
  <c r="O404" i="1"/>
  <c r="M393" i="1"/>
  <c r="N393" i="1" s="1"/>
  <c r="AA393" i="1" s="1"/>
  <c r="AB393" i="1" s="1"/>
  <c r="O392" i="1"/>
  <c r="O385" i="1"/>
  <c r="O379" i="1"/>
  <c r="O377" i="1"/>
  <c r="O373" i="1"/>
  <c r="O365" i="1"/>
  <c r="O364" i="1"/>
  <c r="Q357" i="1"/>
  <c r="R357" i="1"/>
  <c r="O355" i="1"/>
  <c r="R352" i="1"/>
  <c r="O341" i="1"/>
  <c r="M308" i="1"/>
  <c r="N308" i="1" s="1"/>
  <c r="AA308" i="1" s="1"/>
  <c r="AB308" i="1" s="1"/>
  <c r="R308" i="1"/>
  <c r="M286" i="1"/>
  <c r="N286" i="1" s="1"/>
  <c r="AA286" i="1" s="1"/>
  <c r="AB286" i="1" s="1"/>
  <c r="Q286" i="1"/>
  <c r="R286" i="1"/>
  <c r="O284" i="1"/>
  <c r="O272" i="1"/>
  <c r="R419" i="1"/>
  <c r="R415" i="1"/>
  <c r="Q303" i="1"/>
  <c r="R303" i="1"/>
  <c r="M279" i="1"/>
  <c r="O279" i="1"/>
  <c r="Q279" i="1"/>
  <c r="M271" i="1"/>
  <c r="Q271" i="1"/>
  <c r="R271" i="1"/>
  <c r="R404" i="1"/>
  <c r="R392" i="1"/>
  <c r="R371" i="1"/>
  <c r="R369" i="1"/>
  <c r="Q359" i="1"/>
  <c r="R359" i="1"/>
  <c r="R351" i="1"/>
  <c r="Q295" i="1"/>
  <c r="Q281" i="1"/>
  <c r="R281" i="1"/>
  <c r="S281" i="1" s="1"/>
  <c r="Q249" i="1"/>
  <c r="R249" i="1"/>
  <c r="O249" i="1"/>
  <c r="M226" i="1"/>
  <c r="N226" i="1" s="1"/>
  <c r="AA226" i="1" s="1"/>
  <c r="AB226" i="1" s="1"/>
  <c r="Q226" i="1"/>
  <c r="Q203" i="1"/>
  <c r="R203" i="1"/>
  <c r="M203" i="1"/>
  <c r="M180" i="1"/>
  <c r="N180" i="1" s="1"/>
  <c r="AA180" i="1" s="1"/>
  <c r="AB180" i="1" s="1"/>
  <c r="Q180" i="1"/>
  <c r="R180" i="1"/>
  <c r="O303" i="1"/>
  <c r="O286" i="1"/>
  <c r="Q270" i="1"/>
  <c r="O269" i="1"/>
  <c r="Q221" i="1"/>
  <c r="R221" i="1"/>
  <c r="Q211" i="1"/>
  <c r="M211" i="1"/>
  <c r="N211" i="1" s="1"/>
  <c r="AA211" i="1" s="1"/>
  <c r="AB211" i="1" s="1"/>
  <c r="R208" i="1"/>
  <c r="M163" i="1"/>
  <c r="R118" i="1"/>
  <c r="M118" i="1"/>
  <c r="N118" i="1" s="1"/>
  <c r="AA118" i="1" s="1"/>
  <c r="AB118" i="1" s="1"/>
  <c r="M84" i="1"/>
  <c r="N84" i="1" s="1"/>
  <c r="AA84" i="1" s="1"/>
  <c r="AB84" i="1" s="1"/>
  <c r="Q84" i="1"/>
  <c r="R84" i="1"/>
  <c r="Q178" i="1"/>
  <c r="R178" i="1"/>
  <c r="O150" i="1"/>
  <c r="M18" i="1"/>
  <c r="N18" i="1" s="1"/>
  <c r="AA18" i="1" s="1"/>
  <c r="AB18" i="1" s="1"/>
  <c r="Q18" i="1"/>
  <c r="R18" i="1"/>
  <c r="O6" i="1"/>
  <c r="O300" i="1"/>
  <c r="O287" i="1"/>
  <c r="O267" i="1"/>
  <c r="M256" i="1"/>
  <c r="N256" i="1" s="1"/>
  <c r="AA256" i="1" s="1"/>
  <c r="AB256" i="1" s="1"/>
  <c r="Q256" i="1"/>
  <c r="M238" i="1"/>
  <c r="N238" i="1" s="1"/>
  <c r="AA238" i="1" s="1"/>
  <c r="AB238" i="1" s="1"/>
  <c r="Q238" i="1"/>
  <c r="M198" i="1"/>
  <c r="N198" i="1" s="1"/>
  <c r="AA198" i="1" s="1"/>
  <c r="AB198" i="1" s="1"/>
  <c r="Q198" i="1"/>
  <c r="R198" i="1"/>
  <c r="M196" i="1"/>
  <c r="R196" i="1"/>
  <c r="Q187" i="1"/>
  <c r="R187" i="1"/>
  <c r="Q185" i="1"/>
  <c r="R185" i="1"/>
  <c r="O180" i="1"/>
  <c r="O163" i="1"/>
  <c r="M142" i="1"/>
  <c r="N142" i="1" s="1"/>
  <c r="AA142" i="1" s="1"/>
  <c r="AB142" i="1" s="1"/>
  <c r="Q142" i="1"/>
  <c r="Q106" i="1"/>
  <c r="O106" i="1"/>
  <c r="R106" i="1"/>
  <c r="M106" i="1"/>
  <c r="M48" i="1"/>
  <c r="N48" i="1" s="1"/>
  <c r="AA48" i="1" s="1"/>
  <c r="AB48" i="1" s="1"/>
  <c r="Q48" i="1"/>
  <c r="R48" i="1"/>
  <c r="O238" i="1"/>
  <c r="R211" i="1"/>
  <c r="Q202" i="1"/>
  <c r="M200" i="1"/>
  <c r="Q200" i="1"/>
  <c r="O198" i="1"/>
  <c r="O196" i="1"/>
  <c r="R186" i="1"/>
  <c r="M182" i="1"/>
  <c r="N182" i="1" s="1"/>
  <c r="AA182" i="1" s="1"/>
  <c r="AB182" i="1" s="1"/>
  <c r="Q182" i="1"/>
  <c r="R182" i="1"/>
  <c r="Q175" i="1"/>
  <c r="R175" i="1"/>
  <c r="Q173" i="1"/>
  <c r="R173" i="1"/>
  <c r="M169" i="1"/>
  <c r="Q169" i="1"/>
  <c r="M166" i="1"/>
  <c r="Q160" i="1"/>
  <c r="M160" i="1"/>
  <c r="Q158" i="1"/>
  <c r="R158" i="1"/>
  <c r="R155" i="1"/>
  <c r="M155" i="1"/>
  <c r="N155" i="1" s="1"/>
  <c r="AA155" i="1" s="1"/>
  <c r="AB155" i="1" s="1"/>
  <c r="Q155" i="1"/>
  <c r="Q135" i="1"/>
  <c r="M135" i="1"/>
  <c r="R135" i="1"/>
  <c r="M90" i="1"/>
  <c r="N90" i="1" s="1"/>
  <c r="AA90" i="1" s="1"/>
  <c r="AB90" i="1" s="1"/>
  <c r="R90" i="1"/>
  <c r="Q90" i="1"/>
  <c r="O353" i="1"/>
  <c r="AS353" i="1" s="1"/>
  <c r="O351" i="1"/>
  <c r="O349" i="1"/>
  <c r="R315" i="1"/>
  <c r="O302" i="1"/>
  <c r="R298" i="1"/>
  <c r="O295" i="1"/>
  <c r="Q294" i="1"/>
  <c r="O289" i="1"/>
  <c r="O285" i="1"/>
  <c r="O263" i="1"/>
  <c r="AS263" i="1" s="1"/>
  <c r="Q207" i="1"/>
  <c r="M207" i="1"/>
  <c r="O199" i="1"/>
  <c r="Q186" i="1"/>
  <c r="M184" i="1"/>
  <c r="N184" i="1" s="1"/>
  <c r="AA184" i="1" s="1"/>
  <c r="AB184" i="1" s="1"/>
  <c r="Q184" i="1"/>
  <c r="O347" i="1"/>
  <c r="AS347" i="1" s="1"/>
  <c r="R321" i="1"/>
  <c r="O297" i="1"/>
  <c r="O293" i="1"/>
  <c r="O246" i="1"/>
  <c r="M240" i="1"/>
  <c r="N240" i="1" s="1"/>
  <c r="AA240" i="1" s="1"/>
  <c r="AB240" i="1" s="1"/>
  <c r="R240" i="1"/>
  <c r="M221" i="1"/>
  <c r="N221" i="1" s="1"/>
  <c r="AA221" i="1" s="1"/>
  <c r="AB221" i="1" s="1"/>
  <c r="N216" i="1"/>
  <c r="AA216" i="1" s="1"/>
  <c r="AB216" i="1" s="1"/>
  <c r="O212" i="1"/>
  <c r="O207" i="1"/>
  <c r="M199" i="1"/>
  <c r="N199" i="1" s="1"/>
  <c r="AA199" i="1" s="1"/>
  <c r="AB199" i="1" s="1"/>
  <c r="Q191" i="1"/>
  <c r="M191" i="1"/>
  <c r="N191" i="1" s="1"/>
  <c r="AA191" i="1" s="1"/>
  <c r="AB191" i="1" s="1"/>
  <c r="O189" i="1"/>
  <c r="O184" i="1"/>
  <c r="Q164" i="1"/>
  <c r="M164" i="1"/>
  <c r="N164" i="1" s="1"/>
  <c r="AA164" i="1" s="1"/>
  <c r="AB164" i="1" s="1"/>
  <c r="Q110" i="1"/>
  <c r="M110" i="1"/>
  <c r="N110" i="1" s="1"/>
  <c r="AA110" i="1" s="1"/>
  <c r="AB110" i="1" s="1"/>
  <c r="R110" i="1"/>
  <c r="M67" i="1"/>
  <c r="N67" i="1" s="1"/>
  <c r="AA67" i="1" s="1"/>
  <c r="AB67" i="1" s="1"/>
  <c r="Q67" i="1"/>
  <c r="R67" i="1"/>
  <c r="Q58" i="1"/>
  <c r="R58" i="1"/>
  <c r="Q209" i="1"/>
  <c r="M209" i="1"/>
  <c r="Q193" i="1"/>
  <c r="M193" i="1"/>
  <c r="M178" i="1"/>
  <c r="R167" i="1"/>
  <c r="O164" i="1"/>
  <c r="R163" i="1"/>
  <c r="M157" i="1"/>
  <c r="N157" i="1" s="1"/>
  <c r="AA157" i="1" s="1"/>
  <c r="AB157" i="1" s="1"/>
  <c r="Q157" i="1"/>
  <c r="M87" i="1"/>
  <c r="N87" i="1" s="1"/>
  <c r="AA87" i="1" s="1"/>
  <c r="AB87" i="1" s="1"/>
  <c r="Q87" i="1"/>
  <c r="R87" i="1"/>
  <c r="Q78" i="1"/>
  <c r="M78" i="1"/>
  <c r="N78" i="1" s="1"/>
  <c r="AA78" i="1" s="1"/>
  <c r="AB78" i="1" s="1"/>
  <c r="M50" i="1"/>
  <c r="N50" i="1" s="1"/>
  <c r="AA50" i="1" s="1"/>
  <c r="AB50" i="1" s="1"/>
  <c r="Q50" i="1"/>
  <c r="R50" i="1"/>
  <c r="M12" i="1"/>
  <c r="N12" i="1" s="1"/>
  <c r="AA12" i="1" s="1"/>
  <c r="AB12" i="1" s="1"/>
  <c r="Q12" i="1"/>
  <c r="R12" i="1"/>
  <c r="Q11" i="1"/>
  <c r="R11" i="1"/>
  <c r="O155" i="1"/>
  <c r="M99" i="1"/>
  <c r="N99" i="1" s="1"/>
  <c r="AA99" i="1" s="1"/>
  <c r="AB99" i="1" s="1"/>
  <c r="Q99" i="1"/>
  <c r="Q96" i="1"/>
  <c r="M96" i="1"/>
  <c r="R96" i="1"/>
  <c r="O90" i="1"/>
  <c r="O48" i="1"/>
  <c r="M36" i="1"/>
  <c r="N36" i="1" s="1"/>
  <c r="AA36" i="1" s="1"/>
  <c r="AB36" i="1" s="1"/>
  <c r="Q36" i="1"/>
  <c r="R36" i="1"/>
  <c r="M30" i="1"/>
  <c r="N30" i="1" s="1"/>
  <c r="AA30" i="1" s="1"/>
  <c r="AB30" i="1" s="1"/>
  <c r="Q30" i="1"/>
  <c r="R30" i="1"/>
  <c r="O175" i="1"/>
  <c r="O167" i="1"/>
  <c r="M147" i="1"/>
  <c r="R147" i="1"/>
  <c r="Q104" i="1"/>
  <c r="M104" i="1"/>
  <c r="O99" i="1"/>
  <c r="O75" i="1"/>
  <c r="O36" i="1"/>
  <c r="Q154" i="1"/>
  <c r="M154" i="1"/>
  <c r="N154" i="1" s="1"/>
  <c r="AA154" i="1" s="1"/>
  <c r="AB154" i="1" s="1"/>
  <c r="M144" i="1"/>
  <c r="R144" i="1"/>
  <c r="O104" i="1"/>
  <c r="M82" i="1"/>
  <c r="N82" i="1" s="1"/>
  <c r="AA82" i="1" s="1"/>
  <c r="AB82" i="1" s="1"/>
  <c r="O82" i="1"/>
  <c r="Q82" i="1"/>
  <c r="M73" i="1"/>
  <c r="N73" i="1" s="1"/>
  <c r="AA73" i="1" s="1"/>
  <c r="AB73" i="1" s="1"/>
  <c r="Q73" i="1"/>
  <c r="R73" i="1"/>
  <c r="M52" i="1"/>
  <c r="N52" i="1" s="1"/>
  <c r="AA52" i="1" s="1"/>
  <c r="AB52" i="1" s="1"/>
  <c r="R52" i="1"/>
  <c r="M28" i="1"/>
  <c r="N28" i="1" s="1"/>
  <c r="AA28" i="1" s="1"/>
  <c r="AB28" i="1" s="1"/>
  <c r="Q28" i="1"/>
  <c r="R28" i="1"/>
  <c r="Q27" i="1"/>
  <c r="R27" i="1"/>
  <c r="Q21" i="1"/>
  <c r="R21" i="1"/>
  <c r="O210" i="1"/>
  <c r="AS210" i="1" s="1"/>
  <c r="O208" i="1"/>
  <c r="AS208" i="1" s="1"/>
  <c r="O192" i="1"/>
  <c r="O173" i="1"/>
  <c r="AS173" i="1" s="1"/>
  <c r="R153" i="1"/>
  <c r="M146" i="1"/>
  <c r="Q146" i="1"/>
  <c r="R145" i="1"/>
  <c r="O144" i="1"/>
  <c r="O132" i="1"/>
  <c r="M127" i="1"/>
  <c r="N127" i="1" s="1"/>
  <c r="AA127" i="1" s="1"/>
  <c r="AB127" i="1" s="1"/>
  <c r="R127" i="1"/>
  <c r="Q102" i="1"/>
  <c r="M102" i="1"/>
  <c r="R102" i="1"/>
  <c r="M85" i="1"/>
  <c r="N85" i="1" s="1"/>
  <c r="AA85" i="1" s="1"/>
  <c r="AB85" i="1" s="1"/>
  <c r="R85" i="1"/>
  <c r="O73" i="1"/>
  <c r="O63" i="1"/>
  <c r="O28" i="1"/>
  <c r="O21" i="1"/>
  <c r="O271" i="1"/>
  <c r="O254" i="1"/>
  <c r="O218" i="1"/>
  <c r="O206" i="1"/>
  <c r="O190" i="1"/>
  <c r="O171" i="1"/>
  <c r="AS171" i="1" s="1"/>
  <c r="O165" i="1"/>
  <c r="AS165" i="1" s="1"/>
  <c r="R156" i="1"/>
  <c r="Q152" i="1"/>
  <c r="R152" i="1"/>
  <c r="O127" i="1"/>
  <c r="M120" i="1"/>
  <c r="N120" i="1" s="1"/>
  <c r="AA120" i="1" s="1"/>
  <c r="AB120" i="1" s="1"/>
  <c r="R120" i="1"/>
  <c r="M111" i="1"/>
  <c r="N111" i="1" s="1"/>
  <c r="AA111" i="1" s="1"/>
  <c r="AB111" i="1" s="1"/>
  <c r="Q111" i="1"/>
  <c r="M97" i="1"/>
  <c r="N97" i="1" s="1"/>
  <c r="AA97" i="1" s="1"/>
  <c r="AB97" i="1" s="1"/>
  <c r="Q97" i="1"/>
  <c r="M93" i="1"/>
  <c r="N93" i="1" s="1"/>
  <c r="AA93" i="1" s="1"/>
  <c r="AB93" i="1" s="1"/>
  <c r="R93" i="1"/>
  <c r="Q88" i="1"/>
  <c r="R88" i="1"/>
  <c r="O69" i="1"/>
  <c r="M46" i="1"/>
  <c r="N46" i="1" s="1"/>
  <c r="AA46" i="1" s="1"/>
  <c r="AB46" i="1" s="1"/>
  <c r="Q46" i="1"/>
  <c r="R46" i="1"/>
  <c r="O103" i="1"/>
  <c r="O95" i="1"/>
  <c r="R89" i="1"/>
  <c r="O85" i="1"/>
  <c r="M76" i="1"/>
  <c r="N76" i="1" s="1"/>
  <c r="AA76" i="1" s="1"/>
  <c r="AB76" i="1" s="1"/>
  <c r="O57" i="1"/>
  <c r="R55" i="1"/>
  <c r="R44" i="1"/>
  <c r="Q34" i="1"/>
  <c r="O30" i="1"/>
  <c r="O27" i="1"/>
  <c r="Q26" i="1"/>
  <c r="O18" i="1"/>
  <c r="R16" i="1"/>
  <c r="R13" i="1"/>
  <c r="O11" i="1"/>
  <c r="Q10" i="1"/>
  <c r="Q40" i="1"/>
  <c r="R22" i="1"/>
  <c r="O145" i="1"/>
  <c r="R121" i="1"/>
  <c r="Q113" i="1"/>
  <c r="O107" i="1"/>
  <c r="M100" i="1"/>
  <c r="M98" i="1"/>
  <c r="O83" i="1"/>
  <c r="O81" i="1"/>
  <c r="O61" i="1"/>
  <c r="O51" i="1"/>
  <c r="O38" i="1"/>
  <c r="O37" i="1"/>
  <c r="R33" i="1"/>
  <c r="O29" i="1"/>
  <c r="R25" i="1"/>
  <c r="O23" i="1"/>
  <c r="Q22" i="1"/>
  <c r="O14" i="1"/>
  <c r="O7" i="1"/>
  <c r="M33" i="1"/>
  <c r="N33" i="1" s="1"/>
  <c r="AA33" i="1" s="1"/>
  <c r="AB33" i="1" s="1"/>
  <c r="R15" i="1"/>
  <c r="O116" i="1"/>
  <c r="O109" i="1"/>
  <c r="O89" i="1"/>
  <c r="O55" i="1"/>
  <c r="R51" i="1"/>
  <c r="O26" i="1"/>
  <c r="O19" i="1"/>
  <c r="O10" i="1"/>
  <c r="N498" i="1"/>
  <c r="AA498" i="1" s="1"/>
  <c r="AB498" i="1" s="1"/>
  <c r="N494" i="1"/>
  <c r="AA494" i="1" s="1"/>
  <c r="AB494" i="1" s="1"/>
  <c r="N478" i="1"/>
  <c r="AA478" i="1" s="1"/>
  <c r="AB478" i="1" s="1"/>
  <c r="N492" i="1"/>
  <c r="AA492" i="1" s="1"/>
  <c r="AB492" i="1" s="1"/>
  <c r="N476" i="1"/>
  <c r="AA476" i="1" s="1"/>
  <c r="AB476" i="1" s="1"/>
  <c r="N490" i="1"/>
  <c r="AA490" i="1" s="1"/>
  <c r="AB490" i="1" s="1"/>
  <c r="N474" i="1"/>
  <c r="AA474" i="1" s="1"/>
  <c r="AB474" i="1" s="1"/>
  <c r="N472" i="1"/>
  <c r="AA472" i="1" s="1"/>
  <c r="AB472" i="1" s="1"/>
  <c r="N470" i="1"/>
  <c r="AA470" i="1" s="1"/>
  <c r="AB470" i="1" s="1"/>
  <c r="N468" i="1"/>
  <c r="AA468" i="1" s="1"/>
  <c r="AB468" i="1" s="1"/>
  <c r="N466" i="1"/>
  <c r="N464" i="1"/>
  <c r="AA464" i="1" s="1"/>
  <c r="AB464" i="1" s="1"/>
  <c r="N462" i="1"/>
  <c r="AA462" i="1" s="1"/>
  <c r="AB462" i="1" s="1"/>
  <c r="N488" i="1"/>
  <c r="AA488" i="1" s="1"/>
  <c r="AB488" i="1" s="1"/>
  <c r="N486" i="1"/>
  <c r="AA486" i="1" s="1"/>
  <c r="AB486" i="1" s="1"/>
  <c r="N456" i="1"/>
  <c r="AA456" i="1" s="1"/>
  <c r="AB456" i="1" s="1"/>
  <c r="N484" i="1"/>
  <c r="AA484" i="1" s="1"/>
  <c r="AB484" i="1" s="1"/>
  <c r="Q498" i="1"/>
  <c r="M504" i="1"/>
  <c r="M502" i="1"/>
  <c r="M500" i="1"/>
  <c r="M496" i="1"/>
  <c r="R504" i="1"/>
  <c r="R5" i="1"/>
  <c r="N455" i="1"/>
  <c r="AA455" i="1" s="1"/>
  <c r="AB455" i="1" s="1"/>
  <c r="N457" i="1"/>
  <c r="AA457" i="1" s="1"/>
  <c r="AB457" i="1" s="1"/>
  <c r="R407" i="1"/>
  <c r="R399" i="1"/>
  <c r="R391" i="1"/>
  <c r="R383" i="1"/>
  <c r="N301" i="1"/>
  <c r="AA301" i="1" s="1"/>
  <c r="AB301" i="1" s="1"/>
  <c r="N380" i="1"/>
  <c r="AA380" i="1" s="1"/>
  <c r="AB380" i="1" s="1"/>
  <c r="Q372" i="1"/>
  <c r="M372" i="1"/>
  <c r="R364" i="1"/>
  <c r="Q339" i="1"/>
  <c r="M339" i="1"/>
  <c r="O339" i="1"/>
  <c r="R339" i="1"/>
  <c r="N411" i="1"/>
  <c r="AA411" i="1" s="1"/>
  <c r="AB411" i="1" s="1"/>
  <c r="O403" i="1"/>
  <c r="R402" i="1"/>
  <c r="R401" i="1"/>
  <c r="O395" i="1"/>
  <c r="R394" i="1"/>
  <c r="R393" i="1"/>
  <c r="O387" i="1"/>
  <c r="R386" i="1"/>
  <c r="R385" i="1"/>
  <c r="Q378" i="1"/>
  <c r="Q366" i="1"/>
  <c r="M366" i="1"/>
  <c r="M407" i="1"/>
  <c r="Q402" i="1"/>
  <c r="M399" i="1"/>
  <c r="Q394" i="1"/>
  <c r="M391" i="1"/>
  <c r="Q386" i="1"/>
  <c r="M383" i="1"/>
  <c r="N376" i="1"/>
  <c r="AA376" i="1" s="1"/>
  <c r="AB376" i="1" s="1"/>
  <c r="Q325" i="1"/>
  <c r="M325" i="1"/>
  <c r="O325" i="1"/>
  <c r="R325" i="1"/>
  <c r="O405" i="1"/>
  <c r="R403" i="1"/>
  <c r="O397" i="1"/>
  <c r="R395" i="1"/>
  <c r="O389" i="1"/>
  <c r="R387" i="1"/>
  <c r="O381" i="1"/>
  <c r="R380" i="1"/>
  <c r="Q370" i="1"/>
  <c r="M370" i="1"/>
  <c r="Q380" i="1"/>
  <c r="Q364" i="1"/>
  <c r="M364" i="1"/>
  <c r="Q335" i="1"/>
  <c r="M335" i="1"/>
  <c r="O335" i="1"/>
  <c r="R335" i="1"/>
  <c r="R412" i="1"/>
  <c r="O411" i="1"/>
  <c r="Q411" i="1"/>
  <c r="O407" i="1"/>
  <c r="R406" i="1"/>
  <c r="S406" i="1" s="1"/>
  <c r="R405" i="1"/>
  <c r="O399" i="1"/>
  <c r="R398" i="1"/>
  <c r="R397" i="1"/>
  <c r="O391" i="1"/>
  <c r="R390" i="1"/>
  <c r="R389" i="1"/>
  <c r="O383" i="1"/>
  <c r="R382" i="1"/>
  <c r="R381" i="1"/>
  <c r="O380" i="1"/>
  <c r="R376" i="1"/>
  <c r="Q374" i="1"/>
  <c r="M374" i="1"/>
  <c r="O372" i="1"/>
  <c r="R366" i="1"/>
  <c r="Q412" i="1"/>
  <c r="Q406" i="1"/>
  <c r="M403" i="1"/>
  <c r="Q398" i="1"/>
  <c r="M395" i="1"/>
  <c r="Q390" i="1"/>
  <c r="M387" i="1"/>
  <c r="Q382" i="1"/>
  <c r="Q376" i="1"/>
  <c r="Q368" i="1"/>
  <c r="M368" i="1"/>
  <c r="M334" i="1"/>
  <c r="Q334" i="1"/>
  <c r="Q333" i="1"/>
  <c r="M333" i="1"/>
  <c r="M332" i="1"/>
  <c r="Q332" i="1"/>
  <c r="Q331" i="1"/>
  <c r="M331" i="1"/>
  <c r="M330" i="1"/>
  <c r="Q330" i="1"/>
  <c r="Q329" i="1"/>
  <c r="M329" i="1"/>
  <c r="M328" i="1"/>
  <c r="Q328" i="1"/>
  <c r="Q327" i="1"/>
  <c r="M327" i="1"/>
  <c r="M326" i="1"/>
  <c r="Q326" i="1"/>
  <c r="N298" i="1"/>
  <c r="AA298" i="1" s="1"/>
  <c r="AB298" i="1" s="1"/>
  <c r="N294" i="1"/>
  <c r="AA294" i="1" s="1"/>
  <c r="AB294" i="1" s="1"/>
  <c r="M362" i="1"/>
  <c r="M360" i="1"/>
  <c r="M358" i="1"/>
  <c r="M356" i="1"/>
  <c r="M354" i="1"/>
  <c r="M352" i="1"/>
  <c r="M350" i="1"/>
  <c r="M348" i="1"/>
  <c r="M346" i="1"/>
  <c r="M344" i="1"/>
  <c r="M342" i="1"/>
  <c r="M340" i="1"/>
  <c r="O336" i="1"/>
  <c r="AS336" i="1" s="1"/>
  <c r="M322" i="1"/>
  <c r="Q322" i="1"/>
  <c r="M318" i="1"/>
  <c r="Q318" i="1"/>
  <c r="M314" i="1"/>
  <c r="Q314" i="1"/>
  <c r="Q338" i="1"/>
  <c r="Q323" i="1"/>
  <c r="M323" i="1"/>
  <c r="O323" i="1"/>
  <c r="R318" i="1"/>
  <c r="R314" i="1"/>
  <c r="M312" i="1"/>
  <c r="Q312" i="1"/>
  <c r="M324" i="1"/>
  <c r="Q324" i="1"/>
  <c r="M320" i="1"/>
  <c r="Q320" i="1"/>
  <c r="M316" i="1"/>
  <c r="Q316" i="1"/>
  <c r="N304" i="1"/>
  <c r="AA304" i="1" s="1"/>
  <c r="AB304" i="1" s="1"/>
  <c r="O337" i="1"/>
  <c r="R336" i="1"/>
  <c r="O322" i="1"/>
  <c r="O318" i="1"/>
  <c r="O314" i="1"/>
  <c r="Q296" i="1"/>
  <c r="Q292" i="1"/>
  <c r="Q288" i="1"/>
  <c r="N268" i="1"/>
  <c r="AA268" i="1" s="1"/>
  <c r="AB268" i="1" s="1"/>
  <c r="N15" i="1"/>
  <c r="AA15" i="1" s="1"/>
  <c r="AB15" i="1" s="1"/>
  <c r="O321" i="1"/>
  <c r="O319" i="1"/>
  <c r="O317" i="1"/>
  <c r="O315" i="1"/>
  <c r="O313" i="1"/>
  <c r="O311" i="1"/>
  <c r="O309" i="1"/>
  <c r="M300" i="1"/>
  <c r="O296" i="1"/>
  <c r="O292" i="1"/>
  <c r="O288" i="1"/>
  <c r="N264" i="1"/>
  <c r="AA264" i="1" s="1"/>
  <c r="AB264" i="1" s="1"/>
  <c r="M258" i="1"/>
  <c r="Q258" i="1"/>
  <c r="R258" i="1"/>
  <c r="M248" i="1"/>
  <c r="Q248" i="1"/>
  <c r="R248" i="1"/>
  <c r="N188" i="1"/>
  <c r="AA188" i="1" s="1"/>
  <c r="AB188" i="1" s="1"/>
  <c r="M303" i="1"/>
  <c r="M296" i="1"/>
  <c r="M292" i="1"/>
  <c r="M288" i="1"/>
  <c r="O258" i="1"/>
  <c r="O248" i="1"/>
  <c r="Q247" i="1"/>
  <c r="M247" i="1"/>
  <c r="O247" i="1"/>
  <c r="R247" i="1"/>
  <c r="Q225" i="1"/>
  <c r="M225" i="1"/>
  <c r="O225" i="1"/>
  <c r="R225" i="1"/>
  <c r="N202" i="1"/>
  <c r="AA202" i="1" s="1"/>
  <c r="AB202" i="1" s="1"/>
  <c r="M321" i="1"/>
  <c r="M319" i="1"/>
  <c r="M317" i="1"/>
  <c r="M315" i="1"/>
  <c r="M313" i="1"/>
  <c r="M311" i="1"/>
  <c r="Q310" i="1"/>
  <c r="M309" i="1"/>
  <c r="Q308" i="1"/>
  <c r="M307" i="1"/>
  <c r="Q306" i="1"/>
  <c r="M305" i="1"/>
  <c r="Q304" i="1"/>
  <c r="Q301" i="1"/>
  <c r="Q298" i="1"/>
  <c r="R294" i="1"/>
  <c r="R290" i="1"/>
  <c r="M254" i="1"/>
  <c r="Q254" i="1"/>
  <c r="R254" i="1"/>
  <c r="M224" i="1"/>
  <c r="Q224" i="1"/>
  <c r="R224" i="1"/>
  <c r="N266" i="1"/>
  <c r="AA266" i="1" s="1"/>
  <c r="AB266" i="1" s="1"/>
  <c r="N262" i="1"/>
  <c r="AA262" i="1" s="1"/>
  <c r="AB262" i="1" s="1"/>
  <c r="M232" i="1"/>
  <c r="Q232" i="1"/>
  <c r="R232" i="1"/>
  <c r="N272" i="1"/>
  <c r="AA272" i="1" s="1"/>
  <c r="AB272" i="1" s="1"/>
  <c r="O232" i="1"/>
  <c r="Q231" i="1"/>
  <c r="M231" i="1"/>
  <c r="O231" i="1"/>
  <c r="R231" i="1"/>
  <c r="O259" i="1"/>
  <c r="O255" i="1"/>
  <c r="O251" i="1"/>
  <c r="Q236" i="1"/>
  <c r="O224" i="1"/>
  <c r="R222" i="1"/>
  <c r="R217" i="1"/>
  <c r="M119" i="1"/>
  <c r="Q119" i="1"/>
  <c r="R119" i="1"/>
  <c r="O236" i="1"/>
  <c r="O235" i="1"/>
  <c r="O223" i="1"/>
  <c r="Q222" i="1"/>
  <c r="N206" i="1"/>
  <c r="AA206" i="1" s="1"/>
  <c r="AB206" i="1" s="1"/>
  <c r="N194" i="1"/>
  <c r="AA194" i="1" s="1"/>
  <c r="AB194" i="1" s="1"/>
  <c r="N186" i="1"/>
  <c r="AA186" i="1" s="1"/>
  <c r="AB186" i="1" s="1"/>
  <c r="M259" i="1"/>
  <c r="R257" i="1"/>
  <c r="M255" i="1"/>
  <c r="R253" i="1"/>
  <c r="M251" i="1"/>
  <c r="R246" i="1"/>
  <c r="R245" i="1"/>
  <c r="N236" i="1"/>
  <c r="AA236" i="1" s="1"/>
  <c r="AB236" i="1" s="1"/>
  <c r="R230" i="1"/>
  <c r="R229" i="1"/>
  <c r="O226" i="1"/>
  <c r="O217" i="1"/>
  <c r="Q246" i="1"/>
  <c r="R244" i="1"/>
  <c r="R243" i="1"/>
  <c r="M235" i="1"/>
  <c r="Q230" i="1"/>
  <c r="R228" i="1"/>
  <c r="R227" i="1"/>
  <c r="M223" i="1"/>
  <c r="R219" i="1"/>
  <c r="M217" i="1"/>
  <c r="N192" i="1"/>
  <c r="AA192" i="1" s="1"/>
  <c r="AB192" i="1" s="1"/>
  <c r="O257" i="1"/>
  <c r="R256" i="1"/>
  <c r="O253" i="1"/>
  <c r="R252" i="1"/>
  <c r="M249" i="1"/>
  <c r="O245" i="1"/>
  <c r="Q244" i="1"/>
  <c r="R242" i="1"/>
  <c r="R241" i="1"/>
  <c r="M233" i="1"/>
  <c r="O229" i="1"/>
  <c r="Q228" i="1"/>
  <c r="R226" i="1"/>
  <c r="O220" i="1"/>
  <c r="AS220" i="1" s="1"/>
  <c r="N190" i="1"/>
  <c r="AA190" i="1" s="1"/>
  <c r="AB190" i="1" s="1"/>
  <c r="R259" i="1"/>
  <c r="M257" i="1"/>
  <c r="R255" i="1"/>
  <c r="M253" i="1"/>
  <c r="R251" i="1"/>
  <c r="M245" i="1"/>
  <c r="O241" i="1"/>
  <c r="Q240" i="1"/>
  <c r="R238" i="1"/>
  <c r="R237" i="1"/>
  <c r="M229" i="1"/>
  <c r="O222" i="1"/>
  <c r="AS222" i="1" s="1"/>
  <c r="R220" i="1"/>
  <c r="M219" i="1"/>
  <c r="N132" i="1"/>
  <c r="AA132" i="1" s="1"/>
  <c r="AB132" i="1" s="1"/>
  <c r="M149" i="1"/>
  <c r="Q149" i="1"/>
  <c r="R149" i="1"/>
  <c r="M129" i="1"/>
  <c r="R129" i="1"/>
  <c r="M134" i="1"/>
  <c r="O134" i="1"/>
  <c r="R134" i="1"/>
  <c r="O122" i="1"/>
  <c r="Q122" i="1"/>
  <c r="R122" i="1"/>
  <c r="M122" i="1"/>
  <c r="R176" i="1"/>
  <c r="R170" i="1"/>
  <c r="O128" i="1"/>
  <c r="Q128" i="1"/>
  <c r="M128" i="1"/>
  <c r="R128" i="1"/>
  <c r="Q114" i="1"/>
  <c r="M114" i="1"/>
  <c r="O114" i="1"/>
  <c r="R114" i="1"/>
  <c r="O178" i="1"/>
  <c r="R174" i="1"/>
  <c r="R172" i="1"/>
  <c r="O168" i="1"/>
  <c r="N152" i="1"/>
  <c r="AA152" i="1" s="1"/>
  <c r="AB152" i="1" s="1"/>
  <c r="M168" i="1"/>
  <c r="N158" i="1"/>
  <c r="AA158" i="1" s="1"/>
  <c r="AB158" i="1" s="1"/>
  <c r="M133" i="1"/>
  <c r="Q133" i="1"/>
  <c r="M176" i="1"/>
  <c r="O174" i="1"/>
  <c r="O172" i="1"/>
  <c r="M170" i="1"/>
  <c r="O149" i="1"/>
  <c r="N139" i="1"/>
  <c r="AA139" i="1" s="1"/>
  <c r="AB139" i="1" s="1"/>
  <c r="O133" i="1"/>
  <c r="R132" i="1"/>
  <c r="O130" i="1"/>
  <c r="Q127" i="1"/>
  <c r="O126" i="1"/>
  <c r="Q126" i="1"/>
  <c r="R125" i="1"/>
  <c r="O119" i="1"/>
  <c r="R142" i="1"/>
  <c r="R139" i="1"/>
  <c r="R138" i="1"/>
  <c r="Q132" i="1"/>
  <c r="R131" i="1"/>
  <c r="Q125" i="1"/>
  <c r="O124" i="1"/>
  <c r="Q124" i="1"/>
  <c r="R123" i="1"/>
  <c r="M140" i="1"/>
  <c r="O139" i="1"/>
  <c r="O129" i="1"/>
  <c r="Q121" i="1"/>
  <c r="O120" i="1"/>
  <c r="Q120" i="1"/>
  <c r="O142" i="1"/>
  <c r="O138" i="1"/>
  <c r="O118" i="1"/>
  <c r="Q118" i="1"/>
  <c r="O123" i="1"/>
  <c r="M117" i="1"/>
  <c r="Q117" i="1"/>
  <c r="M116" i="1"/>
  <c r="M112" i="1"/>
  <c r="O110" i="1"/>
  <c r="AS110" i="1" s="1"/>
  <c r="Q109" i="1"/>
  <c r="R107" i="1"/>
  <c r="R105" i="1"/>
  <c r="R103" i="1"/>
  <c r="R101" i="1"/>
  <c r="R99" i="1"/>
  <c r="R97" i="1"/>
  <c r="R95" i="1"/>
  <c r="Q93" i="1"/>
  <c r="N86" i="1"/>
  <c r="AA86" i="1" s="1"/>
  <c r="AB86" i="1" s="1"/>
  <c r="Q107" i="1"/>
  <c r="Q105" i="1"/>
  <c r="Q103" i="1"/>
  <c r="Q101" i="1"/>
  <c r="M59" i="1"/>
  <c r="Q59" i="1"/>
  <c r="R59" i="1"/>
  <c r="Q116" i="1"/>
  <c r="R112" i="1"/>
  <c r="O91" i="1"/>
  <c r="O93" i="1"/>
  <c r="AS93" i="1" s="1"/>
  <c r="N88" i="1"/>
  <c r="AA88" i="1" s="1"/>
  <c r="AB88" i="1" s="1"/>
  <c r="O112" i="1"/>
  <c r="M81" i="1"/>
  <c r="Q81" i="1"/>
  <c r="R81" i="1"/>
  <c r="Q66" i="1"/>
  <c r="O66" i="1"/>
  <c r="M63" i="1"/>
  <c r="Q63" i="1"/>
  <c r="M61" i="1"/>
  <c r="Q61" i="1"/>
  <c r="O59" i="1"/>
  <c r="R80" i="1"/>
  <c r="Q70" i="1"/>
  <c r="O70" i="1"/>
  <c r="R79" i="1"/>
  <c r="R78" i="1"/>
  <c r="R69" i="1"/>
  <c r="R66" i="1"/>
  <c r="Q64" i="1"/>
  <c r="O64" i="1"/>
  <c r="Q62" i="1"/>
  <c r="M62" i="1"/>
  <c r="O62" i="1"/>
  <c r="Q60" i="1"/>
  <c r="M60" i="1"/>
  <c r="O60" i="1"/>
  <c r="Q43" i="1"/>
  <c r="M43" i="1"/>
  <c r="R43" i="1"/>
  <c r="O80" i="1"/>
  <c r="Q79" i="1"/>
  <c r="R77" i="1"/>
  <c r="R76" i="1"/>
  <c r="Q69" i="1"/>
  <c r="O67" i="1"/>
  <c r="R63" i="1"/>
  <c r="R61" i="1"/>
  <c r="N13" i="1"/>
  <c r="AA13" i="1" s="1"/>
  <c r="AB13" i="1" s="1"/>
  <c r="O78" i="1"/>
  <c r="Q77" i="1"/>
  <c r="R75" i="1"/>
  <c r="R74" i="1"/>
  <c r="R70" i="1"/>
  <c r="N69" i="1"/>
  <c r="AA69" i="1" s="1"/>
  <c r="AB69" i="1" s="1"/>
  <c r="Q68" i="1"/>
  <c r="O68" i="1"/>
  <c r="N55" i="1"/>
  <c r="AA55" i="1" s="1"/>
  <c r="AB55" i="1" s="1"/>
  <c r="N49" i="1"/>
  <c r="AA49" i="1" s="1"/>
  <c r="AB49" i="1" s="1"/>
  <c r="M80" i="1"/>
  <c r="O76" i="1"/>
  <c r="Q75" i="1"/>
  <c r="M66" i="1"/>
  <c r="M57" i="1"/>
  <c r="Q57" i="1"/>
  <c r="M53" i="1"/>
  <c r="Q53" i="1"/>
  <c r="R53" i="1"/>
  <c r="N9" i="1"/>
  <c r="AA9" i="1" s="1"/>
  <c r="AB9" i="1" s="1"/>
  <c r="O58" i="1"/>
  <c r="O56" i="1"/>
  <c r="O53" i="1"/>
  <c r="O43" i="1"/>
  <c r="R42" i="1"/>
  <c r="M41" i="1"/>
  <c r="R39" i="1"/>
  <c r="M58" i="1"/>
  <c r="M56" i="1"/>
  <c r="Q55" i="1"/>
  <c r="Q52" i="1"/>
  <c r="R49" i="1"/>
  <c r="O49" i="1"/>
  <c r="O45" i="1"/>
  <c r="O34" i="1"/>
  <c r="M27" i="1"/>
  <c r="M25" i="1"/>
  <c r="M23" i="1"/>
  <c r="M21" i="1"/>
  <c r="M19" i="1"/>
  <c r="M17" i="1"/>
  <c r="M11" i="1"/>
  <c r="N7" i="1"/>
  <c r="AA7" i="1" s="1"/>
  <c r="AB7" i="1" s="1"/>
  <c r="Q49" i="1"/>
  <c r="O46" i="1"/>
  <c r="R45" i="1"/>
  <c r="Q44" i="1"/>
  <c r="O41" i="1"/>
  <c r="R40" i="1"/>
  <c r="M39" i="1"/>
  <c r="R37" i="1"/>
  <c r="O52" i="1"/>
  <c r="R34" i="1"/>
  <c r="R31" i="1"/>
  <c r="O15" i="1"/>
  <c r="Q15" i="1"/>
  <c r="O13" i="1"/>
  <c r="Q13" i="1"/>
  <c r="O9" i="1"/>
  <c r="Q9" i="1"/>
  <c r="M45" i="1"/>
  <c r="O42" i="1"/>
  <c r="O39" i="1"/>
  <c r="R38" i="1"/>
  <c r="M37" i="1"/>
  <c r="R35" i="1"/>
  <c r="N34" i="1"/>
  <c r="AA34" i="1" s="1"/>
  <c r="AB34" i="1" s="1"/>
  <c r="M31" i="1"/>
  <c r="R29" i="1"/>
  <c r="N26" i="1"/>
  <c r="AA26" i="1" s="1"/>
  <c r="AB26" i="1" s="1"/>
  <c r="N24" i="1"/>
  <c r="AA24" i="1" s="1"/>
  <c r="AB24" i="1" s="1"/>
  <c r="N22" i="1"/>
  <c r="AA22" i="1" s="1"/>
  <c r="AB22" i="1" s="1"/>
  <c r="N16" i="1"/>
  <c r="AA16" i="1" s="1"/>
  <c r="AB16" i="1" s="1"/>
  <c r="N10" i="1"/>
  <c r="AA10" i="1" s="1"/>
  <c r="AB10" i="1" s="1"/>
  <c r="Q7" i="1"/>
  <c r="Q5" i="1"/>
  <c r="O5" i="1"/>
  <c r="BJ505" i="1" l="1"/>
  <c r="BO505" i="1"/>
  <c r="BN505" i="1"/>
  <c r="BM505" i="1"/>
  <c r="BL505" i="1"/>
  <c r="BK505" i="1"/>
  <c r="AY505" i="1"/>
  <c r="K34" i="2" s="1"/>
  <c r="P504" i="1"/>
  <c r="AS504" i="1"/>
  <c r="BH505" i="1"/>
  <c r="AC34" i="2" s="1"/>
  <c r="BG505" i="1"/>
  <c r="AA34" i="2" s="1"/>
  <c r="BF505" i="1"/>
  <c r="Y34" i="2" s="1"/>
  <c r="BC505" i="1"/>
  <c r="S34" i="2" s="1"/>
  <c r="BE505" i="1"/>
  <c r="W34" i="2" s="1"/>
  <c r="BD505" i="1"/>
  <c r="U34" i="2" s="1"/>
  <c r="BB505" i="1"/>
  <c r="Q34" i="2" s="1"/>
  <c r="BA505" i="1"/>
  <c r="O34" i="2" s="1"/>
  <c r="AZ505" i="1"/>
  <c r="M34" i="2" s="1"/>
  <c r="AX505" i="1"/>
  <c r="I34" i="2" s="1"/>
  <c r="AW505" i="1"/>
  <c r="G34" i="2" s="1"/>
  <c r="AV505" i="1"/>
  <c r="E34" i="2" s="1"/>
  <c r="AU505" i="1"/>
  <c r="C34" i="2" s="1"/>
  <c r="P52" i="1"/>
  <c r="T52" i="1" s="1"/>
  <c r="AS52" i="1"/>
  <c r="P138" i="1"/>
  <c r="T138" i="1" s="1"/>
  <c r="AS138" i="1"/>
  <c r="P207" i="1"/>
  <c r="AS207" i="1"/>
  <c r="P441" i="1"/>
  <c r="T441" i="1" s="1"/>
  <c r="AS441" i="1"/>
  <c r="P9" i="1"/>
  <c r="T9" i="1" s="1"/>
  <c r="AS9" i="1"/>
  <c r="P34" i="1"/>
  <c r="T34" i="1" s="1"/>
  <c r="AS34" i="1"/>
  <c r="P112" i="1"/>
  <c r="AS112" i="1"/>
  <c r="P142" i="1"/>
  <c r="T142" i="1" s="1"/>
  <c r="AS142" i="1"/>
  <c r="P119" i="1"/>
  <c r="AS119" i="1"/>
  <c r="P114" i="1"/>
  <c r="AS114" i="1"/>
  <c r="P229" i="1"/>
  <c r="AS229" i="1"/>
  <c r="P253" i="1"/>
  <c r="AS253" i="1"/>
  <c r="P236" i="1"/>
  <c r="T236" i="1" s="1"/>
  <c r="AS236" i="1"/>
  <c r="P251" i="1"/>
  <c r="AS251" i="1"/>
  <c r="P309" i="1"/>
  <c r="AS309" i="1"/>
  <c r="P337" i="1"/>
  <c r="T337" i="1" s="1"/>
  <c r="AS337" i="1"/>
  <c r="P399" i="1"/>
  <c r="AS399" i="1"/>
  <c r="P335" i="1"/>
  <c r="AS335" i="1"/>
  <c r="P10" i="1"/>
  <c r="T10" i="1" s="1"/>
  <c r="AS10" i="1"/>
  <c r="P11" i="1"/>
  <c r="AS11" i="1"/>
  <c r="P271" i="1"/>
  <c r="AS271" i="1"/>
  <c r="P155" i="1"/>
  <c r="T155" i="1" s="1"/>
  <c r="AS155" i="1"/>
  <c r="P212" i="1"/>
  <c r="T212" i="1" s="1"/>
  <c r="AS212" i="1"/>
  <c r="P349" i="1"/>
  <c r="T349" i="1" s="1"/>
  <c r="AS349" i="1"/>
  <c r="P373" i="1"/>
  <c r="T373" i="1" s="1"/>
  <c r="AS373" i="1"/>
  <c r="P398" i="1"/>
  <c r="T398" i="1" s="1"/>
  <c r="AS398" i="1"/>
  <c r="P473" i="1"/>
  <c r="T473" i="1" s="1"/>
  <c r="AS473" i="1"/>
  <c r="P433" i="1"/>
  <c r="T433" i="1" s="1"/>
  <c r="AS433" i="1"/>
  <c r="P448" i="1"/>
  <c r="T448" i="1" s="1"/>
  <c r="AS448" i="1"/>
  <c r="P487" i="1"/>
  <c r="T487" i="1" s="1"/>
  <c r="AS487" i="1"/>
  <c r="P489" i="1"/>
  <c r="T489" i="1" s="1"/>
  <c r="AS489" i="1"/>
  <c r="P170" i="1"/>
  <c r="AS170" i="1"/>
  <c r="P157" i="1"/>
  <c r="T157" i="1" s="1"/>
  <c r="AS157" i="1"/>
  <c r="P137" i="1"/>
  <c r="T137" i="1" s="1"/>
  <c r="AS137" i="1"/>
  <c r="P252" i="1"/>
  <c r="T252" i="1" s="1"/>
  <c r="AS252" i="1"/>
  <c r="P152" i="1"/>
  <c r="T152" i="1" s="1"/>
  <c r="AS152" i="1"/>
  <c r="P468" i="1"/>
  <c r="T468" i="1" s="1"/>
  <c r="AS468" i="1"/>
  <c r="P449" i="1"/>
  <c r="T449" i="1" s="1"/>
  <c r="AS449" i="1"/>
  <c r="P494" i="1"/>
  <c r="T494" i="1" s="1"/>
  <c r="AS494" i="1"/>
  <c r="P382" i="1"/>
  <c r="T382" i="1" s="1"/>
  <c r="AS382" i="1"/>
  <c r="P394" i="1"/>
  <c r="T394" i="1" s="1"/>
  <c r="AS394" i="1"/>
  <c r="P346" i="1"/>
  <c r="AS346" i="1"/>
  <c r="P342" i="1"/>
  <c r="AS342" i="1"/>
  <c r="P186" i="1"/>
  <c r="T186" i="1" s="1"/>
  <c r="AS186" i="1"/>
  <c r="P177" i="1"/>
  <c r="T177" i="1" s="1"/>
  <c r="AS177" i="1"/>
  <c r="P447" i="1"/>
  <c r="T447" i="1" s="1"/>
  <c r="AS447" i="1"/>
  <c r="P88" i="1"/>
  <c r="T88" i="1" s="1"/>
  <c r="AS88" i="1"/>
  <c r="P291" i="1"/>
  <c r="T291" i="1" s="1"/>
  <c r="AS291" i="1"/>
  <c r="P442" i="1"/>
  <c r="T442" i="1" s="1"/>
  <c r="AS442" i="1"/>
  <c r="P274" i="1"/>
  <c r="T274" i="1" s="1"/>
  <c r="AS274" i="1"/>
  <c r="P219" i="1"/>
  <c r="AS219" i="1"/>
  <c r="P436" i="1"/>
  <c r="T436" i="1" s="1"/>
  <c r="AS436" i="1"/>
  <c r="P101" i="1"/>
  <c r="T101" i="1" s="1"/>
  <c r="AS101" i="1"/>
  <c r="P191" i="1"/>
  <c r="T191" i="1" s="1"/>
  <c r="AS191" i="1"/>
  <c r="P74" i="1"/>
  <c r="T74" i="1" s="1"/>
  <c r="AS74" i="1"/>
  <c r="P439" i="1"/>
  <c r="T439" i="1" s="1"/>
  <c r="AS439" i="1"/>
  <c r="P376" i="1"/>
  <c r="T376" i="1" s="1"/>
  <c r="AS376" i="1"/>
  <c r="P350" i="1"/>
  <c r="AS350" i="1"/>
  <c r="P297" i="1"/>
  <c r="T297" i="1" s="1"/>
  <c r="AS297" i="1"/>
  <c r="P106" i="1"/>
  <c r="AS106" i="1"/>
  <c r="P216" i="1"/>
  <c r="AS216" i="1"/>
  <c r="P205" i="1"/>
  <c r="AS205" i="1"/>
  <c r="P298" i="1"/>
  <c r="T298" i="1" s="1"/>
  <c r="AS298" i="1"/>
  <c r="P160" i="1"/>
  <c r="AS160" i="1"/>
  <c r="P451" i="1"/>
  <c r="T451" i="1" s="1"/>
  <c r="AS451" i="1"/>
  <c r="P45" i="1"/>
  <c r="AS45" i="1"/>
  <c r="P124" i="1"/>
  <c r="T124" i="1" s="1"/>
  <c r="AS124" i="1"/>
  <c r="P149" i="1"/>
  <c r="AS149" i="1"/>
  <c r="P255" i="1"/>
  <c r="AS255" i="1"/>
  <c r="P311" i="1"/>
  <c r="AS311" i="1"/>
  <c r="P381" i="1"/>
  <c r="T381" i="1" s="1"/>
  <c r="AS381" i="1"/>
  <c r="P325" i="1"/>
  <c r="AS325" i="1"/>
  <c r="P387" i="1"/>
  <c r="AS387" i="1"/>
  <c r="P19" i="1"/>
  <c r="AS19" i="1"/>
  <c r="P37" i="1"/>
  <c r="AS37" i="1"/>
  <c r="P107" i="1"/>
  <c r="T107" i="1" s="1"/>
  <c r="AS107" i="1"/>
  <c r="P21" i="1"/>
  <c r="AS21" i="1"/>
  <c r="P167" i="1"/>
  <c r="T167" i="1" s="1"/>
  <c r="AS167" i="1"/>
  <c r="P48" i="1"/>
  <c r="T48" i="1" s="1"/>
  <c r="AS48" i="1"/>
  <c r="P164" i="1"/>
  <c r="T164" i="1" s="1"/>
  <c r="AS164" i="1"/>
  <c r="P285" i="1"/>
  <c r="T285" i="1" s="1"/>
  <c r="AS285" i="1"/>
  <c r="P351" i="1"/>
  <c r="T351" i="1" s="1"/>
  <c r="AS351" i="1"/>
  <c r="P238" i="1"/>
  <c r="T238" i="1" s="1"/>
  <c r="AS238" i="1"/>
  <c r="P150" i="1"/>
  <c r="T150" i="1" s="1"/>
  <c r="AS150" i="1"/>
  <c r="P286" i="1"/>
  <c r="T286" i="1" s="1"/>
  <c r="AS286" i="1"/>
  <c r="P341" i="1"/>
  <c r="T341" i="1" s="1"/>
  <c r="AS341" i="1"/>
  <c r="P377" i="1"/>
  <c r="T377" i="1" s="1"/>
  <c r="AS377" i="1"/>
  <c r="P483" i="1"/>
  <c r="T483" i="1" s="1"/>
  <c r="AS483" i="1"/>
  <c r="P301" i="1"/>
  <c r="T301" i="1" s="1"/>
  <c r="AS301" i="1"/>
  <c r="P275" i="1"/>
  <c r="T275" i="1" s="1"/>
  <c r="AS275" i="1"/>
  <c r="P437" i="1"/>
  <c r="T437" i="1" s="1"/>
  <c r="AS437" i="1"/>
  <c r="P182" i="1"/>
  <c r="T182" i="1" s="1"/>
  <c r="AS182" i="1"/>
  <c r="P169" i="1"/>
  <c r="AS169" i="1"/>
  <c r="P345" i="1"/>
  <c r="T345" i="1" s="1"/>
  <c r="AS345" i="1"/>
  <c r="P141" i="1"/>
  <c r="T141" i="1" s="1"/>
  <c r="AS141" i="1"/>
  <c r="P260" i="1"/>
  <c r="T260" i="1" s="1"/>
  <c r="AS260" i="1"/>
  <c r="P65" i="1"/>
  <c r="T65" i="1" s="1"/>
  <c r="AS65" i="1"/>
  <c r="P159" i="1"/>
  <c r="T159" i="1" s="1"/>
  <c r="AS159" i="1"/>
  <c r="P20" i="1"/>
  <c r="AS20" i="1"/>
  <c r="P237" i="1"/>
  <c r="T237" i="1" s="1"/>
  <c r="AS237" i="1"/>
  <c r="P497" i="1"/>
  <c r="T497" i="1" s="1"/>
  <c r="AS497" i="1"/>
  <c r="P466" i="1"/>
  <c r="T466" i="1" s="1"/>
  <c r="AS466" i="1"/>
  <c r="P401" i="1"/>
  <c r="T401" i="1" s="1"/>
  <c r="AS401" i="1"/>
  <c r="P412" i="1"/>
  <c r="T412" i="1" s="1"/>
  <c r="AS412" i="1"/>
  <c r="P354" i="1"/>
  <c r="AS354" i="1"/>
  <c r="P493" i="1"/>
  <c r="T493" i="1" s="1"/>
  <c r="AS493" i="1"/>
  <c r="P240" i="1"/>
  <c r="T240" i="1" s="1"/>
  <c r="AS240" i="1"/>
  <c r="P415" i="1"/>
  <c r="T415" i="1" s="1"/>
  <c r="AS415" i="1"/>
  <c r="P268" i="1"/>
  <c r="T268" i="1" s="1"/>
  <c r="AS268" i="1"/>
  <c r="P79" i="1"/>
  <c r="T79" i="1" s="1"/>
  <c r="AS79" i="1"/>
  <c r="P200" i="1"/>
  <c r="AS200" i="1"/>
  <c r="P356" i="1"/>
  <c r="AS356" i="1"/>
  <c r="P472" i="1"/>
  <c r="T472" i="1" s="1"/>
  <c r="AS472" i="1"/>
  <c r="P304" i="1"/>
  <c r="T304" i="1" s="1"/>
  <c r="AS304" i="1"/>
  <c r="P344" i="1"/>
  <c r="AS344" i="1"/>
  <c r="P194" i="1"/>
  <c r="T194" i="1" s="1"/>
  <c r="AS194" i="1"/>
  <c r="P233" i="1"/>
  <c r="AS233" i="1"/>
  <c r="P324" i="1"/>
  <c r="AS324" i="1"/>
  <c r="P97" i="1"/>
  <c r="T97" i="1" s="1"/>
  <c r="AS97" i="1"/>
  <c r="P352" i="1"/>
  <c r="AS352" i="1"/>
  <c r="P235" i="1"/>
  <c r="AS235" i="1"/>
  <c r="P13" i="1"/>
  <c r="T13" i="1" s="1"/>
  <c r="AS13" i="1"/>
  <c r="P49" i="1"/>
  <c r="T49" i="1" s="1"/>
  <c r="AS49" i="1"/>
  <c r="P78" i="1"/>
  <c r="T78" i="1" s="1"/>
  <c r="AS78" i="1"/>
  <c r="P62" i="1"/>
  <c r="AS62" i="1"/>
  <c r="P120" i="1"/>
  <c r="T120" i="1" s="1"/>
  <c r="AS120" i="1"/>
  <c r="P257" i="1"/>
  <c r="AS257" i="1"/>
  <c r="P259" i="1"/>
  <c r="AS259" i="1"/>
  <c r="P313" i="1"/>
  <c r="AS313" i="1"/>
  <c r="P383" i="1"/>
  <c r="AS383" i="1"/>
  <c r="P339" i="1"/>
  <c r="AS339" i="1"/>
  <c r="P26" i="1"/>
  <c r="T26" i="1" s="1"/>
  <c r="AS26" i="1"/>
  <c r="P7" i="1"/>
  <c r="T7" i="1" s="1"/>
  <c r="AS7" i="1"/>
  <c r="P38" i="1"/>
  <c r="T38" i="1" s="1"/>
  <c r="AS38" i="1"/>
  <c r="P57" i="1"/>
  <c r="AS57" i="1"/>
  <c r="P28" i="1"/>
  <c r="T28" i="1" s="1"/>
  <c r="AS28" i="1"/>
  <c r="P36" i="1"/>
  <c r="T36" i="1" s="1"/>
  <c r="AS36" i="1"/>
  <c r="P175" i="1"/>
  <c r="T175" i="1" s="1"/>
  <c r="AS175" i="1"/>
  <c r="P90" i="1"/>
  <c r="T90" i="1" s="1"/>
  <c r="AS90" i="1"/>
  <c r="P184" i="1"/>
  <c r="T184" i="1" s="1"/>
  <c r="AS184" i="1"/>
  <c r="P289" i="1"/>
  <c r="AS289" i="1"/>
  <c r="P267" i="1"/>
  <c r="T267" i="1" s="1"/>
  <c r="AS267" i="1"/>
  <c r="P303" i="1"/>
  <c r="AS303" i="1"/>
  <c r="P272" i="1"/>
  <c r="T272" i="1" s="1"/>
  <c r="AS272" i="1"/>
  <c r="P379" i="1"/>
  <c r="AS379" i="1"/>
  <c r="P305" i="1"/>
  <c r="AS305" i="1"/>
  <c r="P183" i="1"/>
  <c r="T183" i="1" s="1"/>
  <c r="AS183" i="1"/>
  <c r="P461" i="1"/>
  <c r="T461" i="1" s="1"/>
  <c r="AS461" i="1"/>
  <c r="P503" i="1"/>
  <c r="T503" i="1" s="1"/>
  <c r="AS503" i="1"/>
  <c r="P423" i="1"/>
  <c r="AS423" i="1"/>
  <c r="P276" i="1"/>
  <c r="T276" i="1" s="1"/>
  <c r="AS276" i="1"/>
  <c r="P54" i="1"/>
  <c r="T54" i="1" s="1"/>
  <c r="AS54" i="1"/>
  <c r="P329" i="1"/>
  <c r="AS329" i="1"/>
  <c r="P94" i="1"/>
  <c r="T94" i="1" s="1"/>
  <c r="AS94" i="1"/>
  <c r="P358" i="1"/>
  <c r="AS358" i="1"/>
  <c r="P148" i="1"/>
  <c r="T148" i="1" s="1"/>
  <c r="AS148" i="1"/>
  <c r="P265" i="1"/>
  <c r="T265" i="1" s="1"/>
  <c r="AS265" i="1"/>
  <c r="P161" i="1"/>
  <c r="T161" i="1" s="1"/>
  <c r="AS161" i="1"/>
  <c r="P115" i="1"/>
  <c r="T115" i="1" s="1"/>
  <c r="AS115" i="1"/>
  <c r="P243" i="1"/>
  <c r="T243" i="1" s="1"/>
  <c r="AS243" i="1"/>
  <c r="P502" i="1"/>
  <c r="AS502" i="1"/>
  <c r="P370" i="1"/>
  <c r="AS370" i="1"/>
  <c r="P408" i="1"/>
  <c r="T408" i="1" s="1"/>
  <c r="AS408" i="1"/>
  <c r="P459" i="1"/>
  <c r="T459" i="1" s="1"/>
  <c r="AS459" i="1"/>
  <c r="P491" i="1"/>
  <c r="T491" i="1" s="1"/>
  <c r="AS491" i="1"/>
  <c r="P428" i="1"/>
  <c r="T428" i="1" s="1"/>
  <c r="AS428" i="1"/>
  <c r="P435" i="1"/>
  <c r="T435" i="1" s="1"/>
  <c r="AS435" i="1"/>
  <c r="P256" i="1"/>
  <c r="T256" i="1" s="1"/>
  <c r="AS256" i="1"/>
  <c r="P492" i="1"/>
  <c r="T492" i="1" s="1"/>
  <c r="AS492" i="1"/>
  <c r="P273" i="1"/>
  <c r="T273" i="1" s="1"/>
  <c r="AS273" i="1"/>
  <c r="P429" i="1"/>
  <c r="T429" i="1" s="1"/>
  <c r="AS429" i="1"/>
  <c r="P154" i="1"/>
  <c r="T154" i="1" s="1"/>
  <c r="AS154" i="1"/>
  <c r="P307" i="1"/>
  <c r="AS307" i="1"/>
  <c r="P202" i="1"/>
  <c r="T202" i="1" s="1"/>
  <c r="AS202" i="1"/>
  <c r="P156" i="1"/>
  <c r="AS156" i="1"/>
  <c r="P308" i="1"/>
  <c r="T308" i="1" s="1"/>
  <c r="AS308" i="1"/>
  <c r="P445" i="1"/>
  <c r="T445" i="1" s="1"/>
  <c r="AS445" i="1"/>
  <c r="P278" i="1"/>
  <c r="T278" i="1" s="1"/>
  <c r="AS278" i="1"/>
  <c r="P458" i="1"/>
  <c r="T458" i="1" s="1"/>
  <c r="AS458" i="1"/>
  <c r="P71" i="1"/>
  <c r="T71" i="1" s="1"/>
  <c r="AS71" i="1"/>
  <c r="P453" i="1"/>
  <c r="T453" i="1" s="1"/>
  <c r="AS453" i="1"/>
  <c r="P209" i="1"/>
  <c r="AS209" i="1"/>
  <c r="P406" i="1"/>
  <c r="T406" i="1" s="1"/>
  <c r="AS406" i="1"/>
  <c r="P485" i="1"/>
  <c r="T485" i="1" s="1"/>
  <c r="AS485" i="1"/>
  <c r="P226" i="1"/>
  <c r="T226" i="1" s="1"/>
  <c r="AS226" i="1"/>
  <c r="P258" i="1"/>
  <c r="AS258" i="1"/>
  <c r="P103" i="1"/>
  <c r="T103" i="1" s="1"/>
  <c r="AS103" i="1"/>
  <c r="P366" i="1"/>
  <c r="AS366" i="1"/>
  <c r="P32" i="1"/>
  <c r="T32" i="1" s="1"/>
  <c r="AS32" i="1"/>
  <c r="P40" i="1"/>
  <c r="T40" i="1" s="1"/>
  <c r="AS40" i="1"/>
  <c r="P92" i="1"/>
  <c r="T92" i="1" s="1"/>
  <c r="AS92" i="1"/>
  <c r="P393" i="1"/>
  <c r="T393" i="1" s="1"/>
  <c r="AS393" i="1"/>
  <c r="P498" i="1"/>
  <c r="T498" i="1" s="1"/>
  <c r="AS498" i="1"/>
  <c r="P72" i="1"/>
  <c r="T72" i="1" s="1"/>
  <c r="AS72" i="1"/>
  <c r="P450" i="1"/>
  <c r="T450" i="1" s="1"/>
  <c r="AS450" i="1"/>
  <c r="P86" i="1"/>
  <c r="T86" i="1" s="1"/>
  <c r="AS86" i="1"/>
  <c r="P264" i="1"/>
  <c r="T264" i="1" s="1"/>
  <c r="AS264" i="1"/>
  <c r="P126" i="1"/>
  <c r="T126" i="1" s="1"/>
  <c r="AS126" i="1"/>
  <c r="P247" i="1"/>
  <c r="AS247" i="1"/>
  <c r="P315" i="1"/>
  <c r="AS315" i="1"/>
  <c r="P372" i="1"/>
  <c r="AS372" i="1"/>
  <c r="P407" i="1"/>
  <c r="AS407" i="1"/>
  <c r="P389" i="1"/>
  <c r="T389" i="1" s="1"/>
  <c r="AS389" i="1"/>
  <c r="P14" i="1"/>
  <c r="T14" i="1" s="1"/>
  <c r="AS14" i="1"/>
  <c r="P51" i="1"/>
  <c r="T51" i="1" s="1"/>
  <c r="AS51" i="1"/>
  <c r="P18" i="1"/>
  <c r="T18" i="1" s="1"/>
  <c r="AS18" i="1"/>
  <c r="P69" i="1"/>
  <c r="T69" i="1" s="1"/>
  <c r="AS69" i="1"/>
  <c r="P63" i="1"/>
  <c r="AS63" i="1"/>
  <c r="P192" i="1"/>
  <c r="T192" i="1" s="1"/>
  <c r="AS192" i="1"/>
  <c r="P82" i="1"/>
  <c r="T82" i="1" s="1"/>
  <c r="AS82" i="1"/>
  <c r="P75" i="1"/>
  <c r="T75" i="1" s="1"/>
  <c r="AS75" i="1"/>
  <c r="P189" i="1"/>
  <c r="T189" i="1" s="1"/>
  <c r="AS189" i="1"/>
  <c r="P196" i="1"/>
  <c r="AS196" i="1"/>
  <c r="P163" i="1"/>
  <c r="AS163" i="1"/>
  <c r="P287" i="1"/>
  <c r="AS287" i="1"/>
  <c r="P249" i="1"/>
  <c r="AS249" i="1"/>
  <c r="P284" i="1"/>
  <c r="T284" i="1" s="1"/>
  <c r="AS284" i="1"/>
  <c r="P355" i="1"/>
  <c r="AS355" i="1"/>
  <c r="P385" i="1"/>
  <c r="T385" i="1" s="1"/>
  <c r="AS385" i="1"/>
  <c r="P213" i="1"/>
  <c r="AS213" i="1"/>
  <c r="P384" i="1"/>
  <c r="T384" i="1" s="1"/>
  <c r="AS384" i="1"/>
  <c r="P463" i="1"/>
  <c r="AS463" i="1"/>
  <c r="P310" i="1"/>
  <c r="T310" i="1" s="1"/>
  <c r="AS310" i="1"/>
  <c r="P414" i="1"/>
  <c r="T414" i="1" s="1"/>
  <c r="AS414" i="1"/>
  <c r="P440" i="1"/>
  <c r="T440" i="1" s="1"/>
  <c r="AS440" i="1"/>
  <c r="P357" i="1"/>
  <c r="T357" i="1" s="1"/>
  <c r="AS357" i="1"/>
  <c r="P100" i="1"/>
  <c r="AS100" i="1"/>
  <c r="P179" i="1"/>
  <c r="T179" i="1" s="1"/>
  <c r="AS179" i="1"/>
  <c r="P17" i="1"/>
  <c r="AS17" i="1"/>
  <c r="P166" i="1"/>
  <c r="AS166" i="1"/>
  <c r="P277" i="1"/>
  <c r="T277" i="1" s="1"/>
  <c r="AS277" i="1"/>
  <c r="P84" i="1"/>
  <c r="T84" i="1" s="1"/>
  <c r="AS84" i="1"/>
  <c r="P162" i="1"/>
  <c r="T162" i="1" s="1"/>
  <c r="AS162" i="1"/>
  <c r="P280" i="1"/>
  <c r="T280" i="1" s="1"/>
  <c r="AS280" i="1"/>
  <c r="P153" i="1"/>
  <c r="T153" i="1" s="1"/>
  <c r="AS153" i="1"/>
  <c r="P261" i="1"/>
  <c r="T261" i="1" s="1"/>
  <c r="AS261" i="1"/>
  <c r="P490" i="1"/>
  <c r="T490" i="1" s="1"/>
  <c r="AS490" i="1"/>
  <c r="P409" i="1"/>
  <c r="T409" i="1" s="1"/>
  <c r="AS409" i="1"/>
  <c r="P443" i="1"/>
  <c r="T443" i="1" s="1"/>
  <c r="AS443" i="1"/>
  <c r="P477" i="1"/>
  <c r="T477" i="1" s="1"/>
  <c r="AS477" i="1"/>
  <c r="P299" i="1"/>
  <c r="T299" i="1" s="1"/>
  <c r="AS299" i="1"/>
  <c r="P362" i="1"/>
  <c r="AS362" i="1"/>
  <c r="P375" i="1"/>
  <c r="T375" i="1" s="1"/>
  <c r="AS375" i="1"/>
  <c r="P499" i="1"/>
  <c r="T499" i="1" s="1"/>
  <c r="AS499" i="1"/>
  <c r="P96" i="1"/>
  <c r="AS96" i="1"/>
  <c r="P102" i="1"/>
  <c r="AS102" i="1"/>
  <c r="P328" i="1"/>
  <c r="AS328" i="1"/>
  <c r="P438" i="1"/>
  <c r="T438" i="1" s="1"/>
  <c r="AS438" i="1"/>
  <c r="P332" i="1"/>
  <c r="AS332" i="1"/>
  <c r="P496" i="1"/>
  <c r="AS496" i="1"/>
  <c r="P367" i="1"/>
  <c r="T367" i="1" s="1"/>
  <c r="AS367" i="1"/>
  <c r="P460" i="1"/>
  <c r="T460" i="1" s="1"/>
  <c r="AS460" i="1"/>
  <c r="P464" i="1"/>
  <c r="T464" i="1" s="1"/>
  <c r="AS464" i="1"/>
  <c r="P482" i="1"/>
  <c r="T482" i="1" s="1"/>
  <c r="AS482" i="1"/>
  <c r="P266" i="1"/>
  <c r="T266" i="1" s="1"/>
  <c r="AS266" i="1"/>
  <c r="P214" i="1"/>
  <c r="T214" i="1" s="1"/>
  <c r="AS214" i="1"/>
  <c r="P419" i="1"/>
  <c r="T419" i="1" s="1"/>
  <c r="AS419" i="1"/>
  <c r="P488" i="1"/>
  <c r="T488" i="1" s="1"/>
  <c r="AS488" i="1"/>
  <c r="P76" i="1"/>
  <c r="T76" i="1" s="1"/>
  <c r="AS76" i="1"/>
  <c r="P133" i="1"/>
  <c r="AS133" i="1"/>
  <c r="P380" i="1"/>
  <c r="T380" i="1" s="1"/>
  <c r="AS380" i="1"/>
  <c r="P269" i="1"/>
  <c r="T269" i="1" s="1"/>
  <c r="AS269" i="1"/>
  <c r="P471" i="1"/>
  <c r="T471" i="1" s="1"/>
  <c r="AS471" i="1"/>
  <c r="P306" i="1"/>
  <c r="T306" i="1" s="1"/>
  <c r="AS306" i="1"/>
  <c r="P193" i="1"/>
  <c r="AS193" i="1"/>
  <c r="P147" i="1"/>
  <c r="AS147" i="1"/>
  <c r="P227" i="1"/>
  <c r="T227" i="1" s="1"/>
  <c r="AS227" i="1"/>
  <c r="P70" i="1"/>
  <c r="T70" i="1" s="1"/>
  <c r="AS70" i="1"/>
  <c r="P91" i="1"/>
  <c r="T91" i="1" s="1"/>
  <c r="AS91" i="1"/>
  <c r="P172" i="1"/>
  <c r="T172" i="1" s="1"/>
  <c r="AS172" i="1"/>
  <c r="P39" i="1"/>
  <c r="AS39" i="1"/>
  <c r="P15" i="1"/>
  <c r="T15" i="1" s="1"/>
  <c r="AS15" i="1"/>
  <c r="P53" i="1"/>
  <c r="AS53" i="1"/>
  <c r="P123" i="1"/>
  <c r="T123" i="1" s="1"/>
  <c r="AS123" i="1"/>
  <c r="P129" i="1"/>
  <c r="AS129" i="1"/>
  <c r="P174" i="1"/>
  <c r="T174" i="1" s="1"/>
  <c r="AS174" i="1"/>
  <c r="P122" i="1"/>
  <c r="AS122" i="1"/>
  <c r="P231" i="1"/>
  <c r="AS231" i="1"/>
  <c r="P288" i="1"/>
  <c r="AS288" i="1"/>
  <c r="P317" i="1"/>
  <c r="AS317" i="1"/>
  <c r="P314" i="1"/>
  <c r="AS314" i="1"/>
  <c r="P323" i="1"/>
  <c r="AS323" i="1"/>
  <c r="P395" i="1"/>
  <c r="AS395" i="1"/>
  <c r="P55" i="1"/>
  <c r="T55" i="1" s="1"/>
  <c r="AS55" i="1"/>
  <c r="P61" i="1"/>
  <c r="AS61" i="1"/>
  <c r="P145" i="1"/>
  <c r="T145" i="1" s="1"/>
  <c r="AS145" i="1"/>
  <c r="P85" i="1"/>
  <c r="T85" i="1" s="1"/>
  <c r="AS85" i="1"/>
  <c r="P190" i="1"/>
  <c r="T190" i="1" s="1"/>
  <c r="AS190" i="1"/>
  <c r="P73" i="1"/>
  <c r="T73" i="1" s="1"/>
  <c r="AS73" i="1"/>
  <c r="P132" i="1"/>
  <c r="T132" i="1" s="1"/>
  <c r="AS132" i="1"/>
  <c r="P99" i="1"/>
  <c r="T99" i="1" s="1"/>
  <c r="AS99" i="1"/>
  <c r="P295" i="1"/>
  <c r="T295" i="1" s="1"/>
  <c r="AS295" i="1"/>
  <c r="P198" i="1"/>
  <c r="T198" i="1" s="1"/>
  <c r="AS198" i="1"/>
  <c r="P180" i="1"/>
  <c r="T180" i="1" s="1"/>
  <c r="AS180" i="1"/>
  <c r="P300" i="1"/>
  <c r="AS300" i="1"/>
  <c r="P279" i="1"/>
  <c r="AS279" i="1"/>
  <c r="P392" i="1"/>
  <c r="T392" i="1" s="1"/>
  <c r="AS392" i="1"/>
  <c r="P234" i="1"/>
  <c r="T234" i="1" s="1"/>
  <c r="AS234" i="1"/>
  <c r="P465" i="1"/>
  <c r="T465" i="1" s="1"/>
  <c r="AS465" i="1"/>
  <c r="P327" i="1"/>
  <c r="AS327" i="1"/>
  <c r="P374" i="1"/>
  <c r="AS374" i="1"/>
  <c r="P426" i="1"/>
  <c r="T426" i="1" s="1"/>
  <c r="AS426" i="1"/>
  <c r="P418" i="1"/>
  <c r="T418" i="1" s="1"/>
  <c r="AS418" i="1"/>
  <c r="P454" i="1"/>
  <c r="T454" i="1" s="1"/>
  <c r="AS454" i="1"/>
  <c r="P108" i="1"/>
  <c r="T108" i="1" s="1"/>
  <c r="AS108" i="1"/>
  <c r="P16" i="1"/>
  <c r="T16" i="1" s="1"/>
  <c r="AS16" i="1"/>
  <c r="P113" i="1"/>
  <c r="T113" i="1" s="1"/>
  <c r="AS113" i="1"/>
  <c r="P44" i="1"/>
  <c r="T44" i="1" s="1"/>
  <c r="AS44" i="1"/>
  <c r="P195" i="1"/>
  <c r="AS195" i="1"/>
  <c r="P12" i="1"/>
  <c r="T12" i="1" s="1"/>
  <c r="AS12" i="1"/>
  <c r="P320" i="1"/>
  <c r="AS320" i="1"/>
  <c r="P33" i="1"/>
  <c r="T33" i="1" s="1"/>
  <c r="AS33" i="1"/>
  <c r="P270" i="1"/>
  <c r="T270" i="1" s="1"/>
  <c r="AS270" i="1"/>
  <c r="P430" i="1"/>
  <c r="T430" i="1" s="1"/>
  <c r="AS430" i="1"/>
  <c r="P316" i="1"/>
  <c r="AS316" i="1"/>
  <c r="P421" i="1"/>
  <c r="T421" i="1" s="1"/>
  <c r="AS421" i="1"/>
  <c r="P462" i="1"/>
  <c r="T462" i="1" s="1"/>
  <c r="AS462" i="1"/>
  <c r="P446" i="1"/>
  <c r="T446" i="1" s="1"/>
  <c r="AS446" i="1"/>
  <c r="P413" i="1"/>
  <c r="T413" i="1" s="1"/>
  <c r="AS413" i="1"/>
  <c r="P35" i="1"/>
  <c r="T35" i="1" s="1"/>
  <c r="AS35" i="1"/>
  <c r="P333" i="1"/>
  <c r="AS333" i="1"/>
  <c r="P455" i="1"/>
  <c r="T455" i="1" s="1"/>
  <c r="AS455" i="1"/>
  <c r="P22" i="1"/>
  <c r="T22" i="1" s="1"/>
  <c r="AS22" i="1"/>
  <c r="P111" i="1"/>
  <c r="T111" i="1" s="1"/>
  <c r="AS111" i="1"/>
  <c r="P140" i="1"/>
  <c r="AS140" i="1"/>
  <c r="P121" i="1"/>
  <c r="T121" i="1" s="1"/>
  <c r="AS121" i="1"/>
  <c r="P476" i="1"/>
  <c r="T476" i="1" s="1"/>
  <c r="AS476" i="1"/>
  <c r="P250" i="1"/>
  <c r="T250" i="1" s="1"/>
  <c r="AS250" i="1"/>
  <c r="P359" i="1"/>
  <c r="T359" i="1" s="1"/>
  <c r="AS359" i="1"/>
  <c r="P420" i="1"/>
  <c r="T420" i="1" s="1"/>
  <c r="AS420" i="1"/>
  <c r="P60" i="1"/>
  <c r="AS60" i="1"/>
  <c r="P116" i="1"/>
  <c r="AS116" i="1"/>
  <c r="P98" i="1"/>
  <c r="AS98" i="1"/>
  <c r="P131" i="1"/>
  <c r="T131" i="1" s="1"/>
  <c r="AS131" i="1"/>
  <c r="P432" i="1"/>
  <c r="T432" i="1" s="1"/>
  <c r="AS432" i="1"/>
  <c r="P242" i="1"/>
  <c r="T242" i="1" s="1"/>
  <c r="AS242" i="1"/>
  <c r="P41" i="1"/>
  <c r="AS41" i="1"/>
  <c r="P43" i="1"/>
  <c r="AS43" i="1"/>
  <c r="P68" i="1"/>
  <c r="T68" i="1" s="1"/>
  <c r="AS68" i="1"/>
  <c r="P80" i="1"/>
  <c r="AS80" i="1"/>
  <c r="P66" i="1"/>
  <c r="AS66" i="1"/>
  <c r="P168" i="1"/>
  <c r="AS168" i="1"/>
  <c r="P42" i="1"/>
  <c r="T42" i="1" s="1"/>
  <c r="AS42" i="1"/>
  <c r="P56" i="1"/>
  <c r="AS56" i="1"/>
  <c r="P64" i="1"/>
  <c r="T64" i="1" s="1"/>
  <c r="AS64" i="1"/>
  <c r="P139" i="1"/>
  <c r="T139" i="1" s="1"/>
  <c r="AS139" i="1"/>
  <c r="P130" i="1"/>
  <c r="T130" i="1" s="1"/>
  <c r="AS130" i="1"/>
  <c r="P241" i="1"/>
  <c r="T241" i="1" s="1"/>
  <c r="AS241" i="1"/>
  <c r="P245" i="1"/>
  <c r="AS245" i="1"/>
  <c r="P292" i="1"/>
  <c r="AS292" i="1"/>
  <c r="P319" i="1"/>
  <c r="AS319" i="1"/>
  <c r="P318" i="1"/>
  <c r="AS318" i="1"/>
  <c r="P391" i="1"/>
  <c r="AS391" i="1"/>
  <c r="P411" i="1"/>
  <c r="T411" i="1" s="1"/>
  <c r="AS411" i="1"/>
  <c r="P397" i="1"/>
  <c r="T397" i="1" s="1"/>
  <c r="AS397" i="1"/>
  <c r="P89" i="1"/>
  <c r="T89" i="1" s="1"/>
  <c r="AS89" i="1"/>
  <c r="P23" i="1"/>
  <c r="AS23" i="1"/>
  <c r="P81" i="1"/>
  <c r="AS81" i="1"/>
  <c r="P27" i="1"/>
  <c r="AS27" i="1"/>
  <c r="P206" i="1"/>
  <c r="T206" i="1" s="1"/>
  <c r="AS206" i="1"/>
  <c r="P144" i="1"/>
  <c r="AS144" i="1"/>
  <c r="P104" i="1"/>
  <c r="AS104" i="1"/>
  <c r="P246" i="1"/>
  <c r="T246" i="1" s="1"/>
  <c r="AS246" i="1"/>
  <c r="P199" i="1"/>
  <c r="T199" i="1" s="1"/>
  <c r="AS199" i="1"/>
  <c r="P6" i="1"/>
  <c r="T6" i="1" s="1"/>
  <c r="AS6" i="1"/>
  <c r="P348" i="1"/>
  <c r="AS348" i="1"/>
  <c r="P201" i="1"/>
  <c r="T201" i="1" s="1"/>
  <c r="AS201" i="1"/>
  <c r="P244" i="1"/>
  <c r="T244" i="1" s="1"/>
  <c r="AS244" i="1"/>
  <c r="P361" i="1"/>
  <c r="AS361" i="1"/>
  <c r="P467" i="1"/>
  <c r="T467" i="1" s="1"/>
  <c r="AS467" i="1"/>
  <c r="P378" i="1"/>
  <c r="T378" i="1" s="1"/>
  <c r="AS378" i="1"/>
  <c r="P340" i="1"/>
  <c r="AS340" i="1"/>
  <c r="P422" i="1"/>
  <c r="T422" i="1" s="1"/>
  <c r="AS422" i="1"/>
  <c r="P125" i="1"/>
  <c r="T125" i="1" s="1"/>
  <c r="AS125" i="1"/>
  <c r="P228" i="1"/>
  <c r="T228" i="1" s="1"/>
  <c r="AS228" i="1"/>
  <c r="P24" i="1"/>
  <c r="T24" i="1" s="1"/>
  <c r="AS24" i="1"/>
  <c r="P117" i="1"/>
  <c r="AS117" i="1"/>
  <c r="P262" i="1"/>
  <c r="T262" i="1" s="1"/>
  <c r="AS262" i="1"/>
  <c r="P50" i="1"/>
  <c r="T50" i="1" s="1"/>
  <c r="AS50" i="1"/>
  <c r="P203" i="1"/>
  <c r="AS203" i="1"/>
  <c r="P338" i="1"/>
  <c r="T338" i="1" s="1"/>
  <c r="AS338" i="1"/>
  <c r="P77" i="1"/>
  <c r="T77" i="1" s="1"/>
  <c r="AS77" i="1"/>
  <c r="P283" i="1"/>
  <c r="T283" i="1" s="1"/>
  <c r="AS283" i="1"/>
  <c r="P187" i="1"/>
  <c r="T187" i="1" s="1"/>
  <c r="AS187" i="1"/>
  <c r="P456" i="1"/>
  <c r="T456" i="1" s="1"/>
  <c r="AS456" i="1"/>
  <c r="P146" i="1"/>
  <c r="AS146" i="1"/>
  <c r="P486" i="1"/>
  <c r="T486" i="1" s="1"/>
  <c r="AS486" i="1"/>
  <c r="P457" i="1"/>
  <c r="T457" i="1" s="1"/>
  <c r="AS457" i="1"/>
  <c r="P185" i="1"/>
  <c r="T185" i="1" s="1"/>
  <c r="AS185" i="1"/>
  <c r="P47" i="1"/>
  <c r="T47" i="1" s="1"/>
  <c r="AS47" i="1"/>
  <c r="P334" i="1"/>
  <c r="AS334" i="1"/>
  <c r="P151" i="1"/>
  <c r="T151" i="1" s="1"/>
  <c r="AS151" i="1"/>
  <c r="P294" i="1"/>
  <c r="T294" i="1" s="1"/>
  <c r="AS294" i="1"/>
  <c r="P197" i="1"/>
  <c r="T197" i="1" s="1"/>
  <c r="AS197" i="1"/>
  <c r="P424" i="1"/>
  <c r="T424" i="1" s="1"/>
  <c r="AS424" i="1"/>
  <c r="P474" i="1"/>
  <c r="T474" i="1" s="1"/>
  <c r="AS474" i="1"/>
  <c r="P188" i="1"/>
  <c r="T188" i="1" s="1"/>
  <c r="AS188" i="1"/>
  <c r="P143" i="1"/>
  <c r="T143" i="1" s="1"/>
  <c r="AS143" i="1"/>
  <c r="P434" i="1"/>
  <c r="T434" i="1" s="1"/>
  <c r="AS434" i="1"/>
  <c r="P135" i="1"/>
  <c r="AS135" i="1"/>
  <c r="P478" i="1"/>
  <c r="T478" i="1" s="1"/>
  <c r="AS478" i="1"/>
  <c r="P331" i="1"/>
  <c r="AS331" i="1"/>
  <c r="P360" i="1"/>
  <c r="AS360" i="1"/>
  <c r="P427" i="1"/>
  <c r="AS427" i="1"/>
  <c r="P484" i="1"/>
  <c r="T484" i="1" s="1"/>
  <c r="AS484" i="1"/>
  <c r="P232" i="1"/>
  <c r="AS232" i="1"/>
  <c r="P225" i="1"/>
  <c r="AS225" i="1"/>
  <c r="P405" i="1"/>
  <c r="T405" i="1" s="1"/>
  <c r="AS405" i="1"/>
  <c r="P403" i="1"/>
  <c r="AS403" i="1"/>
  <c r="P29" i="1"/>
  <c r="T29" i="1" s="1"/>
  <c r="AS29" i="1"/>
  <c r="P254" i="1"/>
  <c r="AS254" i="1"/>
  <c r="P365" i="1"/>
  <c r="T365" i="1" s="1"/>
  <c r="AS365" i="1"/>
  <c r="P371" i="1"/>
  <c r="T371" i="1" s="1"/>
  <c r="AS371" i="1"/>
  <c r="P402" i="1"/>
  <c r="T402" i="1" s="1"/>
  <c r="AS402" i="1"/>
  <c r="P239" i="1"/>
  <c r="T239" i="1" s="1"/>
  <c r="AS239" i="1"/>
  <c r="P215" i="1"/>
  <c r="AS215" i="1"/>
  <c r="P8" i="1"/>
  <c r="T8" i="1" s="1"/>
  <c r="AS8" i="1"/>
  <c r="P417" i="1"/>
  <c r="T417" i="1" s="1"/>
  <c r="AS417" i="1"/>
  <c r="P470" i="1"/>
  <c r="T470" i="1" s="1"/>
  <c r="AS470" i="1"/>
  <c r="P500" i="1"/>
  <c r="AS500" i="1"/>
  <c r="P400" i="1"/>
  <c r="T400" i="1" s="1"/>
  <c r="AS400" i="1"/>
  <c r="P416" i="1"/>
  <c r="T416" i="1" s="1"/>
  <c r="AS416" i="1"/>
  <c r="P46" i="1"/>
  <c r="T46" i="1" s="1"/>
  <c r="AS46" i="1"/>
  <c r="P58" i="1"/>
  <c r="AS58" i="1"/>
  <c r="P67" i="1"/>
  <c r="T67" i="1" s="1"/>
  <c r="AS67" i="1"/>
  <c r="P59" i="1"/>
  <c r="AS59" i="1"/>
  <c r="P118" i="1"/>
  <c r="T118" i="1" s="1"/>
  <c r="AS118" i="1"/>
  <c r="P178" i="1"/>
  <c r="AS178" i="1"/>
  <c r="P128" i="1"/>
  <c r="AS128" i="1"/>
  <c r="P134" i="1"/>
  <c r="AS134" i="1"/>
  <c r="P217" i="1"/>
  <c r="AS217" i="1"/>
  <c r="P223" i="1"/>
  <c r="AS223" i="1"/>
  <c r="P224" i="1"/>
  <c r="AS224" i="1"/>
  <c r="P248" i="1"/>
  <c r="AS248" i="1"/>
  <c r="P296" i="1"/>
  <c r="AS296" i="1"/>
  <c r="P321" i="1"/>
  <c r="AS321" i="1"/>
  <c r="P322" i="1"/>
  <c r="AS322" i="1"/>
  <c r="P109" i="1"/>
  <c r="T109" i="1" s="1"/>
  <c r="AS109" i="1"/>
  <c r="P83" i="1"/>
  <c r="T83" i="1" s="1"/>
  <c r="AS83" i="1"/>
  <c r="P30" i="1"/>
  <c r="T30" i="1" s="1"/>
  <c r="AS30" i="1"/>
  <c r="P95" i="1"/>
  <c r="T95" i="1" s="1"/>
  <c r="AS95" i="1"/>
  <c r="P127" i="1"/>
  <c r="T127" i="1" s="1"/>
  <c r="AS127" i="1"/>
  <c r="P218" i="1"/>
  <c r="T218" i="1" s="1"/>
  <c r="AS218" i="1"/>
  <c r="P293" i="1"/>
  <c r="T293" i="1" s="1"/>
  <c r="AS293" i="1"/>
  <c r="P302" i="1"/>
  <c r="T302" i="1" s="1"/>
  <c r="AS302" i="1"/>
  <c r="P364" i="1"/>
  <c r="AS364" i="1"/>
  <c r="P404" i="1"/>
  <c r="T404" i="1" s="1"/>
  <c r="AS404" i="1"/>
  <c r="P369" i="1"/>
  <c r="T369" i="1" s="1"/>
  <c r="AS369" i="1"/>
  <c r="P363" i="1"/>
  <c r="AS363" i="1"/>
  <c r="P396" i="1"/>
  <c r="T396" i="1" s="1"/>
  <c r="AS396" i="1"/>
  <c r="P469" i="1"/>
  <c r="T469" i="1" s="1"/>
  <c r="AS469" i="1"/>
  <c r="P452" i="1"/>
  <c r="T452" i="1" s="1"/>
  <c r="AS452" i="1"/>
  <c r="P501" i="1"/>
  <c r="T501" i="1" s="1"/>
  <c r="AS501" i="1"/>
  <c r="P390" i="1"/>
  <c r="T390" i="1" s="1"/>
  <c r="AS390" i="1"/>
  <c r="P281" i="1"/>
  <c r="T281" i="1" s="1"/>
  <c r="AS281" i="1"/>
  <c r="P230" i="1"/>
  <c r="T230" i="1" s="1"/>
  <c r="AS230" i="1"/>
  <c r="P31" i="1"/>
  <c r="AS31" i="1"/>
  <c r="P87" i="1"/>
  <c r="T87" i="1" s="1"/>
  <c r="AS87" i="1"/>
  <c r="P204" i="1"/>
  <c r="T204" i="1" s="1"/>
  <c r="AS204" i="1"/>
  <c r="P25" i="1"/>
  <c r="AS25" i="1"/>
  <c r="P211" i="1"/>
  <c r="T211" i="1" s="1"/>
  <c r="AS211" i="1"/>
  <c r="P343" i="1"/>
  <c r="T343" i="1" s="1"/>
  <c r="AS343" i="1"/>
  <c r="P181" i="1"/>
  <c r="T181" i="1" s="1"/>
  <c r="AS181" i="1"/>
  <c r="P290" i="1"/>
  <c r="T290" i="1" s="1"/>
  <c r="AS290" i="1"/>
  <c r="P312" i="1"/>
  <c r="AS312" i="1"/>
  <c r="P368" i="1"/>
  <c r="AS368" i="1"/>
  <c r="P410" i="1"/>
  <c r="T410" i="1" s="1"/>
  <c r="AS410" i="1"/>
  <c r="P176" i="1"/>
  <c r="AS176" i="1"/>
  <c r="P444" i="1"/>
  <c r="T444" i="1" s="1"/>
  <c r="AS444" i="1"/>
  <c r="P330" i="1"/>
  <c r="AS330" i="1"/>
  <c r="P388" i="1"/>
  <c r="T388" i="1" s="1"/>
  <c r="AS388" i="1"/>
  <c r="P495" i="1"/>
  <c r="T495" i="1" s="1"/>
  <c r="AS495" i="1"/>
  <c r="P282" i="1"/>
  <c r="T282" i="1" s="1"/>
  <c r="AS282" i="1"/>
  <c r="P386" i="1"/>
  <c r="T386" i="1" s="1"/>
  <c r="AS386" i="1"/>
  <c r="P475" i="1"/>
  <c r="T475" i="1" s="1"/>
  <c r="AS475" i="1"/>
  <c r="P158" i="1"/>
  <c r="T158" i="1" s="1"/>
  <c r="AS158" i="1"/>
  <c r="P425" i="1"/>
  <c r="T425" i="1" s="1"/>
  <c r="AS425" i="1"/>
  <c r="P326" i="1"/>
  <c r="AS326" i="1"/>
  <c r="P105" i="1"/>
  <c r="T105" i="1" s="1"/>
  <c r="AS105" i="1"/>
  <c r="P431" i="1"/>
  <c r="T431" i="1" s="1"/>
  <c r="AS431" i="1"/>
  <c r="P136" i="1"/>
  <c r="T136" i="1" s="1"/>
  <c r="AS136" i="1"/>
  <c r="P479" i="1"/>
  <c r="T479" i="1" s="1"/>
  <c r="AS479" i="1"/>
  <c r="P480" i="1"/>
  <c r="T480" i="1" s="1"/>
  <c r="AS480" i="1"/>
  <c r="P221" i="1"/>
  <c r="T221" i="1" s="1"/>
  <c r="AS221" i="1"/>
  <c r="P5" i="1"/>
  <c r="T5" i="1" s="1"/>
  <c r="AS5" i="1"/>
  <c r="AR9" i="1"/>
  <c r="S7" i="2" s="1"/>
  <c r="AR6" i="1"/>
  <c r="M7" i="2" s="1"/>
  <c r="AR8" i="1"/>
  <c r="Q7" i="2" s="1"/>
  <c r="AR7" i="1"/>
  <c r="O7" i="2" s="1"/>
  <c r="AR5" i="1"/>
  <c r="K7" i="2" s="1"/>
  <c r="AR4" i="1"/>
  <c r="I7" i="2" s="1"/>
  <c r="S263" i="1"/>
  <c r="AA466" i="1"/>
  <c r="AB466" i="1" s="1"/>
  <c r="S265" i="1"/>
  <c r="S421" i="1"/>
  <c r="S270" i="1"/>
  <c r="S38" i="1"/>
  <c r="S246" i="1"/>
  <c r="S425" i="1"/>
  <c r="S28" i="1"/>
  <c r="S166" i="1"/>
  <c r="S136" i="1"/>
  <c r="S386" i="1"/>
  <c r="S439" i="1"/>
  <c r="S280" i="1"/>
  <c r="S205" i="1"/>
  <c r="S479" i="1"/>
  <c r="S230" i="1"/>
  <c r="S284" i="1"/>
  <c r="S390" i="1"/>
  <c r="S359" i="1"/>
  <c r="S22" i="1"/>
  <c r="S488" i="1"/>
  <c r="S266" i="1"/>
  <c r="S464" i="1"/>
  <c r="S228" i="1"/>
  <c r="S214" i="1"/>
  <c r="S99" i="1"/>
  <c r="S33" i="1"/>
  <c r="S107" i="1"/>
  <c r="S71" i="1"/>
  <c r="S164" i="1"/>
  <c r="S482" i="1"/>
  <c r="S419" i="1"/>
  <c r="S90" i="1"/>
  <c r="S193" i="1"/>
  <c r="S152" i="1"/>
  <c r="S453" i="1"/>
  <c r="S181" i="1"/>
  <c r="S35" i="1"/>
  <c r="S431" i="1"/>
  <c r="S484" i="1"/>
  <c r="S146" i="1"/>
  <c r="S250" i="1"/>
  <c r="S476" i="1"/>
  <c r="S7" i="1"/>
  <c r="S216" i="1"/>
  <c r="S202" i="1"/>
  <c r="S445" i="1"/>
  <c r="S40" i="1"/>
  <c r="S121" i="1"/>
  <c r="S162" i="1"/>
  <c r="S455" i="1"/>
  <c r="S95" i="1"/>
  <c r="S401" i="1"/>
  <c r="S475" i="1"/>
  <c r="S208" i="1"/>
  <c r="T216" i="1"/>
  <c r="S272" i="1"/>
  <c r="S441" i="1"/>
  <c r="S215" i="1"/>
  <c r="S462" i="1"/>
  <c r="S111" i="1"/>
  <c r="S158" i="1"/>
  <c r="S252" i="1"/>
  <c r="S227" i="1"/>
  <c r="S501" i="1"/>
  <c r="S278" i="1"/>
  <c r="S212" i="1"/>
  <c r="S473" i="1"/>
  <c r="S195" i="1"/>
  <c r="S157" i="1"/>
  <c r="S268" i="1"/>
  <c r="S490" i="1"/>
  <c r="S154" i="1"/>
  <c r="S209" i="1"/>
  <c r="S256" i="1"/>
  <c r="S491" i="1"/>
  <c r="S463" i="1"/>
  <c r="S54" i="1"/>
  <c r="S105" i="1"/>
  <c r="S485" i="1"/>
  <c r="S194" i="1"/>
  <c r="S283" i="1"/>
  <c r="S304" i="1"/>
  <c r="S429" i="1"/>
  <c r="S498" i="1"/>
  <c r="S417" i="1"/>
  <c r="S84" i="1"/>
  <c r="S382" i="1"/>
  <c r="S466" i="1"/>
  <c r="S442" i="1"/>
  <c r="S74" i="1"/>
  <c r="S101" i="1"/>
  <c r="S125" i="1"/>
  <c r="N193" i="1"/>
  <c r="N215" i="1"/>
  <c r="S274" i="1"/>
  <c r="S264" i="1"/>
  <c r="S297" i="1"/>
  <c r="S385" i="1"/>
  <c r="S436" i="1"/>
  <c r="N195" i="1"/>
  <c r="N205" i="1"/>
  <c r="S242" i="1"/>
  <c r="S186" i="1"/>
  <c r="S404" i="1"/>
  <c r="N463" i="1"/>
  <c r="S273" i="1"/>
  <c r="S191" i="1"/>
  <c r="S75" i="1"/>
  <c r="S88" i="1"/>
  <c r="S92" i="1"/>
  <c r="S44" i="1"/>
  <c r="S86" i="1"/>
  <c r="S127" i="1"/>
  <c r="S153" i="1"/>
  <c r="S298" i="1"/>
  <c r="S262" i="1"/>
  <c r="S400" i="1"/>
  <c r="S160" i="1"/>
  <c r="S200" i="1"/>
  <c r="S438" i="1"/>
  <c r="S468" i="1"/>
  <c r="S481" i="1"/>
  <c r="S430" i="1"/>
  <c r="S470" i="1"/>
  <c r="S145" i="1"/>
  <c r="S179" i="1"/>
  <c r="S261" i="1"/>
  <c r="S393" i="1"/>
  <c r="S451" i="1"/>
  <c r="S51" i="1"/>
  <c r="S282" i="1"/>
  <c r="S291" i="1"/>
  <c r="S376" i="1"/>
  <c r="S412" i="1"/>
  <c r="S394" i="1"/>
  <c r="S483" i="1"/>
  <c r="N166" i="1"/>
  <c r="S29" i="1"/>
  <c r="S234" i="1"/>
  <c r="S294" i="1"/>
  <c r="S447" i="1"/>
  <c r="S478" i="1"/>
  <c r="S434" i="1"/>
  <c r="S188" i="1"/>
  <c r="S260" i="1"/>
  <c r="S151" i="1"/>
  <c r="S238" i="1"/>
  <c r="P263" i="1"/>
  <c r="T263" i="1" s="1"/>
  <c r="S378" i="1"/>
  <c r="S392" i="1"/>
  <c r="S388" i="1"/>
  <c r="P481" i="1"/>
  <c r="T481" i="1" s="1"/>
  <c r="S474" i="1"/>
  <c r="S47" i="1"/>
  <c r="S143" i="1"/>
  <c r="S221" i="1"/>
  <c r="S277" i="1"/>
  <c r="S495" i="1"/>
  <c r="S308" i="1"/>
  <c r="S197" i="1"/>
  <c r="S497" i="1"/>
  <c r="S432" i="1"/>
  <c r="S103" i="1"/>
  <c r="S87" i="1"/>
  <c r="S185" i="1"/>
  <c r="S408" i="1"/>
  <c r="S343" i="1"/>
  <c r="S480" i="1"/>
  <c r="S449" i="1"/>
  <c r="S435" i="1"/>
  <c r="S357" i="1"/>
  <c r="S147" i="1"/>
  <c r="S155" i="1"/>
  <c r="S402" i="1"/>
  <c r="S218" i="1"/>
  <c r="S207" i="1"/>
  <c r="N209" i="1"/>
  <c r="S413" i="1"/>
  <c r="S467" i="1"/>
  <c r="S69" i="1"/>
  <c r="S85" i="1"/>
  <c r="S192" i="1"/>
  <c r="S293" i="1"/>
  <c r="S465" i="1"/>
  <c r="S398" i="1"/>
  <c r="S424" i="1"/>
  <c r="S55" i="1"/>
  <c r="S433" i="1"/>
  <c r="S457" i="1"/>
  <c r="S20" i="1"/>
  <c r="S24" i="1"/>
  <c r="S486" i="1"/>
  <c r="S460" i="1"/>
  <c r="S477" i="1"/>
  <c r="S190" i="1"/>
  <c r="S295" i="1"/>
  <c r="S180" i="1"/>
  <c r="S201" i="1"/>
  <c r="S72" i="1"/>
  <c r="S275" i="1"/>
  <c r="S444" i="1"/>
  <c r="S177" i="1"/>
  <c r="S446" i="1"/>
  <c r="S148" i="1"/>
  <c r="S469" i="1"/>
  <c r="S14" i="1"/>
  <c r="S113" i="1"/>
  <c r="S137" i="1"/>
  <c r="S299" i="1"/>
  <c r="S8" i="1"/>
  <c r="S49" i="1"/>
  <c r="S6" i="1"/>
  <c r="S115" i="1"/>
  <c r="S198" i="1"/>
  <c r="N146" i="1"/>
  <c r="S493" i="1"/>
  <c r="S286" i="1"/>
  <c r="S213" i="1"/>
  <c r="S276" i="1"/>
  <c r="S237" i="1"/>
  <c r="S204" i="1"/>
  <c r="S489" i="1"/>
  <c r="S269" i="1"/>
  <c r="S141" i="1"/>
  <c r="S159" i="1"/>
  <c r="S472" i="1"/>
  <c r="S287" i="1"/>
  <c r="S426" i="1"/>
  <c r="S156" i="1"/>
  <c r="S97" i="1"/>
  <c r="S301" i="1"/>
  <c r="S443" i="1"/>
  <c r="S94" i="1"/>
  <c r="S211" i="1"/>
  <c r="S458" i="1"/>
  <c r="S492" i="1"/>
  <c r="S65" i="1"/>
  <c r="S79" i="1"/>
  <c r="N20" i="1"/>
  <c r="S89" i="1"/>
  <c r="S396" i="1"/>
  <c r="S415" i="1"/>
  <c r="S373" i="1"/>
  <c r="S410" i="1"/>
  <c r="S310" i="1"/>
  <c r="S375" i="1"/>
  <c r="S351" i="1"/>
  <c r="S32" i="1"/>
  <c r="S131" i="1"/>
  <c r="S150" i="1"/>
  <c r="N200" i="1"/>
  <c r="S240" i="1"/>
  <c r="S306" i="1"/>
  <c r="S365" i="1"/>
  <c r="S454" i="1"/>
  <c r="S471" i="1"/>
  <c r="S10" i="1"/>
  <c r="S16" i="1"/>
  <c r="S161" i="1"/>
  <c r="S64" i="1"/>
  <c r="S83" i="1"/>
  <c r="S182" i="1"/>
  <c r="S243" i="1"/>
  <c r="S290" i="1"/>
  <c r="S108" i="1"/>
  <c r="S82" i="1"/>
  <c r="S109" i="1"/>
  <c r="N147" i="1"/>
  <c r="N156" i="1"/>
  <c r="N213" i="1"/>
  <c r="S244" i="1"/>
  <c r="S461" i="1"/>
  <c r="S499" i="1"/>
  <c r="S494" i="1"/>
  <c r="S196" i="1"/>
  <c r="S167" i="1"/>
  <c r="S203" i="1"/>
  <c r="S187" i="1"/>
  <c r="S459" i="1"/>
  <c r="S77" i="1"/>
  <c r="N207" i="1"/>
  <c r="S285" i="1"/>
  <c r="S338" i="1"/>
  <c r="S341" i="1"/>
  <c r="S36" i="1"/>
  <c r="S50" i="1"/>
  <c r="N160" i="1"/>
  <c r="S126" i="1"/>
  <c r="S349" i="1"/>
  <c r="S144" i="1"/>
  <c r="S178" i="1"/>
  <c r="S67" i="1"/>
  <c r="S175" i="1"/>
  <c r="S450" i="1"/>
  <c r="S345" i="1"/>
  <c r="S367" i="1"/>
  <c r="S409" i="1"/>
  <c r="S369" i="1"/>
  <c r="S30" i="1"/>
  <c r="S428" i="1"/>
  <c r="S456" i="1"/>
  <c r="S239" i="1"/>
  <c r="S73" i="1"/>
  <c r="S174" i="1"/>
  <c r="P208" i="1"/>
  <c r="T208" i="1" s="1"/>
  <c r="N196" i="1"/>
  <c r="N104" i="1"/>
  <c r="S104" i="1"/>
  <c r="N163" i="1"/>
  <c r="S163" i="1"/>
  <c r="S377" i="1"/>
  <c r="N271" i="1"/>
  <c r="S271" i="1"/>
  <c r="S139" i="1"/>
  <c r="N178" i="1"/>
  <c r="S206" i="1"/>
  <c r="N287" i="1"/>
  <c r="S384" i="1"/>
  <c r="S371" i="1"/>
  <c r="S26" i="1"/>
  <c r="P210" i="1"/>
  <c r="T210" i="1" s="1"/>
  <c r="S210" i="1"/>
  <c r="S12" i="1"/>
  <c r="P347" i="1"/>
  <c r="T347" i="1" s="1"/>
  <c r="S347" i="1"/>
  <c r="S302" i="1"/>
  <c r="N361" i="1"/>
  <c r="S361" i="1"/>
  <c r="S420" i="1"/>
  <c r="N144" i="1"/>
  <c r="S199" i="1"/>
  <c r="N98" i="1"/>
  <c r="S98" i="1"/>
  <c r="S135" i="1"/>
  <c r="N135" i="1"/>
  <c r="N106" i="1"/>
  <c r="S106" i="1"/>
  <c r="S414" i="1"/>
  <c r="S9" i="1"/>
  <c r="S184" i="1"/>
  <c r="S267" i="1"/>
  <c r="S487" i="1"/>
  <c r="S100" i="1"/>
  <c r="N100" i="1"/>
  <c r="N279" i="1"/>
  <c r="S279" i="1"/>
  <c r="N423" i="1"/>
  <c r="S423" i="1"/>
  <c r="S418" i="1"/>
  <c r="N363" i="1"/>
  <c r="S363" i="1"/>
  <c r="N203" i="1"/>
  <c r="N102" i="1"/>
  <c r="S102" i="1"/>
  <c r="S422" i="1"/>
  <c r="S355" i="1"/>
  <c r="N355" i="1"/>
  <c r="S379" i="1"/>
  <c r="N379" i="1"/>
  <c r="S416" i="1"/>
  <c r="S289" i="1"/>
  <c r="N289" i="1"/>
  <c r="S13" i="1"/>
  <c r="S68" i="1"/>
  <c r="S123" i="1"/>
  <c r="S124" i="1"/>
  <c r="S452" i="1"/>
  <c r="S437" i="1"/>
  <c r="P165" i="1"/>
  <c r="T165" i="1" s="1"/>
  <c r="S165" i="1"/>
  <c r="P353" i="1"/>
  <c r="T353" i="1" s="1"/>
  <c r="S353" i="1"/>
  <c r="N169" i="1"/>
  <c r="S169" i="1"/>
  <c r="S183" i="1"/>
  <c r="S440" i="1"/>
  <c r="S448" i="1"/>
  <c r="N96" i="1"/>
  <c r="S96" i="1"/>
  <c r="S48" i="1"/>
  <c r="S52" i="1"/>
  <c r="S132" i="1"/>
  <c r="S226" i="1"/>
  <c r="P171" i="1"/>
  <c r="T171" i="1" s="1"/>
  <c r="S171" i="1"/>
  <c r="S173" i="1"/>
  <c r="P173" i="1"/>
  <c r="T173" i="1" s="1"/>
  <c r="S189" i="1"/>
  <c r="S18" i="1"/>
  <c r="N427" i="1"/>
  <c r="S427" i="1"/>
  <c r="S503" i="1"/>
  <c r="S56" i="1"/>
  <c r="N56" i="1"/>
  <c r="S362" i="1"/>
  <c r="N362" i="1"/>
  <c r="N31" i="1"/>
  <c r="S31" i="1"/>
  <c r="S45" i="1"/>
  <c r="N45" i="1"/>
  <c r="S58" i="1"/>
  <c r="N58" i="1"/>
  <c r="S134" i="1"/>
  <c r="N134" i="1"/>
  <c r="N249" i="1"/>
  <c r="S249" i="1"/>
  <c r="S255" i="1"/>
  <c r="N255" i="1"/>
  <c r="N231" i="1"/>
  <c r="S231" i="1"/>
  <c r="N313" i="1"/>
  <c r="S313" i="1"/>
  <c r="N318" i="1"/>
  <c r="S318" i="1"/>
  <c r="S348" i="1"/>
  <c r="N348" i="1"/>
  <c r="N327" i="1"/>
  <c r="S327" i="1"/>
  <c r="N331" i="1"/>
  <c r="S331" i="1"/>
  <c r="S337" i="1"/>
  <c r="S374" i="1"/>
  <c r="N374" i="1"/>
  <c r="S366" i="1"/>
  <c r="N366" i="1"/>
  <c r="N27" i="1"/>
  <c r="S27" i="1"/>
  <c r="S176" i="1"/>
  <c r="N176" i="1"/>
  <c r="S112" i="1"/>
  <c r="N112" i="1"/>
  <c r="S129" i="1"/>
  <c r="N129" i="1"/>
  <c r="S118" i="1"/>
  <c r="N305" i="1"/>
  <c r="S305" i="1"/>
  <c r="S315" i="1"/>
  <c r="N315" i="1"/>
  <c r="N247" i="1"/>
  <c r="S247" i="1"/>
  <c r="N288" i="1"/>
  <c r="S288" i="1"/>
  <c r="N316" i="1"/>
  <c r="S316" i="1"/>
  <c r="S323" i="1"/>
  <c r="N323" i="1"/>
  <c r="S350" i="1"/>
  <c r="N350" i="1"/>
  <c r="S399" i="1"/>
  <c r="N399" i="1"/>
  <c r="S381" i="1"/>
  <c r="S397" i="1"/>
  <c r="S39" i="1"/>
  <c r="N39" i="1"/>
  <c r="N334" i="1"/>
  <c r="S334" i="1"/>
  <c r="S46" i="1"/>
  <c r="S70" i="1"/>
  <c r="S91" i="1"/>
  <c r="S116" i="1"/>
  <c r="N116" i="1"/>
  <c r="N133" i="1"/>
  <c r="S133" i="1"/>
  <c r="S122" i="1"/>
  <c r="N122" i="1"/>
  <c r="S219" i="1"/>
  <c r="N219" i="1"/>
  <c r="N245" i="1"/>
  <c r="S245" i="1"/>
  <c r="S235" i="1"/>
  <c r="N235" i="1"/>
  <c r="S259" i="1"/>
  <c r="N259" i="1"/>
  <c r="N254" i="1"/>
  <c r="S254" i="1"/>
  <c r="N317" i="1"/>
  <c r="S317" i="1"/>
  <c r="S225" i="1"/>
  <c r="N225" i="1"/>
  <c r="N292" i="1"/>
  <c r="S292" i="1"/>
  <c r="S300" i="1"/>
  <c r="N300" i="1"/>
  <c r="S15" i="1"/>
  <c r="N322" i="1"/>
  <c r="S322" i="1"/>
  <c r="S352" i="1"/>
  <c r="N352" i="1"/>
  <c r="N387" i="1"/>
  <c r="S387" i="1"/>
  <c r="S372" i="1"/>
  <c r="N372" i="1"/>
  <c r="S411" i="1"/>
  <c r="S496" i="1"/>
  <c r="N496" i="1"/>
  <c r="P220" i="1"/>
  <c r="T220" i="1" s="1"/>
  <c r="S220" i="1"/>
  <c r="N311" i="1"/>
  <c r="S311" i="1"/>
  <c r="N330" i="1"/>
  <c r="S330" i="1"/>
  <c r="N11" i="1"/>
  <c r="S11" i="1"/>
  <c r="S60" i="1"/>
  <c r="N60" i="1"/>
  <c r="S117" i="1"/>
  <c r="N117" i="1"/>
  <c r="N17" i="1"/>
  <c r="S17" i="1"/>
  <c r="N19" i="1"/>
  <c r="S19" i="1"/>
  <c r="S34" i="1"/>
  <c r="N53" i="1"/>
  <c r="S53" i="1"/>
  <c r="N80" i="1"/>
  <c r="S80" i="1"/>
  <c r="S76" i="1"/>
  <c r="N114" i="1"/>
  <c r="S114" i="1"/>
  <c r="N233" i="1"/>
  <c r="S233" i="1"/>
  <c r="S217" i="1"/>
  <c r="N217" i="1"/>
  <c r="S172" i="1"/>
  <c r="S236" i="1"/>
  <c r="N307" i="1"/>
  <c r="S307" i="1"/>
  <c r="S319" i="1"/>
  <c r="N319" i="1"/>
  <c r="N296" i="1"/>
  <c r="S296" i="1"/>
  <c r="N320" i="1"/>
  <c r="S320" i="1"/>
  <c r="S336" i="1"/>
  <c r="P336" i="1"/>
  <c r="T336" i="1" s="1"/>
  <c r="S354" i="1"/>
  <c r="N354" i="1"/>
  <c r="N328" i="1"/>
  <c r="S328" i="1"/>
  <c r="N332" i="1"/>
  <c r="S332" i="1"/>
  <c r="S407" i="1"/>
  <c r="N407" i="1"/>
  <c r="S389" i="1"/>
  <c r="S500" i="1"/>
  <c r="N500" i="1"/>
  <c r="N258" i="1"/>
  <c r="S258" i="1"/>
  <c r="N326" i="1"/>
  <c r="S326" i="1"/>
  <c r="S62" i="1"/>
  <c r="N62" i="1"/>
  <c r="S61" i="1"/>
  <c r="N61" i="1"/>
  <c r="S78" i="1"/>
  <c r="S170" i="1"/>
  <c r="N170" i="1"/>
  <c r="N149" i="1"/>
  <c r="S149" i="1"/>
  <c r="P222" i="1"/>
  <c r="T222" i="1" s="1"/>
  <c r="S222" i="1"/>
  <c r="N253" i="1"/>
  <c r="S253" i="1"/>
  <c r="S241" i="1"/>
  <c r="N224" i="1"/>
  <c r="S224" i="1"/>
  <c r="N321" i="1"/>
  <c r="S321" i="1"/>
  <c r="S303" i="1"/>
  <c r="N303" i="1"/>
  <c r="N248" i="1"/>
  <c r="S248" i="1"/>
  <c r="S340" i="1"/>
  <c r="N340" i="1"/>
  <c r="S356" i="1"/>
  <c r="N356" i="1"/>
  <c r="N329" i="1"/>
  <c r="S329" i="1"/>
  <c r="N333" i="1"/>
  <c r="S333" i="1"/>
  <c r="N395" i="1"/>
  <c r="S395" i="1"/>
  <c r="S364" i="1"/>
  <c r="N364" i="1"/>
  <c r="S405" i="1"/>
  <c r="S502" i="1"/>
  <c r="N502" i="1"/>
  <c r="S168" i="1"/>
  <c r="N168" i="1"/>
  <c r="S119" i="1"/>
  <c r="N119" i="1"/>
  <c r="N232" i="1"/>
  <c r="S232" i="1"/>
  <c r="S391" i="1"/>
  <c r="N391" i="1"/>
  <c r="S42" i="1"/>
  <c r="N81" i="1"/>
  <c r="S81" i="1"/>
  <c r="N21" i="1"/>
  <c r="S21" i="1"/>
  <c r="N23" i="1"/>
  <c r="S23" i="1"/>
  <c r="S41" i="1"/>
  <c r="N41" i="1"/>
  <c r="N57" i="1"/>
  <c r="S57" i="1"/>
  <c r="S43" i="1"/>
  <c r="N43" i="1"/>
  <c r="P93" i="1"/>
  <c r="T93" i="1" s="1"/>
  <c r="S93" i="1"/>
  <c r="N59" i="1"/>
  <c r="S59" i="1"/>
  <c r="S142" i="1"/>
  <c r="S138" i="1"/>
  <c r="N229" i="1"/>
  <c r="S229" i="1"/>
  <c r="S223" i="1"/>
  <c r="N223" i="1"/>
  <c r="N309" i="1"/>
  <c r="S309" i="1"/>
  <c r="S324" i="1"/>
  <c r="N324" i="1"/>
  <c r="N312" i="1"/>
  <c r="S312" i="1"/>
  <c r="S342" i="1"/>
  <c r="N342" i="1"/>
  <c r="S358" i="1"/>
  <c r="N358" i="1"/>
  <c r="S368" i="1"/>
  <c r="N368" i="1"/>
  <c r="N335" i="1"/>
  <c r="S335" i="1"/>
  <c r="S370" i="1"/>
  <c r="N370" i="1"/>
  <c r="S383" i="1"/>
  <c r="N383" i="1"/>
  <c r="N339" i="1"/>
  <c r="S339" i="1"/>
  <c r="S504" i="1"/>
  <c r="N504" i="1"/>
  <c r="S66" i="1"/>
  <c r="N66" i="1"/>
  <c r="S346" i="1"/>
  <c r="N346" i="1"/>
  <c r="S140" i="1"/>
  <c r="N140" i="1"/>
  <c r="S37" i="1"/>
  <c r="N37" i="1"/>
  <c r="N25" i="1"/>
  <c r="S25" i="1"/>
  <c r="S63" i="1"/>
  <c r="N63" i="1"/>
  <c r="P110" i="1"/>
  <c r="T110" i="1" s="1"/>
  <c r="S110" i="1"/>
  <c r="S120" i="1"/>
  <c r="S130" i="1"/>
  <c r="S128" i="1"/>
  <c r="N128" i="1"/>
  <c r="N257" i="1"/>
  <c r="S257" i="1"/>
  <c r="S251" i="1"/>
  <c r="N251" i="1"/>
  <c r="N314" i="1"/>
  <c r="S314" i="1"/>
  <c r="S344" i="1"/>
  <c r="N344" i="1"/>
  <c r="S360" i="1"/>
  <c r="N360" i="1"/>
  <c r="N403" i="1"/>
  <c r="S403" i="1"/>
  <c r="N325" i="1"/>
  <c r="S325" i="1"/>
  <c r="S380" i="1"/>
  <c r="S5" i="1"/>
  <c r="W95" i="1" l="1"/>
  <c r="BQ95" i="1"/>
  <c r="W8" i="1"/>
  <c r="BQ8" i="1"/>
  <c r="W294" i="1"/>
  <c r="BQ294" i="1"/>
  <c r="W462" i="1"/>
  <c r="BQ462" i="1"/>
  <c r="W73" i="1"/>
  <c r="BQ73" i="1"/>
  <c r="W91" i="1"/>
  <c r="BQ91" i="1"/>
  <c r="W51" i="1"/>
  <c r="BQ51" i="1"/>
  <c r="W445" i="1"/>
  <c r="BQ445" i="1"/>
  <c r="W503" i="1"/>
  <c r="BQ503" i="1"/>
  <c r="W285" i="1"/>
  <c r="BQ285" i="1"/>
  <c r="W52" i="1"/>
  <c r="BQ52" i="1"/>
  <c r="W93" i="1"/>
  <c r="BQ93" i="1"/>
  <c r="W165" i="1"/>
  <c r="BQ165" i="1"/>
  <c r="W208" i="1"/>
  <c r="BQ208" i="1"/>
  <c r="W222" i="1"/>
  <c r="BQ222" i="1"/>
  <c r="W220" i="1"/>
  <c r="BQ220" i="1"/>
  <c r="W171" i="1"/>
  <c r="BQ171" i="1"/>
  <c r="W481" i="1"/>
  <c r="BQ481" i="1"/>
  <c r="W221" i="1"/>
  <c r="BQ221" i="1"/>
  <c r="W431" i="1"/>
  <c r="BQ431" i="1"/>
  <c r="W158" i="1"/>
  <c r="BQ158" i="1"/>
  <c r="W495" i="1"/>
  <c r="BQ495" i="1"/>
  <c r="W290" i="1"/>
  <c r="BQ290" i="1"/>
  <c r="W230" i="1"/>
  <c r="BQ230" i="1"/>
  <c r="W452" i="1"/>
  <c r="BQ452" i="1"/>
  <c r="W369" i="1"/>
  <c r="BQ369" i="1"/>
  <c r="W293" i="1"/>
  <c r="BQ293" i="1"/>
  <c r="W30" i="1"/>
  <c r="BQ30" i="1"/>
  <c r="W365" i="1"/>
  <c r="BQ365" i="1"/>
  <c r="W405" i="1"/>
  <c r="BQ405" i="1"/>
  <c r="W474" i="1"/>
  <c r="BQ474" i="1"/>
  <c r="W151" i="1"/>
  <c r="BQ151" i="1"/>
  <c r="W457" i="1"/>
  <c r="BQ457" i="1"/>
  <c r="W187" i="1"/>
  <c r="BQ187" i="1"/>
  <c r="W24" i="1"/>
  <c r="BQ24" i="1"/>
  <c r="W244" i="1"/>
  <c r="BQ244" i="1"/>
  <c r="W199" i="1"/>
  <c r="BQ199" i="1"/>
  <c r="W206" i="1"/>
  <c r="BQ206" i="1"/>
  <c r="W89" i="1"/>
  <c r="BQ89" i="1"/>
  <c r="W241" i="1"/>
  <c r="BQ241" i="1"/>
  <c r="W242" i="1"/>
  <c r="BQ242" i="1"/>
  <c r="W250" i="1"/>
  <c r="BQ250" i="1"/>
  <c r="W111" i="1"/>
  <c r="BQ111" i="1"/>
  <c r="W35" i="1"/>
  <c r="BQ35" i="1"/>
  <c r="W421" i="1"/>
  <c r="BQ421" i="1"/>
  <c r="W33" i="1"/>
  <c r="BQ33" i="1"/>
  <c r="W44" i="1"/>
  <c r="BQ44" i="1"/>
  <c r="W454" i="1"/>
  <c r="BQ454" i="1"/>
  <c r="W295" i="1"/>
  <c r="BQ295" i="1"/>
  <c r="W190" i="1"/>
  <c r="BQ190" i="1"/>
  <c r="W55" i="1"/>
  <c r="BQ55" i="1"/>
  <c r="W174" i="1"/>
  <c r="BQ174" i="1"/>
  <c r="W15" i="1"/>
  <c r="BQ15" i="1"/>
  <c r="W70" i="1"/>
  <c r="BQ70" i="1"/>
  <c r="W306" i="1"/>
  <c r="BQ306" i="1"/>
  <c r="W214" i="1"/>
  <c r="BQ214" i="1"/>
  <c r="W460" i="1"/>
  <c r="BQ460" i="1"/>
  <c r="W438" i="1"/>
  <c r="BQ438" i="1"/>
  <c r="W499" i="1"/>
  <c r="BQ499" i="1"/>
  <c r="W477" i="1"/>
  <c r="BQ477" i="1"/>
  <c r="W261" i="1"/>
  <c r="BQ261" i="1"/>
  <c r="W84" i="1"/>
  <c r="BQ84" i="1"/>
  <c r="W179" i="1"/>
  <c r="BQ179" i="1"/>
  <c r="W414" i="1"/>
  <c r="BQ414" i="1"/>
  <c r="W189" i="1"/>
  <c r="BQ189" i="1"/>
  <c r="W14" i="1"/>
  <c r="BQ14" i="1"/>
  <c r="W86" i="1"/>
  <c r="BQ86" i="1"/>
  <c r="W393" i="1"/>
  <c r="BQ393" i="1"/>
  <c r="W485" i="1"/>
  <c r="BQ485" i="1"/>
  <c r="W71" i="1"/>
  <c r="BQ71" i="1"/>
  <c r="W308" i="1"/>
  <c r="BQ308" i="1"/>
  <c r="W154" i="1"/>
  <c r="BQ154" i="1"/>
  <c r="W256" i="1"/>
  <c r="BQ256" i="1"/>
  <c r="W459" i="1"/>
  <c r="BQ459" i="1"/>
  <c r="W243" i="1"/>
  <c r="BQ243" i="1"/>
  <c r="W148" i="1"/>
  <c r="BQ148" i="1"/>
  <c r="W54" i="1"/>
  <c r="BQ54" i="1"/>
  <c r="W461" i="1"/>
  <c r="BQ461" i="1"/>
  <c r="W272" i="1"/>
  <c r="BQ272" i="1"/>
  <c r="W184" i="1"/>
  <c r="BQ184" i="1"/>
  <c r="W28" i="1"/>
  <c r="BQ28" i="1"/>
  <c r="W26" i="1"/>
  <c r="BQ26" i="1"/>
  <c r="W78" i="1"/>
  <c r="BQ78" i="1"/>
  <c r="W194" i="1"/>
  <c r="BQ194" i="1"/>
  <c r="W415" i="1"/>
  <c r="BQ415" i="1"/>
  <c r="W412" i="1"/>
  <c r="BQ412" i="1"/>
  <c r="W237" i="1"/>
  <c r="BQ237" i="1"/>
  <c r="W260" i="1"/>
  <c r="BQ260" i="1"/>
  <c r="W182" i="1"/>
  <c r="BQ182" i="1"/>
  <c r="W483" i="1"/>
  <c r="BQ483" i="1"/>
  <c r="W150" i="1"/>
  <c r="BQ150" i="1"/>
  <c r="W164" i="1"/>
  <c r="BQ164" i="1"/>
  <c r="W107" i="1"/>
  <c r="BQ107" i="1"/>
  <c r="W439" i="1"/>
  <c r="BQ439" i="1"/>
  <c r="W436" i="1"/>
  <c r="BQ436" i="1"/>
  <c r="W291" i="1"/>
  <c r="BQ291" i="1"/>
  <c r="W186" i="1"/>
  <c r="BQ186" i="1"/>
  <c r="W382" i="1"/>
  <c r="BQ382" i="1"/>
  <c r="W152" i="1"/>
  <c r="BQ152" i="1"/>
  <c r="W433" i="1"/>
  <c r="BQ433" i="1"/>
  <c r="W349" i="1"/>
  <c r="BQ349" i="1"/>
  <c r="W337" i="1"/>
  <c r="BQ337" i="1"/>
  <c r="W142" i="1"/>
  <c r="BQ142" i="1"/>
  <c r="W441" i="1"/>
  <c r="BQ441" i="1"/>
  <c r="W444" i="1"/>
  <c r="BQ444" i="1"/>
  <c r="W302" i="1"/>
  <c r="BQ302" i="1"/>
  <c r="W371" i="1"/>
  <c r="BQ371" i="1"/>
  <c r="W188" i="1"/>
  <c r="BQ188" i="1"/>
  <c r="W338" i="1"/>
  <c r="BQ338" i="1"/>
  <c r="W64" i="1"/>
  <c r="BQ64" i="1"/>
  <c r="W198" i="1"/>
  <c r="BQ198" i="1"/>
  <c r="W419" i="1"/>
  <c r="BQ419" i="1"/>
  <c r="W490" i="1"/>
  <c r="BQ490" i="1"/>
  <c r="W284" i="1"/>
  <c r="BQ284" i="1"/>
  <c r="W226" i="1"/>
  <c r="BQ226" i="1"/>
  <c r="W265" i="1"/>
  <c r="BQ265" i="1"/>
  <c r="W36" i="1"/>
  <c r="BQ36" i="1"/>
  <c r="W286" i="1"/>
  <c r="BQ286" i="1"/>
  <c r="W451" i="1"/>
  <c r="BQ451" i="1"/>
  <c r="W442" i="1"/>
  <c r="BQ442" i="1"/>
  <c r="W236" i="1"/>
  <c r="BQ236" i="1"/>
  <c r="W347" i="1"/>
  <c r="BQ347" i="1"/>
  <c r="W263" i="1"/>
  <c r="BQ263" i="1"/>
  <c r="W282" i="1"/>
  <c r="BQ282" i="1"/>
  <c r="W67" i="1"/>
  <c r="BQ67" i="1"/>
  <c r="W456" i="1"/>
  <c r="BQ456" i="1"/>
  <c r="W359" i="1"/>
  <c r="BQ359" i="1"/>
  <c r="W108" i="1"/>
  <c r="BQ108" i="1"/>
  <c r="W299" i="1"/>
  <c r="BQ299" i="1"/>
  <c r="W384" i="1"/>
  <c r="BQ384" i="1"/>
  <c r="W264" i="1"/>
  <c r="BQ264" i="1"/>
  <c r="W453" i="1"/>
  <c r="BQ453" i="1"/>
  <c r="W7" i="1"/>
  <c r="BQ7" i="1"/>
  <c r="W472" i="1"/>
  <c r="BQ472" i="1"/>
  <c r="W65" i="1"/>
  <c r="BQ65" i="1"/>
  <c r="W376" i="1"/>
  <c r="BQ376" i="1"/>
  <c r="W177" i="1"/>
  <c r="BQ177" i="1"/>
  <c r="W468" i="1"/>
  <c r="BQ468" i="1"/>
  <c r="W448" i="1"/>
  <c r="BQ448" i="1"/>
  <c r="W373" i="1"/>
  <c r="BQ373" i="1"/>
  <c r="W9" i="1"/>
  <c r="BQ9" i="1"/>
  <c r="W173" i="1"/>
  <c r="BQ173" i="1"/>
  <c r="W353" i="1"/>
  <c r="BQ353" i="1"/>
  <c r="W480" i="1"/>
  <c r="BQ480" i="1"/>
  <c r="W105" i="1"/>
  <c r="BQ105" i="1"/>
  <c r="W475" i="1"/>
  <c r="BQ475" i="1"/>
  <c r="W388" i="1"/>
  <c r="BQ388" i="1"/>
  <c r="W410" i="1"/>
  <c r="BQ410" i="1"/>
  <c r="W181" i="1"/>
  <c r="BQ181" i="1"/>
  <c r="W204" i="1"/>
  <c r="BQ204" i="1"/>
  <c r="W281" i="1"/>
  <c r="BQ281" i="1"/>
  <c r="W469" i="1"/>
  <c r="BQ469" i="1"/>
  <c r="W404" i="1"/>
  <c r="BQ404" i="1"/>
  <c r="W218" i="1"/>
  <c r="BQ218" i="1"/>
  <c r="W83" i="1"/>
  <c r="BQ83" i="1"/>
  <c r="W118" i="1"/>
  <c r="BQ118" i="1"/>
  <c r="W46" i="1"/>
  <c r="BQ46" i="1"/>
  <c r="W470" i="1"/>
  <c r="BQ470" i="1"/>
  <c r="W239" i="1"/>
  <c r="BQ239" i="1"/>
  <c r="W434" i="1"/>
  <c r="BQ434" i="1"/>
  <c r="W424" i="1"/>
  <c r="BQ424" i="1"/>
  <c r="W486" i="1"/>
  <c r="BQ486" i="1"/>
  <c r="W283" i="1"/>
  <c r="BQ283" i="1"/>
  <c r="W50" i="1"/>
  <c r="BQ50" i="1"/>
  <c r="W228" i="1"/>
  <c r="BQ228" i="1"/>
  <c r="W378" i="1"/>
  <c r="BQ378" i="1"/>
  <c r="W201" i="1"/>
  <c r="BQ201" i="1"/>
  <c r="W246" i="1"/>
  <c r="BQ246" i="1"/>
  <c r="W397" i="1"/>
  <c r="BQ397" i="1"/>
  <c r="W130" i="1"/>
  <c r="BQ130" i="1"/>
  <c r="W42" i="1"/>
  <c r="BQ42" i="1"/>
  <c r="W68" i="1"/>
  <c r="BQ68" i="1"/>
  <c r="W432" i="1"/>
  <c r="BQ432" i="1"/>
  <c r="W476" i="1"/>
  <c r="BQ476" i="1"/>
  <c r="W22" i="1"/>
  <c r="BQ22" i="1"/>
  <c r="W413" i="1"/>
  <c r="BQ413" i="1"/>
  <c r="W113" i="1"/>
  <c r="BQ113" i="1"/>
  <c r="W418" i="1"/>
  <c r="BQ418" i="1"/>
  <c r="W465" i="1"/>
  <c r="BQ465" i="1"/>
  <c r="W99" i="1"/>
  <c r="BQ99" i="1"/>
  <c r="W85" i="1"/>
  <c r="BQ85" i="1"/>
  <c r="W227" i="1"/>
  <c r="BQ227" i="1"/>
  <c r="W471" i="1"/>
  <c r="BQ471" i="1"/>
  <c r="W76" i="1"/>
  <c r="BQ76" i="1"/>
  <c r="W266" i="1"/>
  <c r="BQ266" i="1"/>
  <c r="W367" i="1"/>
  <c r="BQ367" i="1"/>
  <c r="W375" i="1"/>
  <c r="BQ375" i="1"/>
  <c r="W443" i="1"/>
  <c r="BQ443" i="1"/>
  <c r="W153" i="1"/>
  <c r="BQ153" i="1"/>
  <c r="W277" i="1"/>
  <c r="BQ277" i="1"/>
  <c r="W310" i="1"/>
  <c r="BQ310" i="1"/>
  <c r="W385" i="1"/>
  <c r="BQ385" i="1"/>
  <c r="W75" i="1"/>
  <c r="BQ75" i="1"/>
  <c r="W69" i="1"/>
  <c r="BQ69" i="1"/>
  <c r="W389" i="1"/>
  <c r="BQ389" i="1"/>
  <c r="W450" i="1"/>
  <c r="BQ450" i="1"/>
  <c r="W92" i="1"/>
  <c r="BQ92" i="1"/>
  <c r="W103" i="1"/>
  <c r="BQ103" i="1"/>
  <c r="W406" i="1"/>
  <c r="BQ406" i="1"/>
  <c r="W458" i="1"/>
  <c r="BQ458" i="1"/>
  <c r="W429" i="1"/>
  <c r="BQ429" i="1"/>
  <c r="W435" i="1"/>
  <c r="BQ435" i="1"/>
  <c r="W408" i="1"/>
  <c r="BQ408" i="1"/>
  <c r="W115" i="1"/>
  <c r="BQ115" i="1"/>
  <c r="W276" i="1"/>
  <c r="BQ276" i="1"/>
  <c r="W183" i="1"/>
  <c r="BQ183" i="1"/>
  <c r="W90" i="1"/>
  <c r="BQ90" i="1"/>
  <c r="W49" i="1"/>
  <c r="BQ49" i="1"/>
  <c r="W97" i="1"/>
  <c r="BQ97" i="1"/>
  <c r="W240" i="1"/>
  <c r="BQ240" i="1"/>
  <c r="W401" i="1"/>
  <c r="BQ401" i="1"/>
  <c r="W141" i="1"/>
  <c r="BQ141" i="1"/>
  <c r="W437" i="1"/>
  <c r="BQ437" i="1"/>
  <c r="W377" i="1"/>
  <c r="BQ377" i="1"/>
  <c r="W238" i="1"/>
  <c r="BQ238" i="1"/>
  <c r="W48" i="1"/>
  <c r="BQ48" i="1"/>
  <c r="W381" i="1"/>
  <c r="BQ381" i="1"/>
  <c r="W124" i="1"/>
  <c r="BQ124" i="1"/>
  <c r="W298" i="1"/>
  <c r="BQ298" i="1"/>
  <c r="W297" i="1"/>
  <c r="BQ297" i="1"/>
  <c r="W74" i="1"/>
  <c r="BQ74" i="1"/>
  <c r="W88" i="1"/>
  <c r="BQ88" i="1"/>
  <c r="W494" i="1"/>
  <c r="BQ494" i="1"/>
  <c r="W252" i="1"/>
  <c r="BQ252" i="1"/>
  <c r="W489" i="1"/>
  <c r="BQ489" i="1"/>
  <c r="W473" i="1"/>
  <c r="BQ473" i="1"/>
  <c r="W212" i="1"/>
  <c r="BQ212" i="1"/>
  <c r="W10" i="1"/>
  <c r="BQ10" i="1"/>
  <c r="W336" i="1"/>
  <c r="BQ336" i="1"/>
  <c r="W216" i="1"/>
  <c r="BQ216" i="1"/>
  <c r="W136" i="1"/>
  <c r="BQ136" i="1"/>
  <c r="W211" i="1"/>
  <c r="BQ211" i="1"/>
  <c r="W400" i="1"/>
  <c r="BQ400" i="1"/>
  <c r="W478" i="1"/>
  <c r="BQ478" i="1"/>
  <c r="W185" i="1"/>
  <c r="BQ185" i="1"/>
  <c r="W6" i="1"/>
  <c r="BQ6" i="1"/>
  <c r="W270" i="1"/>
  <c r="BQ270" i="1"/>
  <c r="W392" i="1"/>
  <c r="BQ392" i="1"/>
  <c r="W380" i="1"/>
  <c r="BQ380" i="1"/>
  <c r="W440" i="1"/>
  <c r="BQ440" i="1"/>
  <c r="W192" i="1"/>
  <c r="BQ192" i="1"/>
  <c r="W32" i="1"/>
  <c r="BQ32" i="1"/>
  <c r="W492" i="1"/>
  <c r="BQ492" i="1"/>
  <c r="W497" i="1"/>
  <c r="BQ497" i="1"/>
  <c r="W394" i="1"/>
  <c r="BQ394" i="1"/>
  <c r="W110" i="1"/>
  <c r="BQ110" i="1"/>
  <c r="W425" i="1"/>
  <c r="BQ425" i="1"/>
  <c r="W501" i="1"/>
  <c r="BQ501" i="1"/>
  <c r="W484" i="1"/>
  <c r="BQ484" i="1"/>
  <c r="W422" i="1"/>
  <c r="BQ422" i="1"/>
  <c r="W464" i="1"/>
  <c r="BQ464" i="1"/>
  <c r="W162" i="1"/>
  <c r="BQ162" i="1"/>
  <c r="W498" i="1"/>
  <c r="BQ498" i="1"/>
  <c r="W491" i="1"/>
  <c r="BQ491" i="1"/>
  <c r="W268" i="1"/>
  <c r="BQ268" i="1"/>
  <c r="W301" i="1"/>
  <c r="BQ301" i="1"/>
  <c r="W101" i="1"/>
  <c r="BQ101" i="1"/>
  <c r="W157" i="1"/>
  <c r="BQ157" i="1"/>
  <c r="W210" i="1"/>
  <c r="BQ210" i="1"/>
  <c r="W479" i="1"/>
  <c r="BQ479" i="1"/>
  <c r="W386" i="1"/>
  <c r="BQ386" i="1"/>
  <c r="W343" i="1"/>
  <c r="BQ343" i="1"/>
  <c r="W87" i="1"/>
  <c r="BQ87" i="1"/>
  <c r="W390" i="1"/>
  <c r="BQ390" i="1"/>
  <c r="W396" i="1"/>
  <c r="BQ396" i="1"/>
  <c r="W127" i="1"/>
  <c r="BQ127" i="1"/>
  <c r="W109" i="1"/>
  <c r="BQ109" i="1"/>
  <c r="W416" i="1"/>
  <c r="BQ416" i="1"/>
  <c r="W417" i="1"/>
  <c r="BQ417" i="1"/>
  <c r="W402" i="1"/>
  <c r="BQ402" i="1"/>
  <c r="W29" i="1"/>
  <c r="BQ29" i="1"/>
  <c r="W143" i="1"/>
  <c r="BQ143" i="1"/>
  <c r="W197" i="1"/>
  <c r="BQ197" i="1"/>
  <c r="W47" i="1"/>
  <c r="BQ47" i="1"/>
  <c r="W77" i="1"/>
  <c r="BQ77" i="1"/>
  <c r="W262" i="1"/>
  <c r="BQ262" i="1"/>
  <c r="W125" i="1"/>
  <c r="BQ125" i="1"/>
  <c r="W467" i="1"/>
  <c r="BQ467" i="1"/>
  <c r="W411" i="1"/>
  <c r="BQ411" i="1"/>
  <c r="W139" i="1"/>
  <c r="BQ139" i="1"/>
  <c r="W131" i="1"/>
  <c r="BQ131" i="1"/>
  <c r="W420" i="1"/>
  <c r="BQ420" i="1"/>
  <c r="W121" i="1"/>
  <c r="BQ121" i="1"/>
  <c r="W455" i="1"/>
  <c r="BQ455" i="1"/>
  <c r="W446" i="1"/>
  <c r="BQ446" i="1"/>
  <c r="W430" i="1"/>
  <c r="BQ430" i="1"/>
  <c r="W12" i="1"/>
  <c r="BQ12" i="1"/>
  <c r="W16" i="1"/>
  <c r="BQ16" i="1"/>
  <c r="W426" i="1"/>
  <c r="BQ426" i="1"/>
  <c r="W234" i="1"/>
  <c r="BQ234" i="1"/>
  <c r="W180" i="1"/>
  <c r="BQ180" i="1"/>
  <c r="W132" i="1"/>
  <c r="BQ132" i="1"/>
  <c r="W145" i="1"/>
  <c r="BQ145" i="1"/>
  <c r="W123" i="1"/>
  <c r="BQ123" i="1"/>
  <c r="W172" i="1"/>
  <c r="BQ172" i="1"/>
  <c r="W269" i="1"/>
  <c r="BQ269" i="1"/>
  <c r="W488" i="1"/>
  <c r="BQ488" i="1"/>
  <c r="W482" i="1"/>
  <c r="BQ482" i="1"/>
  <c r="W409" i="1"/>
  <c r="BQ409" i="1"/>
  <c r="W280" i="1"/>
  <c r="BQ280" i="1"/>
  <c r="W357" i="1"/>
  <c r="BQ357" i="1"/>
  <c r="W82" i="1"/>
  <c r="BQ82" i="1"/>
  <c r="W18" i="1"/>
  <c r="BQ18" i="1"/>
  <c r="W126" i="1"/>
  <c r="BQ126" i="1"/>
  <c r="W72" i="1"/>
  <c r="BQ72" i="1"/>
  <c r="W40" i="1"/>
  <c r="BQ40" i="1"/>
  <c r="W278" i="1"/>
  <c r="BQ278" i="1"/>
  <c r="W202" i="1"/>
  <c r="BQ202" i="1"/>
  <c r="W273" i="1"/>
  <c r="BQ273" i="1"/>
  <c r="W428" i="1"/>
  <c r="BQ428" i="1"/>
  <c r="W161" i="1"/>
  <c r="BQ161" i="1"/>
  <c r="W94" i="1"/>
  <c r="BQ94" i="1"/>
  <c r="W267" i="1"/>
  <c r="BQ267" i="1"/>
  <c r="W175" i="1"/>
  <c r="BQ175" i="1"/>
  <c r="W38" i="1"/>
  <c r="BQ38" i="1"/>
  <c r="W120" i="1"/>
  <c r="BQ120" i="1"/>
  <c r="W13" i="1"/>
  <c r="BQ13" i="1"/>
  <c r="W304" i="1"/>
  <c r="BQ304" i="1"/>
  <c r="W79" i="1"/>
  <c r="BQ79" i="1"/>
  <c r="W493" i="1"/>
  <c r="BQ493" i="1"/>
  <c r="W466" i="1"/>
  <c r="BQ466" i="1"/>
  <c r="W159" i="1"/>
  <c r="BQ159" i="1"/>
  <c r="W345" i="1"/>
  <c r="BQ345" i="1"/>
  <c r="W275" i="1"/>
  <c r="BQ275" i="1"/>
  <c r="W341" i="1"/>
  <c r="BQ341" i="1"/>
  <c r="W351" i="1"/>
  <c r="BQ351" i="1"/>
  <c r="W167" i="1"/>
  <c r="BQ167" i="1"/>
  <c r="W191" i="1"/>
  <c r="BQ191" i="1"/>
  <c r="W274" i="1"/>
  <c r="BQ274" i="1"/>
  <c r="W447" i="1"/>
  <c r="BQ447" i="1"/>
  <c r="W449" i="1"/>
  <c r="BQ449" i="1"/>
  <c r="W137" i="1"/>
  <c r="BQ137" i="1"/>
  <c r="W487" i="1"/>
  <c r="BQ487" i="1"/>
  <c r="W398" i="1"/>
  <c r="BQ398" i="1"/>
  <c r="W155" i="1"/>
  <c r="BQ155" i="1"/>
  <c r="W34" i="1"/>
  <c r="BQ34" i="1"/>
  <c r="W138" i="1"/>
  <c r="BQ138" i="1"/>
  <c r="W5" i="1"/>
  <c r="BQ5" i="1"/>
  <c r="U265" i="1"/>
  <c r="BT265" i="1" s="1"/>
  <c r="AT5" i="1"/>
  <c r="G16" i="2" s="1"/>
  <c r="U468" i="1"/>
  <c r="BT468" i="1" s="1"/>
  <c r="U497" i="1"/>
  <c r="BT497" i="1" s="1"/>
  <c r="U121" i="1"/>
  <c r="BT121" i="1" s="1"/>
  <c r="U466" i="1"/>
  <c r="BT466" i="1" s="1"/>
  <c r="U108" i="1"/>
  <c r="BT108" i="1" s="1"/>
  <c r="U218" i="1"/>
  <c r="BT218" i="1" s="1"/>
  <c r="U95" i="1"/>
  <c r="BT95" i="1" s="1"/>
  <c r="U291" i="1"/>
  <c r="BT291" i="1" s="1"/>
  <c r="T21" i="1"/>
  <c r="AA21" i="1"/>
  <c r="AB21" i="1" s="1"/>
  <c r="T354" i="1"/>
  <c r="AA354" i="1"/>
  <c r="AB354" i="1" s="1"/>
  <c r="T292" i="1"/>
  <c r="AA292" i="1"/>
  <c r="AB292" i="1" s="1"/>
  <c r="T251" i="1"/>
  <c r="AA251" i="1"/>
  <c r="AB251" i="1" s="1"/>
  <c r="T37" i="1"/>
  <c r="AA37" i="1"/>
  <c r="AB37" i="1" s="1"/>
  <c r="T504" i="1"/>
  <c r="AA504" i="1"/>
  <c r="AB504" i="1" s="1"/>
  <c r="T370" i="1"/>
  <c r="AA370" i="1"/>
  <c r="AB370" i="1" s="1"/>
  <c r="T232" i="1"/>
  <c r="AA232" i="1"/>
  <c r="AB232" i="1" s="1"/>
  <c r="T364" i="1"/>
  <c r="AA364" i="1"/>
  <c r="AB364" i="1" s="1"/>
  <c r="T356" i="1"/>
  <c r="AA356" i="1"/>
  <c r="AB356" i="1" s="1"/>
  <c r="T328" i="1"/>
  <c r="AA328" i="1"/>
  <c r="AB328" i="1" s="1"/>
  <c r="T19" i="1"/>
  <c r="AA19" i="1"/>
  <c r="AB19" i="1" s="1"/>
  <c r="T496" i="1"/>
  <c r="AA496" i="1"/>
  <c r="AB496" i="1" s="1"/>
  <c r="T387" i="1"/>
  <c r="AA387" i="1"/>
  <c r="AB387" i="1" s="1"/>
  <c r="T176" i="1"/>
  <c r="AA176" i="1"/>
  <c r="AB176" i="1" s="1"/>
  <c r="T58" i="1"/>
  <c r="AA58" i="1"/>
  <c r="AB58" i="1" s="1"/>
  <c r="T56" i="1"/>
  <c r="AA56" i="1"/>
  <c r="AB56" i="1" s="1"/>
  <c r="T289" i="1"/>
  <c r="AA289" i="1"/>
  <c r="AB289" i="1" s="1"/>
  <c r="T98" i="1"/>
  <c r="AA98" i="1"/>
  <c r="AB98" i="1" s="1"/>
  <c r="T178" i="1"/>
  <c r="AA178" i="1"/>
  <c r="AB178" i="1" s="1"/>
  <c r="T104" i="1"/>
  <c r="AA104" i="1"/>
  <c r="AB104" i="1" s="1"/>
  <c r="T213" i="1"/>
  <c r="AA213" i="1"/>
  <c r="AB213" i="1" s="1"/>
  <c r="T215" i="1"/>
  <c r="AA215" i="1"/>
  <c r="AB215" i="1" s="1"/>
  <c r="T352" i="1"/>
  <c r="AA352" i="1"/>
  <c r="AB352" i="1" s="1"/>
  <c r="T316" i="1"/>
  <c r="AA316" i="1"/>
  <c r="AB316" i="1" s="1"/>
  <c r="T20" i="1"/>
  <c r="AA20" i="1"/>
  <c r="AB20" i="1" s="1"/>
  <c r="T360" i="1"/>
  <c r="AA360" i="1"/>
  <c r="AB360" i="1" s="1"/>
  <c r="T140" i="1"/>
  <c r="AA140" i="1"/>
  <c r="AB140" i="1" s="1"/>
  <c r="T223" i="1"/>
  <c r="AA223" i="1"/>
  <c r="AB223" i="1" s="1"/>
  <c r="T340" i="1"/>
  <c r="AA340" i="1"/>
  <c r="AB340" i="1" s="1"/>
  <c r="T407" i="1"/>
  <c r="AA407" i="1"/>
  <c r="AB407" i="1" s="1"/>
  <c r="T296" i="1"/>
  <c r="AA296" i="1"/>
  <c r="AB296" i="1" s="1"/>
  <c r="T225" i="1"/>
  <c r="AA225" i="1"/>
  <c r="AB225" i="1" s="1"/>
  <c r="T399" i="1"/>
  <c r="AA399" i="1"/>
  <c r="AB399" i="1" s="1"/>
  <c r="T45" i="1"/>
  <c r="AA45" i="1"/>
  <c r="AB45" i="1" s="1"/>
  <c r="T169" i="1"/>
  <c r="AA169" i="1"/>
  <c r="AB169" i="1" s="1"/>
  <c r="T196" i="1"/>
  <c r="AA196" i="1"/>
  <c r="AB196" i="1" s="1"/>
  <c r="T147" i="1"/>
  <c r="AA147" i="1"/>
  <c r="AB147" i="1" s="1"/>
  <c r="T166" i="1"/>
  <c r="AA166" i="1"/>
  <c r="AB166" i="1" s="1"/>
  <c r="T205" i="1"/>
  <c r="AA205" i="1"/>
  <c r="AB205" i="1" s="1"/>
  <c r="T309" i="1"/>
  <c r="AA309" i="1"/>
  <c r="AB309" i="1" s="1"/>
  <c r="T217" i="1"/>
  <c r="AA217" i="1"/>
  <c r="AB217" i="1" s="1"/>
  <c r="T257" i="1"/>
  <c r="AA257" i="1"/>
  <c r="AB257" i="1" s="1"/>
  <c r="T63" i="1"/>
  <c r="AA63" i="1"/>
  <c r="AB63" i="1" s="1"/>
  <c r="T335" i="1"/>
  <c r="AA335" i="1"/>
  <c r="AB335" i="1" s="1"/>
  <c r="T57" i="1"/>
  <c r="AA57" i="1"/>
  <c r="AB57" i="1" s="1"/>
  <c r="T81" i="1"/>
  <c r="AA81" i="1"/>
  <c r="AB81" i="1" s="1"/>
  <c r="T168" i="1"/>
  <c r="AA168" i="1"/>
  <c r="AB168" i="1" s="1"/>
  <c r="T395" i="1"/>
  <c r="AA395" i="1"/>
  <c r="AB395" i="1" s="1"/>
  <c r="T224" i="1"/>
  <c r="AA224" i="1"/>
  <c r="AB224" i="1" s="1"/>
  <c r="T149" i="1"/>
  <c r="AA149" i="1"/>
  <c r="AB149" i="1" s="1"/>
  <c r="T319" i="1"/>
  <c r="AA319" i="1"/>
  <c r="AB319" i="1" s="1"/>
  <c r="T80" i="1"/>
  <c r="AA80" i="1"/>
  <c r="AB80" i="1" s="1"/>
  <c r="T17" i="1"/>
  <c r="AA17" i="1"/>
  <c r="AB17" i="1" s="1"/>
  <c r="T330" i="1"/>
  <c r="AA330" i="1"/>
  <c r="AB330" i="1" s="1"/>
  <c r="T235" i="1"/>
  <c r="AA235" i="1"/>
  <c r="AB235" i="1" s="1"/>
  <c r="T288" i="1"/>
  <c r="AA288" i="1"/>
  <c r="AB288" i="1" s="1"/>
  <c r="T27" i="1"/>
  <c r="AA27" i="1"/>
  <c r="AB27" i="1" s="1"/>
  <c r="T331" i="1"/>
  <c r="AA331" i="1"/>
  <c r="AB331" i="1" s="1"/>
  <c r="T313" i="1"/>
  <c r="AA313" i="1"/>
  <c r="AB313" i="1" s="1"/>
  <c r="T379" i="1"/>
  <c r="AA379" i="1"/>
  <c r="AB379" i="1" s="1"/>
  <c r="T423" i="1"/>
  <c r="AA423" i="1"/>
  <c r="AB423" i="1" s="1"/>
  <c r="T144" i="1"/>
  <c r="AA144" i="1"/>
  <c r="AB144" i="1" s="1"/>
  <c r="T271" i="1"/>
  <c r="AA271" i="1"/>
  <c r="AB271" i="1" s="1"/>
  <c r="T209" i="1"/>
  <c r="AA209" i="1"/>
  <c r="AB209" i="1" s="1"/>
  <c r="T195" i="1"/>
  <c r="AA195" i="1"/>
  <c r="AB195" i="1" s="1"/>
  <c r="T321" i="1"/>
  <c r="AA321" i="1"/>
  <c r="AB321" i="1" s="1"/>
  <c r="T259" i="1"/>
  <c r="AA259" i="1"/>
  <c r="AB259" i="1" s="1"/>
  <c r="T305" i="1"/>
  <c r="AA305" i="1"/>
  <c r="AB305" i="1" s="1"/>
  <c r="T193" i="1"/>
  <c r="AA193" i="1"/>
  <c r="AB193" i="1" s="1"/>
  <c r="T346" i="1"/>
  <c r="AA346" i="1"/>
  <c r="AB346" i="1" s="1"/>
  <c r="T59" i="1"/>
  <c r="AA59" i="1"/>
  <c r="AB59" i="1" s="1"/>
  <c r="T170" i="1"/>
  <c r="AA170" i="1"/>
  <c r="AB170" i="1" s="1"/>
  <c r="T326" i="1"/>
  <c r="AA326" i="1"/>
  <c r="AB326" i="1" s="1"/>
  <c r="T233" i="1"/>
  <c r="AA233" i="1"/>
  <c r="AB233" i="1" s="1"/>
  <c r="T117" i="1"/>
  <c r="AA117" i="1"/>
  <c r="AB117" i="1" s="1"/>
  <c r="T322" i="1"/>
  <c r="AA322" i="1"/>
  <c r="AB322" i="1" s="1"/>
  <c r="T133" i="1"/>
  <c r="AA133" i="1"/>
  <c r="AB133" i="1" s="1"/>
  <c r="T334" i="1"/>
  <c r="AA334" i="1"/>
  <c r="AB334" i="1" s="1"/>
  <c r="T350" i="1"/>
  <c r="AA350" i="1"/>
  <c r="AB350" i="1" s="1"/>
  <c r="T129" i="1"/>
  <c r="AA129" i="1"/>
  <c r="AB129" i="1" s="1"/>
  <c r="T134" i="1"/>
  <c r="AA134" i="1"/>
  <c r="AB134" i="1" s="1"/>
  <c r="T203" i="1"/>
  <c r="AA203" i="1"/>
  <c r="AB203" i="1" s="1"/>
  <c r="T106" i="1"/>
  <c r="AA106" i="1"/>
  <c r="AB106" i="1" s="1"/>
  <c r="T287" i="1"/>
  <c r="AA287" i="1"/>
  <c r="AB287" i="1" s="1"/>
  <c r="T160" i="1"/>
  <c r="AA160" i="1"/>
  <c r="AB160" i="1" s="1"/>
  <c r="T200" i="1"/>
  <c r="AA200" i="1"/>
  <c r="AB200" i="1" s="1"/>
  <c r="T146" i="1"/>
  <c r="AA146" i="1"/>
  <c r="AB146" i="1" s="1"/>
  <c r="T342" i="1"/>
  <c r="AA342" i="1"/>
  <c r="AB342" i="1" s="1"/>
  <c r="T249" i="1"/>
  <c r="AA249" i="1"/>
  <c r="AB249" i="1" s="1"/>
  <c r="T102" i="1"/>
  <c r="AA102" i="1"/>
  <c r="AB102" i="1" s="1"/>
  <c r="T368" i="1"/>
  <c r="AA368" i="1"/>
  <c r="AB368" i="1" s="1"/>
  <c r="T128" i="1"/>
  <c r="AA128" i="1"/>
  <c r="AB128" i="1" s="1"/>
  <c r="T339" i="1"/>
  <c r="AA339" i="1"/>
  <c r="AB339" i="1" s="1"/>
  <c r="T324" i="1"/>
  <c r="AA324" i="1"/>
  <c r="AB324" i="1" s="1"/>
  <c r="T229" i="1"/>
  <c r="AA229" i="1"/>
  <c r="AB229" i="1" s="1"/>
  <c r="T391" i="1"/>
  <c r="AA391" i="1"/>
  <c r="AB391" i="1" s="1"/>
  <c r="T502" i="1"/>
  <c r="AA502" i="1"/>
  <c r="AB502" i="1" s="1"/>
  <c r="T333" i="1"/>
  <c r="AA333" i="1"/>
  <c r="AB333" i="1" s="1"/>
  <c r="T248" i="1"/>
  <c r="AA248" i="1"/>
  <c r="AB248" i="1" s="1"/>
  <c r="T53" i="1"/>
  <c r="AA53" i="1"/>
  <c r="AB53" i="1" s="1"/>
  <c r="T311" i="1"/>
  <c r="AA311" i="1"/>
  <c r="AB311" i="1" s="1"/>
  <c r="T372" i="1"/>
  <c r="AA372" i="1"/>
  <c r="AB372" i="1" s="1"/>
  <c r="T317" i="1"/>
  <c r="AA317" i="1"/>
  <c r="AB317" i="1" s="1"/>
  <c r="T116" i="1"/>
  <c r="AA116" i="1"/>
  <c r="AB116" i="1" s="1"/>
  <c r="T39" i="1"/>
  <c r="AA39" i="1"/>
  <c r="AB39" i="1" s="1"/>
  <c r="T247" i="1"/>
  <c r="AA247" i="1"/>
  <c r="AB247" i="1" s="1"/>
  <c r="T366" i="1"/>
  <c r="AA366" i="1"/>
  <c r="AB366" i="1" s="1"/>
  <c r="T327" i="1"/>
  <c r="AA327" i="1"/>
  <c r="AB327" i="1" s="1"/>
  <c r="T231" i="1"/>
  <c r="AA231" i="1"/>
  <c r="AB231" i="1" s="1"/>
  <c r="T31" i="1"/>
  <c r="AA31" i="1"/>
  <c r="AB31" i="1" s="1"/>
  <c r="T96" i="1"/>
  <c r="AA96" i="1"/>
  <c r="AB96" i="1" s="1"/>
  <c r="T355" i="1"/>
  <c r="AA355" i="1"/>
  <c r="AB355" i="1" s="1"/>
  <c r="T279" i="1"/>
  <c r="AA279" i="1"/>
  <c r="AB279" i="1" s="1"/>
  <c r="T135" i="1"/>
  <c r="AA135" i="1"/>
  <c r="AB135" i="1" s="1"/>
  <c r="T463" i="1"/>
  <c r="AA463" i="1"/>
  <c r="AB463" i="1" s="1"/>
  <c r="T119" i="1"/>
  <c r="AA119" i="1"/>
  <c r="AB119" i="1" s="1"/>
  <c r="T156" i="1"/>
  <c r="AA156" i="1"/>
  <c r="AB156" i="1" s="1"/>
  <c r="T253" i="1"/>
  <c r="AA253" i="1"/>
  <c r="AB253" i="1" s="1"/>
  <c r="T332" i="1"/>
  <c r="AA332" i="1"/>
  <c r="AB332" i="1" s="1"/>
  <c r="T307" i="1"/>
  <c r="AA307" i="1"/>
  <c r="AB307" i="1" s="1"/>
  <c r="T60" i="1"/>
  <c r="AA60" i="1"/>
  <c r="AB60" i="1" s="1"/>
  <c r="T300" i="1"/>
  <c r="AA300" i="1"/>
  <c r="AB300" i="1" s="1"/>
  <c r="T245" i="1"/>
  <c r="AA245" i="1"/>
  <c r="AB245" i="1" s="1"/>
  <c r="T323" i="1"/>
  <c r="AA323" i="1"/>
  <c r="AB323" i="1" s="1"/>
  <c r="T315" i="1"/>
  <c r="AA315" i="1"/>
  <c r="AB315" i="1" s="1"/>
  <c r="T112" i="1"/>
  <c r="AA112" i="1"/>
  <c r="AB112" i="1" s="1"/>
  <c r="T348" i="1"/>
  <c r="AA348" i="1"/>
  <c r="AB348" i="1" s="1"/>
  <c r="T255" i="1"/>
  <c r="AA255" i="1"/>
  <c r="AB255" i="1" s="1"/>
  <c r="T362" i="1"/>
  <c r="AA362" i="1"/>
  <c r="AB362" i="1" s="1"/>
  <c r="T427" i="1"/>
  <c r="AA427" i="1"/>
  <c r="AB427" i="1" s="1"/>
  <c r="T163" i="1"/>
  <c r="AA163" i="1"/>
  <c r="AB163" i="1" s="1"/>
  <c r="U490" i="1"/>
  <c r="BT490" i="1" s="1"/>
  <c r="T403" i="1"/>
  <c r="AA403" i="1"/>
  <c r="AB403" i="1" s="1"/>
  <c r="T62" i="1"/>
  <c r="AA62" i="1"/>
  <c r="AB62" i="1" s="1"/>
  <c r="T11" i="1"/>
  <c r="AA11" i="1"/>
  <c r="AB11" i="1" s="1"/>
  <c r="T122" i="1"/>
  <c r="AA122" i="1"/>
  <c r="AB122" i="1" s="1"/>
  <c r="T318" i="1"/>
  <c r="AA318" i="1"/>
  <c r="AB318" i="1" s="1"/>
  <c r="T344" i="1"/>
  <c r="AA344" i="1"/>
  <c r="AB344" i="1" s="1"/>
  <c r="T312" i="1"/>
  <c r="AA312" i="1"/>
  <c r="AB312" i="1" s="1"/>
  <c r="T41" i="1"/>
  <c r="AA41" i="1"/>
  <c r="AB41" i="1" s="1"/>
  <c r="T66" i="1"/>
  <c r="AA66" i="1"/>
  <c r="AB66" i="1" s="1"/>
  <c r="T383" i="1"/>
  <c r="AA383" i="1"/>
  <c r="AB383" i="1" s="1"/>
  <c r="T303" i="1"/>
  <c r="AA303" i="1"/>
  <c r="AB303" i="1" s="1"/>
  <c r="T258" i="1"/>
  <c r="AA258" i="1"/>
  <c r="AB258" i="1" s="1"/>
  <c r="T325" i="1"/>
  <c r="AA325" i="1"/>
  <c r="AB325" i="1" s="1"/>
  <c r="T314" i="1"/>
  <c r="AA314" i="1"/>
  <c r="AB314" i="1" s="1"/>
  <c r="T25" i="1"/>
  <c r="AA25" i="1"/>
  <c r="AB25" i="1" s="1"/>
  <c r="T358" i="1"/>
  <c r="AA358" i="1"/>
  <c r="AB358" i="1" s="1"/>
  <c r="T43" i="1"/>
  <c r="AA43" i="1"/>
  <c r="AB43" i="1" s="1"/>
  <c r="T23" i="1"/>
  <c r="AA23" i="1"/>
  <c r="AB23" i="1" s="1"/>
  <c r="T329" i="1"/>
  <c r="AA329" i="1"/>
  <c r="AB329" i="1" s="1"/>
  <c r="T61" i="1"/>
  <c r="AA61" i="1"/>
  <c r="AB61" i="1" s="1"/>
  <c r="T500" i="1"/>
  <c r="AA500" i="1"/>
  <c r="AB500" i="1" s="1"/>
  <c r="T320" i="1"/>
  <c r="AA320" i="1"/>
  <c r="AB320" i="1" s="1"/>
  <c r="T114" i="1"/>
  <c r="AA114" i="1"/>
  <c r="AB114" i="1" s="1"/>
  <c r="T254" i="1"/>
  <c r="AA254" i="1"/>
  <c r="AB254" i="1" s="1"/>
  <c r="T219" i="1"/>
  <c r="AA219" i="1"/>
  <c r="AB219" i="1" s="1"/>
  <c r="T374" i="1"/>
  <c r="AA374" i="1"/>
  <c r="AB374" i="1" s="1"/>
  <c r="T363" i="1"/>
  <c r="AA363" i="1"/>
  <c r="AB363" i="1" s="1"/>
  <c r="T100" i="1"/>
  <c r="AA100" i="1"/>
  <c r="AB100" i="1" s="1"/>
  <c r="T361" i="1"/>
  <c r="AA361" i="1"/>
  <c r="AB361" i="1" s="1"/>
  <c r="T207" i="1"/>
  <c r="AA207" i="1"/>
  <c r="AB207" i="1" s="1"/>
  <c r="U488" i="1"/>
  <c r="BT488" i="1" s="1"/>
  <c r="U212" i="1"/>
  <c r="BT212" i="1" s="1"/>
  <c r="U261" i="1"/>
  <c r="BT261" i="1" s="1"/>
  <c r="U503" i="1"/>
  <c r="BT503" i="1" s="1"/>
  <c r="U26" i="1"/>
  <c r="BT26" i="1" s="1"/>
  <c r="U475" i="1"/>
  <c r="BT475" i="1" s="1"/>
  <c r="U214" i="1"/>
  <c r="BT214" i="1" s="1"/>
  <c r="U473" i="1"/>
  <c r="BT473" i="1" s="1"/>
  <c r="U155" i="1"/>
  <c r="BT155" i="1" s="1"/>
  <c r="U83" i="1"/>
  <c r="BT83" i="1" s="1"/>
  <c r="U392" i="1"/>
  <c r="BT392" i="1" s="1"/>
  <c r="U227" i="1"/>
  <c r="BT227" i="1" s="1"/>
  <c r="U484" i="1"/>
  <c r="BT484" i="1" s="1"/>
  <c r="U190" i="1"/>
  <c r="BT190" i="1" s="1"/>
  <c r="U443" i="1"/>
  <c r="BT443" i="1" s="1"/>
  <c r="U479" i="1"/>
  <c r="BT479" i="1" s="1"/>
  <c r="U131" i="1"/>
  <c r="BT131" i="1" s="1"/>
  <c r="U34" i="1"/>
  <c r="BT34" i="1" s="1"/>
  <c r="U453" i="1"/>
  <c r="BT453" i="1" s="1"/>
  <c r="U367" i="1"/>
  <c r="BT367" i="1" s="1"/>
  <c r="U419" i="1"/>
  <c r="BT419" i="1" s="1"/>
  <c r="U42" i="1"/>
  <c r="BT42" i="1" s="1"/>
  <c r="U211" i="1"/>
  <c r="BT211" i="1" s="1"/>
  <c r="U449" i="1"/>
  <c r="BT449" i="1" s="1"/>
  <c r="U276" i="1"/>
  <c r="BT276" i="1" s="1"/>
  <c r="U76" i="1"/>
  <c r="BT76" i="1" s="1"/>
  <c r="U164" i="1"/>
  <c r="BT164" i="1" s="1"/>
  <c r="U406" i="1"/>
  <c r="BT406" i="1" s="1"/>
  <c r="U390" i="1"/>
  <c r="BT390" i="1" s="1"/>
  <c r="U414" i="1"/>
  <c r="BT414" i="1" s="1"/>
  <c r="U445" i="1"/>
  <c r="BT445" i="1" s="1"/>
  <c r="U94" i="1"/>
  <c r="BT94" i="1" s="1"/>
  <c r="U451" i="1"/>
  <c r="BT451" i="1" s="1"/>
  <c r="U125" i="1"/>
  <c r="BT125" i="1" s="1"/>
  <c r="U489" i="1"/>
  <c r="BT489" i="1" s="1"/>
  <c r="U359" i="1"/>
  <c r="BT359" i="1" s="1"/>
  <c r="U428" i="1"/>
  <c r="BT428" i="1" s="1"/>
  <c r="U400" i="1"/>
  <c r="BT400" i="1" s="1"/>
  <c r="U470" i="1"/>
  <c r="BT470" i="1" s="1"/>
  <c r="U242" i="1"/>
  <c r="BT242" i="1" s="1"/>
  <c r="U465" i="1"/>
  <c r="BT465" i="1" s="1"/>
  <c r="U230" i="1"/>
  <c r="BT230" i="1" s="1"/>
  <c r="U455" i="1"/>
  <c r="BT455" i="1" s="1"/>
  <c r="U194" i="1"/>
  <c r="BT194" i="1" s="1"/>
  <c r="U234" i="1"/>
  <c r="BT234" i="1" s="1"/>
  <c r="U343" i="1"/>
  <c r="BT343" i="1" s="1"/>
  <c r="U408" i="1"/>
  <c r="BT408" i="1" s="1"/>
  <c r="U416" i="1"/>
  <c r="BT416" i="1" s="1"/>
  <c r="U243" i="1"/>
  <c r="BT243" i="1" s="1"/>
  <c r="U148" i="1"/>
  <c r="BT148" i="1" s="1"/>
  <c r="U439" i="1"/>
  <c r="BT439" i="1" s="1"/>
  <c r="U281" i="1"/>
  <c r="BT281" i="1" s="1"/>
  <c r="U275" i="1"/>
  <c r="BT275" i="1" s="1"/>
  <c r="U85" i="1"/>
  <c r="BT85" i="1" s="1"/>
  <c r="U298" i="1"/>
  <c r="BT298" i="1" s="1"/>
  <c r="U386" i="1"/>
  <c r="BT386" i="1" s="1"/>
  <c r="U385" i="1"/>
  <c r="BT385" i="1" s="1"/>
  <c r="U246" i="1"/>
  <c r="BT246" i="1" s="1"/>
  <c r="U101" i="1"/>
  <c r="BT101" i="1" s="1"/>
  <c r="U351" i="1"/>
  <c r="BT351" i="1" s="1"/>
  <c r="U153" i="1"/>
  <c r="BT153" i="1" s="1"/>
  <c r="U278" i="1"/>
  <c r="BT278" i="1" s="1"/>
  <c r="U476" i="1"/>
  <c r="BT476" i="1" s="1"/>
  <c r="U280" i="1"/>
  <c r="BT280" i="1" s="1"/>
  <c r="U421" i="1"/>
  <c r="BT421" i="1" s="1"/>
  <c r="U263" i="1"/>
  <c r="BT263" i="1" s="1"/>
  <c r="U111" i="1"/>
  <c r="BT111" i="1" s="1"/>
  <c r="U97" i="1"/>
  <c r="BT97" i="1" s="1"/>
  <c r="U464" i="1"/>
  <c r="BT464" i="1" s="1"/>
  <c r="U430" i="1"/>
  <c r="BT430" i="1" s="1"/>
  <c r="U22" i="1"/>
  <c r="BT22" i="1" s="1"/>
  <c r="U270" i="1"/>
  <c r="BT270" i="1" s="1"/>
  <c r="U216" i="1"/>
  <c r="BT216" i="1" s="1"/>
  <c r="U28" i="1"/>
  <c r="BT28" i="1" s="1"/>
  <c r="U84" i="1"/>
  <c r="BT84" i="1" s="1"/>
  <c r="U7" i="1"/>
  <c r="BT7" i="1" s="1"/>
  <c r="U425" i="1"/>
  <c r="BT425" i="1" s="1"/>
  <c r="U256" i="1"/>
  <c r="BT256" i="1" s="1"/>
  <c r="U136" i="1"/>
  <c r="BT136" i="1" s="1"/>
  <c r="U498" i="1"/>
  <c r="BT498" i="1" s="1"/>
  <c r="U123" i="1"/>
  <c r="BT123" i="1" s="1"/>
  <c r="U38" i="1"/>
  <c r="BT38" i="1" s="1"/>
  <c r="U284" i="1"/>
  <c r="BT284" i="1" s="1"/>
  <c r="U294" i="1"/>
  <c r="BT294" i="1" s="1"/>
  <c r="U181" i="1"/>
  <c r="BT181" i="1" s="1"/>
  <c r="U304" i="1"/>
  <c r="BT304" i="1" s="1"/>
  <c r="U40" i="1"/>
  <c r="BT40" i="1" s="1"/>
  <c r="U72" i="1"/>
  <c r="BT72" i="1" s="1"/>
  <c r="U376" i="1"/>
  <c r="BT376" i="1" s="1"/>
  <c r="U260" i="1"/>
  <c r="BT260" i="1" s="1"/>
  <c r="U162" i="1"/>
  <c r="BT162" i="1" s="1"/>
  <c r="U266" i="1"/>
  <c r="BT266" i="1" s="1"/>
  <c r="U202" i="1"/>
  <c r="BT202" i="1" s="1"/>
  <c r="U228" i="1"/>
  <c r="BT228" i="1" s="1"/>
  <c r="U457" i="1"/>
  <c r="BT457" i="1" s="1"/>
  <c r="U283" i="1"/>
  <c r="BT283" i="1" s="1"/>
  <c r="U250" i="1"/>
  <c r="BT250" i="1" s="1"/>
  <c r="U409" i="1"/>
  <c r="BT409" i="1" s="1"/>
  <c r="U285" i="1"/>
  <c r="BT285" i="1" s="1"/>
  <c r="U293" i="1"/>
  <c r="BT293" i="1" s="1"/>
  <c r="U71" i="1"/>
  <c r="BT71" i="1" s="1"/>
  <c r="U274" i="1"/>
  <c r="BT274" i="1" s="1"/>
  <c r="U65" i="1"/>
  <c r="BT65" i="1" s="1"/>
  <c r="U44" i="1"/>
  <c r="BT44" i="1" s="1"/>
  <c r="U436" i="1"/>
  <c r="BT436" i="1" s="1"/>
  <c r="U89" i="1"/>
  <c r="BT89" i="1" s="1"/>
  <c r="U99" i="1"/>
  <c r="BT99" i="1" s="1"/>
  <c r="U486" i="1"/>
  <c r="BT486" i="1" s="1"/>
  <c r="U494" i="1"/>
  <c r="BT494" i="1" s="1"/>
  <c r="U458" i="1"/>
  <c r="BT458" i="1" s="1"/>
  <c r="U460" i="1"/>
  <c r="BT460" i="1" s="1"/>
  <c r="U501" i="1"/>
  <c r="BT501" i="1" s="1"/>
  <c r="U277" i="1"/>
  <c r="BT277" i="1" s="1"/>
  <c r="U441" i="1"/>
  <c r="BT441" i="1" s="1"/>
  <c r="U369" i="1"/>
  <c r="BT369" i="1" s="1"/>
  <c r="U450" i="1"/>
  <c r="BT450" i="1" s="1"/>
  <c r="U74" i="1"/>
  <c r="BT74" i="1" s="1"/>
  <c r="U161" i="1"/>
  <c r="BT161" i="1" s="1"/>
  <c r="U157" i="1"/>
  <c r="BT157" i="1" s="1"/>
  <c r="U154" i="1"/>
  <c r="BT154" i="1" s="1"/>
  <c r="U422" i="1"/>
  <c r="BT422" i="1" s="1"/>
  <c r="U477" i="1"/>
  <c r="BT477" i="1" s="1"/>
  <c r="U33" i="1"/>
  <c r="BT33" i="1" s="1"/>
  <c r="U87" i="1"/>
  <c r="BT87" i="1" s="1"/>
  <c r="U373" i="1"/>
  <c r="BT373" i="1" s="1"/>
  <c r="U8" i="1"/>
  <c r="BT8" i="1" s="1"/>
  <c r="U431" i="1"/>
  <c r="BT431" i="1" s="1"/>
  <c r="U16" i="1"/>
  <c r="BT16" i="1" s="1"/>
  <c r="U462" i="1"/>
  <c r="BT462" i="1" s="1"/>
  <c r="U10" i="1"/>
  <c r="BT10" i="1" s="1"/>
  <c r="U482" i="1"/>
  <c r="BT482" i="1" s="1"/>
  <c r="U177" i="1"/>
  <c r="BT177" i="1" s="1"/>
  <c r="U467" i="1"/>
  <c r="BT467" i="1" s="1"/>
  <c r="U480" i="1"/>
  <c r="BT480" i="1" s="1"/>
  <c r="U152" i="1"/>
  <c r="BT152" i="1" s="1"/>
  <c r="U268" i="1"/>
  <c r="BT268" i="1" s="1"/>
  <c r="U192" i="1"/>
  <c r="BT192" i="1" s="1"/>
  <c r="U51" i="1"/>
  <c r="BT51" i="1" s="1"/>
  <c r="U127" i="1"/>
  <c r="BT127" i="1" s="1"/>
  <c r="U401" i="1"/>
  <c r="BT401" i="1" s="1"/>
  <c r="U404" i="1"/>
  <c r="BT404" i="1" s="1"/>
  <c r="U417" i="1"/>
  <c r="BT417" i="1" s="1"/>
  <c r="U310" i="1"/>
  <c r="BT310" i="1" s="1"/>
  <c r="U371" i="1"/>
  <c r="BT371" i="1" s="1"/>
  <c r="U302" i="1"/>
  <c r="BT302" i="1" s="1"/>
  <c r="U295" i="1"/>
  <c r="BT295" i="1" s="1"/>
  <c r="U35" i="1"/>
  <c r="BT35" i="1" s="1"/>
  <c r="U357" i="1"/>
  <c r="BT357" i="1" s="1"/>
  <c r="U282" i="1"/>
  <c r="BT282" i="1" s="1"/>
  <c r="U179" i="1"/>
  <c r="BT179" i="1" s="1"/>
  <c r="U183" i="1"/>
  <c r="BT183" i="1" s="1"/>
  <c r="U208" i="1"/>
  <c r="BT208" i="1" s="1"/>
  <c r="U90" i="1"/>
  <c r="BT90" i="1" s="1"/>
  <c r="U107" i="1"/>
  <c r="BT107" i="1" s="1"/>
  <c r="U55" i="1"/>
  <c r="BT55" i="1" s="1"/>
  <c r="U105" i="1"/>
  <c r="BT105" i="1" s="1"/>
  <c r="U478" i="1"/>
  <c r="BT478" i="1" s="1"/>
  <c r="U272" i="1"/>
  <c r="BT272" i="1" s="1"/>
  <c r="U75" i="1"/>
  <c r="BT75" i="1" s="1"/>
  <c r="U18" i="1"/>
  <c r="BT18" i="1" s="1"/>
  <c r="U349" i="1"/>
  <c r="BT349" i="1" s="1"/>
  <c r="U499" i="1"/>
  <c r="BT499" i="1" s="1"/>
  <c r="U88" i="1"/>
  <c r="BT88" i="1" s="1"/>
  <c r="U201" i="1"/>
  <c r="BT201" i="1" s="1"/>
  <c r="U264" i="1"/>
  <c r="BT264" i="1" s="1"/>
  <c r="U442" i="1"/>
  <c r="BT442" i="1" s="1"/>
  <c r="U432" i="1"/>
  <c r="BT432" i="1" s="1"/>
  <c r="U86" i="1"/>
  <c r="BT86" i="1" s="1"/>
  <c r="U186" i="1"/>
  <c r="BT186" i="1" s="1"/>
  <c r="U54" i="1"/>
  <c r="BT54" i="1" s="1"/>
  <c r="U143" i="1"/>
  <c r="BT143" i="1" s="1"/>
  <c r="U188" i="1"/>
  <c r="BT188" i="1" s="1"/>
  <c r="U393" i="1"/>
  <c r="BT393" i="1" s="1"/>
  <c r="U252" i="1"/>
  <c r="BT252" i="1" s="1"/>
  <c r="U124" i="1"/>
  <c r="BT124" i="1" s="1"/>
  <c r="U139" i="1"/>
  <c r="BT139" i="1" s="1"/>
  <c r="U159" i="1"/>
  <c r="BT159" i="1" s="1"/>
  <c r="U388" i="1"/>
  <c r="BT388" i="1" s="1"/>
  <c r="U452" i="1"/>
  <c r="BT452" i="1" s="1"/>
  <c r="U137" i="1"/>
  <c r="BT137" i="1" s="1"/>
  <c r="U394" i="1"/>
  <c r="BT394" i="1" s="1"/>
  <c r="U485" i="1"/>
  <c r="BT485" i="1" s="1"/>
  <c r="U13" i="1"/>
  <c r="BT13" i="1" s="1"/>
  <c r="U9" i="1"/>
  <c r="BT9" i="1" s="1"/>
  <c r="U198" i="1"/>
  <c r="BT198" i="1" s="1"/>
  <c r="U221" i="1"/>
  <c r="BT221" i="1" s="1"/>
  <c r="U435" i="1"/>
  <c r="BT435" i="1" s="1"/>
  <c r="U262" i="1"/>
  <c r="BT262" i="1" s="1"/>
  <c r="U273" i="1"/>
  <c r="BT273" i="1" s="1"/>
  <c r="U429" i="1"/>
  <c r="BT429" i="1" s="1"/>
  <c r="U297" i="1"/>
  <c r="BT297" i="1" s="1"/>
  <c r="U337" i="1"/>
  <c r="BT337" i="1" s="1"/>
  <c r="U474" i="1"/>
  <c r="BT474" i="1" s="1"/>
  <c r="U226" i="1"/>
  <c r="BT226" i="1" s="1"/>
  <c r="U438" i="1"/>
  <c r="BT438" i="1" s="1"/>
  <c r="U378" i="1"/>
  <c r="BT378" i="1" s="1"/>
  <c r="U69" i="1"/>
  <c r="BT69" i="1" s="1"/>
  <c r="U141" i="1"/>
  <c r="BT141" i="1" s="1"/>
  <c r="U420" i="1"/>
  <c r="BT420" i="1" s="1"/>
  <c r="U345" i="1"/>
  <c r="BT345" i="1" s="1"/>
  <c r="U32" i="1"/>
  <c r="BT32" i="1" s="1"/>
  <c r="U191" i="1"/>
  <c r="BT191" i="1" s="1"/>
  <c r="U145" i="1"/>
  <c r="BT145" i="1" s="1"/>
  <c r="U382" i="1"/>
  <c r="BT382" i="1" s="1"/>
  <c r="U412" i="1"/>
  <c r="BT412" i="1" s="1"/>
  <c r="U180" i="1"/>
  <c r="BT180" i="1" s="1"/>
  <c r="U447" i="1"/>
  <c r="BT447" i="1" s="1"/>
  <c r="U483" i="1"/>
  <c r="BT483" i="1" s="1"/>
  <c r="U49" i="1"/>
  <c r="BT49" i="1" s="1"/>
  <c r="U29" i="1"/>
  <c r="BT29" i="1" s="1"/>
  <c r="U109" i="1"/>
  <c r="BT109" i="1" s="1"/>
  <c r="U469" i="1"/>
  <c r="BT469" i="1" s="1"/>
  <c r="U14" i="1"/>
  <c r="BT14" i="1" s="1"/>
  <c r="U454" i="1"/>
  <c r="BT454" i="1" s="1"/>
  <c r="U79" i="1"/>
  <c r="BT79" i="1" s="1"/>
  <c r="U491" i="1"/>
  <c r="BT491" i="1" s="1"/>
  <c r="U158" i="1"/>
  <c r="BT158" i="1" s="1"/>
  <c r="U471" i="1"/>
  <c r="BT471" i="1" s="1"/>
  <c r="U365" i="1"/>
  <c r="BT365" i="1" s="1"/>
  <c r="U299" i="1"/>
  <c r="BT299" i="1" s="1"/>
  <c r="U185" i="1"/>
  <c r="BT185" i="1" s="1"/>
  <c r="U238" i="1"/>
  <c r="BT238" i="1" s="1"/>
  <c r="U50" i="1"/>
  <c r="BT50" i="1" s="1"/>
  <c r="U115" i="1"/>
  <c r="BT115" i="1" s="1"/>
  <c r="U461" i="1"/>
  <c r="BT461" i="1" s="1"/>
  <c r="U151" i="1"/>
  <c r="BT151" i="1" s="1"/>
  <c r="U413" i="1"/>
  <c r="BT413" i="1" s="1"/>
  <c r="U236" i="1"/>
  <c r="BT236" i="1" s="1"/>
  <c r="U338" i="1"/>
  <c r="BT338" i="1" s="1"/>
  <c r="U92" i="1"/>
  <c r="BT92" i="1" s="1"/>
  <c r="U82" i="1"/>
  <c r="BT82" i="1" s="1"/>
  <c r="U481" i="1"/>
  <c r="BT481" i="1" s="1"/>
  <c r="U290" i="1"/>
  <c r="BT290" i="1" s="1"/>
  <c r="U24" i="1"/>
  <c r="BT24" i="1" s="1"/>
  <c r="U398" i="1"/>
  <c r="BT398" i="1" s="1"/>
  <c r="U47" i="1"/>
  <c r="BT47" i="1" s="1"/>
  <c r="U187" i="1"/>
  <c r="BT187" i="1" s="1"/>
  <c r="U495" i="1"/>
  <c r="BT495" i="1" s="1"/>
  <c r="U434" i="1"/>
  <c r="BT434" i="1" s="1"/>
  <c r="U204" i="1"/>
  <c r="BT204" i="1" s="1"/>
  <c r="U286" i="1"/>
  <c r="BT286" i="1" s="1"/>
  <c r="U103" i="1"/>
  <c r="BT103" i="1" s="1"/>
  <c r="U444" i="1"/>
  <c r="BT444" i="1" s="1"/>
  <c r="U433" i="1"/>
  <c r="BT433" i="1" s="1"/>
  <c r="U308" i="1"/>
  <c r="BT308" i="1" s="1"/>
  <c r="U126" i="1"/>
  <c r="BT126" i="1" s="1"/>
  <c r="U269" i="1"/>
  <c r="BT269" i="1" s="1"/>
  <c r="U424" i="1"/>
  <c r="BT424" i="1" s="1"/>
  <c r="U197" i="1"/>
  <c r="BT197" i="1" s="1"/>
  <c r="U189" i="1"/>
  <c r="BT189" i="1" s="1"/>
  <c r="U113" i="1"/>
  <c r="BT113" i="1" s="1"/>
  <c r="U415" i="1"/>
  <c r="BT415" i="1" s="1"/>
  <c r="U492" i="1"/>
  <c r="BT492" i="1" s="1"/>
  <c r="U77" i="1"/>
  <c r="BT77" i="1" s="1"/>
  <c r="U267" i="1"/>
  <c r="BT267" i="1" s="1"/>
  <c r="U182" i="1"/>
  <c r="BT182" i="1" s="1"/>
  <c r="U472" i="1"/>
  <c r="BT472" i="1" s="1"/>
  <c r="U402" i="1"/>
  <c r="BT402" i="1" s="1"/>
  <c r="U68" i="1"/>
  <c r="BT68" i="1" s="1"/>
  <c r="U70" i="1"/>
  <c r="BT70" i="1" s="1"/>
  <c r="U36" i="1"/>
  <c r="BT36" i="1" s="1"/>
  <c r="U306" i="1"/>
  <c r="BT306" i="1" s="1"/>
  <c r="U410" i="1"/>
  <c r="BT410" i="1" s="1"/>
  <c r="U446" i="1"/>
  <c r="BT446" i="1" s="1"/>
  <c r="U46" i="1"/>
  <c r="BT46" i="1" s="1"/>
  <c r="U437" i="1"/>
  <c r="BT437" i="1" s="1"/>
  <c r="U426" i="1"/>
  <c r="BT426" i="1" s="1"/>
  <c r="U237" i="1"/>
  <c r="BT237" i="1" s="1"/>
  <c r="U375" i="1"/>
  <c r="BT375" i="1" s="1"/>
  <c r="U199" i="1"/>
  <c r="BT199" i="1" s="1"/>
  <c r="U341" i="1"/>
  <c r="BT341" i="1" s="1"/>
  <c r="U493" i="1"/>
  <c r="BT493" i="1" s="1"/>
  <c r="U64" i="1"/>
  <c r="BT64" i="1" s="1"/>
  <c r="U240" i="1"/>
  <c r="BT240" i="1" s="1"/>
  <c r="U6" i="1"/>
  <c r="BT6" i="1" s="1"/>
  <c r="U78" i="1"/>
  <c r="BT78" i="1" s="1"/>
  <c r="U132" i="1"/>
  <c r="BT132" i="1" s="1"/>
  <c r="U301" i="1"/>
  <c r="BT301" i="1" s="1"/>
  <c r="U381" i="1"/>
  <c r="BT381" i="1" s="1"/>
  <c r="U165" i="1"/>
  <c r="BT165" i="1" s="1"/>
  <c r="U175" i="1"/>
  <c r="BT175" i="1" s="1"/>
  <c r="U67" i="1"/>
  <c r="BT67" i="1" s="1"/>
  <c r="U244" i="1"/>
  <c r="BT244" i="1" s="1"/>
  <c r="U384" i="1"/>
  <c r="BT384" i="1" s="1"/>
  <c r="U456" i="1"/>
  <c r="BT456" i="1" s="1"/>
  <c r="U459" i="1"/>
  <c r="BT459" i="1" s="1"/>
  <c r="U30" i="1"/>
  <c r="BT30" i="1" s="1"/>
  <c r="U405" i="1"/>
  <c r="BT405" i="1" s="1"/>
  <c r="U241" i="1"/>
  <c r="BT241" i="1" s="1"/>
  <c r="U418" i="1"/>
  <c r="BT418" i="1" s="1"/>
  <c r="U396" i="1"/>
  <c r="BT396" i="1" s="1"/>
  <c r="U150" i="1"/>
  <c r="BT150" i="1" s="1"/>
  <c r="U377" i="1"/>
  <c r="BT377" i="1" s="1"/>
  <c r="U487" i="1"/>
  <c r="BT487" i="1" s="1"/>
  <c r="U239" i="1"/>
  <c r="BT239" i="1" s="1"/>
  <c r="U173" i="1"/>
  <c r="BT173" i="1" s="1"/>
  <c r="U48" i="1"/>
  <c r="BT48" i="1" s="1"/>
  <c r="U389" i="1"/>
  <c r="BT389" i="1" s="1"/>
  <c r="U210" i="1"/>
  <c r="BT210" i="1" s="1"/>
  <c r="U91" i="1"/>
  <c r="BT91" i="1" s="1"/>
  <c r="U184" i="1"/>
  <c r="BT184" i="1" s="1"/>
  <c r="U174" i="1"/>
  <c r="BT174" i="1" s="1"/>
  <c r="U167" i="1"/>
  <c r="BT167" i="1" s="1"/>
  <c r="U12" i="1"/>
  <c r="BT12" i="1" s="1"/>
  <c r="U52" i="1"/>
  <c r="BT52" i="1" s="1"/>
  <c r="U440" i="1"/>
  <c r="BT440" i="1" s="1"/>
  <c r="U5" i="1"/>
  <c r="BT5" i="1" s="1"/>
  <c r="U110" i="1"/>
  <c r="BT110" i="1" s="1"/>
  <c r="U222" i="1"/>
  <c r="BT222" i="1" s="1"/>
  <c r="U448" i="1"/>
  <c r="BT448" i="1" s="1"/>
  <c r="U171" i="1"/>
  <c r="BT171" i="1" s="1"/>
  <c r="U206" i="1"/>
  <c r="BT206" i="1" s="1"/>
  <c r="U120" i="1"/>
  <c r="BT120" i="1" s="1"/>
  <c r="U93" i="1"/>
  <c r="BT93" i="1" s="1"/>
  <c r="U353" i="1"/>
  <c r="BT353" i="1" s="1"/>
  <c r="U347" i="1"/>
  <c r="BT347" i="1" s="1"/>
  <c r="U73" i="1"/>
  <c r="BT73" i="1" s="1"/>
  <c r="U138" i="1"/>
  <c r="BT138" i="1" s="1"/>
  <c r="U397" i="1"/>
  <c r="BT397" i="1" s="1"/>
  <c r="U176" i="1"/>
  <c r="BT176" i="1" s="1"/>
  <c r="U142" i="1"/>
  <c r="BT142" i="1" s="1"/>
  <c r="U336" i="1"/>
  <c r="BT336" i="1" s="1"/>
  <c r="U118" i="1"/>
  <c r="BT118" i="1" s="1"/>
  <c r="U380" i="1"/>
  <c r="BT380" i="1" s="1"/>
  <c r="U172" i="1"/>
  <c r="BT172" i="1" s="1"/>
  <c r="U220" i="1"/>
  <c r="BT220" i="1" s="1"/>
  <c r="U15" i="1"/>
  <c r="BT15" i="1" s="1"/>
  <c r="U370" i="1"/>
  <c r="BT370" i="1" s="1"/>
  <c r="U411" i="1"/>
  <c r="BT411" i="1" s="1"/>
  <c r="U130" i="1"/>
  <c r="BT130" i="1" s="1"/>
  <c r="W119" i="1" l="1"/>
  <c r="BQ119" i="1"/>
  <c r="W322" i="1"/>
  <c r="BQ322" i="1"/>
  <c r="W21" i="1"/>
  <c r="BQ21" i="1"/>
  <c r="W361" i="1"/>
  <c r="BQ361" i="1"/>
  <c r="W219" i="1"/>
  <c r="BQ219" i="1"/>
  <c r="W500" i="1"/>
  <c r="BQ500" i="1"/>
  <c r="W43" i="1"/>
  <c r="BQ43" i="1"/>
  <c r="W325" i="1"/>
  <c r="BQ325" i="1"/>
  <c r="W66" i="1"/>
  <c r="BQ66" i="1"/>
  <c r="W318" i="1"/>
  <c r="BQ318" i="1"/>
  <c r="W403" i="1"/>
  <c r="BQ403" i="1"/>
  <c r="W355" i="1"/>
  <c r="BQ355" i="1"/>
  <c r="W53" i="1"/>
  <c r="BQ53" i="1"/>
  <c r="W342" i="1"/>
  <c r="BQ342" i="1"/>
  <c r="W170" i="1"/>
  <c r="BQ170" i="1"/>
  <c r="W379" i="1"/>
  <c r="BQ379" i="1"/>
  <c r="W395" i="1"/>
  <c r="BQ395" i="1"/>
  <c r="W316" i="1"/>
  <c r="BQ316" i="1"/>
  <c r="W496" i="1"/>
  <c r="BQ496" i="1"/>
  <c r="W100" i="1"/>
  <c r="BQ100" i="1"/>
  <c r="W61" i="1"/>
  <c r="BQ61" i="1"/>
  <c r="W258" i="1"/>
  <c r="BQ258" i="1"/>
  <c r="W307" i="1"/>
  <c r="BQ307" i="1"/>
  <c r="W128" i="1"/>
  <c r="BQ128" i="1"/>
  <c r="W209" i="1"/>
  <c r="BQ209" i="1"/>
  <c r="W309" i="1"/>
  <c r="BQ309" i="1"/>
  <c r="W56" i="1"/>
  <c r="BQ56" i="1"/>
  <c r="W254" i="1"/>
  <c r="BQ254" i="1"/>
  <c r="W358" i="1"/>
  <c r="BQ358" i="1"/>
  <c r="W41" i="1"/>
  <c r="BQ41" i="1"/>
  <c r="W122" i="1"/>
  <c r="BQ122" i="1"/>
  <c r="W163" i="1"/>
  <c r="BQ163" i="1"/>
  <c r="W348" i="1"/>
  <c r="BQ348" i="1"/>
  <c r="W245" i="1"/>
  <c r="BQ245" i="1"/>
  <c r="W332" i="1"/>
  <c r="BQ332" i="1"/>
  <c r="W463" i="1"/>
  <c r="BQ463" i="1"/>
  <c r="W96" i="1"/>
  <c r="BQ96" i="1"/>
  <c r="W366" i="1"/>
  <c r="BQ366" i="1"/>
  <c r="W317" i="1"/>
  <c r="BQ317" i="1"/>
  <c r="W248" i="1"/>
  <c r="BQ248" i="1"/>
  <c r="W229" i="1"/>
  <c r="BQ229" i="1"/>
  <c r="W368" i="1"/>
  <c r="BQ368" i="1"/>
  <c r="W146" i="1"/>
  <c r="BQ146" i="1"/>
  <c r="W106" i="1"/>
  <c r="BQ106" i="1"/>
  <c r="W350" i="1"/>
  <c r="BQ350" i="1"/>
  <c r="W117" i="1"/>
  <c r="BQ117" i="1"/>
  <c r="W59" i="1"/>
  <c r="BQ59" i="1"/>
  <c r="W259" i="1"/>
  <c r="BQ259" i="1"/>
  <c r="W271" i="1"/>
  <c r="BQ271" i="1"/>
  <c r="W313" i="1"/>
  <c r="BQ313" i="1"/>
  <c r="W235" i="1"/>
  <c r="BQ235" i="1"/>
  <c r="W319" i="1"/>
  <c r="BQ319" i="1"/>
  <c r="W168" i="1"/>
  <c r="BQ168" i="1"/>
  <c r="W63" i="1"/>
  <c r="BQ63" i="1"/>
  <c r="W205" i="1"/>
  <c r="BQ205" i="1"/>
  <c r="W169" i="1"/>
  <c r="BQ169" i="1"/>
  <c r="W296" i="1"/>
  <c r="BQ296" i="1"/>
  <c r="W140" i="1"/>
  <c r="BQ140" i="1"/>
  <c r="W352" i="1"/>
  <c r="BQ352" i="1"/>
  <c r="W178" i="1"/>
  <c r="BQ178" i="1"/>
  <c r="W58" i="1"/>
  <c r="BQ58" i="1"/>
  <c r="W19" i="1"/>
  <c r="BQ19" i="1"/>
  <c r="W232" i="1"/>
  <c r="BQ232" i="1"/>
  <c r="W251" i="1"/>
  <c r="BQ251" i="1"/>
  <c r="W116" i="1"/>
  <c r="BQ116" i="1"/>
  <c r="W129" i="1"/>
  <c r="BQ129" i="1"/>
  <c r="W288" i="1"/>
  <c r="BQ288" i="1"/>
  <c r="W223" i="1"/>
  <c r="BQ223" i="1"/>
  <c r="W364" i="1"/>
  <c r="BQ364" i="1"/>
  <c r="W363" i="1"/>
  <c r="BQ363" i="1"/>
  <c r="W25" i="1"/>
  <c r="BQ25" i="1"/>
  <c r="W11" i="1"/>
  <c r="BQ11" i="1"/>
  <c r="W255" i="1"/>
  <c r="BQ255" i="1"/>
  <c r="W327" i="1"/>
  <c r="BQ327" i="1"/>
  <c r="W391" i="1"/>
  <c r="BQ391" i="1"/>
  <c r="W287" i="1"/>
  <c r="BQ287" i="1"/>
  <c r="W305" i="1"/>
  <c r="BQ305" i="1"/>
  <c r="W80" i="1"/>
  <c r="BQ80" i="1"/>
  <c r="W196" i="1"/>
  <c r="BQ196" i="1"/>
  <c r="W104" i="1"/>
  <c r="BQ104" i="1"/>
  <c r="W37" i="1"/>
  <c r="BQ37" i="1"/>
  <c r="W114" i="1"/>
  <c r="BQ114" i="1"/>
  <c r="W329" i="1"/>
  <c r="BQ329" i="1"/>
  <c r="W303" i="1"/>
  <c r="BQ303" i="1"/>
  <c r="W312" i="1"/>
  <c r="BQ312" i="1"/>
  <c r="W427" i="1"/>
  <c r="BQ427" i="1"/>
  <c r="W112" i="1"/>
  <c r="BQ112" i="1"/>
  <c r="W300" i="1"/>
  <c r="BQ300" i="1"/>
  <c r="W253" i="1"/>
  <c r="BQ253" i="1"/>
  <c r="W135" i="1"/>
  <c r="BQ135" i="1"/>
  <c r="W31" i="1"/>
  <c r="BQ31" i="1"/>
  <c r="W247" i="1"/>
  <c r="BQ247" i="1"/>
  <c r="W372" i="1"/>
  <c r="BQ372" i="1"/>
  <c r="W333" i="1"/>
  <c r="BQ333" i="1"/>
  <c r="W324" i="1"/>
  <c r="BQ324" i="1"/>
  <c r="W102" i="1"/>
  <c r="BQ102" i="1"/>
  <c r="W200" i="1"/>
  <c r="BQ200" i="1"/>
  <c r="W203" i="1"/>
  <c r="BQ203" i="1"/>
  <c r="W334" i="1"/>
  <c r="BQ334" i="1"/>
  <c r="W233" i="1"/>
  <c r="BQ233" i="1"/>
  <c r="W346" i="1"/>
  <c r="BQ346" i="1"/>
  <c r="W321" i="1"/>
  <c r="BQ321" i="1"/>
  <c r="W144" i="1"/>
  <c r="BQ144" i="1"/>
  <c r="W331" i="1"/>
  <c r="BQ331" i="1"/>
  <c r="W330" i="1"/>
  <c r="BQ330" i="1"/>
  <c r="W149" i="1"/>
  <c r="BQ149" i="1"/>
  <c r="W81" i="1"/>
  <c r="BQ81" i="1"/>
  <c r="W257" i="1"/>
  <c r="BQ257" i="1"/>
  <c r="W166" i="1"/>
  <c r="BQ166" i="1"/>
  <c r="W45" i="1"/>
  <c r="BQ45" i="1"/>
  <c r="W407" i="1"/>
  <c r="BQ407" i="1"/>
  <c r="W360" i="1"/>
  <c r="BQ360" i="1"/>
  <c r="W215" i="1"/>
  <c r="BQ215" i="1"/>
  <c r="W98" i="1"/>
  <c r="BQ98" i="1"/>
  <c r="W176" i="1"/>
  <c r="BQ176" i="1"/>
  <c r="W328" i="1"/>
  <c r="BQ328" i="1"/>
  <c r="W370" i="1"/>
  <c r="BQ370" i="1"/>
  <c r="W292" i="1"/>
  <c r="BQ292" i="1"/>
  <c r="W323" i="1"/>
  <c r="BQ323" i="1"/>
  <c r="W225" i="1"/>
  <c r="BQ225" i="1"/>
  <c r="W207" i="1"/>
  <c r="BQ207" i="1"/>
  <c r="W320" i="1"/>
  <c r="BQ320" i="1"/>
  <c r="W23" i="1"/>
  <c r="BQ23" i="1"/>
  <c r="W314" i="1"/>
  <c r="BQ314" i="1"/>
  <c r="W383" i="1"/>
  <c r="BQ383" i="1"/>
  <c r="W344" i="1"/>
  <c r="BQ344" i="1"/>
  <c r="W62" i="1"/>
  <c r="BQ62" i="1"/>
  <c r="W335" i="1"/>
  <c r="BQ335" i="1"/>
  <c r="W374" i="1"/>
  <c r="BQ374" i="1"/>
  <c r="W362" i="1"/>
  <c r="BQ362" i="1"/>
  <c r="W315" i="1"/>
  <c r="BQ315" i="1"/>
  <c r="W60" i="1"/>
  <c r="BQ60" i="1"/>
  <c r="W156" i="1"/>
  <c r="BQ156" i="1"/>
  <c r="W279" i="1"/>
  <c r="BQ279" i="1"/>
  <c r="W231" i="1"/>
  <c r="BQ231" i="1"/>
  <c r="W39" i="1"/>
  <c r="BQ39" i="1"/>
  <c r="W311" i="1"/>
  <c r="BQ311" i="1"/>
  <c r="W502" i="1"/>
  <c r="BQ502" i="1"/>
  <c r="W339" i="1"/>
  <c r="BQ339" i="1"/>
  <c r="W249" i="1"/>
  <c r="BQ249" i="1"/>
  <c r="W160" i="1"/>
  <c r="BQ160" i="1"/>
  <c r="W134" i="1"/>
  <c r="BQ134" i="1"/>
  <c r="W133" i="1"/>
  <c r="BQ133" i="1"/>
  <c r="W326" i="1"/>
  <c r="BQ326" i="1"/>
  <c r="W193" i="1"/>
  <c r="BQ193" i="1"/>
  <c r="W195" i="1"/>
  <c r="BQ195" i="1"/>
  <c r="W423" i="1"/>
  <c r="BQ423" i="1"/>
  <c r="W27" i="1"/>
  <c r="BQ27" i="1"/>
  <c r="W17" i="1"/>
  <c r="BQ17" i="1"/>
  <c r="W224" i="1"/>
  <c r="BQ224" i="1"/>
  <c r="W57" i="1"/>
  <c r="BQ57" i="1"/>
  <c r="W217" i="1"/>
  <c r="BQ217" i="1"/>
  <c r="W147" i="1"/>
  <c r="BQ147" i="1"/>
  <c r="W399" i="1"/>
  <c r="BQ399" i="1"/>
  <c r="W340" i="1"/>
  <c r="BQ340" i="1"/>
  <c r="W20" i="1"/>
  <c r="BQ20" i="1"/>
  <c r="W213" i="1"/>
  <c r="BQ213" i="1"/>
  <c r="W289" i="1"/>
  <c r="BQ289" i="1"/>
  <c r="W387" i="1"/>
  <c r="BQ387" i="1"/>
  <c r="W356" i="1"/>
  <c r="BQ356" i="1"/>
  <c r="W504" i="1"/>
  <c r="BQ504" i="1"/>
  <c r="W354" i="1"/>
  <c r="BQ354" i="1"/>
  <c r="U257" i="1"/>
  <c r="BT257" i="1" s="1"/>
  <c r="U407" i="1"/>
  <c r="BT407" i="1" s="1"/>
  <c r="U329" i="1"/>
  <c r="BT329" i="1" s="1"/>
  <c r="U303" i="1"/>
  <c r="BT303" i="1" s="1"/>
  <c r="U193" i="1"/>
  <c r="BT193" i="1" s="1"/>
  <c r="U323" i="1"/>
  <c r="BT323" i="1" s="1"/>
  <c r="U379" i="1"/>
  <c r="BT379" i="1" s="1"/>
  <c r="U128" i="1"/>
  <c r="BT128" i="1" s="1"/>
  <c r="U309" i="1"/>
  <c r="BT309" i="1" s="1"/>
  <c r="U496" i="1"/>
  <c r="BT496" i="1" s="1"/>
  <c r="U305" i="1"/>
  <c r="BT305" i="1" s="1"/>
  <c r="U287" i="1"/>
  <c r="BT287" i="1" s="1"/>
  <c r="U322" i="1"/>
  <c r="BT322" i="1" s="1"/>
  <c r="U116" i="1"/>
  <c r="BT116" i="1" s="1"/>
  <c r="U355" i="1"/>
  <c r="BT355" i="1" s="1"/>
  <c r="U56" i="1"/>
  <c r="BT56" i="1" s="1"/>
  <c r="U316" i="1"/>
  <c r="BT316" i="1" s="1"/>
  <c r="U342" i="1"/>
  <c r="BT342" i="1" s="1"/>
  <c r="U255" i="1"/>
  <c r="BT255" i="1" s="1"/>
  <c r="U327" i="1"/>
  <c r="BT327" i="1" s="1"/>
  <c r="U395" i="1"/>
  <c r="BT395" i="1" s="1"/>
  <c r="U119" i="1"/>
  <c r="BT119" i="1" s="1"/>
  <c r="U170" i="1"/>
  <c r="BT170" i="1" s="1"/>
  <c r="U129" i="1"/>
  <c r="BT129" i="1" s="1"/>
  <c r="U391" i="1"/>
  <c r="BT391" i="1" s="1"/>
  <c r="U80" i="1"/>
  <c r="BT80" i="1" s="1"/>
  <c r="U53" i="1"/>
  <c r="BT53" i="1" s="1"/>
  <c r="U223" i="1"/>
  <c r="BT223" i="1" s="1"/>
  <c r="U225" i="1"/>
  <c r="BT225" i="1" s="1"/>
  <c r="U335" i="1"/>
  <c r="BT335" i="1" s="1"/>
  <c r="U288" i="1"/>
  <c r="BT288" i="1" s="1"/>
  <c r="U114" i="1"/>
  <c r="BT114" i="1" s="1"/>
  <c r="U104" i="1"/>
  <c r="BT104" i="1" s="1"/>
  <c r="U37" i="1"/>
  <c r="BT37" i="1" s="1"/>
  <c r="U307" i="1"/>
  <c r="BT307" i="1" s="1"/>
  <c r="U364" i="1"/>
  <c r="BT364" i="1" s="1"/>
  <c r="U21" i="1"/>
  <c r="BT21" i="1" s="1"/>
  <c r="U209" i="1"/>
  <c r="BT209" i="1" s="1"/>
  <c r="U196" i="1"/>
  <c r="BT196" i="1" s="1"/>
  <c r="U383" i="1"/>
  <c r="BT383" i="1" s="1"/>
  <c r="AD4" i="1"/>
  <c r="G27" i="2" s="1"/>
  <c r="U500" i="1"/>
  <c r="BT500" i="1" s="1"/>
  <c r="U356" i="1"/>
  <c r="BT356" i="1" s="1"/>
  <c r="U160" i="1"/>
  <c r="BT160" i="1" s="1"/>
  <c r="U224" i="1"/>
  <c r="BT224" i="1" s="1"/>
  <c r="U399" i="1"/>
  <c r="BT399" i="1" s="1"/>
  <c r="U340" i="1"/>
  <c r="BT340" i="1" s="1"/>
  <c r="U339" i="1"/>
  <c r="BT339" i="1" s="1"/>
  <c r="U231" i="1"/>
  <c r="BT231" i="1" s="1"/>
  <c r="U423" i="1"/>
  <c r="BT423" i="1" s="1"/>
  <c r="U279" i="1"/>
  <c r="BT279" i="1" s="1"/>
  <c r="U249" i="1"/>
  <c r="BT249" i="1" s="1"/>
  <c r="U318" i="1"/>
  <c r="BT318" i="1" s="1"/>
  <c r="U11" i="1"/>
  <c r="BT11" i="1" s="1"/>
  <c r="U20" i="1"/>
  <c r="BT20" i="1" s="1"/>
  <c r="U315" i="1"/>
  <c r="BT315" i="1" s="1"/>
  <c r="U27" i="1"/>
  <c r="BT27" i="1" s="1"/>
  <c r="U147" i="1"/>
  <c r="BT147" i="1" s="1"/>
  <c r="U217" i="1"/>
  <c r="BT217" i="1" s="1"/>
  <c r="U387" i="1"/>
  <c r="BT387" i="1" s="1"/>
  <c r="U311" i="1"/>
  <c r="BT311" i="1" s="1"/>
  <c r="U17" i="1"/>
  <c r="BT17" i="1" s="1"/>
  <c r="U326" i="1"/>
  <c r="BT326" i="1" s="1"/>
  <c r="U362" i="1"/>
  <c r="BT362" i="1" s="1"/>
  <c r="U134" i="1"/>
  <c r="BT134" i="1" s="1"/>
  <c r="U502" i="1"/>
  <c r="BT502" i="1" s="1"/>
  <c r="U39" i="1"/>
  <c r="BT39" i="1" s="1"/>
  <c r="U60" i="1"/>
  <c r="BT60" i="1" s="1"/>
  <c r="U195" i="1"/>
  <c r="BT195" i="1" s="1"/>
  <c r="U57" i="1"/>
  <c r="BT57" i="1" s="1"/>
  <c r="U354" i="1"/>
  <c r="BT354" i="1" s="1"/>
  <c r="U312" i="1"/>
  <c r="BT312" i="1" s="1"/>
  <c r="U289" i="1"/>
  <c r="BT289" i="1" s="1"/>
  <c r="U133" i="1"/>
  <c r="BT133" i="1" s="1"/>
  <c r="U213" i="1"/>
  <c r="BT213" i="1" s="1"/>
  <c r="U504" i="1"/>
  <c r="BT504" i="1" s="1"/>
  <c r="U156" i="1"/>
  <c r="BT156" i="1" s="1"/>
  <c r="U372" i="1"/>
  <c r="BT372" i="1" s="1"/>
  <c r="U23" i="1"/>
  <c r="BT23" i="1" s="1"/>
  <c r="U81" i="1"/>
  <c r="BT81" i="1" s="1"/>
  <c r="U300" i="1"/>
  <c r="BT300" i="1" s="1"/>
  <c r="U253" i="1"/>
  <c r="BT253" i="1" s="1"/>
  <c r="U102" i="1"/>
  <c r="BT102" i="1" s="1"/>
  <c r="U330" i="1"/>
  <c r="BT330" i="1" s="1"/>
  <c r="U149" i="1"/>
  <c r="BT149" i="1" s="1"/>
  <c r="U292" i="1"/>
  <c r="BT292" i="1" s="1"/>
  <c r="U321" i="1"/>
  <c r="BT321" i="1" s="1"/>
  <c r="U247" i="1"/>
  <c r="BT247" i="1" s="1"/>
  <c r="U360" i="1"/>
  <c r="BT360" i="1" s="1"/>
  <c r="U346" i="1"/>
  <c r="BT346" i="1" s="1"/>
  <c r="U112" i="1"/>
  <c r="BT112" i="1" s="1"/>
  <c r="U333" i="1"/>
  <c r="BT333" i="1" s="1"/>
  <c r="U331" i="1"/>
  <c r="BT331" i="1" s="1"/>
  <c r="U324" i="1"/>
  <c r="BT324" i="1" s="1"/>
  <c r="U203" i="1"/>
  <c r="BT203" i="1" s="1"/>
  <c r="U166" i="1"/>
  <c r="BT166" i="1" s="1"/>
  <c r="U45" i="1"/>
  <c r="BT45" i="1" s="1"/>
  <c r="U135" i="1"/>
  <c r="BT135" i="1" s="1"/>
  <c r="U427" i="1"/>
  <c r="BT427" i="1" s="1"/>
  <c r="U31" i="1"/>
  <c r="BT31" i="1" s="1"/>
  <c r="U334" i="1"/>
  <c r="BT334" i="1" s="1"/>
  <c r="U233" i="1"/>
  <c r="BT233" i="1" s="1"/>
  <c r="U215" i="1"/>
  <c r="BT215" i="1" s="1"/>
  <c r="U328" i="1"/>
  <c r="BT328" i="1" s="1"/>
  <c r="U144" i="1"/>
  <c r="BT144" i="1" s="1"/>
  <c r="U207" i="1"/>
  <c r="BT207" i="1" s="1"/>
  <c r="U98" i="1"/>
  <c r="BT98" i="1" s="1"/>
  <c r="U200" i="1"/>
  <c r="BT200" i="1" s="1"/>
  <c r="U62" i="1"/>
  <c r="BT62" i="1" s="1"/>
  <c r="U320" i="1"/>
  <c r="BT320" i="1" s="1"/>
  <c r="U271" i="1"/>
  <c r="BT271" i="1" s="1"/>
  <c r="U314" i="1"/>
  <c r="BT314" i="1" s="1"/>
  <c r="U245" i="1"/>
  <c r="BT245" i="1" s="1"/>
  <c r="U25" i="1"/>
  <c r="BT25" i="1" s="1"/>
  <c r="U344" i="1"/>
  <c r="BT344" i="1" s="1"/>
  <c r="U363" i="1"/>
  <c r="BT363" i="1" s="1"/>
  <c r="U374" i="1"/>
  <c r="BT374" i="1" s="1"/>
  <c r="U258" i="1"/>
  <c r="BT258" i="1" s="1"/>
  <c r="U219" i="1"/>
  <c r="BT219" i="1" s="1"/>
  <c r="U122" i="1"/>
  <c r="BT122" i="1" s="1"/>
  <c r="U361" i="1"/>
  <c r="BT361" i="1" s="1"/>
  <c r="U358" i="1"/>
  <c r="BT358" i="1" s="1"/>
  <c r="U59" i="1"/>
  <c r="BT59" i="1" s="1"/>
  <c r="U325" i="1"/>
  <c r="BT325" i="1" s="1"/>
  <c r="U43" i="1"/>
  <c r="BT43" i="1" s="1"/>
  <c r="U317" i="1"/>
  <c r="BT317" i="1" s="1"/>
  <c r="U61" i="1"/>
  <c r="BT61" i="1" s="1"/>
  <c r="U348" i="1"/>
  <c r="BT348" i="1" s="1"/>
  <c r="U403" i="1"/>
  <c r="BT403" i="1" s="1"/>
  <c r="U66" i="1"/>
  <c r="BT66" i="1" s="1"/>
  <c r="U163" i="1"/>
  <c r="BT163" i="1" s="1"/>
  <c r="U41" i="1"/>
  <c r="BT41" i="1" s="1"/>
  <c r="U100" i="1"/>
  <c r="BT100" i="1" s="1"/>
  <c r="U313" i="1"/>
  <c r="BT313" i="1" s="1"/>
  <c r="U254" i="1"/>
  <c r="BT254" i="1" s="1"/>
  <c r="U63" i="1"/>
  <c r="BT63" i="1" s="1"/>
  <c r="U235" i="1"/>
  <c r="BT235" i="1" s="1"/>
  <c r="U168" i="1"/>
  <c r="BT168" i="1" s="1"/>
  <c r="U352" i="1"/>
  <c r="BT352" i="1" s="1"/>
  <c r="U232" i="1"/>
  <c r="BT232" i="1" s="1"/>
  <c r="U229" i="1"/>
  <c r="BT229" i="1" s="1"/>
  <c r="U169" i="1"/>
  <c r="BT169" i="1" s="1"/>
  <c r="U205" i="1"/>
  <c r="BT205" i="1" s="1"/>
  <c r="U368" i="1"/>
  <c r="BT368" i="1" s="1"/>
  <c r="U259" i="1"/>
  <c r="BT259" i="1" s="1"/>
  <c r="U106" i="1"/>
  <c r="BT106" i="1" s="1"/>
  <c r="U178" i="1"/>
  <c r="BT178" i="1" s="1"/>
  <c r="U146" i="1"/>
  <c r="BT146" i="1" s="1"/>
  <c r="U251" i="1"/>
  <c r="BT251" i="1" s="1"/>
  <c r="U248" i="1"/>
  <c r="BT248" i="1" s="1"/>
  <c r="U117" i="1"/>
  <c r="BT117" i="1" s="1"/>
  <c r="U319" i="1"/>
  <c r="BT319" i="1" s="1"/>
  <c r="U366" i="1"/>
  <c r="BT366" i="1" s="1"/>
  <c r="U58" i="1"/>
  <c r="BT58" i="1" s="1"/>
  <c r="U296" i="1"/>
  <c r="BT296" i="1" s="1"/>
  <c r="U350" i="1"/>
  <c r="BT350" i="1" s="1"/>
  <c r="U463" i="1"/>
  <c r="BT463" i="1" s="1"/>
  <c r="U140" i="1"/>
  <c r="BT140" i="1" s="1"/>
  <c r="U332" i="1"/>
  <c r="BT332" i="1" s="1"/>
  <c r="U96" i="1"/>
  <c r="BT96" i="1" s="1"/>
  <c r="U19" i="1"/>
  <c r="BT19" i="1" s="1"/>
  <c r="BT505" i="1" l="1"/>
  <c r="J28" i="2" s="1"/>
  <c r="BR4" i="1"/>
  <c r="F28" i="2" s="1"/>
  <c r="Z3" i="1"/>
  <c r="G22" i="2" s="1"/>
</calcChain>
</file>

<file path=xl/sharedStrings.xml><?xml version="1.0" encoding="utf-8"?>
<sst xmlns="http://schemas.openxmlformats.org/spreadsheetml/2006/main" count="133" uniqueCount="81">
  <si>
    <t>Gender</t>
  </si>
  <si>
    <t>Age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</si>
  <si>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</si>
  <si>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</si>
  <si>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</si>
  <si>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</si>
  <si>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</si>
  <si>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</si>
  <si>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</si>
  <si>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</si>
  <si>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</si>
  <si>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</si>
  <si>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</si>
  <si>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</si>
  <si>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Number of Kids</t>
  </si>
  <si>
    <t xml:space="preserve">Number of Cars </t>
  </si>
  <si>
    <t>Income</t>
  </si>
  <si>
    <t>State</t>
  </si>
  <si>
    <t>Karnataka</t>
  </si>
  <si>
    <t>Gujarat</t>
  </si>
  <si>
    <t>Andhra Pradesh</t>
  </si>
  <si>
    <t>Telangana</t>
  </si>
  <si>
    <t>Madhya Pradesh</t>
  </si>
  <si>
    <t>Maharashtra</t>
  </si>
  <si>
    <t>Punjab</t>
  </si>
  <si>
    <t>Kerala</t>
  </si>
  <si>
    <t>Tamil Nadu</t>
  </si>
  <si>
    <t>Rajasthan</t>
  </si>
  <si>
    <t>Uttar Pradesh</t>
  </si>
  <si>
    <t>West Bengal</t>
  </si>
  <si>
    <t>Goa</t>
  </si>
  <si>
    <t>Value of House</t>
  </si>
  <si>
    <t>Mortgage left</t>
  </si>
  <si>
    <t>Value of Cars</t>
  </si>
  <si>
    <t>Left to pay on Cars</t>
  </si>
  <si>
    <t>Debt</t>
  </si>
  <si>
    <t>Investments</t>
  </si>
  <si>
    <t>Value of the Person</t>
  </si>
  <si>
    <t xml:space="preserve">Value of debts </t>
  </si>
  <si>
    <t>Net Worth of person</t>
  </si>
  <si>
    <t>Column1</t>
  </si>
  <si>
    <t>Column2</t>
  </si>
  <si>
    <t>Column3</t>
  </si>
  <si>
    <t>Profession</t>
  </si>
  <si>
    <t>Debt amount (x)</t>
  </si>
  <si>
    <t>Number of people with total debts greater than x</t>
  </si>
  <si>
    <t>Percentage of mortgage left to pay</t>
  </si>
  <si>
    <t xml:space="preserve">Less than </t>
  </si>
  <si>
    <t>Number of people that have less than x% left on their mortgage</t>
  </si>
  <si>
    <t xml:space="preserve">Men </t>
  </si>
  <si>
    <t>Women</t>
  </si>
  <si>
    <t>Number of Men</t>
  </si>
  <si>
    <t>Number of Women</t>
  </si>
  <si>
    <t>Average age</t>
  </si>
  <si>
    <t>Number of each profession</t>
  </si>
  <si>
    <t>Number of Teachers</t>
  </si>
  <si>
    <t>Number of Health Workers</t>
  </si>
  <si>
    <t>Number of IT Professionals</t>
  </si>
  <si>
    <t>Number of Agriculturists</t>
  </si>
  <si>
    <t>Number of general workers</t>
  </si>
  <si>
    <t>Number of people working in construction</t>
  </si>
  <si>
    <t>Value of one car</t>
  </si>
  <si>
    <t>Average value of one car</t>
  </si>
  <si>
    <t>Average income per state</t>
  </si>
  <si>
    <t>Bihar</t>
  </si>
  <si>
    <t>Average incomes</t>
  </si>
  <si>
    <t>Average income per profession</t>
  </si>
  <si>
    <t>Percent of people having total debts more than yearly income</t>
  </si>
  <si>
    <t>Number of Men vs. Women</t>
  </si>
  <si>
    <t>Men</t>
  </si>
  <si>
    <t>Number of people in each profession</t>
  </si>
  <si>
    <t>Average income</t>
  </si>
  <si>
    <t>Average value of a car</t>
  </si>
  <si>
    <t>Number of people with debt greater than x (1)</t>
  </si>
  <si>
    <t>No. of people with certain amount left on mortgage (2)</t>
  </si>
  <si>
    <t>Average income per State</t>
  </si>
  <si>
    <t>Data Analysis Dashboard</t>
  </si>
  <si>
    <t>Percent of people with debts greater than their income</t>
  </si>
  <si>
    <t>Average age of people with income greater than</t>
  </si>
  <si>
    <t>Average age of people with income greater than x (3)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</si>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</sst>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1" fontId="0" fillId="2" borderId="0" xfId="0" applyNumberFormat="1" applyFill="1"/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8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Men &amp; Women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3690654174557293"/>
          <c:y val="0.1010101010101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4437688959766"/>
          <c:y val="0.26774809160305346"/>
          <c:w val="0.79539785787646111"/>
          <c:h val="0.61648684658692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Dashboard!$C$7:$F$7</c:f>
              <c:numCache>
                <c:formatCode>General</c:formatCode>
                <c:ptCount val="4"/>
                <c:pt idx="0">
                  <c:v>247</c:v>
                </c:pt>
                <c:pt idx="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E-4D24-9BA9-BB8633CF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39440"/>
        <c:axId val="1523578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7E-4D24-9BA9-BB8633CF07C9}"/>
                  </c:ext>
                </c:extLst>
              </c15:ser>
            </c15:filteredBarSeries>
          </c:ext>
        </c:extLst>
      </c:barChart>
      <c:catAx>
        <c:axId val="17260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78144"/>
        <c:crosses val="autoZero"/>
        <c:auto val="0"/>
        <c:lblAlgn val="ctr"/>
        <c:lblOffset val="100"/>
        <c:tickLblSkip val="1"/>
        <c:noMultiLvlLbl val="0"/>
      </c:catAx>
      <c:valAx>
        <c:axId val="152357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people in each profession </a:t>
            </a:r>
          </a:p>
        </c:rich>
      </c:tx>
      <c:layout>
        <c:manualLayout>
          <c:xMode val="edge"/>
          <c:yMode val="edge"/>
          <c:x val="0.26495769881556686"/>
          <c:y val="4.0029112081513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Dashboard!$I$7:$T$7</c:f>
              <c:numCache>
                <c:formatCode>General</c:formatCode>
                <c:ptCount val="12"/>
                <c:pt idx="0">
                  <c:v>78</c:v>
                </c:pt>
                <c:pt idx="2">
                  <c:v>79</c:v>
                </c:pt>
                <c:pt idx="4">
                  <c:v>90</c:v>
                </c:pt>
                <c:pt idx="6">
                  <c:v>69</c:v>
                </c:pt>
                <c:pt idx="8">
                  <c:v>93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B09-A6E5-BAF715C900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41376176"/>
        <c:axId val="1523578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Dashboard!$I$8:$T$8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42-4B09-A6E5-BAF715C90030}"/>
                  </c:ext>
                </c:extLst>
              </c15:ser>
            </c15:filteredBarSeries>
          </c:ext>
        </c:extLst>
      </c:barChart>
      <c:catAx>
        <c:axId val="17413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78976"/>
        <c:crosses val="autoZero"/>
        <c:auto val="1"/>
        <c:lblAlgn val="ctr"/>
        <c:lblOffset val="100"/>
        <c:noMultiLvlLbl val="0"/>
      </c:catAx>
      <c:valAx>
        <c:axId val="1523578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13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Dashboard!$C$33:$AD$33</c:f>
              <c:strCache>
                <c:ptCount val="27"/>
                <c:pt idx="0">
                  <c:v>Karnataka</c:v>
                </c:pt>
                <c:pt idx="2">
                  <c:v>Gujarat</c:v>
                </c:pt>
                <c:pt idx="4">
                  <c:v>Andhra Pradesh</c:v>
                </c:pt>
                <c:pt idx="6">
                  <c:v>Telangana</c:v>
                </c:pt>
                <c:pt idx="8">
                  <c:v>Madhya Pradesh</c:v>
                </c:pt>
                <c:pt idx="10">
                  <c:v>Maharashtra</c:v>
                </c:pt>
                <c:pt idx="12">
                  <c:v>Punjab</c:v>
                </c:pt>
                <c:pt idx="14">
                  <c:v>Kerala</c:v>
                </c:pt>
                <c:pt idx="16">
                  <c:v>Tamil Nadu</c:v>
                </c:pt>
                <c:pt idx="18">
                  <c:v>Rajasthan</c:v>
                </c:pt>
                <c:pt idx="20">
                  <c:v>Uttar Pradesh</c:v>
                </c:pt>
                <c:pt idx="22">
                  <c:v>Bihar</c:v>
                </c:pt>
                <c:pt idx="24">
                  <c:v>West Bengal</c:v>
                </c:pt>
                <c:pt idx="26">
                  <c:v>Goa</c:v>
                </c:pt>
              </c:strCache>
            </c:strRef>
          </c:cat>
          <c:val>
            <c:numRef>
              <c:f>Dashboard!$C$34:$AD$34</c:f>
              <c:numCache>
                <c:formatCode>General</c:formatCode>
                <c:ptCount val="28"/>
                <c:pt idx="0">
                  <c:v>55408.428571428572</c:v>
                </c:pt>
                <c:pt idx="2">
                  <c:v>55976.522727272728</c:v>
                </c:pt>
                <c:pt idx="4">
                  <c:v>61105.933333333334</c:v>
                </c:pt>
                <c:pt idx="6">
                  <c:v>57479.666666666664</c:v>
                </c:pt>
                <c:pt idx="8">
                  <c:v>57267.848484848488</c:v>
                </c:pt>
                <c:pt idx="10">
                  <c:v>59266.166666666664</c:v>
                </c:pt>
                <c:pt idx="12">
                  <c:v>50045.3</c:v>
                </c:pt>
                <c:pt idx="14">
                  <c:v>53114.645161290326</c:v>
                </c:pt>
                <c:pt idx="16">
                  <c:v>58352.3</c:v>
                </c:pt>
                <c:pt idx="18">
                  <c:v>52805</c:v>
                </c:pt>
                <c:pt idx="20">
                  <c:v>59484.193548387098</c:v>
                </c:pt>
                <c:pt idx="22">
                  <c:v>56329.142857142855</c:v>
                </c:pt>
                <c:pt idx="24">
                  <c:v>53407.189189189186</c:v>
                </c:pt>
                <c:pt idx="26">
                  <c:v>55727.525000000001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9C0-A378-0DB9015A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641840"/>
        <c:axId val="1020479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Dashboard!$C$33:$AD$33</c15:sqref>
                        </c15:formulaRef>
                      </c:ext>
                    </c:extLst>
                    <c:strCache>
                      <c:ptCount val="27"/>
                      <c:pt idx="0">
                        <c:v>Karnataka</c:v>
                      </c:pt>
                      <c:pt idx="2">
                        <c:v>Gujarat</c:v>
                      </c:pt>
                      <c:pt idx="4">
                        <c:v>Andhra Pradesh</c:v>
                      </c:pt>
                      <c:pt idx="6">
                        <c:v>Telangana</c:v>
                      </c:pt>
                      <c:pt idx="8">
                        <c:v>Madhya Pradesh</c:v>
                      </c:pt>
                      <c:pt idx="10">
                        <c:v>Maharashtra</c:v>
                      </c:pt>
                      <c:pt idx="12">
                        <c:v>Punjab</c:v>
                      </c:pt>
                      <c:pt idx="14">
                        <c:v>Kerala</c:v>
                      </c:pt>
                      <c:pt idx="16">
                        <c:v>Tamil Nadu</c:v>
                      </c:pt>
                      <c:pt idx="18">
                        <c:v>Rajasthan</c:v>
                      </c:pt>
                      <c:pt idx="20">
                        <c:v>Uttar Pradesh</c:v>
                      </c:pt>
                      <c:pt idx="22">
                        <c:v>Bihar</c:v>
                      </c:pt>
                      <c:pt idx="24">
                        <c:v>West Bengal</c:v>
                      </c:pt>
                      <c:pt idx="26">
                        <c:v>Goa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Dashboard!$C$35:$AD$35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BD7-49C0-A378-0DB9015A1D42}"/>
                  </c:ext>
                </c:extLst>
              </c15:ser>
            </c15:filteredBarSeries>
          </c:ext>
        </c:extLst>
      </c:barChart>
      <c:catAx>
        <c:axId val="1167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79200"/>
        <c:crosses val="autoZero"/>
        <c:auto val="1"/>
        <c:lblAlgn val="ctr"/>
        <c:lblOffset val="100"/>
        <c:noMultiLvlLbl val="0"/>
      </c:catAx>
      <c:valAx>
        <c:axId val="10204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7620</xdr:rowOff>
    </xdr:from>
    <xdr:to>
      <xdr:col>5</xdr:col>
      <xdr:colOff>586740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200B9-BE8D-497D-8D61-A5CB424C5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8</xdr:row>
      <xdr:rowOff>22860</xdr:rowOff>
    </xdr:from>
    <xdr:to>
      <xdr:col>19</xdr:col>
      <xdr:colOff>594360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B767E-BE20-4DC1-9079-5199099A3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17339</xdr:colOff>
      <xdr:row>35</xdr:row>
      <xdr:rowOff>76199</xdr:rowOff>
    </xdr:from>
    <xdr:to>
      <xdr:col>29</xdr:col>
      <xdr:colOff>581026</xdr:colOff>
      <xdr:row>49</xdr:row>
      <xdr:rowOff>183970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EA16C-5B62-49ED-9C54-2D723B8C8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70000-9885-4ED7-AD2D-BA77EB2DFE0D}" name="Table1" displayName="Table1" ref="B4:U504" totalsRowShown="0">
  <autoFilter ref="B4:U504" xr:uid="{B70828D9-240E-4BAA-B0D3-72E1AF0F4A6B}"/>
  <tableColumns count="20">
    <tableColumn id="1" xr3:uid="{F26CABA5-B573-4FF4-85BF-6D718C4B8BB1}" name="Gender">
      <calculatedColumnFormula>IF(A5=1, "Male", "Female")</calculatedColumnFormula>
    </tableColumn>
    <tableColumn id="2" xr3:uid="{D58C8BB9-2FF7-4BF4-8705-ABB07B9C3AF1}" name="Age">
      <calculatedColumnFormula>RANDBETWEEN(25, 45)</calculatedColumnFormula>
    </tableColumn>
    <tableColumn id="3" xr3:uid="{62F013A9-AA67-4815-A7D5-F6EFB1ABD27F}" name="Column1">
      <calculatedColumnFormula>RANDBETWEEN(1,6)</calculatedColumnFormula>
    </tableColumn>
    <tableColumn id="4" xr3:uid="{B9473E1B-C9CA-41C7-BD19-6BBDE3348D80}" name="Profession">
      <calculatedColumnFormula>VLOOKUP(D5,$CQ$5:$CR$10,2)</calculatedColumnFormula>
    </tableColumn>
    <tableColumn id="5" xr3:uid="{F5BE067F-DFA5-4EDE-8748-0A8A916E523B}" name="Column2">
      <calculatedColumnFormula>RANDBETWEEN(1,5)</calculatedColumnFormula>
    </tableColumn>
    <tableColumn id="6" xr3:uid="{12377073-027F-4DA7-A93E-F523B1A1A657}" name="Education">
      <calculatedColumnFormula>VLOOKUP(F5,$CS$5:$CT$9,2)</calculatedColumnFormula>
    </tableColumn>
    <tableColumn id="7" xr3:uid="{0D5D28AE-050F-4356-8489-4DB1287D93B7}" name="Number of Kids">
      <calculatedColumnFormula>RANDBETWEEN(0,4)</calculatedColumnFormula>
    </tableColumn>
    <tableColumn id="8" xr3:uid="{C1D1587C-A21C-4530-B30A-2BD981BDFDAC}" name="Number of Cars ">
      <calculatedColumnFormula>RANDBETWEEN(1,3)</calculatedColumnFormula>
    </tableColumn>
    <tableColumn id="9" xr3:uid="{F229D180-9F24-4AF6-AE84-34737E5FE645}" name="Income">
      <calculatedColumnFormula>RANDBETWEEN(25000,90000)</calculatedColumnFormula>
    </tableColumn>
    <tableColumn id="10" xr3:uid="{20C44B14-10FE-43AE-9C06-1703D1150977}" name="Column3">
      <calculatedColumnFormula>RANDBETWEEN(1,14)</calculatedColumnFormula>
    </tableColumn>
    <tableColumn id="11" xr3:uid="{7A9A2356-2A61-46E0-B2A1-1E181EF97F73}" name="State">
      <calculatedColumnFormula>VLOOKUP(K5,$CU$5:$CV$18,2)</calculatedColumnFormula>
    </tableColumn>
    <tableColumn id="12" xr3:uid="{FADB57FF-4F07-41B1-A124-C2AAAB121C14}" name="Value of House">
      <calculatedColumnFormula>J5*RANDBETWEEN(3,6)</calculatedColumnFormula>
    </tableColumn>
    <tableColumn id="13" xr3:uid="{7CDAED61-1A1B-40CE-A6AD-2C2DD9AB6886}" name="Mortgage left">
      <calculatedColumnFormula>RAND()*M5</calculatedColumnFormula>
    </tableColumn>
    <tableColumn id="14" xr3:uid="{44CFF2D6-6D29-4D32-8218-FCCBE6BCB7C5}" name="Value of Cars">
      <calculatedColumnFormula>I5*J5*RAND()</calculatedColumnFormula>
    </tableColumn>
    <tableColumn id="15" xr3:uid="{8656E21A-9042-4B3B-9D33-89F42F363D8B}" name="Left to pay on Cars">
      <calculatedColumnFormula>RANDBETWEEN(0,O5)</calculatedColumnFormula>
    </tableColumn>
    <tableColumn id="16" xr3:uid="{AD20B862-6A0A-41FC-9C10-E46BE86A04AA}" name="Debt">
      <calculatedColumnFormula>RAND()*J5*2</calculatedColumnFormula>
    </tableColumn>
    <tableColumn id="17" xr3:uid="{0EB61542-3ED2-4315-A017-FB90BD69555B}" name="Investments">
      <calculatedColumnFormula>RAND()*J5*1.5</calculatedColumnFormula>
    </tableColumn>
    <tableColumn id="18" xr3:uid="{29064196-6C03-4E75-86E8-117BA6DBBFE1}" name="Value of the Person">
      <calculatedColumnFormula>M5+O5+R5</calculatedColumnFormula>
    </tableColumn>
    <tableColumn id="19" xr3:uid="{B0394AC9-1091-401A-BB76-41ED70011CFA}" name="Value of debts ">
      <calculatedColumnFormula>N5+P5+Q5</calculatedColumnFormula>
    </tableColumn>
    <tableColumn id="20" xr3:uid="{24D3A29E-5E7F-445D-8120-22A6F7BD923A}" name="Net Worth of person">
      <calculatedColumnFormula>S5-T5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8D12-0B61-4873-92DC-06BB62F5541F}">
  <dimension ref="A1:CV505"/>
  <sheetViews>
    <sheetView topLeftCell="BN1" workbookViewId="0">
      <selection activeCell="BU4" sqref="BU4"/>
    </sheetView>
  </sheetViews>
  <sheetFormatPr defaultRowHeight="14.4" x14ac:dyDescent="0.3"/>
  <cols>
    <col min="1" max="1" width="2" hidden="1" customWidth="1"/>
    <col min="2" max="2" width="9.33203125" bestFit="1" customWidth="1"/>
    <col min="3" max="3" width="6.44140625" bestFit="1" customWidth="1"/>
    <col min="4" max="4" width="10.77734375" hidden="1" customWidth="1"/>
    <col min="5" max="5" width="12.21875" bestFit="1" customWidth="1"/>
    <col min="6" max="6" width="10.77734375" hidden="1" customWidth="1"/>
    <col min="7" max="7" width="11.6640625" bestFit="1" customWidth="1"/>
    <col min="8" max="8" width="16.33203125" bestFit="1" customWidth="1"/>
    <col min="9" max="9" width="16.88671875" bestFit="1" customWidth="1"/>
    <col min="10" max="10" width="9.5546875" bestFit="1" customWidth="1"/>
    <col min="11" max="11" width="10.77734375" hidden="1" customWidth="1"/>
    <col min="12" max="12" width="14.5546875" bestFit="1" customWidth="1"/>
    <col min="13" max="13" width="16" bestFit="1" customWidth="1"/>
    <col min="14" max="14" width="14.6640625" bestFit="1" customWidth="1"/>
    <col min="15" max="15" width="14.21875" bestFit="1" customWidth="1"/>
    <col min="16" max="16" width="19" bestFit="1" customWidth="1"/>
    <col min="17" max="17" width="12" bestFit="1" customWidth="1"/>
    <col min="18" max="18" width="13.5546875" bestFit="1" customWidth="1"/>
    <col min="19" max="19" width="19.88671875" bestFit="1" customWidth="1"/>
    <col min="20" max="20" width="15.88671875" bestFit="1" customWidth="1"/>
    <col min="21" max="21" width="20.6640625" bestFit="1" customWidth="1"/>
    <col min="22" max="22" width="20.109375" customWidth="1"/>
    <col min="23" max="23" width="14.21875" bestFit="1" customWidth="1"/>
    <col min="24" max="24" width="7" bestFit="1" customWidth="1"/>
    <col min="25" max="25" width="41.5546875" bestFit="1" customWidth="1"/>
    <col min="26" max="26" width="4" bestFit="1" customWidth="1"/>
    <col min="27" max="27" width="29.88671875" bestFit="1" customWidth="1"/>
    <col min="28" max="28" width="9" bestFit="1" customWidth="1"/>
    <col min="29" max="29" width="4.44140625" bestFit="1" customWidth="1"/>
    <col min="30" max="30" width="53.5546875" bestFit="1" customWidth="1"/>
    <col min="31" max="31" width="5.109375" bestFit="1" customWidth="1"/>
    <col min="32" max="32" width="7.44140625" bestFit="1" customWidth="1"/>
    <col min="33" max="33" width="14" bestFit="1" customWidth="1"/>
    <col min="34" max="34" width="16.77734375" bestFit="1" customWidth="1"/>
    <col min="36" max="36" width="10.88671875" bestFit="1" customWidth="1"/>
    <col min="37" max="37" width="23.44140625" bestFit="1" customWidth="1"/>
    <col min="38" max="38" width="6.33203125" bestFit="1" customWidth="1"/>
    <col min="39" max="39" width="11.44140625" bestFit="1" customWidth="1"/>
    <col min="40" max="40" width="2.5546875" bestFit="1" customWidth="1"/>
    <col min="41" max="41" width="9.77734375" bestFit="1" customWidth="1"/>
    <col min="42" max="42" width="12.21875" bestFit="1" customWidth="1"/>
    <col min="43" max="43" width="35.88671875" bestFit="1" customWidth="1"/>
    <col min="44" max="44" width="4" bestFit="1" customWidth="1"/>
    <col min="45" max="45" width="14.44140625" bestFit="1" customWidth="1"/>
    <col min="46" max="46" width="21.44140625" bestFit="1" customWidth="1"/>
    <col min="47" max="47" width="22" bestFit="1" customWidth="1"/>
    <col min="48" max="48" width="12" bestFit="1" customWidth="1"/>
    <col min="49" max="49" width="13.77734375" bestFit="1" customWidth="1"/>
    <col min="50" max="50" width="12" bestFit="1" customWidth="1"/>
    <col min="51" max="51" width="14.5546875" bestFit="1" customWidth="1"/>
    <col min="52" max="52" width="12" bestFit="1" customWidth="1"/>
    <col min="53" max="53" width="11" bestFit="1" customWidth="1"/>
    <col min="54" max="54" width="6.109375" bestFit="1" customWidth="1"/>
    <col min="55" max="55" width="10.21875" bestFit="1" customWidth="1"/>
    <col min="56" max="56" width="11" bestFit="1" customWidth="1"/>
    <col min="57" max="57" width="12.21875" bestFit="1" customWidth="1"/>
    <col min="58" max="60" width="12" bestFit="1" customWidth="1"/>
    <col min="61" max="61" width="12" customWidth="1"/>
    <col min="62" max="62" width="26.5546875" bestFit="1" customWidth="1"/>
    <col min="63" max="63" width="11.44140625" bestFit="1" customWidth="1"/>
    <col min="64" max="64" width="8.21875" bestFit="1" customWidth="1"/>
    <col min="65" max="65" width="12" bestFit="1" customWidth="1"/>
    <col min="66" max="66" width="12.21875" bestFit="1" customWidth="1"/>
    <col min="67" max="67" width="9.77734375" bestFit="1" customWidth="1"/>
    <col min="68" max="68" width="9.77734375" customWidth="1"/>
    <col min="69" max="69" width="52.109375" bestFit="1" customWidth="1"/>
    <col min="70" max="71" width="9.77734375" customWidth="1"/>
    <col min="72" max="72" width="49.5546875" bestFit="1" customWidth="1"/>
    <col min="73" max="83" width="49.5546875" customWidth="1"/>
    <col min="84" max="93" width="9.77734375" customWidth="1"/>
    <col min="94" max="94" width="2.5546875" bestFit="1" customWidth="1"/>
    <col min="95" max="95" width="2" bestFit="1" customWidth="1"/>
    <col min="96" max="96" width="12.21875" bestFit="1" customWidth="1"/>
    <col min="97" max="97" width="2" bestFit="1" customWidth="1"/>
    <col min="98" max="98" width="10.44140625" bestFit="1" customWidth="1"/>
    <col min="99" max="99" width="3" bestFit="1" customWidth="1"/>
    <col min="100" max="100" width="14.5546875" bestFit="1" customWidth="1"/>
  </cols>
  <sheetData>
    <row r="1" spans="1:100" x14ac:dyDescent="0.3">
      <c r="AQ1" t="s">
        <v>71</v>
      </c>
    </row>
    <row r="2" spans="1:100" ht="15" thickBot="1" x14ac:dyDescent="0.35">
      <c r="AQ2" s="2">
        <f ca="1">AVERAGE(Table1[Income])</f>
        <v>56207.542000000001</v>
      </c>
    </row>
    <row r="3" spans="1:100" ht="15" thickBot="1" x14ac:dyDescent="0.35">
      <c r="W3" t="s">
        <v>44</v>
      </c>
      <c r="X3">
        <f>Dashboard!U11</f>
        <v>10000</v>
      </c>
      <c r="Y3" t="s">
        <v>45</v>
      </c>
      <c r="Z3">
        <f ca="1">SUM(W4:W504)</f>
        <v>500</v>
      </c>
      <c r="AA3" t="s">
        <v>46</v>
      </c>
      <c r="AB3" t="s">
        <v>47</v>
      </c>
      <c r="AC3" s="1">
        <f>Dashboard!W11</f>
        <v>0.4</v>
      </c>
      <c r="AD3" s="1" t="s">
        <v>48</v>
      </c>
      <c r="AE3" s="1" t="s">
        <v>49</v>
      </c>
      <c r="AF3" s="1" t="s">
        <v>50</v>
      </c>
      <c r="AG3" s="1" t="s">
        <v>51</v>
      </c>
      <c r="AH3" s="1" t="s">
        <v>52</v>
      </c>
      <c r="AI3" s="1"/>
      <c r="AJ3" s="1" t="s">
        <v>53</v>
      </c>
      <c r="AK3" s="14" t="s">
        <v>54</v>
      </c>
      <c r="AL3" s="15"/>
      <c r="AM3" s="15"/>
      <c r="AN3" s="15"/>
      <c r="AO3" s="15"/>
      <c r="AP3" s="16"/>
      <c r="AQ3" s="1"/>
      <c r="AR3" s="1"/>
      <c r="AS3" s="1"/>
      <c r="AT3" s="1"/>
      <c r="AU3" s="1" t="s">
        <v>63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100" x14ac:dyDescent="0.3">
      <c r="B4" t="s">
        <v>0</v>
      </c>
      <c r="C4" t="s">
        <v>1</v>
      </c>
      <c r="D4" t="s">
        <v>40</v>
      </c>
      <c r="E4" t="s">
        <v>43</v>
      </c>
      <c r="F4" t="s">
        <v>41</v>
      </c>
      <c r="G4" t="s">
        <v>8</v>
      </c>
      <c r="H4" t="s">
        <v>14</v>
      </c>
      <c r="I4" t="s">
        <v>15</v>
      </c>
      <c r="J4" t="s">
        <v>16</v>
      </c>
      <c r="K4" t="s">
        <v>42</v>
      </c>
      <c r="L4" t="s">
        <v>17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AD4">
        <f ca="1">SUM(AB5:AB504)</f>
        <v>214</v>
      </c>
      <c r="AG4">
        <f ca="1">SUM(AE5:AE503)</f>
        <v>247</v>
      </c>
      <c r="AH4">
        <f ca="1">SUM(AF5:AF504)</f>
        <v>252</v>
      </c>
      <c r="AJ4" s="3">
        <f ca="1">AVERAGE(Table1[Age])</f>
        <v>35.006</v>
      </c>
      <c r="AK4" s="8" t="s">
        <v>4</v>
      </c>
      <c r="AL4" s="9" t="s">
        <v>2</v>
      </c>
      <c r="AM4" s="9" t="s">
        <v>3</v>
      </c>
      <c r="AN4" s="9" t="s">
        <v>5</v>
      </c>
      <c r="AO4" s="9" t="s">
        <v>7</v>
      </c>
      <c r="AP4" s="10" t="s">
        <v>6</v>
      </c>
      <c r="AQ4" t="s">
        <v>55</v>
      </c>
      <c r="AR4">
        <f ca="1">SUM(AK5:AK504)</f>
        <v>78</v>
      </c>
      <c r="AS4" t="s">
        <v>61</v>
      </c>
      <c r="AT4" t="s">
        <v>62</v>
      </c>
      <c r="AU4" s="5" t="s">
        <v>18</v>
      </c>
      <c r="AV4" s="6" t="s">
        <v>19</v>
      </c>
      <c r="AW4" s="6" t="s">
        <v>20</v>
      </c>
      <c r="AX4" s="6" t="s">
        <v>21</v>
      </c>
      <c r="AY4" s="6" t="s">
        <v>22</v>
      </c>
      <c r="AZ4" s="6" t="s">
        <v>23</v>
      </c>
      <c r="BA4" s="6" t="s">
        <v>24</v>
      </c>
      <c r="BB4" s="6" t="s">
        <v>25</v>
      </c>
      <c r="BC4" s="6" t="s">
        <v>26</v>
      </c>
      <c r="BD4" s="6" t="s">
        <v>27</v>
      </c>
      <c r="BE4" s="6" t="s">
        <v>28</v>
      </c>
      <c r="BF4" s="6" t="s">
        <v>64</v>
      </c>
      <c r="BG4" s="6" t="s">
        <v>29</v>
      </c>
      <c r="BH4" s="7" t="s">
        <v>30</v>
      </c>
      <c r="BJ4" s="5" t="s">
        <v>2</v>
      </c>
      <c r="BK4" s="6" t="s">
        <v>3</v>
      </c>
      <c r="BL4" s="6" t="s">
        <v>4</v>
      </c>
      <c r="BM4" s="6" t="s">
        <v>5</v>
      </c>
      <c r="BN4" s="6" t="s">
        <v>6</v>
      </c>
      <c r="BO4" s="7" t="s">
        <v>7</v>
      </c>
      <c r="BQ4" s="5" t="s">
        <v>67</v>
      </c>
      <c r="BR4" s="16">
        <f ca="1">SUM(BQ5:BQ504)/COUNT(BQ5:BQ504)</f>
        <v>0.97</v>
      </c>
      <c r="BT4" t="s">
        <v>78</v>
      </c>
      <c r="BU4">
        <f>Dashboard!Y11</f>
        <v>90000</v>
      </c>
      <c r="CR4" t="s">
        <v>43</v>
      </c>
      <c r="CT4" t="s">
        <v>8</v>
      </c>
      <c r="CV4" t="s">
        <v>17</v>
      </c>
    </row>
    <row r="5" spans="1:100" x14ac:dyDescent="0.3">
      <c r="A5">
        <f ca="1">RANDBETWEEN(1, 2)</f>
        <v>2</v>
      </c>
      <c r="B5" t="str">
        <f ca="1">IF(A5=1, "Male", "Female")</f>
        <v>Female</v>
      </c>
      <c r="C5">
        <f ca="1">RANDBETWEEN(25, 45)</f>
        <v>36</v>
      </c>
      <c r="D5">
        <f ca="1">RANDBETWEEN(1,6)</f>
        <v>5</v>
      </c>
      <c r="E5" t="str">
        <f ca="1">VLOOKUP(D5,$CQ$5:$CR$10,2)</f>
        <v>General Work</v>
      </c>
      <c r="F5">
        <f ca="1">RANDBETWEEN(1,5)</f>
        <v>3</v>
      </c>
      <c r="G5" t="str">
        <f ca="1">VLOOKUP(F5,$CS$5:$CT$9,2)</f>
        <v>University</v>
      </c>
      <c r="H5">
        <f ca="1">RANDBETWEEN(0,4)</f>
        <v>2</v>
      </c>
      <c r="I5">
        <f ca="1">RANDBETWEEN(1,3)</f>
        <v>2</v>
      </c>
      <c r="J5">
        <f ca="1">RANDBETWEEN(25000,90000)</f>
        <v>36212</v>
      </c>
      <c r="K5">
        <f ca="1">RANDBETWEEN(1,14)</f>
        <v>1</v>
      </c>
      <c r="L5" t="str">
        <f ca="1">VLOOKUP(K5,$CU$5:$CV$18,2)</f>
        <v>Karnataka</v>
      </c>
      <c r="M5">
        <f ca="1">J5*RANDBETWEEN(3,6)</f>
        <v>108636</v>
      </c>
      <c r="N5">
        <f ca="1">RAND()*M5</f>
        <v>9999.7976841173786</v>
      </c>
      <c r="O5">
        <f ca="1">I5*J5*RAND()</f>
        <v>11673.539282469295</v>
      </c>
      <c r="P5">
        <f ca="1">RANDBETWEEN(0,O5)</f>
        <v>7842</v>
      </c>
      <c r="Q5">
        <f ca="1">RAND()*J5*2</f>
        <v>45639.172072276415</v>
      </c>
      <c r="R5">
        <f ca="1">RAND()*J5*1.5</f>
        <v>31655.574723614824</v>
      </c>
      <c r="S5">
        <f ca="1">M5+O5+R5</f>
        <v>151965.11400608413</v>
      </c>
      <c r="T5">
        <f ca="1">N5+P5+Q5</f>
        <v>63480.969756393795</v>
      </c>
      <c r="U5">
        <f ca="1">S5-T5</f>
        <v>88484.144249690333</v>
      </c>
      <c r="W5">
        <f ca="1">IF(T5&gt;$X$3, 1, 0)</f>
        <v>1</v>
      </c>
      <c r="AA5" s="1">
        <f ca="1">Table1[[#This Row],[Mortgage left]]/Table1[[#This Row],[Value of House]]</f>
        <v>9.2048654995741552E-2</v>
      </c>
      <c r="AB5">
        <f ca="1">IF(AA5&lt;$AC$3, 1, 0)</f>
        <v>1</v>
      </c>
      <c r="AE5">
        <f ca="1">IF(Table1[[#This Row],[Gender]]="male", 1, 0)</f>
        <v>0</v>
      </c>
      <c r="AF5">
        <f ca="1">IF(Table1[[#This Row],[Gender]]="female", 1, 0)</f>
        <v>1</v>
      </c>
      <c r="AK5" s="8">
        <f ca="1">IF(Table1[[#This Row],[Profession]]="Teaching", 1, 0)</f>
        <v>0</v>
      </c>
      <c r="AL5" s="9">
        <f ca="1">IF(Table1[[#This Row],[Profession]]="Health", 1, 0)</f>
        <v>0</v>
      </c>
      <c r="AM5" s="9">
        <f ca="1">IF(Table1[[#This Row],[Profession]]="Construction", 1, 0)</f>
        <v>0</v>
      </c>
      <c r="AN5" s="9">
        <f ca="1">IF(Table1[[#This Row],[Profession]]="IT", 1, 0)</f>
        <v>0</v>
      </c>
      <c r="AO5" s="9">
        <f ca="1">IF(Table1[[#This Row],[Profession]]="Agriculture", 1, 0)</f>
        <v>0</v>
      </c>
      <c r="AP5" s="10">
        <f ca="1">IF(Table1[[#This Row],[Profession]]="General Work", 1, 0)</f>
        <v>1</v>
      </c>
      <c r="AQ5" t="s">
        <v>56</v>
      </c>
      <c r="AR5">
        <f ca="1">SUM(AL5:AL504)</f>
        <v>79</v>
      </c>
      <c r="AS5">
        <f ca="1">Table1[[#This Row],[Value of Cars]]/Table1[[#This Row],[Number of Cars ]]</f>
        <v>5836.7696412346477</v>
      </c>
      <c r="AT5" s="4">
        <f ca="1">AVERAGE(AS5:AS503)</f>
        <v>26676.740490548353</v>
      </c>
      <c r="AU5" s="8">
        <f ca="1">IF(Table1[[#This Row],[State]]="Karnataka", Table1[[#This Row],[Income]], 0)</f>
        <v>36212</v>
      </c>
      <c r="AV5" s="9">
        <f ca="1">IF(Table1[[#This Row],[State]]="Gujarat", Table1[[#This Row],[Income]], 0)</f>
        <v>0</v>
      </c>
      <c r="AW5" s="9">
        <f ca="1">IF(Table1[[#This Row],[State]]="Andhra Pradesh", Table1[[#This Row],[Income]], 0)</f>
        <v>0</v>
      </c>
      <c r="AX5" s="9">
        <f ca="1">IF(Table1[[#This Row],[State]]="Telangana", Table1[[#This Row],[Income]], 0)</f>
        <v>0</v>
      </c>
      <c r="AY5" s="9">
        <f ca="1">IF(Table1[[#This Row],[State]]="Madhya Pradesh", Table1[[#This Row],[Income]], 0)</f>
        <v>0</v>
      </c>
      <c r="AZ5" s="9">
        <f ca="1">IF(Table1[[#This Row],[State]]="Maharashtra", Table1[[#This Row],[Income]], 0)</f>
        <v>0</v>
      </c>
      <c r="BA5" s="9">
        <f ca="1">IF(Table1[[#This Row],[State]]="Punjab", Table1[[#This Row],[Income]], 0)</f>
        <v>0</v>
      </c>
      <c r="BB5" s="9">
        <f ca="1">IF(Table1[[#This Row],[State]]="Kerala", Table1[[#This Row],[Income]], 0)</f>
        <v>0</v>
      </c>
      <c r="BC5" s="9">
        <f ca="1">IF(Table1[[#This Row],[State]]="Tamil Nadu", Table1[[#This Row],[Income]], 0)</f>
        <v>0</v>
      </c>
      <c r="BD5" s="9">
        <f ca="1">IF(Table1[[#This Row],[State]]="Rajasthan", Table1[[#This Row],[Income]], 0)</f>
        <v>0</v>
      </c>
      <c r="BE5" s="9">
        <f ca="1">IF(Table1[[#This Row],[State]]="Uttar Pradesh", Table1[[#This Row],[Income]], 0)</f>
        <v>0</v>
      </c>
      <c r="BF5" s="9">
        <f ca="1">IF(Table1[[#This Row],[State]]="Bihar", Table1[[#This Row],[Income]], 0)</f>
        <v>0</v>
      </c>
      <c r="BG5" s="9">
        <f ca="1">IF(Table1[[#This Row],[State]]="West Bengal", Table1[[#This Row],[Income]], 0)</f>
        <v>0</v>
      </c>
      <c r="BH5" s="10">
        <f ca="1">IF(Table1[[#This Row],[State]]="Goa", Table1[[#This Row],[Income]], 0)</f>
        <v>0</v>
      </c>
      <c r="BJ5" s="8">
        <f ca="1">IF(Table1[[#This Row],[Profession]]="Health", Table1[[#This Row],[Income]], 0)</f>
        <v>0</v>
      </c>
      <c r="BK5" s="9">
        <f ca="1">IF(Table1[[#This Row],[Profession]]="Construction", Table1[[#This Row],[Income]], 0)</f>
        <v>0</v>
      </c>
      <c r="BL5" s="9">
        <f ca="1">IF(Table1[[#This Row],[Profession]]="Teaching", Table1[[#This Row],[Income]], 0)</f>
        <v>0</v>
      </c>
      <c r="BM5" s="9">
        <f ca="1">IF(Table1[[#This Row],[Profession]]="IT", Table1[[#This Row],[Income]], 0)</f>
        <v>0</v>
      </c>
      <c r="BN5" s="9">
        <f ca="1">IF(Table1[[#This Row],[Profession]]="General Work", Table1[[#This Row],[Income]], 0)</f>
        <v>36212</v>
      </c>
      <c r="BO5" s="10">
        <f ca="1">IF(Table1[[#This Row],[Profession]]="Agriculture", Table1[[#This Row],[Income]], 0)</f>
        <v>0</v>
      </c>
      <c r="BQ5" s="8">
        <f ca="1">IF(Table1[[#This Row],[Value of debts ]]&gt;Table1[[#This Row],[Income]], 1, 0)</f>
        <v>1</v>
      </c>
      <c r="BR5" s="10"/>
      <c r="BT5">
        <f ca="1">IF(Table1[[#This Row],[Net Worth of person]]&gt;$BU$4, Table1[[#This Row],[Age]], 0)</f>
        <v>0</v>
      </c>
      <c r="CQ5">
        <v>1</v>
      </c>
      <c r="CR5" t="s">
        <v>2</v>
      </c>
      <c r="CS5">
        <v>1</v>
      </c>
      <c r="CT5" t="s">
        <v>9</v>
      </c>
      <c r="CU5">
        <v>1</v>
      </c>
      <c r="CV5" t="s">
        <v>18</v>
      </c>
    </row>
    <row r="6" spans="1:100" x14ac:dyDescent="0.3">
      <c r="A6">
        <f t="shared" ref="A6:A69" ca="1" si="0">RANDBETWEEN(1, 2)</f>
        <v>2</v>
      </c>
      <c r="B6" t="str">
        <f t="shared" ref="B6:B69" ca="1" si="1">IF(A6=1, "Male", "Female")</f>
        <v>Female</v>
      </c>
      <c r="C6">
        <f t="shared" ref="C6:C69" ca="1" si="2">RANDBETWEEN(25, 45)</f>
        <v>36</v>
      </c>
      <c r="D6">
        <f t="shared" ref="D6:D69" ca="1" si="3">RANDBETWEEN(1,6)</f>
        <v>3</v>
      </c>
      <c r="E6" t="str">
        <f t="shared" ref="E6:E69" ca="1" si="4">VLOOKUP(D6,$CQ$5:$CR$10,2)</f>
        <v>Teaching</v>
      </c>
      <c r="F6">
        <f t="shared" ref="F6:F69" ca="1" si="5">RANDBETWEEN(1,5)</f>
        <v>4</v>
      </c>
      <c r="G6" t="str">
        <f t="shared" ref="G6:G69" ca="1" si="6">VLOOKUP(F6,$CS$5:$CT$9,2)</f>
        <v>Technical</v>
      </c>
      <c r="H6">
        <f t="shared" ref="H6:H69" ca="1" si="7">RANDBETWEEN(0,4)</f>
        <v>0</v>
      </c>
      <c r="I6">
        <f t="shared" ref="I6:I69" ca="1" si="8">RANDBETWEEN(1,3)</f>
        <v>1</v>
      </c>
      <c r="J6">
        <f t="shared" ref="J6:J69" ca="1" si="9">RANDBETWEEN(25000,90000)</f>
        <v>42112</v>
      </c>
      <c r="K6">
        <f t="shared" ref="K6:K69" ca="1" si="10">RANDBETWEEN(1,14)</f>
        <v>10</v>
      </c>
      <c r="L6" t="str">
        <f t="shared" ref="L6:L69" ca="1" si="11">VLOOKUP(K6,$CU$5:$CV$18,2)</f>
        <v>Rajasthan</v>
      </c>
      <c r="M6">
        <f t="shared" ref="M6:M69" ca="1" si="12">J6*RANDBETWEEN(3,6)</f>
        <v>252672</v>
      </c>
      <c r="N6">
        <f t="shared" ref="N6:N69" ca="1" si="13">RAND()*M6</f>
        <v>223021.30453198403</v>
      </c>
      <c r="O6">
        <f t="shared" ref="O6:O69" ca="1" si="14">I6*J6*RAND()</f>
        <v>30203.218635936402</v>
      </c>
      <c r="P6">
        <f t="shared" ref="P6:P69" ca="1" si="15">RANDBETWEEN(0,O6)</f>
        <v>3399</v>
      </c>
      <c r="Q6">
        <f t="shared" ref="Q6:Q69" ca="1" si="16">RAND()*J6*2</f>
        <v>52166.899307105574</v>
      </c>
      <c r="R6">
        <f t="shared" ref="R6:R69" ca="1" si="17">RAND()*J6*1.5</f>
        <v>59355.943868410584</v>
      </c>
      <c r="S6">
        <f t="shared" ref="S6:S69" ca="1" si="18">M6+O6+R6</f>
        <v>342231.16250434698</v>
      </c>
      <c r="T6">
        <f t="shared" ref="T6:T69" ca="1" si="19">N6+P6+Q6</f>
        <v>278587.20383908961</v>
      </c>
      <c r="U6">
        <f t="shared" ref="U6:U69" ca="1" si="20">S6-T6</f>
        <v>63643.958665257378</v>
      </c>
      <c r="W6">
        <f t="shared" ref="W6:W69" ca="1" si="21">IF(T6&gt;$X$3, 1, 0)</f>
        <v>1</v>
      </c>
      <c r="AA6" s="1">
        <f ca="1">Table1[[#This Row],[Mortgage left]]/Table1[[#This Row],[Value of House]]</f>
        <v>0.88265143954211001</v>
      </c>
      <c r="AB6">
        <f t="shared" ref="AB6:AB69" ca="1" si="22">IF(AA6&lt;$AC$3, 1, 0)</f>
        <v>0</v>
      </c>
      <c r="AE6">
        <f ca="1">IF(Table1[[#This Row],[Gender]]="male", 1, 0)</f>
        <v>0</v>
      </c>
      <c r="AF6">
        <f ca="1">IF(Table1[[#This Row],[Gender]]="female", 1, 0)</f>
        <v>1</v>
      </c>
      <c r="AK6" s="8">
        <f ca="1">IF(Table1[[#This Row],[Profession]]="Teaching", 1, 0)</f>
        <v>1</v>
      </c>
      <c r="AL6" s="9">
        <f ca="1">IF(Table1[[#This Row],[Profession]]="Health", 1, 0)</f>
        <v>0</v>
      </c>
      <c r="AM6" s="9">
        <f ca="1">IF(Table1[[#This Row],[Profession]]="Construction", 1, 0)</f>
        <v>0</v>
      </c>
      <c r="AN6" s="9">
        <f ca="1">IF(Table1[[#This Row],[Profession]]="IT", 1, 0)</f>
        <v>0</v>
      </c>
      <c r="AO6" s="9">
        <f ca="1">IF(Table1[[#This Row],[Profession]]="Agriculture", 1, 0)</f>
        <v>0</v>
      </c>
      <c r="AP6" s="10">
        <f ca="1">IF(Table1[[#This Row],[Profession]]="General Work", 1, 0)</f>
        <v>0</v>
      </c>
      <c r="AQ6" t="s">
        <v>57</v>
      </c>
      <c r="AR6">
        <f ca="1">SUM(AN5:AN504)</f>
        <v>90</v>
      </c>
      <c r="AS6">
        <f ca="1">Table1[[#This Row],[Value of Cars]]/Table1[[#This Row],[Number of Cars ]]</f>
        <v>30203.218635936402</v>
      </c>
      <c r="AU6" s="8">
        <f ca="1">IF(Table1[[#This Row],[State]]="Karnataka", Table1[[#This Row],[Income]], 0)</f>
        <v>0</v>
      </c>
      <c r="AV6" s="9">
        <f ca="1">IF(Table1[[#This Row],[State]]="Gujarat", Table1[[#This Row],[Income]], 0)</f>
        <v>0</v>
      </c>
      <c r="AW6" s="9">
        <f ca="1">IF(Table1[[#This Row],[State]]="Andhra Pradesh", Table1[[#This Row],[Income]], 0)</f>
        <v>0</v>
      </c>
      <c r="AX6" s="9">
        <f ca="1">IF(Table1[[#This Row],[State]]="Telangana", Table1[[#This Row],[Income]], 0)</f>
        <v>0</v>
      </c>
      <c r="AY6" s="9">
        <f ca="1">IF(Table1[[#This Row],[State]]="Madhya Pradesh", Table1[[#This Row],[Income]], 0)</f>
        <v>0</v>
      </c>
      <c r="AZ6" s="9">
        <f ca="1">IF(Table1[[#This Row],[State]]="Maharashtra", Table1[[#This Row],[Income]], 0)</f>
        <v>0</v>
      </c>
      <c r="BA6" s="9">
        <f ca="1">IF(Table1[[#This Row],[State]]="Punjab", Table1[[#This Row],[Income]], 0)</f>
        <v>0</v>
      </c>
      <c r="BB6" s="9">
        <f ca="1">IF(Table1[[#This Row],[State]]="Kerala", Table1[[#This Row],[Income]], 0)</f>
        <v>0</v>
      </c>
      <c r="BC6" s="9">
        <f ca="1">IF(Table1[[#This Row],[State]]="Tamil Nadu", Table1[[#This Row],[Income]], 0)</f>
        <v>0</v>
      </c>
      <c r="BD6" s="9">
        <f ca="1">IF(Table1[[#This Row],[State]]="Rajasthan", Table1[[#This Row],[Income]], 0)</f>
        <v>42112</v>
      </c>
      <c r="BE6" s="9">
        <f ca="1">IF(Table1[[#This Row],[State]]="Uttar Pradesh", Table1[[#This Row],[Income]], 0)</f>
        <v>0</v>
      </c>
      <c r="BF6" s="9">
        <f ca="1">IF(Table1[[#This Row],[State]]="Bihar", Table1[[#This Row],[Income]], 0)</f>
        <v>0</v>
      </c>
      <c r="BG6" s="9">
        <f ca="1">IF(Table1[[#This Row],[State]]="West Bengal", Table1[[#This Row],[Income]], 0)</f>
        <v>0</v>
      </c>
      <c r="BH6" s="10">
        <f ca="1">IF(Table1[[#This Row],[State]]="Goa", Table1[[#This Row],[Income]], 0)</f>
        <v>0</v>
      </c>
      <c r="BJ6" s="8">
        <f ca="1">IF(Table1[[#This Row],[Profession]]="Health", Table1[[#This Row],[Income]], 0)</f>
        <v>0</v>
      </c>
      <c r="BK6" s="9">
        <f ca="1">IF(Table1[[#This Row],[Profession]]="Construction", Table1[[#This Row],[Income]], 0)</f>
        <v>0</v>
      </c>
      <c r="BL6" s="9">
        <f ca="1">IF(Table1[[#This Row],[Profession]]="Teaching", Table1[[#This Row],[Income]], 0)</f>
        <v>42112</v>
      </c>
      <c r="BM6" s="9">
        <f ca="1">IF(Table1[[#This Row],[Profession]]="IT", Table1[[#This Row],[Income]], 0)</f>
        <v>0</v>
      </c>
      <c r="BN6" s="9">
        <f ca="1">IF(Table1[[#This Row],[Profession]]="General Work", Table1[[#This Row],[Income]], 0)</f>
        <v>0</v>
      </c>
      <c r="BO6" s="10">
        <f ca="1">IF(Table1[[#This Row],[Profession]]="Agriculture", Table1[[#This Row],[Income]], 0)</f>
        <v>0</v>
      </c>
      <c r="BQ6" s="8">
        <f ca="1">IF(Table1[[#This Row],[Value of debts ]]&gt;Table1[[#This Row],[Income]], 1, 0)</f>
        <v>1</v>
      </c>
      <c r="BR6" s="10"/>
      <c r="BT6">
        <f ca="1">IF(Table1[[#This Row],[Net Worth of person]]&gt;$BU$4, Table1[[#This Row],[Age]], 0)</f>
        <v>0</v>
      </c>
      <c r="CQ6">
        <v>2</v>
      </c>
      <c r="CR6" t="s">
        <v>3</v>
      </c>
      <c r="CS6">
        <v>2</v>
      </c>
      <c r="CT6" t="s">
        <v>10</v>
      </c>
      <c r="CU6">
        <v>2</v>
      </c>
      <c r="CV6" t="s">
        <v>19</v>
      </c>
    </row>
    <row r="7" spans="1:100" x14ac:dyDescent="0.3">
      <c r="A7">
        <f t="shared" ca="1" si="0"/>
        <v>2</v>
      </c>
      <c r="B7" t="str">
        <f t="shared" ca="1" si="1"/>
        <v>Female</v>
      </c>
      <c r="C7">
        <f t="shared" ca="1" si="2"/>
        <v>30</v>
      </c>
      <c r="D7">
        <f t="shared" ca="1" si="3"/>
        <v>2</v>
      </c>
      <c r="E7" t="str">
        <f t="shared" ca="1" si="4"/>
        <v>Construction</v>
      </c>
      <c r="F7">
        <f t="shared" ca="1" si="5"/>
        <v>4</v>
      </c>
      <c r="G7" t="str">
        <f t="shared" ca="1" si="6"/>
        <v>Technical</v>
      </c>
      <c r="H7">
        <f t="shared" ca="1" si="7"/>
        <v>4</v>
      </c>
      <c r="I7">
        <f t="shared" ca="1" si="8"/>
        <v>1</v>
      </c>
      <c r="J7">
        <f t="shared" ca="1" si="9"/>
        <v>51041</v>
      </c>
      <c r="K7">
        <f t="shared" ca="1" si="10"/>
        <v>9</v>
      </c>
      <c r="L7" t="str">
        <f t="shared" ca="1" si="11"/>
        <v>Tamil Nadu</v>
      </c>
      <c r="M7">
        <f t="shared" ca="1" si="12"/>
        <v>306246</v>
      </c>
      <c r="N7">
        <f t="shared" ca="1" si="13"/>
        <v>58426.307677910037</v>
      </c>
      <c r="O7">
        <f t="shared" ca="1" si="14"/>
        <v>6967.8705336107132</v>
      </c>
      <c r="P7">
        <f t="shared" ca="1" si="15"/>
        <v>4757</v>
      </c>
      <c r="Q7">
        <f t="shared" ca="1" si="16"/>
        <v>1072.1120131270438</v>
      </c>
      <c r="R7">
        <f t="shared" ca="1" si="17"/>
        <v>73717.332779208693</v>
      </c>
      <c r="S7">
        <f t="shared" ca="1" si="18"/>
        <v>386931.20331281936</v>
      </c>
      <c r="T7">
        <f t="shared" ca="1" si="19"/>
        <v>64255.419691037081</v>
      </c>
      <c r="U7">
        <f t="shared" ca="1" si="20"/>
        <v>322675.78362178226</v>
      </c>
      <c r="W7">
        <f t="shared" ca="1" si="21"/>
        <v>1</v>
      </c>
      <c r="AA7" s="1">
        <f ca="1">Table1[[#This Row],[Mortgage left]]/Table1[[#This Row],[Value of House]]</f>
        <v>0.19078227202285103</v>
      </c>
      <c r="AB7">
        <f t="shared" ca="1" si="22"/>
        <v>1</v>
      </c>
      <c r="AE7">
        <f ca="1">IF(Table1[[#This Row],[Gender]]="male", 1, 0)</f>
        <v>0</v>
      </c>
      <c r="AF7">
        <f ca="1">IF(Table1[[#This Row],[Gender]]="female", 1, 0)</f>
        <v>1</v>
      </c>
      <c r="AK7" s="8">
        <f ca="1">IF(Table1[[#This Row],[Profession]]="Teaching", 1, 0)</f>
        <v>0</v>
      </c>
      <c r="AL7" s="9">
        <f ca="1">IF(Table1[[#This Row],[Profession]]="Health", 1, 0)</f>
        <v>0</v>
      </c>
      <c r="AM7" s="9">
        <f ca="1">IF(Table1[[#This Row],[Profession]]="Construction", 1, 0)</f>
        <v>1</v>
      </c>
      <c r="AN7" s="9">
        <f ca="1">IF(Table1[[#This Row],[Profession]]="IT", 1, 0)</f>
        <v>0</v>
      </c>
      <c r="AO7" s="9">
        <f ca="1">IF(Table1[[#This Row],[Profession]]="Agriculture", 1, 0)</f>
        <v>0</v>
      </c>
      <c r="AP7" s="10">
        <f ca="1">IF(Table1[[#This Row],[Profession]]="General Work", 1, 0)</f>
        <v>0</v>
      </c>
      <c r="AQ7" t="s">
        <v>58</v>
      </c>
      <c r="AR7">
        <f ca="1">SUM(AO5:AO504)</f>
        <v>69</v>
      </c>
      <c r="AS7">
        <f ca="1">Table1[[#This Row],[Value of Cars]]/Table1[[#This Row],[Number of Cars ]]</f>
        <v>6967.8705336107132</v>
      </c>
      <c r="AU7" s="8">
        <f ca="1">IF(Table1[[#This Row],[State]]="Karnataka", Table1[[#This Row],[Income]], 0)</f>
        <v>0</v>
      </c>
      <c r="AV7" s="9">
        <f ca="1">IF(Table1[[#This Row],[State]]="Gujarat", Table1[[#This Row],[Income]], 0)</f>
        <v>0</v>
      </c>
      <c r="AW7" s="9">
        <f ca="1">IF(Table1[[#This Row],[State]]="Andhra Pradesh", Table1[[#This Row],[Income]], 0)</f>
        <v>0</v>
      </c>
      <c r="AX7" s="9">
        <f ca="1">IF(Table1[[#This Row],[State]]="Telangana", Table1[[#This Row],[Income]], 0)</f>
        <v>0</v>
      </c>
      <c r="AY7" s="9">
        <f ca="1">IF(Table1[[#This Row],[State]]="Madhya Pradesh", Table1[[#This Row],[Income]], 0)</f>
        <v>0</v>
      </c>
      <c r="AZ7" s="9">
        <f ca="1">IF(Table1[[#This Row],[State]]="Maharashtra", Table1[[#This Row],[Income]], 0)</f>
        <v>0</v>
      </c>
      <c r="BA7" s="9">
        <f ca="1">IF(Table1[[#This Row],[State]]="Punjab", Table1[[#This Row],[Income]], 0)</f>
        <v>0</v>
      </c>
      <c r="BB7" s="9">
        <f ca="1">IF(Table1[[#This Row],[State]]="Kerala", Table1[[#This Row],[Income]], 0)</f>
        <v>0</v>
      </c>
      <c r="BC7" s="9">
        <f ca="1">IF(Table1[[#This Row],[State]]="Tamil Nadu", Table1[[#This Row],[Income]], 0)</f>
        <v>51041</v>
      </c>
      <c r="BD7" s="9">
        <f ca="1">IF(Table1[[#This Row],[State]]="Rajasthan", Table1[[#This Row],[Income]], 0)</f>
        <v>0</v>
      </c>
      <c r="BE7" s="9">
        <f ca="1">IF(Table1[[#This Row],[State]]="Uttar Pradesh", Table1[[#This Row],[Income]], 0)</f>
        <v>0</v>
      </c>
      <c r="BF7" s="9">
        <f ca="1">IF(Table1[[#This Row],[State]]="Bihar", Table1[[#This Row],[Income]], 0)</f>
        <v>0</v>
      </c>
      <c r="BG7" s="9">
        <f ca="1">IF(Table1[[#This Row],[State]]="West Bengal", Table1[[#This Row],[Income]], 0)</f>
        <v>0</v>
      </c>
      <c r="BH7" s="10">
        <f ca="1">IF(Table1[[#This Row],[State]]="Goa", Table1[[#This Row],[Income]], 0)</f>
        <v>0</v>
      </c>
      <c r="BJ7" s="8">
        <f ca="1">IF(Table1[[#This Row],[Profession]]="Health", Table1[[#This Row],[Income]], 0)</f>
        <v>0</v>
      </c>
      <c r="BK7" s="9">
        <f ca="1">IF(Table1[[#This Row],[Profession]]="Construction", Table1[[#This Row],[Income]], 0)</f>
        <v>51041</v>
      </c>
      <c r="BL7" s="9">
        <f ca="1">IF(Table1[[#This Row],[Profession]]="Teaching", Table1[[#This Row],[Income]], 0)</f>
        <v>0</v>
      </c>
      <c r="BM7" s="9">
        <f ca="1">IF(Table1[[#This Row],[Profession]]="IT", Table1[[#This Row],[Income]], 0)</f>
        <v>0</v>
      </c>
      <c r="BN7" s="9">
        <f ca="1">IF(Table1[[#This Row],[Profession]]="General Work", Table1[[#This Row],[Income]], 0)</f>
        <v>0</v>
      </c>
      <c r="BO7" s="10">
        <f ca="1">IF(Table1[[#This Row],[Profession]]="Agriculture", Table1[[#This Row],[Income]], 0)</f>
        <v>0</v>
      </c>
      <c r="BQ7" s="8">
        <f ca="1">IF(Table1[[#This Row],[Value of debts ]]&gt;Table1[[#This Row],[Income]], 1, 0)</f>
        <v>1</v>
      </c>
      <c r="BR7" s="10"/>
      <c r="BT7">
        <f ca="1">IF(Table1[[#This Row],[Net Worth of person]]&gt;$BU$4, Table1[[#This Row],[Age]], 0)</f>
        <v>30</v>
      </c>
      <c r="CQ7">
        <v>3</v>
      </c>
      <c r="CR7" t="s">
        <v>4</v>
      </c>
      <c r="CS7">
        <v>3</v>
      </c>
      <c r="CT7" t="s">
        <v>11</v>
      </c>
      <c r="CU7">
        <v>3</v>
      </c>
      <c r="CV7" t="s">
        <v>20</v>
      </c>
    </row>
    <row r="8" spans="1:100" x14ac:dyDescent="0.3">
      <c r="A8">
        <f t="shared" ca="1" si="0"/>
        <v>2</v>
      </c>
      <c r="B8" t="str">
        <f t="shared" ca="1" si="1"/>
        <v>Female</v>
      </c>
      <c r="C8">
        <f t="shared" ca="1" si="2"/>
        <v>28</v>
      </c>
      <c r="D8">
        <f t="shared" ca="1" si="3"/>
        <v>3</v>
      </c>
      <c r="E8" t="str">
        <f t="shared" ca="1" si="4"/>
        <v>Teaching</v>
      </c>
      <c r="F8">
        <f t="shared" ca="1" si="5"/>
        <v>2</v>
      </c>
      <c r="G8" t="str">
        <f t="shared" ca="1" si="6"/>
        <v>College</v>
      </c>
      <c r="H8">
        <f t="shared" ca="1" si="7"/>
        <v>2</v>
      </c>
      <c r="I8">
        <f t="shared" ca="1" si="8"/>
        <v>1</v>
      </c>
      <c r="J8">
        <f t="shared" ca="1" si="9"/>
        <v>36229</v>
      </c>
      <c r="K8">
        <f t="shared" ca="1" si="10"/>
        <v>14</v>
      </c>
      <c r="L8" t="str">
        <f t="shared" ca="1" si="11"/>
        <v>Goa</v>
      </c>
      <c r="M8">
        <f t="shared" ca="1" si="12"/>
        <v>181145</v>
      </c>
      <c r="N8">
        <f t="shared" ca="1" si="13"/>
        <v>162221.87716522964</v>
      </c>
      <c r="O8">
        <f t="shared" ca="1" si="14"/>
        <v>26132.814516264738</v>
      </c>
      <c r="P8">
        <f t="shared" ca="1" si="15"/>
        <v>6387</v>
      </c>
      <c r="Q8">
        <f t="shared" ca="1" si="16"/>
        <v>16297.1312914059</v>
      </c>
      <c r="R8">
        <f t="shared" ca="1" si="17"/>
        <v>26330.650314288083</v>
      </c>
      <c r="S8">
        <f t="shared" ca="1" si="18"/>
        <v>233608.46483055281</v>
      </c>
      <c r="T8">
        <f t="shared" ca="1" si="19"/>
        <v>184906.00845663555</v>
      </c>
      <c r="U8">
        <f t="shared" ca="1" si="20"/>
        <v>48702.456373917259</v>
      </c>
      <c r="W8">
        <f t="shared" ca="1" si="21"/>
        <v>1</v>
      </c>
      <c r="AA8" s="1">
        <f ca="1">Table1[[#This Row],[Mortgage left]]/Table1[[#This Row],[Value of House]]</f>
        <v>0.89553604662137865</v>
      </c>
      <c r="AB8">
        <f t="shared" ca="1" si="22"/>
        <v>0</v>
      </c>
      <c r="AE8">
        <f ca="1">IF(Table1[[#This Row],[Gender]]="male", 1, 0)</f>
        <v>0</v>
      </c>
      <c r="AF8">
        <f ca="1">IF(Table1[[#This Row],[Gender]]="female", 1, 0)</f>
        <v>1</v>
      </c>
      <c r="AK8" s="8">
        <f ca="1">IF(Table1[[#This Row],[Profession]]="Teaching", 1, 0)</f>
        <v>1</v>
      </c>
      <c r="AL8" s="9">
        <f ca="1">IF(Table1[[#This Row],[Profession]]="Health", 1, 0)</f>
        <v>0</v>
      </c>
      <c r="AM8" s="9">
        <f ca="1">IF(Table1[[#This Row],[Profession]]="Construction", 1, 0)</f>
        <v>0</v>
      </c>
      <c r="AN8" s="9">
        <f ca="1">IF(Table1[[#This Row],[Profession]]="IT", 1, 0)</f>
        <v>0</v>
      </c>
      <c r="AO8" s="9">
        <f ca="1">IF(Table1[[#This Row],[Profession]]="Agriculture", 1, 0)</f>
        <v>0</v>
      </c>
      <c r="AP8" s="10">
        <f ca="1">IF(Table1[[#This Row],[Profession]]="General Work", 1, 0)</f>
        <v>0</v>
      </c>
      <c r="AQ8" t="s">
        <v>59</v>
      </c>
      <c r="AR8">
        <f ca="1">SUM(AP5:AP504)</f>
        <v>93</v>
      </c>
      <c r="AS8">
        <f ca="1">Table1[[#This Row],[Value of Cars]]/Table1[[#This Row],[Number of Cars ]]</f>
        <v>26132.814516264738</v>
      </c>
      <c r="AU8" s="8">
        <f ca="1">IF(Table1[[#This Row],[State]]="Karnataka", Table1[[#This Row],[Income]], 0)</f>
        <v>0</v>
      </c>
      <c r="AV8" s="9">
        <f ca="1">IF(Table1[[#This Row],[State]]="Gujarat", Table1[[#This Row],[Income]], 0)</f>
        <v>0</v>
      </c>
      <c r="AW8" s="9">
        <f ca="1">IF(Table1[[#This Row],[State]]="Andhra Pradesh", Table1[[#This Row],[Income]], 0)</f>
        <v>0</v>
      </c>
      <c r="AX8" s="9">
        <f ca="1">IF(Table1[[#This Row],[State]]="Telangana", Table1[[#This Row],[Income]], 0)</f>
        <v>0</v>
      </c>
      <c r="AY8" s="9">
        <f ca="1">IF(Table1[[#This Row],[State]]="Madhya Pradesh", Table1[[#This Row],[Income]], 0)</f>
        <v>0</v>
      </c>
      <c r="AZ8" s="9">
        <f ca="1">IF(Table1[[#This Row],[State]]="Maharashtra", Table1[[#This Row],[Income]], 0)</f>
        <v>0</v>
      </c>
      <c r="BA8" s="9">
        <f ca="1">IF(Table1[[#This Row],[State]]="Punjab", Table1[[#This Row],[Income]], 0)</f>
        <v>0</v>
      </c>
      <c r="BB8" s="9">
        <f ca="1">IF(Table1[[#This Row],[State]]="Kerala", Table1[[#This Row],[Income]], 0)</f>
        <v>0</v>
      </c>
      <c r="BC8" s="9">
        <f ca="1">IF(Table1[[#This Row],[State]]="Tamil Nadu", Table1[[#This Row],[Income]], 0)</f>
        <v>0</v>
      </c>
      <c r="BD8" s="9">
        <f ca="1">IF(Table1[[#This Row],[State]]="Rajasthan", Table1[[#This Row],[Income]], 0)</f>
        <v>0</v>
      </c>
      <c r="BE8" s="9">
        <f ca="1">IF(Table1[[#This Row],[State]]="Uttar Pradesh", Table1[[#This Row],[Income]], 0)</f>
        <v>0</v>
      </c>
      <c r="BF8" s="9">
        <f ca="1">IF(Table1[[#This Row],[State]]="Bihar", Table1[[#This Row],[Income]], 0)</f>
        <v>0</v>
      </c>
      <c r="BG8" s="9">
        <f ca="1">IF(Table1[[#This Row],[State]]="West Bengal", Table1[[#This Row],[Income]], 0)</f>
        <v>0</v>
      </c>
      <c r="BH8" s="10">
        <f ca="1">IF(Table1[[#This Row],[State]]="Goa", Table1[[#This Row],[Income]], 0)</f>
        <v>36229</v>
      </c>
      <c r="BJ8" s="8">
        <f ca="1">IF(Table1[[#This Row],[Profession]]="Health", Table1[[#This Row],[Income]], 0)</f>
        <v>0</v>
      </c>
      <c r="BK8" s="9">
        <f ca="1">IF(Table1[[#This Row],[Profession]]="Construction", Table1[[#This Row],[Income]], 0)</f>
        <v>0</v>
      </c>
      <c r="BL8" s="9">
        <f ca="1">IF(Table1[[#This Row],[Profession]]="Teaching", Table1[[#This Row],[Income]], 0)</f>
        <v>36229</v>
      </c>
      <c r="BM8" s="9">
        <f ca="1">IF(Table1[[#This Row],[Profession]]="IT", Table1[[#This Row],[Income]], 0)</f>
        <v>0</v>
      </c>
      <c r="BN8" s="9">
        <f ca="1">IF(Table1[[#This Row],[Profession]]="General Work", Table1[[#This Row],[Income]], 0)</f>
        <v>0</v>
      </c>
      <c r="BO8" s="10">
        <f ca="1">IF(Table1[[#This Row],[Profession]]="Agriculture", Table1[[#This Row],[Income]], 0)</f>
        <v>0</v>
      </c>
      <c r="BQ8" s="8">
        <f ca="1">IF(Table1[[#This Row],[Value of debts ]]&gt;Table1[[#This Row],[Income]], 1, 0)</f>
        <v>1</v>
      </c>
      <c r="BR8" s="10"/>
      <c r="BT8">
        <f ca="1">IF(Table1[[#This Row],[Net Worth of person]]&gt;$BU$4, Table1[[#This Row],[Age]], 0)</f>
        <v>0</v>
      </c>
      <c r="CQ8">
        <v>4</v>
      </c>
      <c r="CR8" t="s">
        <v>5</v>
      </c>
      <c r="CS8">
        <v>4</v>
      </c>
      <c r="CT8" t="s">
        <v>12</v>
      </c>
      <c r="CU8">
        <v>4</v>
      </c>
      <c r="CV8" t="s">
        <v>21</v>
      </c>
    </row>
    <row r="9" spans="1:100" x14ac:dyDescent="0.3">
      <c r="A9">
        <f t="shared" ca="1" si="0"/>
        <v>1</v>
      </c>
      <c r="B9" t="str">
        <f t="shared" ca="1" si="1"/>
        <v>Male</v>
      </c>
      <c r="C9">
        <f t="shared" ca="1" si="2"/>
        <v>40</v>
      </c>
      <c r="D9">
        <f t="shared" ca="1" si="3"/>
        <v>4</v>
      </c>
      <c r="E9" t="str">
        <f t="shared" ca="1" si="4"/>
        <v>IT</v>
      </c>
      <c r="F9">
        <f t="shared" ca="1" si="5"/>
        <v>1</v>
      </c>
      <c r="G9" t="str">
        <f t="shared" ca="1" si="6"/>
        <v>High School</v>
      </c>
      <c r="H9">
        <f t="shared" ca="1" si="7"/>
        <v>0</v>
      </c>
      <c r="I9">
        <f t="shared" ca="1" si="8"/>
        <v>1</v>
      </c>
      <c r="J9">
        <f t="shared" ca="1" si="9"/>
        <v>37246</v>
      </c>
      <c r="K9">
        <f t="shared" ca="1" si="10"/>
        <v>11</v>
      </c>
      <c r="L9" t="str">
        <f t="shared" ca="1" si="11"/>
        <v>Uttar Pradesh</v>
      </c>
      <c r="M9">
        <f t="shared" ca="1" si="12"/>
        <v>186230</v>
      </c>
      <c r="N9">
        <f t="shared" ca="1" si="13"/>
        <v>73456.758824706485</v>
      </c>
      <c r="O9">
        <f t="shared" ca="1" si="14"/>
        <v>25776.957579856287</v>
      </c>
      <c r="P9">
        <f t="shared" ca="1" si="15"/>
        <v>16655</v>
      </c>
      <c r="Q9">
        <f t="shared" ca="1" si="16"/>
        <v>39241.211309785213</v>
      </c>
      <c r="R9">
        <f t="shared" ca="1" si="17"/>
        <v>41268.283492381976</v>
      </c>
      <c r="S9">
        <f t="shared" ca="1" si="18"/>
        <v>253275.24107223825</v>
      </c>
      <c r="T9">
        <f t="shared" ca="1" si="19"/>
        <v>129352.9701344917</v>
      </c>
      <c r="U9">
        <f t="shared" ca="1" si="20"/>
        <v>123922.27093774655</v>
      </c>
      <c r="W9">
        <f t="shared" ca="1" si="21"/>
        <v>1</v>
      </c>
      <c r="AA9" s="1">
        <f ca="1">Table1[[#This Row],[Mortgage left]]/Table1[[#This Row],[Value of House]]</f>
        <v>0.39444106118620248</v>
      </c>
      <c r="AB9">
        <f t="shared" ca="1" si="22"/>
        <v>1</v>
      </c>
      <c r="AE9">
        <f ca="1">IF(Table1[[#This Row],[Gender]]="male", 1, 0)</f>
        <v>1</v>
      </c>
      <c r="AF9">
        <f ca="1">IF(Table1[[#This Row],[Gender]]="female", 1, 0)</f>
        <v>0</v>
      </c>
      <c r="AK9" s="8">
        <f ca="1">IF(Table1[[#This Row],[Profession]]="Teaching", 1, 0)</f>
        <v>0</v>
      </c>
      <c r="AL9" s="9">
        <f ca="1">IF(Table1[[#This Row],[Profession]]="Health", 1, 0)</f>
        <v>0</v>
      </c>
      <c r="AM9" s="9">
        <f ca="1">IF(Table1[[#This Row],[Profession]]="Construction", 1, 0)</f>
        <v>0</v>
      </c>
      <c r="AN9" s="9">
        <f ca="1">IF(Table1[[#This Row],[Profession]]="IT", 1, 0)</f>
        <v>1</v>
      </c>
      <c r="AO9" s="9">
        <f ca="1">IF(Table1[[#This Row],[Profession]]="Agriculture", 1, 0)</f>
        <v>0</v>
      </c>
      <c r="AP9" s="10">
        <f ca="1">IF(Table1[[#This Row],[Profession]]="General Work", 1, 0)</f>
        <v>0</v>
      </c>
      <c r="AQ9" t="s">
        <v>60</v>
      </c>
      <c r="AR9">
        <f ca="1">SUM(AM5:AM504)</f>
        <v>91</v>
      </c>
      <c r="AS9">
        <f ca="1">Table1[[#This Row],[Value of Cars]]/Table1[[#This Row],[Number of Cars ]]</f>
        <v>25776.957579856287</v>
      </c>
      <c r="AU9" s="8">
        <f ca="1">IF(Table1[[#This Row],[State]]="Karnataka", Table1[[#This Row],[Income]], 0)</f>
        <v>0</v>
      </c>
      <c r="AV9" s="9">
        <f ca="1">IF(Table1[[#This Row],[State]]="Gujarat", Table1[[#This Row],[Income]], 0)</f>
        <v>0</v>
      </c>
      <c r="AW9" s="9">
        <f ca="1">IF(Table1[[#This Row],[State]]="Andhra Pradesh", Table1[[#This Row],[Income]], 0)</f>
        <v>0</v>
      </c>
      <c r="AX9" s="9">
        <f ca="1">IF(Table1[[#This Row],[State]]="Telangana", Table1[[#This Row],[Income]], 0)</f>
        <v>0</v>
      </c>
      <c r="AY9" s="9">
        <f ca="1">IF(Table1[[#This Row],[State]]="Madhya Pradesh", Table1[[#This Row],[Income]], 0)</f>
        <v>0</v>
      </c>
      <c r="AZ9" s="9">
        <f ca="1">IF(Table1[[#This Row],[State]]="Maharashtra", Table1[[#This Row],[Income]], 0)</f>
        <v>0</v>
      </c>
      <c r="BA9" s="9">
        <f ca="1">IF(Table1[[#This Row],[State]]="Punjab", Table1[[#This Row],[Income]], 0)</f>
        <v>0</v>
      </c>
      <c r="BB9" s="9">
        <f ca="1">IF(Table1[[#This Row],[State]]="Kerala", Table1[[#This Row],[Income]], 0)</f>
        <v>0</v>
      </c>
      <c r="BC9" s="9">
        <f ca="1">IF(Table1[[#This Row],[State]]="Tamil Nadu", Table1[[#This Row],[Income]], 0)</f>
        <v>0</v>
      </c>
      <c r="BD9" s="9">
        <f ca="1">IF(Table1[[#This Row],[State]]="Rajasthan", Table1[[#This Row],[Income]], 0)</f>
        <v>0</v>
      </c>
      <c r="BE9" s="9">
        <f ca="1">IF(Table1[[#This Row],[State]]="Uttar Pradesh", Table1[[#This Row],[Income]], 0)</f>
        <v>37246</v>
      </c>
      <c r="BF9" s="9">
        <f ca="1">IF(Table1[[#This Row],[State]]="Bihar", Table1[[#This Row],[Income]], 0)</f>
        <v>0</v>
      </c>
      <c r="BG9" s="9">
        <f ca="1">IF(Table1[[#This Row],[State]]="West Bengal", Table1[[#This Row],[Income]], 0)</f>
        <v>0</v>
      </c>
      <c r="BH9" s="10">
        <f ca="1">IF(Table1[[#This Row],[State]]="Goa", Table1[[#This Row],[Income]], 0)</f>
        <v>0</v>
      </c>
      <c r="BJ9" s="8">
        <f ca="1">IF(Table1[[#This Row],[Profession]]="Health", Table1[[#This Row],[Income]], 0)</f>
        <v>0</v>
      </c>
      <c r="BK9" s="9">
        <f ca="1">IF(Table1[[#This Row],[Profession]]="Construction", Table1[[#This Row],[Income]], 0)</f>
        <v>0</v>
      </c>
      <c r="BL9" s="9">
        <f ca="1">IF(Table1[[#This Row],[Profession]]="Teaching", Table1[[#This Row],[Income]], 0)</f>
        <v>0</v>
      </c>
      <c r="BM9" s="9">
        <f ca="1">IF(Table1[[#This Row],[Profession]]="IT", Table1[[#This Row],[Income]], 0)</f>
        <v>37246</v>
      </c>
      <c r="BN9" s="9">
        <f ca="1">IF(Table1[[#This Row],[Profession]]="General Work", Table1[[#This Row],[Income]], 0)</f>
        <v>0</v>
      </c>
      <c r="BO9" s="10">
        <f ca="1">IF(Table1[[#This Row],[Profession]]="Agriculture", Table1[[#This Row],[Income]], 0)</f>
        <v>0</v>
      </c>
      <c r="BQ9" s="8">
        <f ca="1">IF(Table1[[#This Row],[Value of debts ]]&gt;Table1[[#This Row],[Income]], 1, 0)</f>
        <v>1</v>
      </c>
      <c r="BR9" s="10"/>
      <c r="BT9">
        <f ca="1">IF(Table1[[#This Row],[Net Worth of person]]&gt;$BU$4, Table1[[#This Row],[Age]], 0)</f>
        <v>40</v>
      </c>
      <c r="CQ9">
        <v>5</v>
      </c>
      <c r="CR9" t="s">
        <v>6</v>
      </c>
      <c r="CS9">
        <v>5</v>
      </c>
      <c r="CT9" t="s">
        <v>13</v>
      </c>
      <c r="CU9">
        <v>5</v>
      </c>
      <c r="CV9" t="s">
        <v>22</v>
      </c>
    </row>
    <row r="10" spans="1:100" x14ac:dyDescent="0.3">
      <c r="A10">
        <f t="shared" ca="1" si="0"/>
        <v>1</v>
      </c>
      <c r="B10" t="str">
        <f t="shared" ca="1" si="1"/>
        <v>Male</v>
      </c>
      <c r="C10">
        <f t="shared" ca="1" si="2"/>
        <v>41</v>
      </c>
      <c r="D10">
        <f t="shared" ca="1" si="3"/>
        <v>3</v>
      </c>
      <c r="E10" t="str">
        <f t="shared" ca="1" si="4"/>
        <v>Teaching</v>
      </c>
      <c r="F10">
        <f t="shared" ca="1" si="5"/>
        <v>2</v>
      </c>
      <c r="G10" t="str">
        <f t="shared" ca="1" si="6"/>
        <v>College</v>
      </c>
      <c r="H10">
        <f t="shared" ca="1" si="7"/>
        <v>4</v>
      </c>
      <c r="I10">
        <f t="shared" ca="1" si="8"/>
        <v>1</v>
      </c>
      <c r="J10">
        <f t="shared" ca="1" si="9"/>
        <v>44306</v>
      </c>
      <c r="K10">
        <f t="shared" ca="1" si="10"/>
        <v>6</v>
      </c>
      <c r="L10" t="str">
        <f t="shared" ca="1" si="11"/>
        <v>Maharashtra</v>
      </c>
      <c r="M10">
        <f t="shared" ca="1" si="12"/>
        <v>221530</v>
      </c>
      <c r="N10">
        <f t="shared" ca="1" si="13"/>
        <v>46814.096547397559</v>
      </c>
      <c r="O10">
        <f t="shared" ca="1" si="14"/>
        <v>36499.549749896563</v>
      </c>
      <c r="P10">
        <f t="shared" ca="1" si="15"/>
        <v>23622</v>
      </c>
      <c r="Q10">
        <f t="shared" ca="1" si="16"/>
        <v>5900.3050846153101</v>
      </c>
      <c r="R10">
        <f t="shared" ca="1" si="17"/>
        <v>14229.318678892121</v>
      </c>
      <c r="S10">
        <f t="shared" ca="1" si="18"/>
        <v>272258.86842878867</v>
      </c>
      <c r="T10">
        <f t="shared" ca="1" si="19"/>
        <v>76336.401632012858</v>
      </c>
      <c r="U10">
        <f t="shared" ca="1" si="20"/>
        <v>195922.46679677581</v>
      </c>
      <c r="W10">
        <f t="shared" ca="1" si="21"/>
        <v>1</v>
      </c>
      <c r="AA10" s="1">
        <f ca="1">Table1[[#This Row],[Mortgage left]]/Table1[[#This Row],[Value of House]]</f>
        <v>0.21132170156365981</v>
      </c>
      <c r="AB10">
        <f t="shared" ca="1" si="22"/>
        <v>1</v>
      </c>
      <c r="AE10">
        <f ca="1">IF(Table1[[#This Row],[Gender]]="male", 1, 0)</f>
        <v>1</v>
      </c>
      <c r="AF10">
        <f ca="1">IF(Table1[[#This Row],[Gender]]="female", 1, 0)</f>
        <v>0</v>
      </c>
      <c r="AK10" s="8">
        <f ca="1">IF(Table1[[#This Row],[Profession]]="Teaching", 1, 0)</f>
        <v>1</v>
      </c>
      <c r="AL10" s="9">
        <f ca="1">IF(Table1[[#This Row],[Profession]]="Health", 1, 0)</f>
        <v>0</v>
      </c>
      <c r="AM10" s="9">
        <f ca="1">IF(Table1[[#This Row],[Profession]]="Construction", 1, 0)</f>
        <v>0</v>
      </c>
      <c r="AN10" s="9">
        <f ca="1">IF(Table1[[#This Row],[Profession]]="IT", 1, 0)</f>
        <v>0</v>
      </c>
      <c r="AO10" s="9">
        <f ca="1">IF(Table1[[#This Row],[Profession]]="Agriculture", 1, 0)</f>
        <v>0</v>
      </c>
      <c r="AP10" s="10">
        <f ca="1">IF(Table1[[#This Row],[Profession]]="General Work", 1, 0)</f>
        <v>0</v>
      </c>
      <c r="AS10">
        <f ca="1">Table1[[#This Row],[Value of Cars]]/Table1[[#This Row],[Number of Cars ]]</f>
        <v>36499.549749896563</v>
      </c>
      <c r="AU10" s="8">
        <f ca="1">IF(Table1[[#This Row],[State]]="Karnataka", Table1[[#This Row],[Income]], 0)</f>
        <v>0</v>
      </c>
      <c r="AV10" s="9">
        <f ca="1">IF(Table1[[#This Row],[State]]="Gujarat", Table1[[#This Row],[Income]], 0)</f>
        <v>0</v>
      </c>
      <c r="AW10" s="9">
        <f ca="1">IF(Table1[[#This Row],[State]]="Andhra Pradesh", Table1[[#This Row],[Income]], 0)</f>
        <v>0</v>
      </c>
      <c r="AX10" s="9">
        <f ca="1">IF(Table1[[#This Row],[State]]="Telangana", Table1[[#This Row],[Income]], 0)</f>
        <v>0</v>
      </c>
      <c r="AY10" s="9">
        <f ca="1">IF(Table1[[#This Row],[State]]="Madhya Pradesh", Table1[[#This Row],[Income]], 0)</f>
        <v>0</v>
      </c>
      <c r="AZ10" s="9">
        <f ca="1">IF(Table1[[#This Row],[State]]="Maharashtra", Table1[[#This Row],[Income]], 0)</f>
        <v>44306</v>
      </c>
      <c r="BA10" s="9">
        <f ca="1">IF(Table1[[#This Row],[State]]="Punjab", Table1[[#This Row],[Income]], 0)</f>
        <v>0</v>
      </c>
      <c r="BB10" s="9">
        <f ca="1">IF(Table1[[#This Row],[State]]="Kerala", Table1[[#This Row],[Income]], 0)</f>
        <v>0</v>
      </c>
      <c r="BC10" s="9">
        <f ca="1">IF(Table1[[#This Row],[State]]="Tamil Nadu", Table1[[#This Row],[Income]], 0)</f>
        <v>0</v>
      </c>
      <c r="BD10" s="9">
        <f ca="1">IF(Table1[[#This Row],[State]]="Rajasthan", Table1[[#This Row],[Income]], 0)</f>
        <v>0</v>
      </c>
      <c r="BE10" s="9">
        <f ca="1">IF(Table1[[#This Row],[State]]="Uttar Pradesh", Table1[[#This Row],[Income]], 0)</f>
        <v>0</v>
      </c>
      <c r="BF10" s="9">
        <f ca="1">IF(Table1[[#This Row],[State]]="Bihar", Table1[[#This Row],[Income]], 0)</f>
        <v>0</v>
      </c>
      <c r="BG10" s="9">
        <f ca="1">IF(Table1[[#This Row],[State]]="West Bengal", Table1[[#This Row],[Income]], 0)</f>
        <v>0</v>
      </c>
      <c r="BH10" s="10">
        <f ca="1">IF(Table1[[#This Row],[State]]="Goa", Table1[[#This Row],[Income]], 0)</f>
        <v>0</v>
      </c>
      <c r="BJ10" s="8">
        <f ca="1">IF(Table1[[#This Row],[Profession]]="Health", Table1[[#This Row],[Income]], 0)</f>
        <v>0</v>
      </c>
      <c r="BK10" s="9">
        <f ca="1">IF(Table1[[#This Row],[Profession]]="Construction", Table1[[#This Row],[Income]], 0)</f>
        <v>0</v>
      </c>
      <c r="BL10" s="9">
        <f ca="1">IF(Table1[[#This Row],[Profession]]="Teaching", Table1[[#This Row],[Income]], 0)</f>
        <v>44306</v>
      </c>
      <c r="BM10" s="9">
        <f ca="1">IF(Table1[[#This Row],[Profession]]="IT", Table1[[#This Row],[Income]], 0)</f>
        <v>0</v>
      </c>
      <c r="BN10" s="9">
        <f ca="1">IF(Table1[[#This Row],[Profession]]="General Work", Table1[[#This Row],[Income]], 0)</f>
        <v>0</v>
      </c>
      <c r="BO10" s="10">
        <f ca="1">IF(Table1[[#This Row],[Profession]]="Agriculture", Table1[[#This Row],[Income]], 0)</f>
        <v>0</v>
      </c>
      <c r="BQ10" s="8">
        <f ca="1">IF(Table1[[#This Row],[Value of debts ]]&gt;Table1[[#This Row],[Income]], 1, 0)</f>
        <v>1</v>
      </c>
      <c r="BR10" s="10"/>
      <c r="BT10">
        <f ca="1">IF(Table1[[#This Row],[Net Worth of person]]&gt;$BU$4, Table1[[#This Row],[Age]], 0)</f>
        <v>41</v>
      </c>
      <c r="CQ10">
        <v>6</v>
      </c>
      <c r="CR10" t="s">
        <v>7</v>
      </c>
      <c r="CU10">
        <v>6</v>
      </c>
      <c r="CV10" t="s">
        <v>23</v>
      </c>
    </row>
    <row r="11" spans="1:100" x14ac:dyDescent="0.3">
      <c r="A11">
        <f t="shared" ca="1" si="0"/>
        <v>1</v>
      </c>
      <c r="B11" t="str">
        <f t="shared" ca="1" si="1"/>
        <v>Male</v>
      </c>
      <c r="C11">
        <f t="shared" ca="1" si="2"/>
        <v>26</v>
      </c>
      <c r="D11">
        <f t="shared" ca="1" si="3"/>
        <v>3</v>
      </c>
      <c r="E11" t="str">
        <f t="shared" ca="1" si="4"/>
        <v>Teaching</v>
      </c>
      <c r="F11">
        <f t="shared" ca="1" si="5"/>
        <v>3</v>
      </c>
      <c r="G11" t="str">
        <f t="shared" ca="1" si="6"/>
        <v>University</v>
      </c>
      <c r="H11">
        <f t="shared" ca="1" si="7"/>
        <v>1</v>
      </c>
      <c r="I11">
        <f t="shared" ca="1" si="8"/>
        <v>1</v>
      </c>
      <c r="J11">
        <f t="shared" ca="1" si="9"/>
        <v>66568</v>
      </c>
      <c r="K11">
        <f t="shared" ca="1" si="10"/>
        <v>6</v>
      </c>
      <c r="L11" t="str">
        <f t="shared" ca="1" si="11"/>
        <v>Maharashtra</v>
      </c>
      <c r="M11">
        <f t="shared" ca="1" si="12"/>
        <v>266272</v>
      </c>
      <c r="N11">
        <f t="shared" ca="1" si="13"/>
        <v>131053.25570150588</v>
      </c>
      <c r="O11">
        <f t="shared" ca="1" si="14"/>
        <v>47.607775048980301</v>
      </c>
      <c r="P11">
        <f t="shared" ca="1" si="15"/>
        <v>42</v>
      </c>
      <c r="Q11">
        <f t="shared" ca="1" si="16"/>
        <v>120632.70790264108</v>
      </c>
      <c r="R11">
        <f t="shared" ca="1" si="17"/>
        <v>82307.250869297</v>
      </c>
      <c r="S11">
        <f t="shared" ca="1" si="18"/>
        <v>348626.85864434601</v>
      </c>
      <c r="T11">
        <f t="shared" ca="1" si="19"/>
        <v>251727.96360414696</v>
      </c>
      <c r="U11">
        <f t="shared" ca="1" si="20"/>
        <v>96898.895040199044</v>
      </c>
      <c r="W11">
        <f t="shared" ca="1" si="21"/>
        <v>1</v>
      </c>
      <c r="AA11" s="1">
        <f ca="1">Table1[[#This Row],[Mortgage left]]/Table1[[#This Row],[Value of House]]</f>
        <v>0.49217813251677189</v>
      </c>
      <c r="AB11">
        <f t="shared" ca="1" si="22"/>
        <v>0</v>
      </c>
      <c r="AE11">
        <f ca="1">IF(Table1[[#This Row],[Gender]]="male", 1, 0)</f>
        <v>1</v>
      </c>
      <c r="AF11">
        <f ca="1">IF(Table1[[#This Row],[Gender]]="female", 1, 0)</f>
        <v>0</v>
      </c>
      <c r="AK11" s="8">
        <f ca="1">IF(Table1[[#This Row],[Profession]]="Teaching", 1, 0)</f>
        <v>1</v>
      </c>
      <c r="AL11" s="9">
        <f ca="1">IF(Table1[[#This Row],[Profession]]="Health", 1, 0)</f>
        <v>0</v>
      </c>
      <c r="AM11" s="9">
        <f ca="1">IF(Table1[[#This Row],[Profession]]="Construction", 1, 0)</f>
        <v>0</v>
      </c>
      <c r="AN11" s="9">
        <f ca="1">IF(Table1[[#This Row],[Profession]]="IT", 1, 0)</f>
        <v>0</v>
      </c>
      <c r="AO11" s="9">
        <f ca="1">IF(Table1[[#This Row],[Profession]]="Agriculture", 1, 0)</f>
        <v>0</v>
      </c>
      <c r="AP11" s="10">
        <f ca="1">IF(Table1[[#This Row],[Profession]]="General Work", 1, 0)</f>
        <v>0</v>
      </c>
      <c r="AS11">
        <f ca="1">Table1[[#This Row],[Value of Cars]]/Table1[[#This Row],[Number of Cars ]]</f>
        <v>47.607775048980301</v>
      </c>
      <c r="AU11" s="8">
        <f ca="1">IF(Table1[[#This Row],[State]]="Karnataka", Table1[[#This Row],[Income]], 0)</f>
        <v>0</v>
      </c>
      <c r="AV11" s="9">
        <f ca="1">IF(Table1[[#This Row],[State]]="Gujarat", Table1[[#This Row],[Income]], 0)</f>
        <v>0</v>
      </c>
      <c r="AW11" s="9">
        <f ca="1">IF(Table1[[#This Row],[State]]="Andhra Pradesh", Table1[[#This Row],[Income]], 0)</f>
        <v>0</v>
      </c>
      <c r="AX11" s="9">
        <f ca="1">IF(Table1[[#This Row],[State]]="Telangana", Table1[[#This Row],[Income]], 0)</f>
        <v>0</v>
      </c>
      <c r="AY11" s="9">
        <f ca="1">IF(Table1[[#This Row],[State]]="Madhya Pradesh", Table1[[#This Row],[Income]], 0)</f>
        <v>0</v>
      </c>
      <c r="AZ11" s="9">
        <f ca="1">IF(Table1[[#This Row],[State]]="Maharashtra", Table1[[#This Row],[Income]], 0)</f>
        <v>66568</v>
      </c>
      <c r="BA11" s="9">
        <f ca="1">IF(Table1[[#This Row],[State]]="Punjab", Table1[[#This Row],[Income]], 0)</f>
        <v>0</v>
      </c>
      <c r="BB11" s="9">
        <f ca="1">IF(Table1[[#This Row],[State]]="Kerala", Table1[[#This Row],[Income]], 0)</f>
        <v>0</v>
      </c>
      <c r="BC11" s="9">
        <f ca="1">IF(Table1[[#This Row],[State]]="Tamil Nadu", Table1[[#This Row],[Income]], 0)</f>
        <v>0</v>
      </c>
      <c r="BD11" s="9">
        <f ca="1">IF(Table1[[#This Row],[State]]="Rajasthan", Table1[[#This Row],[Income]], 0)</f>
        <v>0</v>
      </c>
      <c r="BE11" s="9">
        <f ca="1">IF(Table1[[#This Row],[State]]="Uttar Pradesh", Table1[[#This Row],[Income]], 0)</f>
        <v>0</v>
      </c>
      <c r="BF11" s="9">
        <f ca="1">IF(Table1[[#This Row],[State]]="Bihar", Table1[[#This Row],[Income]], 0)</f>
        <v>0</v>
      </c>
      <c r="BG11" s="9">
        <f ca="1">IF(Table1[[#This Row],[State]]="West Bengal", Table1[[#This Row],[Income]], 0)</f>
        <v>0</v>
      </c>
      <c r="BH11" s="10">
        <f ca="1">IF(Table1[[#This Row],[State]]="Goa", Table1[[#This Row],[Income]], 0)</f>
        <v>0</v>
      </c>
      <c r="BJ11" s="8">
        <f ca="1">IF(Table1[[#This Row],[Profession]]="Health", Table1[[#This Row],[Income]], 0)</f>
        <v>0</v>
      </c>
      <c r="BK11" s="9">
        <f ca="1">IF(Table1[[#This Row],[Profession]]="Construction", Table1[[#This Row],[Income]], 0)</f>
        <v>0</v>
      </c>
      <c r="BL11" s="9">
        <f ca="1">IF(Table1[[#This Row],[Profession]]="Teaching", Table1[[#This Row],[Income]], 0)</f>
        <v>66568</v>
      </c>
      <c r="BM11" s="9">
        <f ca="1">IF(Table1[[#This Row],[Profession]]="IT", Table1[[#This Row],[Income]], 0)</f>
        <v>0</v>
      </c>
      <c r="BN11" s="9">
        <f ca="1">IF(Table1[[#This Row],[Profession]]="General Work", Table1[[#This Row],[Income]], 0)</f>
        <v>0</v>
      </c>
      <c r="BO11" s="10">
        <f ca="1">IF(Table1[[#This Row],[Profession]]="Agriculture", Table1[[#This Row],[Income]], 0)</f>
        <v>0</v>
      </c>
      <c r="BQ11" s="8">
        <f ca="1">IF(Table1[[#This Row],[Value of debts ]]&gt;Table1[[#This Row],[Income]], 1, 0)</f>
        <v>1</v>
      </c>
      <c r="BR11" s="10"/>
      <c r="BT11">
        <f ca="1">IF(Table1[[#This Row],[Net Worth of person]]&gt;$BU$4, Table1[[#This Row],[Age]], 0)</f>
        <v>26</v>
      </c>
      <c r="CU11">
        <v>7</v>
      </c>
      <c r="CV11" t="s">
        <v>24</v>
      </c>
    </row>
    <row r="12" spans="1:100" x14ac:dyDescent="0.3">
      <c r="A12">
        <f t="shared" ca="1" si="0"/>
        <v>1</v>
      </c>
      <c r="B12" t="str">
        <f t="shared" ca="1" si="1"/>
        <v>Male</v>
      </c>
      <c r="C12">
        <f t="shared" ca="1" si="2"/>
        <v>45</v>
      </c>
      <c r="D12">
        <f t="shared" ca="1" si="3"/>
        <v>2</v>
      </c>
      <c r="E12" t="str">
        <f t="shared" ca="1" si="4"/>
        <v>Construction</v>
      </c>
      <c r="F12">
        <f t="shared" ca="1" si="5"/>
        <v>5</v>
      </c>
      <c r="G12" t="str">
        <f t="shared" ca="1" si="6"/>
        <v>Other</v>
      </c>
      <c r="H12">
        <f t="shared" ca="1" si="7"/>
        <v>1</v>
      </c>
      <c r="I12">
        <f t="shared" ca="1" si="8"/>
        <v>3</v>
      </c>
      <c r="J12">
        <f t="shared" ca="1" si="9"/>
        <v>60613</v>
      </c>
      <c r="K12">
        <f t="shared" ca="1" si="10"/>
        <v>12</v>
      </c>
      <c r="L12" t="str">
        <f t="shared" ca="1" si="11"/>
        <v>Bihar</v>
      </c>
      <c r="M12">
        <f t="shared" ca="1" si="12"/>
        <v>242452</v>
      </c>
      <c r="N12">
        <f t="shared" ca="1" si="13"/>
        <v>148685.00326961681</v>
      </c>
      <c r="O12">
        <f t="shared" ca="1" si="14"/>
        <v>44725.209162995518</v>
      </c>
      <c r="P12">
        <f t="shared" ca="1" si="15"/>
        <v>29668</v>
      </c>
      <c r="Q12">
        <f t="shared" ca="1" si="16"/>
        <v>81585.297104884157</v>
      </c>
      <c r="R12">
        <f t="shared" ca="1" si="17"/>
        <v>37833.622479167963</v>
      </c>
      <c r="S12">
        <f t="shared" ca="1" si="18"/>
        <v>325010.83164216345</v>
      </c>
      <c r="T12">
        <f t="shared" ca="1" si="19"/>
        <v>259938.30037450098</v>
      </c>
      <c r="U12">
        <f t="shared" ca="1" si="20"/>
        <v>65072.531267662474</v>
      </c>
      <c r="W12">
        <f t="shared" ca="1" si="21"/>
        <v>1</v>
      </c>
      <c r="AA12" s="1">
        <f ca="1">Table1[[#This Row],[Mortgage left]]/Table1[[#This Row],[Value of House]]</f>
        <v>0.61325542074149442</v>
      </c>
      <c r="AB12">
        <f t="shared" ca="1" si="22"/>
        <v>0</v>
      </c>
      <c r="AE12">
        <f ca="1">IF(Table1[[#This Row],[Gender]]="male", 1, 0)</f>
        <v>1</v>
      </c>
      <c r="AF12">
        <f ca="1">IF(Table1[[#This Row],[Gender]]="female", 1, 0)</f>
        <v>0</v>
      </c>
      <c r="AK12" s="8">
        <f ca="1">IF(Table1[[#This Row],[Profession]]="Teaching", 1, 0)</f>
        <v>0</v>
      </c>
      <c r="AL12" s="9">
        <f ca="1">IF(Table1[[#This Row],[Profession]]="Health", 1, 0)</f>
        <v>0</v>
      </c>
      <c r="AM12" s="9">
        <f ca="1">IF(Table1[[#This Row],[Profession]]="Construction", 1, 0)</f>
        <v>1</v>
      </c>
      <c r="AN12" s="9">
        <f ca="1">IF(Table1[[#This Row],[Profession]]="IT", 1, 0)</f>
        <v>0</v>
      </c>
      <c r="AO12" s="9">
        <f ca="1">IF(Table1[[#This Row],[Profession]]="Agriculture", 1, 0)</f>
        <v>0</v>
      </c>
      <c r="AP12" s="10">
        <f ca="1">IF(Table1[[#This Row],[Profession]]="General Work", 1, 0)</f>
        <v>0</v>
      </c>
      <c r="AS12">
        <f ca="1">Table1[[#This Row],[Value of Cars]]/Table1[[#This Row],[Number of Cars ]]</f>
        <v>14908.403054331839</v>
      </c>
      <c r="AU12" s="8">
        <f ca="1">IF(Table1[[#This Row],[State]]="Karnataka", Table1[[#This Row],[Income]], 0)</f>
        <v>0</v>
      </c>
      <c r="AV12" s="9">
        <f ca="1">IF(Table1[[#This Row],[State]]="Gujarat", Table1[[#This Row],[Income]], 0)</f>
        <v>0</v>
      </c>
      <c r="AW12" s="9">
        <f ca="1">IF(Table1[[#This Row],[State]]="Andhra Pradesh", Table1[[#This Row],[Income]], 0)</f>
        <v>0</v>
      </c>
      <c r="AX12" s="9">
        <f ca="1">IF(Table1[[#This Row],[State]]="Telangana", Table1[[#This Row],[Income]], 0)</f>
        <v>0</v>
      </c>
      <c r="AY12" s="9">
        <f ca="1">IF(Table1[[#This Row],[State]]="Madhya Pradesh", Table1[[#This Row],[Income]], 0)</f>
        <v>0</v>
      </c>
      <c r="AZ12" s="9">
        <f ca="1">IF(Table1[[#This Row],[State]]="Maharashtra", Table1[[#This Row],[Income]], 0)</f>
        <v>0</v>
      </c>
      <c r="BA12" s="9">
        <f ca="1">IF(Table1[[#This Row],[State]]="Punjab", Table1[[#This Row],[Income]], 0)</f>
        <v>0</v>
      </c>
      <c r="BB12" s="9">
        <f ca="1">IF(Table1[[#This Row],[State]]="Kerala", Table1[[#This Row],[Income]], 0)</f>
        <v>0</v>
      </c>
      <c r="BC12" s="9">
        <f ca="1">IF(Table1[[#This Row],[State]]="Tamil Nadu", Table1[[#This Row],[Income]], 0)</f>
        <v>0</v>
      </c>
      <c r="BD12" s="9">
        <f ca="1">IF(Table1[[#This Row],[State]]="Rajasthan", Table1[[#This Row],[Income]], 0)</f>
        <v>0</v>
      </c>
      <c r="BE12" s="9">
        <f ca="1">IF(Table1[[#This Row],[State]]="Uttar Pradesh", Table1[[#This Row],[Income]], 0)</f>
        <v>0</v>
      </c>
      <c r="BF12" s="9">
        <f ca="1">IF(Table1[[#This Row],[State]]="Bihar", Table1[[#This Row],[Income]], 0)</f>
        <v>60613</v>
      </c>
      <c r="BG12" s="9">
        <f ca="1">IF(Table1[[#This Row],[State]]="West Bengal", Table1[[#This Row],[Income]], 0)</f>
        <v>0</v>
      </c>
      <c r="BH12" s="10">
        <f ca="1">IF(Table1[[#This Row],[State]]="Goa", Table1[[#This Row],[Income]], 0)</f>
        <v>0</v>
      </c>
      <c r="BJ12" s="8">
        <f ca="1">IF(Table1[[#This Row],[Profession]]="Health", Table1[[#This Row],[Income]], 0)</f>
        <v>0</v>
      </c>
      <c r="BK12" s="9">
        <f ca="1">IF(Table1[[#This Row],[Profession]]="Construction", Table1[[#This Row],[Income]], 0)</f>
        <v>60613</v>
      </c>
      <c r="BL12" s="9">
        <f ca="1">IF(Table1[[#This Row],[Profession]]="Teaching", Table1[[#This Row],[Income]], 0)</f>
        <v>0</v>
      </c>
      <c r="BM12" s="9">
        <f ca="1">IF(Table1[[#This Row],[Profession]]="IT", Table1[[#This Row],[Income]], 0)</f>
        <v>0</v>
      </c>
      <c r="BN12" s="9">
        <f ca="1">IF(Table1[[#This Row],[Profession]]="General Work", Table1[[#This Row],[Income]], 0)</f>
        <v>0</v>
      </c>
      <c r="BO12" s="10">
        <f ca="1">IF(Table1[[#This Row],[Profession]]="Agriculture", Table1[[#This Row],[Income]], 0)</f>
        <v>0</v>
      </c>
      <c r="BQ12" s="8">
        <f ca="1">IF(Table1[[#This Row],[Value of debts ]]&gt;Table1[[#This Row],[Income]], 1, 0)</f>
        <v>1</v>
      </c>
      <c r="BR12" s="10"/>
      <c r="BT12">
        <f ca="1">IF(Table1[[#This Row],[Net Worth of person]]&gt;$BU$4, Table1[[#This Row],[Age]], 0)</f>
        <v>0</v>
      </c>
      <c r="CU12">
        <v>8</v>
      </c>
      <c r="CV12" t="s">
        <v>25</v>
      </c>
    </row>
    <row r="13" spans="1:100" x14ac:dyDescent="0.3">
      <c r="A13">
        <f t="shared" ca="1" si="0"/>
        <v>1</v>
      </c>
      <c r="B13" t="str">
        <f t="shared" ca="1" si="1"/>
        <v>Male</v>
      </c>
      <c r="C13">
        <f t="shared" ca="1" si="2"/>
        <v>41</v>
      </c>
      <c r="D13">
        <f t="shared" ca="1" si="3"/>
        <v>5</v>
      </c>
      <c r="E13" t="str">
        <f t="shared" ca="1" si="4"/>
        <v>General Work</v>
      </c>
      <c r="F13">
        <f t="shared" ca="1" si="5"/>
        <v>1</v>
      </c>
      <c r="G13" t="str">
        <f t="shared" ca="1" si="6"/>
        <v>High School</v>
      </c>
      <c r="H13">
        <f t="shared" ca="1" si="7"/>
        <v>0</v>
      </c>
      <c r="I13">
        <f t="shared" ca="1" si="8"/>
        <v>3</v>
      </c>
      <c r="J13">
        <f t="shared" ca="1" si="9"/>
        <v>54799</v>
      </c>
      <c r="K13">
        <f t="shared" ca="1" si="10"/>
        <v>12</v>
      </c>
      <c r="L13" t="str">
        <f t="shared" ca="1" si="11"/>
        <v>Bihar</v>
      </c>
      <c r="M13">
        <f t="shared" ca="1" si="12"/>
        <v>273995</v>
      </c>
      <c r="N13">
        <f t="shared" ca="1" si="13"/>
        <v>141830.83977916423</v>
      </c>
      <c r="O13">
        <f t="shared" ca="1" si="14"/>
        <v>10971.599653978128</v>
      </c>
      <c r="P13">
        <f t="shared" ca="1" si="15"/>
        <v>480</v>
      </c>
      <c r="Q13">
        <f t="shared" ca="1" si="16"/>
        <v>21809.867466488995</v>
      </c>
      <c r="R13">
        <f t="shared" ca="1" si="17"/>
        <v>30897.162144642869</v>
      </c>
      <c r="S13">
        <f t="shared" ca="1" si="18"/>
        <v>315863.76179862098</v>
      </c>
      <c r="T13">
        <f t="shared" ca="1" si="19"/>
        <v>164120.70724565323</v>
      </c>
      <c r="U13">
        <f t="shared" ca="1" si="20"/>
        <v>151743.05455296775</v>
      </c>
      <c r="W13">
        <f t="shared" ca="1" si="21"/>
        <v>1</v>
      </c>
      <c r="AA13" s="1">
        <f ca="1">Table1[[#This Row],[Mortgage left]]/Table1[[#This Row],[Value of House]]</f>
        <v>0.51764024810366693</v>
      </c>
      <c r="AB13">
        <f t="shared" ca="1" si="22"/>
        <v>0</v>
      </c>
      <c r="AE13">
        <f ca="1">IF(Table1[[#This Row],[Gender]]="male", 1, 0)</f>
        <v>1</v>
      </c>
      <c r="AF13">
        <f ca="1">IF(Table1[[#This Row],[Gender]]="female", 1, 0)</f>
        <v>0</v>
      </c>
      <c r="AK13" s="8">
        <f ca="1">IF(Table1[[#This Row],[Profession]]="Teaching", 1, 0)</f>
        <v>0</v>
      </c>
      <c r="AL13" s="9">
        <f ca="1">IF(Table1[[#This Row],[Profession]]="Health", 1, 0)</f>
        <v>0</v>
      </c>
      <c r="AM13" s="9">
        <f ca="1">IF(Table1[[#This Row],[Profession]]="Construction", 1, 0)</f>
        <v>0</v>
      </c>
      <c r="AN13" s="9">
        <f ca="1">IF(Table1[[#This Row],[Profession]]="IT", 1, 0)</f>
        <v>0</v>
      </c>
      <c r="AO13" s="9">
        <f ca="1">IF(Table1[[#This Row],[Profession]]="Agriculture", 1, 0)</f>
        <v>0</v>
      </c>
      <c r="AP13" s="10">
        <f ca="1">IF(Table1[[#This Row],[Profession]]="General Work", 1, 0)</f>
        <v>1</v>
      </c>
      <c r="AS13">
        <f ca="1">Table1[[#This Row],[Value of Cars]]/Table1[[#This Row],[Number of Cars ]]</f>
        <v>3657.199884659376</v>
      </c>
      <c r="AU13" s="8">
        <f ca="1">IF(Table1[[#This Row],[State]]="Karnataka", Table1[[#This Row],[Income]], 0)</f>
        <v>0</v>
      </c>
      <c r="AV13" s="9">
        <f ca="1">IF(Table1[[#This Row],[State]]="Gujarat", Table1[[#This Row],[Income]], 0)</f>
        <v>0</v>
      </c>
      <c r="AW13" s="9">
        <f ca="1">IF(Table1[[#This Row],[State]]="Andhra Pradesh", Table1[[#This Row],[Income]], 0)</f>
        <v>0</v>
      </c>
      <c r="AX13" s="9">
        <f ca="1">IF(Table1[[#This Row],[State]]="Telangana", Table1[[#This Row],[Income]], 0)</f>
        <v>0</v>
      </c>
      <c r="AY13" s="9">
        <f ca="1">IF(Table1[[#This Row],[State]]="Madhya Pradesh", Table1[[#This Row],[Income]], 0)</f>
        <v>0</v>
      </c>
      <c r="AZ13" s="9">
        <f ca="1">IF(Table1[[#This Row],[State]]="Maharashtra", Table1[[#This Row],[Income]], 0)</f>
        <v>0</v>
      </c>
      <c r="BA13" s="9">
        <f ca="1">IF(Table1[[#This Row],[State]]="Punjab", Table1[[#This Row],[Income]], 0)</f>
        <v>0</v>
      </c>
      <c r="BB13" s="9">
        <f ca="1">IF(Table1[[#This Row],[State]]="Kerala", Table1[[#This Row],[Income]], 0)</f>
        <v>0</v>
      </c>
      <c r="BC13" s="9">
        <f ca="1">IF(Table1[[#This Row],[State]]="Tamil Nadu", Table1[[#This Row],[Income]], 0)</f>
        <v>0</v>
      </c>
      <c r="BD13" s="9">
        <f ca="1">IF(Table1[[#This Row],[State]]="Rajasthan", Table1[[#This Row],[Income]], 0)</f>
        <v>0</v>
      </c>
      <c r="BE13" s="9">
        <f ca="1">IF(Table1[[#This Row],[State]]="Uttar Pradesh", Table1[[#This Row],[Income]], 0)</f>
        <v>0</v>
      </c>
      <c r="BF13" s="9">
        <f ca="1">IF(Table1[[#This Row],[State]]="Bihar", Table1[[#This Row],[Income]], 0)</f>
        <v>54799</v>
      </c>
      <c r="BG13" s="9">
        <f ca="1">IF(Table1[[#This Row],[State]]="West Bengal", Table1[[#This Row],[Income]], 0)</f>
        <v>0</v>
      </c>
      <c r="BH13" s="10">
        <f ca="1">IF(Table1[[#This Row],[State]]="Goa", Table1[[#This Row],[Income]], 0)</f>
        <v>0</v>
      </c>
      <c r="BJ13" s="8">
        <f ca="1">IF(Table1[[#This Row],[Profession]]="Health", Table1[[#This Row],[Income]], 0)</f>
        <v>0</v>
      </c>
      <c r="BK13" s="9">
        <f ca="1">IF(Table1[[#This Row],[Profession]]="Construction", Table1[[#This Row],[Income]], 0)</f>
        <v>0</v>
      </c>
      <c r="BL13" s="9">
        <f ca="1">IF(Table1[[#This Row],[Profession]]="Teaching", Table1[[#This Row],[Income]], 0)</f>
        <v>0</v>
      </c>
      <c r="BM13" s="9">
        <f ca="1">IF(Table1[[#This Row],[Profession]]="IT", Table1[[#This Row],[Income]], 0)</f>
        <v>0</v>
      </c>
      <c r="BN13" s="9">
        <f ca="1">IF(Table1[[#This Row],[Profession]]="General Work", Table1[[#This Row],[Income]], 0)</f>
        <v>54799</v>
      </c>
      <c r="BO13" s="10">
        <f ca="1">IF(Table1[[#This Row],[Profession]]="Agriculture", Table1[[#This Row],[Income]], 0)</f>
        <v>0</v>
      </c>
      <c r="BQ13" s="8">
        <f ca="1">IF(Table1[[#This Row],[Value of debts ]]&gt;Table1[[#This Row],[Income]], 1, 0)</f>
        <v>1</v>
      </c>
      <c r="BR13" s="10"/>
      <c r="BT13">
        <f ca="1">IF(Table1[[#This Row],[Net Worth of person]]&gt;$BU$4, Table1[[#This Row],[Age]], 0)</f>
        <v>41</v>
      </c>
      <c r="CU13">
        <v>9</v>
      </c>
      <c r="CV13" t="s">
        <v>26</v>
      </c>
    </row>
    <row r="14" spans="1:100" x14ac:dyDescent="0.3">
      <c r="A14">
        <f t="shared" ca="1" si="0"/>
        <v>1</v>
      </c>
      <c r="B14" t="str">
        <f t="shared" ca="1" si="1"/>
        <v>Male</v>
      </c>
      <c r="C14">
        <f t="shared" ca="1" si="2"/>
        <v>29</v>
      </c>
      <c r="D14">
        <f t="shared" ca="1" si="3"/>
        <v>4</v>
      </c>
      <c r="E14" t="str">
        <f t="shared" ca="1" si="4"/>
        <v>IT</v>
      </c>
      <c r="F14">
        <f t="shared" ca="1" si="5"/>
        <v>5</v>
      </c>
      <c r="G14" t="str">
        <f t="shared" ca="1" si="6"/>
        <v>Other</v>
      </c>
      <c r="H14">
        <f t="shared" ca="1" si="7"/>
        <v>1</v>
      </c>
      <c r="I14">
        <f t="shared" ca="1" si="8"/>
        <v>1</v>
      </c>
      <c r="J14">
        <f t="shared" ca="1" si="9"/>
        <v>77278</v>
      </c>
      <c r="K14">
        <f t="shared" ca="1" si="10"/>
        <v>8</v>
      </c>
      <c r="L14" t="str">
        <f t="shared" ca="1" si="11"/>
        <v>Kerala</v>
      </c>
      <c r="M14">
        <f t="shared" ca="1" si="12"/>
        <v>463668</v>
      </c>
      <c r="N14">
        <f t="shared" ca="1" si="13"/>
        <v>79391.230627547659</v>
      </c>
      <c r="O14">
        <f t="shared" ca="1" si="14"/>
        <v>21787.351273302978</v>
      </c>
      <c r="P14">
        <f t="shared" ca="1" si="15"/>
        <v>9980</v>
      </c>
      <c r="Q14">
        <f t="shared" ca="1" si="16"/>
        <v>120507.03365086952</v>
      </c>
      <c r="R14">
        <f t="shared" ca="1" si="17"/>
        <v>57914.081884541236</v>
      </c>
      <c r="S14">
        <f t="shared" ca="1" si="18"/>
        <v>543369.43315784424</v>
      </c>
      <c r="T14">
        <f t="shared" ca="1" si="19"/>
        <v>209878.26427841716</v>
      </c>
      <c r="U14">
        <f t="shared" ca="1" si="20"/>
        <v>333491.16887942707</v>
      </c>
      <c r="W14">
        <f t="shared" ca="1" si="21"/>
        <v>1</v>
      </c>
      <c r="AA14" s="1">
        <f ca="1">Table1[[#This Row],[Mortgage left]]/Table1[[#This Row],[Value of House]]</f>
        <v>0.17122430408729447</v>
      </c>
      <c r="AB14">
        <f t="shared" ca="1" si="22"/>
        <v>1</v>
      </c>
      <c r="AE14">
        <f ca="1">IF(Table1[[#This Row],[Gender]]="male", 1, 0)</f>
        <v>1</v>
      </c>
      <c r="AF14">
        <f ca="1">IF(Table1[[#This Row],[Gender]]="female", 1, 0)</f>
        <v>0</v>
      </c>
      <c r="AK14" s="8">
        <f ca="1">IF(Table1[[#This Row],[Profession]]="Teaching", 1, 0)</f>
        <v>0</v>
      </c>
      <c r="AL14" s="9">
        <f ca="1">IF(Table1[[#This Row],[Profession]]="Health", 1, 0)</f>
        <v>0</v>
      </c>
      <c r="AM14" s="9">
        <f ca="1">IF(Table1[[#This Row],[Profession]]="Construction", 1, 0)</f>
        <v>0</v>
      </c>
      <c r="AN14" s="9">
        <f ca="1">IF(Table1[[#This Row],[Profession]]="IT", 1, 0)</f>
        <v>1</v>
      </c>
      <c r="AO14" s="9">
        <f ca="1">IF(Table1[[#This Row],[Profession]]="Agriculture", 1, 0)</f>
        <v>0</v>
      </c>
      <c r="AP14" s="10">
        <f ca="1">IF(Table1[[#This Row],[Profession]]="General Work", 1, 0)</f>
        <v>0</v>
      </c>
      <c r="AS14">
        <f ca="1">Table1[[#This Row],[Value of Cars]]/Table1[[#This Row],[Number of Cars ]]</f>
        <v>21787.351273302978</v>
      </c>
      <c r="AU14" s="8">
        <f ca="1">IF(Table1[[#This Row],[State]]="Karnataka", Table1[[#This Row],[Income]], 0)</f>
        <v>0</v>
      </c>
      <c r="AV14" s="9">
        <f ca="1">IF(Table1[[#This Row],[State]]="Gujarat", Table1[[#This Row],[Income]], 0)</f>
        <v>0</v>
      </c>
      <c r="AW14" s="9">
        <f ca="1">IF(Table1[[#This Row],[State]]="Andhra Pradesh", Table1[[#This Row],[Income]], 0)</f>
        <v>0</v>
      </c>
      <c r="AX14" s="9">
        <f ca="1">IF(Table1[[#This Row],[State]]="Telangana", Table1[[#This Row],[Income]], 0)</f>
        <v>0</v>
      </c>
      <c r="AY14" s="9">
        <f ca="1">IF(Table1[[#This Row],[State]]="Madhya Pradesh", Table1[[#This Row],[Income]], 0)</f>
        <v>0</v>
      </c>
      <c r="AZ14" s="9">
        <f ca="1">IF(Table1[[#This Row],[State]]="Maharashtra", Table1[[#This Row],[Income]], 0)</f>
        <v>0</v>
      </c>
      <c r="BA14" s="9">
        <f ca="1">IF(Table1[[#This Row],[State]]="Punjab", Table1[[#This Row],[Income]], 0)</f>
        <v>0</v>
      </c>
      <c r="BB14" s="9">
        <f ca="1">IF(Table1[[#This Row],[State]]="Kerala", Table1[[#This Row],[Income]], 0)</f>
        <v>77278</v>
      </c>
      <c r="BC14" s="9">
        <f ca="1">IF(Table1[[#This Row],[State]]="Tamil Nadu", Table1[[#This Row],[Income]], 0)</f>
        <v>0</v>
      </c>
      <c r="BD14" s="9">
        <f ca="1">IF(Table1[[#This Row],[State]]="Rajasthan", Table1[[#This Row],[Income]], 0)</f>
        <v>0</v>
      </c>
      <c r="BE14" s="9">
        <f ca="1">IF(Table1[[#This Row],[State]]="Uttar Pradesh", Table1[[#This Row],[Income]], 0)</f>
        <v>0</v>
      </c>
      <c r="BF14" s="9">
        <f ca="1">IF(Table1[[#This Row],[State]]="Bihar", Table1[[#This Row],[Income]], 0)</f>
        <v>0</v>
      </c>
      <c r="BG14" s="9">
        <f ca="1">IF(Table1[[#This Row],[State]]="West Bengal", Table1[[#This Row],[Income]], 0)</f>
        <v>0</v>
      </c>
      <c r="BH14" s="10">
        <f ca="1">IF(Table1[[#This Row],[State]]="Goa", Table1[[#This Row],[Income]], 0)</f>
        <v>0</v>
      </c>
      <c r="BJ14" s="8">
        <f ca="1">IF(Table1[[#This Row],[Profession]]="Health", Table1[[#This Row],[Income]], 0)</f>
        <v>0</v>
      </c>
      <c r="BK14" s="9">
        <f ca="1">IF(Table1[[#This Row],[Profession]]="Construction", Table1[[#This Row],[Income]], 0)</f>
        <v>0</v>
      </c>
      <c r="BL14" s="9">
        <f ca="1">IF(Table1[[#This Row],[Profession]]="Teaching", Table1[[#This Row],[Income]], 0)</f>
        <v>0</v>
      </c>
      <c r="BM14" s="9">
        <f ca="1">IF(Table1[[#This Row],[Profession]]="IT", Table1[[#This Row],[Income]], 0)</f>
        <v>77278</v>
      </c>
      <c r="BN14" s="9">
        <f ca="1">IF(Table1[[#This Row],[Profession]]="General Work", Table1[[#This Row],[Income]], 0)</f>
        <v>0</v>
      </c>
      <c r="BO14" s="10">
        <f ca="1">IF(Table1[[#This Row],[Profession]]="Agriculture", Table1[[#This Row],[Income]], 0)</f>
        <v>0</v>
      </c>
      <c r="BQ14" s="8">
        <f ca="1">IF(Table1[[#This Row],[Value of debts ]]&gt;Table1[[#This Row],[Income]], 1, 0)</f>
        <v>1</v>
      </c>
      <c r="BR14" s="10"/>
      <c r="BT14">
        <f ca="1">IF(Table1[[#This Row],[Net Worth of person]]&gt;$BU$4, Table1[[#This Row],[Age]], 0)</f>
        <v>29</v>
      </c>
      <c r="CU14">
        <v>10</v>
      </c>
      <c r="CV14" t="s">
        <v>27</v>
      </c>
    </row>
    <row r="15" spans="1:100" x14ac:dyDescent="0.3">
      <c r="A15">
        <f t="shared" ca="1" si="0"/>
        <v>1</v>
      </c>
      <c r="B15" t="str">
        <f t="shared" ca="1" si="1"/>
        <v>Male</v>
      </c>
      <c r="C15">
        <f t="shared" ca="1" si="2"/>
        <v>38</v>
      </c>
      <c r="D15">
        <f t="shared" ca="1" si="3"/>
        <v>4</v>
      </c>
      <c r="E15" t="str">
        <f t="shared" ca="1" si="4"/>
        <v>IT</v>
      </c>
      <c r="F15">
        <f t="shared" ca="1" si="5"/>
        <v>2</v>
      </c>
      <c r="G15" t="str">
        <f t="shared" ca="1" si="6"/>
        <v>College</v>
      </c>
      <c r="H15">
        <f t="shared" ca="1" si="7"/>
        <v>3</v>
      </c>
      <c r="I15">
        <f t="shared" ca="1" si="8"/>
        <v>2</v>
      </c>
      <c r="J15">
        <f t="shared" ca="1" si="9"/>
        <v>82590</v>
      </c>
      <c r="K15">
        <f t="shared" ca="1" si="10"/>
        <v>14</v>
      </c>
      <c r="L15" t="str">
        <f t="shared" ca="1" si="11"/>
        <v>Goa</v>
      </c>
      <c r="M15">
        <f t="shared" ca="1" si="12"/>
        <v>412950</v>
      </c>
      <c r="N15">
        <f t="shared" ca="1" si="13"/>
        <v>401839.5836840347</v>
      </c>
      <c r="O15">
        <f t="shared" ca="1" si="14"/>
        <v>54293.462738338538</v>
      </c>
      <c r="P15">
        <f t="shared" ca="1" si="15"/>
        <v>34639</v>
      </c>
      <c r="Q15">
        <f t="shared" ca="1" si="16"/>
        <v>103447.09406385347</v>
      </c>
      <c r="R15">
        <f t="shared" ca="1" si="17"/>
        <v>36555.929798929908</v>
      </c>
      <c r="S15">
        <f t="shared" ca="1" si="18"/>
        <v>503799.3925372684</v>
      </c>
      <c r="T15">
        <f t="shared" ca="1" si="19"/>
        <v>539925.67774788814</v>
      </c>
      <c r="U15">
        <f t="shared" ca="1" si="20"/>
        <v>-36126.285210619739</v>
      </c>
      <c r="W15">
        <f t="shared" ca="1" si="21"/>
        <v>1</v>
      </c>
      <c r="AA15" s="1">
        <f ca="1">Table1[[#This Row],[Mortgage left]]/Table1[[#This Row],[Value of House]]</f>
        <v>0.97309500831586082</v>
      </c>
      <c r="AB15">
        <f t="shared" ca="1" si="22"/>
        <v>0</v>
      </c>
      <c r="AE15">
        <f ca="1">IF(Table1[[#This Row],[Gender]]="male", 1, 0)</f>
        <v>1</v>
      </c>
      <c r="AF15">
        <f ca="1">IF(Table1[[#This Row],[Gender]]="female", 1, 0)</f>
        <v>0</v>
      </c>
      <c r="AK15" s="8">
        <f ca="1">IF(Table1[[#This Row],[Profession]]="Teaching", 1, 0)</f>
        <v>0</v>
      </c>
      <c r="AL15" s="9">
        <f ca="1">IF(Table1[[#This Row],[Profession]]="Health", 1, 0)</f>
        <v>0</v>
      </c>
      <c r="AM15" s="9">
        <f ca="1">IF(Table1[[#This Row],[Profession]]="Construction", 1, 0)</f>
        <v>0</v>
      </c>
      <c r="AN15" s="9">
        <f ca="1">IF(Table1[[#This Row],[Profession]]="IT", 1, 0)</f>
        <v>1</v>
      </c>
      <c r="AO15" s="9">
        <f ca="1">IF(Table1[[#This Row],[Profession]]="Agriculture", 1, 0)</f>
        <v>0</v>
      </c>
      <c r="AP15" s="10">
        <f ca="1">IF(Table1[[#This Row],[Profession]]="General Work", 1, 0)</f>
        <v>0</v>
      </c>
      <c r="AS15">
        <f ca="1">Table1[[#This Row],[Value of Cars]]/Table1[[#This Row],[Number of Cars ]]</f>
        <v>27146.731369169269</v>
      </c>
      <c r="AU15" s="8">
        <f ca="1">IF(Table1[[#This Row],[State]]="Karnataka", Table1[[#This Row],[Income]], 0)</f>
        <v>0</v>
      </c>
      <c r="AV15" s="9">
        <f ca="1">IF(Table1[[#This Row],[State]]="Gujarat", Table1[[#This Row],[Income]], 0)</f>
        <v>0</v>
      </c>
      <c r="AW15" s="9">
        <f ca="1">IF(Table1[[#This Row],[State]]="Andhra Pradesh", Table1[[#This Row],[Income]], 0)</f>
        <v>0</v>
      </c>
      <c r="AX15" s="9">
        <f ca="1">IF(Table1[[#This Row],[State]]="Telangana", Table1[[#This Row],[Income]], 0)</f>
        <v>0</v>
      </c>
      <c r="AY15" s="9">
        <f ca="1">IF(Table1[[#This Row],[State]]="Madhya Pradesh", Table1[[#This Row],[Income]], 0)</f>
        <v>0</v>
      </c>
      <c r="AZ15" s="9">
        <f ca="1">IF(Table1[[#This Row],[State]]="Maharashtra", Table1[[#This Row],[Income]], 0)</f>
        <v>0</v>
      </c>
      <c r="BA15" s="9">
        <f ca="1">IF(Table1[[#This Row],[State]]="Punjab", Table1[[#This Row],[Income]], 0)</f>
        <v>0</v>
      </c>
      <c r="BB15" s="9">
        <f ca="1">IF(Table1[[#This Row],[State]]="Kerala", Table1[[#This Row],[Income]], 0)</f>
        <v>0</v>
      </c>
      <c r="BC15" s="9">
        <f ca="1">IF(Table1[[#This Row],[State]]="Tamil Nadu", Table1[[#This Row],[Income]], 0)</f>
        <v>0</v>
      </c>
      <c r="BD15" s="9">
        <f ca="1">IF(Table1[[#This Row],[State]]="Rajasthan", Table1[[#This Row],[Income]], 0)</f>
        <v>0</v>
      </c>
      <c r="BE15" s="9">
        <f ca="1">IF(Table1[[#This Row],[State]]="Uttar Pradesh", Table1[[#This Row],[Income]], 0)</f>
        <v>0</v>
      </c>
      <c r="BF15" s="9">
        <f ca="1">IF(Table1[[#This Row],[State]]="Bihar", Table1[[#This Row],[Income]], 0)</f>
        <v>0</v>
      </c>
      <c r="BG15" s="9">
        <f ca="1">IF(Table1[[#This Row],[State]]="West Bengal", Table1[[#This Row],[Income]], 0)</f>
        <v>0</v>
      </c>
      <c r="BH15" s="10">
        <f ca="1">IF(Table1[[#This Row],[State]]="Goa", Table1[[#This Row],[Income]], 0)</f>
        <v>82590</v>
      </c>
      <c r="BJ15" s="8">
        <f ca="1">IF(Table1[[#This Row],[Profession]]="Health", Table1[[#This Row],[Income]], 0)</f>
        <v>0</v>
      </c>
      <c r="BK15" s="9">
        <f ca="1">IF(Table1[[#This Row],[Profession]]="Construction", Table1[[#This Row],[Income]], 0)</f>
        <v>0</v>
      </c>
      <c r="BL15" s="9">
        <f ca="1">IF(Table1[[#This Row],[Profession]]="Teaching", Table1[[#This Row],[Income]], 0)</f>
        <v>0</v>
      </c>
      <c r="BM15" s="9">
        <f ca="1">IF(Table1[[#This Row],[Profession]]="IT", Table1[[#This Row],[Income]], 0)</f>
        <v>82590</v>
      </c>
      <c r="BN15" s="9">
        <f ca="1">IF(Table1[[#This Row],[Profession]]="General Work", Table1[[#This Row],[Income]], 0)</f>
        <v>0</v>
      </c>
      <c r="BO15" s="10">
        <f ca="1">IF(Table1[[#This Row],[Profession]]="Agriculture", Table1[[#This Row],[Income]], 0)</f>
        <v>0</v>
      </c>
      <c r="BQ15" s="8">
        <f ca="1">IF(Table1[[#This Row],[Value of debts ]]&gt;Table1[[#This Row],[Income]], 1, 0)</f>
        <v>1</v>
      </c>
      <c r="BR15" s="10"/>
      <c r="BT15">
        <f ca="1">IF(Table1[[#This Row],[Net Worth of person]]&gt;$BU$4, Table1[[#This Row],[Age]], 0)</f>
        <v>0</v>
      </c>
      <c r="CU15">
        <v>11</v>
      </c>
      <c r="CV15" t="s">
        <v>28</v>
      </c>
    </row>
    <row r="16" spans="1:100" x14ac:dyDescent="0.3">
      <c r="A16">
        <f t="shared" ca="1" si="0"/>
        <v>2</v>
      </c>
      <c r="B16" t="str">
        <f t="shared" ca="1" si="1"/>
        <v>Female</v>
      </c>
      <c r="C16">
        <f t="shared" ca="1" si="2"/>
        <v>25</v>
      </c>
      <c r="D16">
        <f t="shared" ca="1" si="3"/>
        <v>3</v>
      </c>
      <c r="E16" t="str">
        <f t="shared" ca="1" si="4"/>
        <v>Teaching</v>
      </c>
      <c r="F16">
        <f t="shared" ca="1" si="5"/>
        <v>2</v>
      </c>
      <c r="G16" t="str">
        <f t="shared" ca="1" si="6"/>
        <v>College</v>
      </c>
      <c r="H16">
        <f t="shared" ca="1" si="7"/>
        <v>3</v>
      </c>
      <c r="I16">
        <f t="shared" ca="1" si="8"/>
        <v>1</v>
      </c>
      <c r="J16">
        <f t="shared" ca="1" si="9"/>
        <v>57865</v>
      </c>
      <c r="K16">
        <f t="shared" ca="1" si="10"/>
        <v>3</v>
      </c>
      <c r="L16" t="str">
        <f t="shared" ca="1" si="11"/>
        <v>Andhra Pradesh</v>
      </c>
      <c r="M16">
        <f t="shared" ca="1" si="12"/>
        <v>231460</v>
      </c>
      <c r="N16">
        <f t="shared" ca="1" si="13"/>
        <v>74868.849815473965</v>
      </c>
      <c r="O16">
        <f t="shared" ca="1" si="14"/>
        <v>12188.154879263318</v>
      </c>
      <c r="P16">
        <f t="shared" ca="1" si="15"/>
        <v>9555</v>
      </c>
      <c r="Q16">
        <f t="shared" ca="1" si="16"/>
        <v>2738.895725006832</v>
      </c>
      <c r="R16">
        <f t="shared" ca="1" si="17"/>
        <v>67894.371192581297</v>
      </c>
      <c r="S16">
        <f t="shared" ca="1" si="18"/>
        <v>311542.52607184462</v>
      </c>
      <c r="T16">
        <f t="shared" ca="1" si="19"/>
        <v>87162.745540480799</v>
      </c>
      <c r="U16">
        <f t="shared" ca="1" si="20"/>
        <v>224379.78053136382</v>
      </c>
      <c r="W16">
        <f t="shared" ca="1" si="21"/>
        <v>1</v>
      </c>
      <c r="AA16" s="1">
        <f ca="1">Table1[[#This Row],[Mortgage left]]/Table1[[#This Row],[Value of House]]</f>
        <v>0.32346344861087861</v>
      </c>
      <c r="AB16">
        <f t="shared" ca="1" si="22"/>
        <v>1</v>
      </c>
      <c r="AE16">
        <f ca="1">IF(Table1[[#This Row],[Gender]]="male", 1, 0)</f>
        <v>0</v>
      </c>
      <c r="AF16">
        <f ca="1">IF(Table1[[#This Row],[Gender]]="female", 1, 0)</f>
        <v>1</v>
      </c>
      <c r="AK16" s="8">
        <f ca="1">IF(Table1[[#This Row],[Profession]]="Teaching", 1, 0)</f>
        <v>1</v>
      </c>
      <c r="AL16" s="9">
        <f ca="1">IF(Table1[[#This Row],[Profession]]="Health", 1, 0)</f>
        <v>0</v>
      </c>
      <c r="AM16" s="9">
        <f ca="1">IF(Table1[[#This Row],[Profession]]="Construction", 1, 0)</f>
        <v>0</v>
      </c>
      <c r="AN16" s="9">
        <f ca="1">IF(Table1[[#This Row],[Profession]]="IT", 1, 0)</f>
        <v>0</v>
      </c>
      <c r="AO16" s="9">
        <f ca="1">IF(Table1[[#This Row],[Profession]]="Agriculture", 1, 0)</f>
        <v>0</v>
      </c>
      <c r="AP16" s="10">
        <f ca="1">IF(Table1[[#This Row],[Profession]]="General Work", 1, 0)</f>
        <v>0</v>
      </c>
      <c r="AS16">
        <f ca="1">Table1[[#This Row],[Value of Cars]]/Table1[[#This Row],[Number of Cars ]]</f>
        <v>12188.154879263318</v>
      </c>
      <c r="AU16" s="8">
        <f ca="1">IF(Table1[[#This Row],[State]]="Karnataka", Table1[[#This Row],[Income]], 0)</f>
        <v>0</v>
      </c>
      <c r="AV16" s="9">
        <f ca="1">IF(Table1[[#This Row],[State]]="Gujarat", Table1[[#This Row],[Income]], 0)</f>
        <v>0</v>
      </c>
      <c r="AW16" s="9">
        <f ca="1">IF(Table1[[#This Row],[State]]="Andhra Pradesh", Table1[[#This Row],[Income]], 0)</f>
        <v>57865</v>
      </c>
      <c r="AX16" s="9">
        <f ca="1">IF(Table1[[#This Row],[State]]="Telangana", Table1[[#This Row],[Income]], 0)</f>
        <v>0</v>
      </c>
      <c r="AY16" s="9">
        <f ca="1">IF(Table1[[#This Row],[State]]="Madhya Pradesh", Table1[[#This Row],[Income]], 0)</f>
        <v>0</v>
      </c>
      <c r="AZ16" s="9">
        <f ca="1">IF(Table1[[#This Row],[State]]="Maharashtra", Table1[[#This Row],[Income]], 0)</f>
        <v>0</v>
      </c>
      <c r="BA16" s="9">
        <f ca="1">IF(Table1[[#This Row],[State]]="Punjab", Table1[[#This Row],[Income]], 0)</f>
        <v>0</v>
      </c>
      <c r="BB16" s="9">
        <f ca="1">IF(Table1[[#This Row],[State]]="Kerala", Table1[[#This Row],[Income]], 0)</f>
        <v>0</v>
      </c>
      <c r="BC16" s="9">
        <f ca="1">IF(Table1[[#This Row],[State]]="Tamil Nadu", Table1[[#This Row],[Income]], 0)</f>
        <v>0</v>
      </c>
      <c r="BD16" s="9">
        <f ca="1">IF(Table1[[#This Row],[State]]="Rajasthan", Table1[[#This Row],[Income]], 0)</f>
        <v>0</v>
      </c>
      <c r="BE16" s="9">
        <f ca="1">IF(Table1[[#This Row],[State]]="Uttar Pradesh", Table1[[#This Row],[Income]], 0)</f>
        <v>0</v>
      </c>
      <c r="BF16" s="9">
        <f ca="1">IF(Table1[[#This Row],[State]]="Bihar", Table1[[#This Row],[Income]], 0)</f>
        <v>0</v>
      </c>
      <c r="BG16" s="9">
        <f ca="1">IF(Table1[[#This Row],[State]]="West Bengal", Table1[[#This Row],[Income]], 0)</f>
        <v>0</v>
      </c>
      <c r="BH16" s="10">
        <f ca="1">IF(Table1[[#This Row],[State]]="Goa", Table1[[#This Row],[Income]], 0)</f>
        <v>0</v>
      </c>
      <c r="BJ16" s="8">
        <f ca="1">IF(Table1[[#This Row],[Profession]]="Health", Table1[[#This Row],[Income]], 0)</f>
        <v>0</v>
      </c>
      <c r="BK16" s="9">
        <f ca="1">IF(Table1[[#This Row],[Profession]]="Construction", Table1[[#This Row],[Income]], 0)</f>
        <v>0</v>
      </c>
      <c r="BL16" s="9">
        <f ca="1">IF(Table1[[#This Row],[Profession]]="Teaching", Table1[[#This Row],[Income]], 0)</f>
        <v>57865</v>
      </c>
      <c r="BM16" s="9">
        <f ca="1">IF(Table1[[#This Row],[Profession]]="IT", Table1[[#This Row],[Income]], 0)</f>
        <v>0</v>
      </c>
      <c r="BN16" s="9">
        <f ca="1">IF(Table1[[#This Row],[Profession]]="General Work", Table1[[#This Row],[Income]], 0)</f>
        <v>0</v>
      </c>
      <c r="BO16" s="10">
        <f ca="1">IF(Table1[[#This Row],[Profession]]="Agriculture", Table1[[#This Row],[Income]], 0)</f>
        <v>0</v>
      </c>
      <c r="BQ16" s="8">
        <f ca="1">IF(Table1[[#This Row],[Value of debts ]]&gt;Table1[[#This Row],[Income]], 1, 0)</f>
        <v>1</v>
      </c>
      <c r="BR16" s="10"/>
      <c r="BT16">
        <f ca="1">IF(Table1[[#This Row],[Net Worth of person]]&gt;$BU$4, Table1[[#This Row],[Age]], 0)</f>
        <v>25</v>
      </c>
      <c r="CU16">
        <v>12</v>
      </c>
      <c r="CV16" t="s">
        <v>64</v>
      </c>
    </row>
    <row r="17" spans="1:100" x14ac:dyDescent="0.3">
      <c r="A17">
        <f t="shared" ca="1" si="0"/>
        <v>2</v>
      </c>
      <c r="B17" t="str">
        <f t="shared" ca="1" si="1"/>
        <v>Female</v>
      </c>
      <c r="C17">
        <f t="shared" ca="1" si="2"/>
        <v>35</v>
      </c>
      <c r="D17">
        <f t="shared" ca="1" si="3"/>
        <v>2</v>
      </c>
      <c r="E17" t="str">
        <f t="shared" ca="1" si="4"/>
        <v>Construction</v>
      </c>
      <c r="F17">
        <f t="shared" ca="1" si="5"/>
        <v>5</v>
      </c>
      <c r="G17" t="str">
        <f t="shared" ca="1" si="6"/>
        <v>Other</v>
      </c>
      <c r="H17">
        <f t="shared" ca="1" si="7"/>
        <v>3</v>
      </c>
      <c r="I17">
        <f t="shared" ca="1" si="8"/>
        <v>2</v>
      </c>
      <c r="J17">
        <f t="shared" ca="1" si="9"/>
        <v>41042</v>
      </c>
      <c r="K17">
        <f t="shared" ca="1" si="10"/>
        <v>3</v>
      </c>
      <c r="L17" t="str">
        <f t="shared" ca="1" si="11"/>
        <v>Andhra Pradesh</v>
      </c>
      <c r="M17">
        <f t="shared" ca="1" si="12"/>
        <v>205210</v>
      </c>
      <c r="N17">
        <f t="shared" ca="1" si="13"/>
        <v>41202.833377380994</v>
      </c>
      <c r="O17">
        <f t="shared" ca="1" si="14"/>
        <v>13164.144088093355</v>
      </c>
      <c r="P17">
        <f t="shared" ca="1" si="15"/>
        <v>10292</v>
      </c>
      <c r="Q17">
        <f t="shared" ca="1" si="16"/>
        <v>69153.686366096546</v>
      </c>
      <c r="R17">
        <f t="shared" ca="1" si="17"/>
        <v>20101.142519110428</v>
      </c>
      <c r="S17">
        <f t="shared" ca="1" si="18"/>
        <v>238475.2866072038</v>
      </c>
      <c r="T17">
        <f t="shared" ca="1" si="19"/>
        <v>120648.51974347755</v>
      </c>
      <c r="U17">
        <f t="shared" ca="1" si="20"/>
        <v>117826.76686372625</v>
      </c>
      <c r="W17">
        <f t="shared" ca="1" si="21"/>
        <v>1</v>
      </c>
      <c r="AA17" s="1">
        <f ca="1">Table1[[#This Row],[Mortgage left]]/Table1[[#This Row],[Value of House]]</f>
        <v>0.20078375019434236</v>
      </c>
      <c r="AB17">
        <f t="shared" ca="1" si="22"/>
        <v>1</v>
      </c>
      <c r="AE17">
        <f ca="1">IF(Table1[[#This Row],[Gender]]="male", 1, 0)</f>
        <v>0</v>
      </c>
      <c r="AF17">
        <f ca="1">IF(Table1[[#This Row],[Gender]]="female", 1, 0)</f>
        <v>1</v>
      </c>
      <c r="AK17" s="8">
        <f ca="1">IF(Table1[[#This Row],[Profession]]="Teaching", 1, 0)</f>
        <v>0</v>
      </c>
      <c r="AL17" s="9">
        <f ca="1">IF(Table1[[#This Row],[Profession]]="Health", 1, 0)</f>
        <v>0</v>
      </c>
      <c r="AM17" s="9">
        <f ca="1">IF(Table1[[#This Row],[Profession]]="Construction", 1, 0)</f>
        <v>1</v>
      </c>
      <c r="AN17" s="9">
        <f ca="1">IF(Table1[[#This Row],[Profession]]="IT", 1, 0)</f>
        <v>0</v>
      </c>
      <c r="AO17" s="9">
        <f ca="1">IF(Table1[[#This Row],[Profession]]="Agriculture", 1, 0)</f>
        <v>0</v>
      </c>
      <c r="AP17" s="10">
        <f ca="1">IF(Table1[[#This Row],[Profession]]="General Work", 1, 0)</f>
        <v>0</v>
      </c>
      <c r="AS17">
        <f ca="1">Table1[[#This Row],[Value of Cars]]/Table1[[#This Row],[Number of Cars ]]</f>
        <v>6582.0720440466775</v>
      </c>
      <c r="AU17" s="8">
        <f ca="1">IF(Table1[[#This Row],[State]]="Karnataka", Table1[[#This Row],[Income]], 0)</f>
        <v>0</v>
      </c>
      <c r="AV17" s="9">
        <f ca="1">IF(Table1[[#This Row],[State]]="Gujarat", Table1[[#This Row],[Income]], 0)</f>
        <v>0</v>
      </c>
      <c r="AW17" s="9">
        <f ca="1">IF(Table1[[#This Row],[State]]="Andhra Pradesh", Table1[[#This Row],[Income]], 0)</f>
        <v>41042</v>
      </c>
      <c r="AX17" s="9">
        <f ca="1">IF(Table1[[#This Row],[State]]="Telangana", Table1[[#This Row],[Income]], 0)</f>
        <v>0</v>
      </c>
      <c r="AY17" s="9">
        <f ca="1">IF(Table1[[#This Row],[State]]="Madhya Pradesh", Table1[[#This Row],[Income]], 0)</f>
        <v>0</v>
      </c>
      <c r="AZ17" s="9">
        <f ca="1">IF(Table1[[#This Row],[State]]="Maharashtra", Table1[[#This Row],[Income]], 0)</f>
        <v>0</v>
      </c>
      <c r="BA17" s="9">
        <f ca="1">IF(Table1[[#This Row],[State]]="Punjab", Table1[[#This Row],[Income]], 0)</f>
        <v>0</v>
      </c>
      <c r="BB17" s="9">
        <f ca="1">IF(Table1[[#This Row],[State]]="Kerala", Table1[[#This Row],[Income]], 0)</f>
        <v>0</v>
      </c>
      <c r="BC17" s="9">
        <f ca="1">IF(Table1[[#This Row],[State]]="Tamil Nadu", Table1[[#This Row],[Income]], 0)</f>
        <v>0</v>
      </c>
      <c r="BD17" s="9">
        <f ca="1">IF(Table1[[#This Row],[State]]="Rajasthan", Table1[[#This Row],[Income]], 0)</f>
        <v>0</v>
      </c>
      <c r="BE17" s="9">
        <f ca="1">IF(Table1[[#This Row],[State]]="Uttar Pradesh", Table1[[#This Row],[Income]], 0)</f>
        <v>0</v>
      </c>
      <c r="BF17" s="9">
        <f ca="1">IF(Table1[[#This Row],[State]]="Bihar", Table1[[#This Row],[Income]], 0)</f>
        <v>0</v>
      </c>
      <c r="BG17" s="9">
        <f ca="1">IF(Table1[[#This Row],[State]]="West Bengal", Table1[[#This Row],[Income]], 0)</f>
        <v>0</v>
      </c>
      <c r="BH17" s="10">
        <f ca="1">IF(Table1[[#This Row],[State]]="Goa", Table1[[#This Row],[Income]], 0)</f>
        <v>0</v>
      </c>
      <c r="BJ17" s="8">
        <f ca="1">IF(Table1[[#This Row],[Profession]]="Health", Table1[[#This Row],[Income]], 0)</f>
        <v>0</v>
      </c>
      <c r="BK17" s="9">
        <f ca="1">IF(Table1[[#This Row],[Profession]]="Construction", Table1[[#This Row],[Income]], 0)</f>
        <v>41042</v>
      </c>
      <c r="BL17" s="9">
        <f ca="1">IF(Table1[[#This Row],[Profession]]="Teaching", Table1[[#This Row],[Income]], 0)</f>
        <v>0</v>
      </c>
      <c r="BM17" s="9">
        <f ca="1">IF(Table1[[#This Row],[Profession]]="IT", Table1[[#This Row],[Income]], 0)</f>
        <v>0</v>
      </c>
      <c r="BN17" s="9">
        <f ca="1">IF(Table1[[#This Row],[Profession]]="General Work", Table1[[#This Row],[Income]], 0)</f>
        <v>0</v>
      </c>
      <c r="BO17" s="10">
        <f ca="1">IF(Table1[[#This Row],[Profession]]="Agriculture", Table1[[#This Row],[Income]], 0)</f>
        <v>0</v>
      </c>
      <c r="BQ17" s="8">
        <f ca="1">IF(Table1[[#This Row],[Value of debts ]]&gt;Table1[[#This Row],[Income]], 1, 0)</f>
        <v>1</v>
      </c>
      <c r="BR17" s="10"/>
      <c r="BT17">
        <f ca="1">IF(Table1[[#This Row],[Net Worth of person]]&gt;$BU$4, Table1[[#This Row],[Age]], 0)</f>
        <v>35</v>
      </c>
      <c r="CU17">
        <v>13</v>
      </c>
      <c r="CV17" t="s">
        <v>29</v>
      </c>
    </row>
    <row r="18" spans="1:100" x14ac:dyDescent="0.3">
      <c r="A18">
        <f t="shared" ca="1" si="0"/>
        <v>1</v>
      </c>
      <c r="B18" t="str">
        <f t="shared" ca="1" si="1"/>
        <v>Male</v>
      </c>
      <c r="C18">
        <f t="shared" ca="1" si="2"/>
        <v>36</v>
      </c>
      <c r="D18">
        <f t="shared" ca="1" si="3"/>
        <v>1</v>
      </c>
      <c r="E18" t="str">
        <f t="shared" ca="1" si="4"/>
        <v>Health</v>
      </c>
      <c r="F18">
        <f t="shared" ca="1" si="5"/>
        <v>4</v>
      </c>
      <c r="G18" t="str">
        <f t="shared" ca="1" si="6"/>
        <v>Technical</v>
      </c>
      <c r="H18">
        <f t="shared" ca="1" si="7"/>
        <v>2</v>
      </c>
      <c r="I18">
        <f t="shared" ca="1" si="8"/>
        <v>2</v>
      </c>
      <c r="J18">
        <f t="shared" ca="1" si="9"/>
        <v>40332</v>
      </c>
      <c r="K18">
        <f t="shared" ca="1" si="10"/>
        <v>13</v>
      </c>
      <c r="L18" t="str">
        <f t="shared" ca="1" si="11"/>
        <v>West Bengal</v>
      </c>
      <c r="M18">
        <f t="shared" ca="1" si="12"/>
        <v>120996</v>
      </c>
      <c r="N18">
        <f t="shared" ca="1" si="13"/>
        <v>39031.83949485208</v>
      </c>
      <c r="O18">
        <f t="shared" ca="1" si="14"/>
        <v>8072.6380431543676</v>
      </c>
      <c r="P18">
        <f t="shared" ca="1" si="15"/>
        <v>4045</v>
      </c>
      <c r="Q18">
        <f t="shared" ca="1" si="16"/>
        <v>45850.68900456727</v>
      </c>
      <c r="R18">
        <f t="shared" ca="1" si="17"/>
        <v>4597.5460212991875</v>
      </c>
      <c r="S18">
        <f t="shared" ca="1" si="18"/>
        <v>133666.18406445356</v>
      </c>
      <c r="T18">
        <f t="shared" ca="1" si="19"/>
        <v>88927.52849941935</v>
      </c>
      <c r="U18">
        <f t="shared" ca="1" si="20"/>
        <v>44738.655565034205</v>
      </c>
      <c r="W18">
        <f t="shared" ca="1" si="21"/>
        <v>1</v>
      </c>
      <c r="AA18" s="1">
        <f ca="1">Table1[[#This Row],[Mortgage left]]/Table1[[#This Row],[Value of House]]</f>
        <v>0.32258784996902445</v>
      </c>
      <c r="AB18">
        <f t="shared" ca="1" si="22"/>
        <v>1</v>
      </c>
      <c r="AE18">
        <f ca="1">IF(Table1[[#This Row],[Gender]]="male", 1, 0)</f>
        <v>1</v>
      </c>
      <c r="AF18">
        <f ca="1">IF(Table1[[#This Row],[Gender]]="female", 1, 0)</f>
        <v>0</v>
      </c>
      <c r="AK18" s="8">
        <f ca="1">IF(Table1[[#This Row],[Profession]]="Teaching", 1, 0)</f>
        <v>0</v>
      </c>
      <c r="AL18" s="9">
        <f ca="1">IF(Table1[[#This Row],[Profession]]="Health", 1, 0)</f>
        <v>1</v>
      </c>
      <c r="AM18" s="9">
        <f ca="1">IF(Table1[[#This Row],[Profession]]="Construction", 1, 0)</f>
        <v>0</v>
      </c>
      <c r="AN18" s="9">
        <f ca="1">IF(Table1[[#This Row],[Profession]]="IT", 1, 0)</f>
        <v>0</v>
      </c>
      <c r="AO18" s="9">
        <f ca="1">IF(Table1[[#This Row],[Profession]]="Agriculture", 1, 0)</f>
        <v>0</v>
      </c>
      <c r="AP18" s="10">
        <f ca="1">IF(Table1[[#This Row],[Profession]]="General Work", 1, 0)</f>
        <v>0</v>
      </c>
      <c r="AS18">
        <f ca="1">Table1[[#This Row],[Value of Cars]]/Table1[[#This Row],[Number of Cars ]]</f>
        <v>4036.3190215771838</v>
      </c>
      <c r="AU18" s="8">
        <f ca="1">IF(Table1[[#This Row],[State]]="Karnataka", Table1[[#This Row],[Income]], 0)</f>
        <v>0</v>
      </c>
      <c r="AV18" s="9">
        <f ca="1">IF(Table1[[#This Row],[State]]="Gujarat", Table1[[#This Row],[Income]], 0)</f>
        <v>0</v>
      </c>
      <c r="AW18" s="9">
        <f ca="1">IF(Table1[[#This Row],[State]]="Andhra Pradesh", Table1[[#This Row],[Income]], 0)</f>
        <v>0</v>
      </c>
      <c r="AX18" s="9">
        <f ca="1">IF(Table1[[#This Row],[State]]="Telangana", Table1[[#This Row],[Income]], 0)</f>
        <v>0</v>
      </c>
      <c r="AY18" s="9">
        <f ca="1">IF(Table1[[#This Row],[State]]="Madhya Pradesh", Table1[[#This Row],[Income]], 0)</f>
        <v>0</v>
      </c>
      <c r="AZ18" s="9">
        <f ca="1">IF(Table1[[#This Row],[State]]="Maharashtra", Table1[[#This Row],[Income]], 0)</f>
        <v>0</v>
      </c>
      <c r="BA18" s="9">
        <f ca="1">IF(Table1[[#This Row],[State]]="Punjab", Table1[[#This Row],[Income]], 0)</f>
        <v>0</v>
      </c>
      <c r="BB18" s="9">
        <f ca="1">IF(Table1[[#This Row],[State]]="Kerala", Table1[[#This Row],[Income]], 0)</f>
        <v>0</v>
      </c>
      <c r="BC18" s="9">
        <f ca="1">IF(Table1[[#This Row],[State]]="Tamil Nadu", Table1[[#This Row],[Income]], 0)</f>
        <v>0</v>
      </c>
      <c r="BD18" s="9">
        <f ca="1">IF(Table1[[#This Row],[State]]="Rajasthan", Table1[[#This Row],[Income]], 0)</f>
        <v>0</v>
      </c>
      <c r="BE18" s="9">
        <f ca="1">IF(Table1[[#This Row],[State]]="Uttar Pradesh", Table1[[#This Row],[Income]], 0)</f>
        <v>0</v>
      </c>
      <c r="BF18" s="9">
        <f ca="1">IF(Table1[[#This Row],[State]]="Bihar", Table1[[#This Row],[Income]], 0)</f>
        <v>0</v>
      </c>
      <c r="BG18" s="9">
        <f ca="1">IF(Table1[[#This Row],[State]]="West Bengal", Table1[[#This Row],[Income]], 0)</f>
        <v>40332</v>
      </c>
      <c r="BH18" s="10">
        <f ca="1">IF(Table1[[#This Row],[State]]="Goa", Table1[[#This Row],[Income]], 0)</f>
        <v>0</v>
      </c>
      <c r="BJ18" s="8">
        <f ca="1">IF(Table1[[#This Row],[Profession]]="Health", Table1[[#This Row],[Income]], 0)</f>
        <v>40332</v>
      </c>
      <c r="BK18" s="9">
        <f ca="1">IF(Table1[[#This Row],[Profession]]="Construction", Table1[[#This Row],[Income]], 0)</f>
        <v>0</v>
      </c>
      <c r="BL18" s="9">
        <f ca="1">IF(Table1[[#This Row],[Profession]]="Teaching", Table1[[#This Row],[Income]], 0)</f>
        <v>0</v>
      </c>
      <c r="BM18" s="9">
        <f ca="1">IF(Table1[[#This Row],[Profession]]="IT", Table1[[#This Row],[Income]], 0)</f>
        <v>0</v>
      </c>
      <c r="BN18" s="9">
        <f ca="1">IF(Table1[[#This Row],[Profession]]="General Work", Table1[[#This Row],[Income]], 0)</f>
        <v>0</v>
      </c>
      <c r="BO18" s="10">
        <f ca="1">IF(Table1[[#This Row],[Profession]]="Agriculture", Table1[[#This Row],[Income]], 0)</f>
        <v>0</v>
      </c>
      <c r="BQ18" s="8">
        <f ca="1">IF(Table1[[#This Row],[Value of debts ]]&gt;Table1[[#This Row],[Income]], 1, 0)</f>
        <v>1</v>
      </c>
      <c r="BR18" s="10"/>
      <c r="BT18">
        <f ca="1">IF(Table1[[#This Row],[Net Worth of person]]&gt;$BU$4, Table1[[#This Row],[Age]], 0)</f>
        <v>0</v>
      </c>
      <c r="CU18">
        <v>14</v>
      </c>
      <c r="CV18" t="s">
        <v>30</v>
      </c>
    </row>
    <row r="19" spans="1:100" x14ac:dyDescent="0.3">
      <c r="A19">
        <f t="shared" ca="1" si="0"/>
        <v>2</v>
      </c>
      <c r="B19" t="str">
        <f t="shared" ca="1" si="1"/>
        <v>Female</v>
      </c>
      <c r="C19">
        <f t="shared" ca="1" si="2"/>
        <v>43</v>
      </c>
      <c r="D19">
        <f t="shared" ca="1" si="3"/>
        <v>2</v>
      </c>
      <c r="E19" t="str">
        <f t="shared" ca="1" si="4"/>
        <v>Construction</v>
      </c>
      <c r="F19">
        <f t="shared" ca="1" si="5"/>
        <v>1</v>
      </c>
      <c r="G19" t="str">
        <f t="shared" ca="1" si="6"/>
        <v>High School</v>
      </c>
      <c r="H19">
        <f t="shared" ca="1" si="7"/>
        <v>4</v>
      </c>
      <c r="I19">
        <f t="shared" ca="1" si="8"/>
        <v>1</v>
      </c>
      <c r="J19">
        <f t="shared" ca="1" si="9"/>
        <v>68666</v>
      </c>
      <c r="K19">
        <f t="shared" ca="1" si="10"/>
        <v>13</v>
      </c>
      <c r="L19" t="str">
        <f t="shared" ca="1" si="11"/>
        <v>West Bengal</v>
      </c>
      <c r="M19">
        <f t="shared" ca="1" si="12"/>
        <v>343330</v>
      </c>
      <c r="N19">
        <f t="shared" ca="1" si="13"/>
        <v>38906.088824927479</v>
      </c>
      <c r="O19">
        <f t="shared" ca="1" si="14"/>
        <v>20316.157573943281</v>
      </c>
      <c r="P19">
        <f t="shared" ca="1" si="15"/>
        <v>19907</v>
      </c>
      <c r="Q19">
        <f t="shared" ca="1" si="16"/>
        <v>46528.824068087146</v>
      </c>
      <c r="R19">
        <f t="shared" ca="1" si="17"/>
        <v>83662.740574005889</v>
      </c>
      <c r="S19">
        <f t="shared" ca="1" si="18"/>
        <v>447308.89814794913</v>
      </c>
      <c r="T19">
        <f t="shared" ca="1" si="19"/>
        <v>105341.91289301463</v>
      </c>
      <c r="U19">
        <f t="shared" ca="1" si="20"/>
        <v>341966.98525493452</v>
      </c>
      <c r="W19">
        <f t="shared" ca="1" si="21"/>
        <v>1</v>
      </c>
      <c r="AA19" s="1">
        <f ca="1">Table1[[#This Row],[Mortgage left]]/Table1[[#This Row],[Value of House]]</f>
        <v>0.11331980550760924</v>
      </c>
      <c r="AB19">
        <f t="shared" ca="1" si="22"/>
        <v>1</v>
      </c>
      <c r="AE19">
        <f ca="1">IF(Table1[[#This Row],[Gender]]="male", 1, 0)</f>
        <v>0</v>
      </c>
      <c r="AF19">
        <f ca="1">IF(Table1[[#This Row],[Gender]]="female", 1, 0)</f>
        <v>1</v>
      </c>
      <c r="AK19" s="8">
        <f ca="1">IF(Table1[[#This Row],[Profession]]="Teaching", 1, 0)</f>
        <v>0</v>
      </c>
      <c r="AL19" s="9">
        <f ca="1">IF(Table1[[#This Row],[Profession]]="Health", 1, 0)</f>
        <v>0</v>
      </c>
      <c r="AM19" s="9">
        <f ca="1">IF(Table1[[#This Row],[Profession]]="Construction", 1, 0)</f>
        <v>1</v>
      </c>
      <c r="AN19" s="9">
        <f ca="1">IF(Table1[[#This Row],[Profession]]="IT", 1, 0)</f>
        <v>0</v>
      </c>
      <c r="AO19" s="9">
        <f ca="1">IF(Table1[[#This Row],[Profession]]="Agriculture", 1, 0)</f>
        <v>0</v>
      </c>
      <c r="AP19" s="10">
        <f ca="1">IF(Table1[[#This Row],[Profession]]="General Work", 1, 0)</f>
        <v>0</v>
      </c>
      <c r="AS19">
        <f ca="1">Table1[[#This Row],[Value of Cars]]/Table1[[#This Row],[Number of Cars ]]</f>
        <v>20316.157573943281</v>
      </c>
      <c r="AU19" s="8">
        <f ca="1">IF(Table1[[#This Row],[State]]="Karnataka", Table1[[#This Row],[Income]], 0)</f>
        <v>0</v>
      </c>
      <c r="AV19" s="9">
        <f ca="1">IF(Table1[[#This Row],[State]]="Gujarat", Table1[[#This Row],[Income]], 0)</f>
        <v>0</v>
      </c>
      <c r="AW19" s="9">
        <f ca="1">IF(Table1[[#This Row],[State]]="Andhra Pradesh", Table1[[#This Row],[Income]], 0)</f>
        <v>0</v>
      </c>
      <c r="AX19" s="9">
        <f ca="1">IF(Table1[[#This Row],[State]]="Telangana", Table1[[#This Row],[Income]], 0)</f>
        <v>0</v>
      </c>
      <c r="AY19" s="9">
        <f ca="1">IF(Table1[[#This Row],[State]]="Madhya Pradesh", Table1[[#This Row],[Income]], 0)</f>
        <v>0</v>
      </c>
      <c r="AZ19" s="9">
        <f ca="1">IF(Table1[[#This Row],[State]]="Maharashtra", Table1[[#This Row],[Income]], 0)</f>
        <v>0</v>
      </c>
      <c r="BA19" s="9">
        <f ca="1">IF(Table1[[#This Row],[State]]="Punjab", Table1[[#This Row],[Income]], 0)</f>
        <v>0</v>
      </c>
      <c r="BB19" s="9">
        <f ca="1">IF(Table1[[#This Row],[State]]="Kerala", Table1[[#This Row],[Income]], 0)</f>
        <v>0</v>
      </c>
      <c r="BC19" s="9">
        <f ca="1">IF(Table1[[#This Row],[State]]="Tamil Nadu", Table1[[#This Row],[Income]], 0)</f>
        <v>0</v>
      </c>
      <c r="BD19" s="9">
        <f ca="1">IF(Table1[[#This Row],[State]]="Rajasthan", Table1[[#This Row],[Income]], 0)</f>
        <v>0</v>
      </c>
      <c r="BE19" s="9">
        <f ca="1">IF(Table1[[#This Row],[State]]="Uttar Pradesh", Table1[[#This Row],[Income]], 0)</f>
        <v>0</v>
      </c>
      <c r="BF19" s="9">
        <f ca="1">IF(Table1[[#This Row],[State]]="Bihar", Table1[[#This Row],[Income]], 0)</f>
        <v>0</v>
      </c>
      <c r="BG19" s="9">
        <f ca="1">IF(Table1[[#This Row],[State]]="West Bengal", Table1[[#This Row],[Income]], 0)</f>
        <v>68666</v>
      </c>
      <c r="BH19" s="10">
        <f ca="1">IF(Table1[[#This Row],[State]]="Goa", Table1[[#This Row],[Income]], 0)</f>
        <v>0</v>
      </c>
      <c r="BJ19" s="8">
        <f ca="1">IF(Table1[[#This Row],[Profession]]="Health", Table1[[#This Row],[Income]], 0)</f>
        <v>0</v>
      </c>
      <c r="BK19" s="9">
        <f ca="1">IF(Table1[[#This Row],[Profession]]="Construction", Table1[[#This Row],[Income]], 0)</f>
        <v>68666</v>
      </c>
      <c r="BL19" s="9">
        <f ca="1">IF(Table1[[#This Row],[Profession]]="Teaching", Table1[[#This Row],[Income]], 0)</f>
        <v>0</v>
      </c>
      <c r="BM19" s="9">
        <f ca="1">IF(Table1[[#This Row],[Profession]]="IT", Table1[[#This Row],[Income]], 0)</f>
        <v>0</v>
      </c>
      <c r="BN19" s="9">
        <f ca="1">IF(Table1[[#This Row],[Profession]]="General Work", Table1[[#This Row],[Income]], 0)</f>
        <v>0</v>
      </c>
      <c r="BO19" s="10">
        <f ca="1">IF(Table1[[#This Row],[Profession]]="Agriculture", Table1[[#This Row],[Income]], 0)</f>
        <v>0</v>
      </c>
      <c r="BQ19" s="8">
        <f ca="1">IF(Table1[[#This Row],[Value of debts ]]&gt;Table1[[#This Row],[Income]], 1, 0)</f>
        <v>1</v>
      </c>
      <c r="BR19" s="10"/>
      <c r="BT19">
        <f ca="1">IF(Table1[[#This Row],[Net Worth of person]]&gt;$BU$4, Table1[[#This Row],[Age]], 0)</f>
        <v>43</v>
      </c>
    </row>
    <row r="20" spans="1:100" x14ac:dyDescent="0.3">
      <c r="A20">
        <f t="shared" ca="1" si="0"/>
        <v>2</v>
      </c>
      <c r="B20" t="str">
        <f t="shared" ca="1" si="1"/>
        <v>Female</v>
      </c>
      <c r="C20">
        <f t="shared" ca="1" si="2"/>
        <v>45</v>
      </c>
      <c r="D20">
        <f t="shared" ca="1" si="3"/>
        <v>4</v>
      </c>
      <c r="E20" t="str">
        <f t="shared" ca="1" si="4"/>
        <v>IT</v>
      </c>
      <c r="F20">
        <f t="shared" ca="1" si="5"/>
        <v>1</v>
      </c>
      <c r="G20" t="str">
        <f t="shared" ca="1" si="6"/>
        <v>High School</v>
      </c>
      <c r="H20">
        <f t="shared" ca="1" si="7"/>
        <v>0</v>
      </c>
      <c r="I20">
        <f t="shared" ca="1" si="8"/>
        <v>2</v>
      </c>
      <c r="J20">
        <f t="shared" ca="1" si="9"/>
        <v>36150</v>
      </c>
      <c r="K20">
        <f t="shared" ca="1" si="10"/>
        <v>14</v>
      </c>
      <c r="L20" t="str">
        <f t="shared" ca="1" si="11"/>
        <v>Goa</v>
      </c>
      <c r="M20">
        <f t="shared" ca="1" si="12"/>
        <v>216900</v>
      </c>
      <c r="N20">
        <f t="shared" ca="1" si="13"/>
        <v>201587.97603006195</v>
      </c>
      <c r="O20">
        <f t="shared" ca="1" si="14"/>
        <v>3138.8248555540245</v>
      </c>
      <c r="P20">
        <f t="shared" ca="1" si="15"/>
        <v>2228</v>
      </c>
      <c r="Q20">
        <f t="shared" ca="1" si="16"/>
        <v>51646.21960232433</v>
      </c>
      <c r="R20">
        <f t="shared" ca="1" si="17"/>
        <v>27067.114851854538</v>
      </c>
      <c r="S20">
        <f t="shared" ca="1" si="18"/>
        <v>247105.93970740857</v>
      </c>
      <c r="T20">
        <f t="shared" ca="1" si="19"/>
        <v>255462.19563238628</v>
      </c>
      <c r="U20">
        <f t="shared" ca="1" si="20"/>
        <v>-8356.2559249777114</v>
      </c>
      <c r="W20">
        <f t="shared" ca="1" si="21"/>
        <v>1</v>
      </c>
      <c r="AA20" s="1">
        <f ca="1">Table1[[#This Row],[Mortgage left]]/Table1[[#This Row],[Value of House]]</f>
        <v>0.92940514536681396</v>
      </c>
      <c r="AB20">
        <f t="shared" ca="1" si="22"/>
        <v>0</v>
      </c>
      <c r="AE20">
        <f ca="1">IF(Table1[[#This Row],[Gender]]="male", 1, 0)</f>
        <v>0</v>
      </c>
      <c r="AF20">
        <f ca="1">IF(Table1[[#This Row],[Gender]]="female", 1, 0)</f>
        <v>1</v>
      </c>
      <c r="AK20" s="8">
        <f ca="1">IF(Table1[[#This Row],[Profession]]="Teaching", 1, 0)</f>
        <v>0</v>
      </c>
      <c r="AL20" s="9">
        <f ca="1">IF(Table1[[#This Row],[Profession]]="Health", 1, 0)</f>
        <v>0</v>
      </c>
      <c r="AM20" s="9">
        <f ca="1">IF(Table1[[#This Row],[Profession]]="Construction", 1, 0)</f>
        <v>0</v>
      </c>
      <c r="AN20" s="9">
        <f ca="1">IF(Table1[[#This Row],[Profession]]="IT", 1, 0)</f>
        <v>1</v>
      </c>
      <c r="AO20" s="9">
        <f ca="1">IF(Table1[[#This Row],[Profession]]="Agriculture", 1, 0)</f>
        <v>0</v>
      </c>
      <c r="AP20" s="10">
        <f ca="1">IF(Table1[[#This Row],[Profession]]="General Work", 1, 0)</f>
        <v>0</v>
      </c>
      <c r="AS20">
        <f ca="1">Table1[[#This Row],[Value of Cars]]/Table1[[#This Row],[Number of Cars ]]</f>
        <v>1569.4124277770122</v>
      </c>
      <c r="AU20" s="8">
        <f ca="1">IF(Table1[[#This Row],[State]]="Karnataka", Table1[[#This Row],[Income]], 0)</f>
        <v>0</v>
      </c>
      <c r="AV20" s="9">
        <f ca="1">IF(Table1[[#This Row],[State]]="Gujarat", Table1[[#This Row],[Income]], 0)</f>
        <v>0</v>
      </c>
      <c r="AW20" s="9">
        <f ca="1">IF(Table1[[#This Row],[State]]="Andhra Pradesh", Table1[[#This Row],[Income]], 0)</f>
        <v>0</v>
      </c>
      <c r="AX20" s="9">
        <f ca="1">IF(Table1[[#This Row],[State]]="Telangana", Table1[[#This Row],[Income]], 0)</f>
        <v>0</v>
      </c>
      <c r="AY20" s="9">
        <f ca="1">IF(Table1[[#This Row],[State]]="Madhya Pradesh", Table1[[#This Row],[Income]], 0)</f>
        <v>0</v>
      </c>
      <c r="AZ20" s="9">
        <f ca="1">IF(Table1[[#This Row],[State]]="Maharashtra", Table1[[#This Row],[Income]], 0)</f>
        <v>0</v>
      </c>
      <c r="BA20" s="9">
        <f ca="1">IF(Table1[[#This Row],[State]]="Punjab", Table1[[#This Row],[Income]], 0)</f>
        <v>0</v>
      </c>
      <c r="BB20" s="9">
        <f ca="1">IF(Table1[[#This Row],[State]]="Kerala", Table1[[#This Row],[Income]], 0)</f>
        <v>0</v>
      </c>
      <c r="BC20" s="9">
        <f ca="1">IF(Table1[[#This Row],[State]]="Tamil Nadu", Table1[[#This Row],[Income]], 0)</f>
        <v>0</v>
      </c>
      <c r="BD20" s="9">
        <f ca="1">IF(Table1[[#This Row],[State]]="Rajasthan", Table1[[#This Row],[Income]], 0)</f>
        <v>0</v>
      </c>
      <c r="BE20" s="9">
        <f ca="1">IF(Table1[[#This Row],[State]]="Uttar Pradesh", Table1[[#This Row],[Income]], 0)</f>
        <v>0</v>
      </c>
      <c r="BF20" s="9">
        <f ca="1">IF(Table1[[#This Row],[State]]="Bihar", Table1[[#This Row],[Income]], 0)</f>
        <v>0</v>
      </c>
      <c r="BG20" s="9">
        <f ca="1">IF(Table1[[#This Row],[State]]="West Bengal", Table1[[#This Row],[Income]], 0)</f>
        <v>0</v>
      </c>
      <c r="BH20" s="10">
        <f ca="1">IF(Table1[[#This Row],[State]]="Goa", Table1[[#This Row],[Income]], 0)</f>
        <v>36150</v>
      </c>
      <c r="BJ20" s="8">
        <f ca="1">IF(Table1[[#This Row],[Profession]]="Health", Table1[[#This Row],[Income]], 0)</f>
        <v>0</v>
      </c>
      <c r="BK20" s="9">
        <f ca="1">IF(Table1[[#This Row],[Profession]]="Construction", Table1[[#This Row],[Income]], 0)</f>
        <v>0</v>
      </c>
      <c r="BL20" s="9">
        <f ca="1">IF(Table1[[#This Row],[Profession]]="Teaching", Table1[[#This Row],[Income]], 0)</f>
        <v>0</v>
      </c>
      <c r="BM20" s="9">
        <f ca="1">IF(Table1[[#This Row],[Profession]]="IT", Table1[[#This Row],[Income]], 0)</f>
        <v>36150</v>
      </c>
      <c r="BN20" s="9">
        <f ca="1">IF(Table1[[#This Row],[Profession]]="General Work", Table1[[#This Row],[Income]], 0)</f>
        <v>0</v>
      </c>
      <c r="BO20" s="10">
        <f ca="1">IF(Table1[[#This Row],[Profession]]="Agriculture", Table1[[#This Row],[Income]], 0)</f>
        <v>0</v>
      </c>
      <c r="BQ20" s="8">
        <f ca="1">IF(Table1[[#This Row],[Value of debts ]]&gt;Table1[[#This Row],[Income]], 1, 0)</f>
        <v>1</v>
      </c>
      <c r="BR20" s="10"/>
      <c r="BT20">
        <f ca="1">IF(Table1[[#This Row],[Net Worth of person]]&gt;$BU$4, Table1[[#This Row],[Age]], 0)</f>
        <v>0</v>
      </c>
    </row>
    <row r="21" spans="1:100" x14ac:dyDescent="0.3">
      <c r="A21">
        <f t="shared" ca="1" si="0"/>
        <v>1</v>
      </c>
      <c r="B21" t="str">
        <f t="shared" ca="1" si="1"/>
        <v>Male</v>
      </c>
      <c r="C21">
        <f t="shared" ca="1" si="2"/>
        <v>28</v>
      </c>
      <c r="D21">
        <f t="shared" ca="1" si="3"/>
        <v>2</v>
      </c>
      <c r="E21" t="str">
        <f t="shared" ca="1" si="4"/>
        <v>Construction</v>
      </c>
      <c r="F21">
        <f t="shared" ca="1" si="5"/>
        <v>2</v>
      </c>
      <c r="G21" t="str">
        <f t="shared" ca="1" si="6"/>
        <v>College</v>
      </c>
      <c r="H21">
        <f t="shared" ca="1" si="7"/>
        <v>0</v>
      </c>
      <c r="I21">
        <f t="shared" ca="1" si="8"/>
        <v>1</v>
      </c>
      <c r="J21">
        <f t="shared" ca="1" si="9"/>
        <v>74617</v>
      </c>
      <c r="K21">
        <f t="shared" ca="1" si="10"/>
        <v>4</v>
      </c>
      <c r="L21" t="str">
        <f t="shared" ca="1" si="11"/>
        <v>Telangana</v>
      </c>
      <c r="M21">
        <f t="shared" ca="1" si="12"/>
        <v>373085</v>
      </c>
      <c r="N21">
        <f t="shared" ca="1" si="13"/>
        <v>201645.91342353108</v>
      </c>
      <c r="O21">
        <f t="shared" ca="1" si="14"/>
        <v>40856.129224519951</v>
      </c>
      <c r="P21">
        <f t="shared" ca="1" si="15"/>
        <v>30163</v>
      </c>
      <c r="Q21">
        <f t="shared" ca="1" si="16"/>
        <v>97888.674623290499</v>
      </c>
      <c r="R21">
        <f t="shared" ca="1" si="17"/>
        <v>5082.076366278231</v>
      </c>
      <c r="S21">
        <f t="shared" ca="1" si="18"/>
        <v>419023.20559079817</v>
      </c>
      <c r="T21">
        <f t="shared" ca="1" si="19"/>
        <v>329697.58804682159</v>
      </c>
      <c r="U21">
        <f t="shared" ca="1" si="20"/>
        <v>89325.617543976579</v>
      </c>
      <c r="W21">
        <f t="shared" ca="1" si="21"/>
        <v>1</v>
      </c>
      <c r="AA21" s="1">
        <f ca="1">Table1[[#This Row],[Mortgage left]]/Table1[[#This Row],[Value of House]]</f>
        <v>0.54048249976153173</v>
      </c>
      <c r="AB21">
        <f t="shared" ca="1" si="22"/>
        <v>0</v>
      </c>
      <c r="AE21">
        <f ca="1">IF(Table1[[#This Row],[Gender]]="male", 1, 0)</f>
        <v>1</v>
      </c>
      <c r="AF21">
        <f ca="1">IF(Table1[[#This Row],[Gender]]="female", 1, 0)</f>
        <v>0</v>
      </c>
      <c r="AK21" s="8">
        <f ca="1">IF(Table1[[#This Row],[Profession]]="Teaching", 1, 0)</f>
        <v>0</v>
      </c>
      <c r="AL21" s="9">
        <f ca="1">IF(Table1[[#This Row],[Profession]]="Health", 1, 0)</f>
        <v>0</v>
      </c>
      <c r="AM21" s="9">
        <f ca="1">IF(Table1[[#This Row],[Profession]]="Construction", 1, 0)</f>
        <v>1</v>
      </c>
      <c r="AN21" s="9">
        <f ca="1">IF(Table1[[#This Row],[Profession]]="IT", 1, 0)</f>
        <v>0</v>
      </c>
      <c r="AO21" s="9">
        <f ca="1">IF(Table1[[#This Row],[Profession]]="Agriculture", 1, 0)</f>
        <v>0</v>
      </c>
      <c r="AP21" s="10">
        <f ca="1">IF(Table1[[#This Row],[Profession]]="General Work", 1, 0)</f>
        <v>0</v>
      </c>
      <c r="AS21">
        <f ca="1">Table1[[#This Row],[Value of Cars]]/Table1[[#This Row],[Number of Cars ]]</f>
        <v>40856.129224519951</v>
      </c>
      <c r="AU21" s="8">
        <f ca="1">IF(Table1[[#This Row],[State]]="Karnataka", Table1[[#This Row],[Income]], 0)</f>
        <v>0</v>
      </c>
      <c r="AV21" s="9">
        <f ca="1">IF(Table1[[#This Row],[State]]="Gujarat", Table1[[#This Row],[Income]], 0)</f>
        <v>0</v>
      </c>
      <c r="AW21" s="9">
        <f ca="1">IF(Table1[[#This Row],[State]]="Andhra Pradesh", Table1[[#This Row],[Income]], 0)</f>
        <v>0</v>
      </c>
      <c r="AX21" s="9">
        <f ca="1">IF(Table1[[#This Row],[State]]="Telangana", Table1[[#This Row],[Income]], 0)</f>
        <v>74617</v>
      </c>
      <c r="AY21" s="9">
        <f ca="1">IF(Table1[[#This Row],[State]]="Madhya Pradesh", Table1[[#This Row],[Income]], 0)</f>
        <v>0</v>
      </c>
      <c r="AZ21" s="9">
        <f ca="1">IF(Table1[[#This Row],[State]]="Maharashtra", Table1[[#This Row],[Income]], 0)</f>
        <v>0</v>
      </c>
      <c r="BA21" s="9">
        <f ca="1">IF(Table1[[#This Row],[State]]="Punjab", Table1[[#This Row],[Income]], 0)</f>
        <v>0</v>
      </c>
      <c r="BB21" s="9">
        <f ca="1">IF(Table1[[#This Row],[State]]="Kerala", Table1[[#This Row],[Income]], 0)</f>
        <v>0</v>
      </c>
      <c r="BC21" s="9">
        <f ca="1">IF(Table1[[#This Row],[State]]="Tamil Nadu", Table1[[#This Row],[Income]], 0)</f>
        <v>0</v>
      </c>
      <c r="BD21" s="9">
        <f ca="1">IF(Table1[[#This Row],[State]]="Rajasthan", Table1[[#This Row],[Income]], 0)</f>
        <v>0</v>
      </c>
      <c r="BE21" s="9">
        <f ca="1">IF(Table1[[#This Row],[State]]="Uttar Pradesh", Table1[[#This Row],[Income]], 0)</f>
        <v>0</v>
      </c>
      <c r="BF21" s="9">
        <f ca="1">IF(Table1[[#This Row],[State]]="Bihar", Table1[[#This Row],[Income]], 0)</f>
        <v>0</v>
      </c>
      <c r="BG21" s="9">
        <f ca="1">IF(Table1[[#This Row],[State]]="West Bengal", Table1[[#This Row],[Income]], 0)</f>
        <v>0</v>
      </c>
      <c r="BH21" s="10">
        <f ca="1">IF(Table1[[#This Row],[State]]="Goa", Table1[[#This Row],[Income]], 0)</f>
        <v>0</v>
      </c>
      <c r="BJ21" s="8">
        <f ca="1">IF(Table1[[#This Row],[Profession]]="Health", Table1[[#This Row],[Income]], 0)</f>
        <v>0</v>
      </c>
      <c r="BK21" s="9">
        <f ca="1">IF(Table1[[#This Row],[Profession]]="Construction", Table1[[#This Row],[Income]], 0)</f>
        <v>74617</v>
      </c>
      <c r="BL21" s="9">
        <f ca="1">IF(Table1[[#This Row],[Profession]]="Teaching", Table1[[#This Row],[Income]], 0)</f>
        <v>0</v>
      </c>
      <c r="BM21" s="9">
        <f ca="1">IF(Table1[[#This Row],[Profession]]="IT", Table1[[#This Row],[Income]], 0)</f>
        <v>0</v>
      </c>
      <c r="BN21" s="9">
        <f ca="1">IF(Table1[[#This Row],[Profession]]="General Work", Table1[[#This Row],[Income]], 0)</f>
        <v>0</v>
      </c>
      <c r="BO21" s="10">
        <f ca="1">IF(Table1[[#This Row],[Profession]]="Agriculture", Table1[[#This Row],[Income]], 0)</f>
        <v>0</v>
      </c>
      <c r="BQ21" s="8">
        <f ca="1">IF(Table1[[#This Row],[Value of debts ]]&gt;Table1[[#This Row],[Income]], 1, 0)</f>
        <v>1</v>
      </c>
      <c r="BR21" s="10"/>
      <c r="BT21">
        <f ca="1">IF(Table1[[#This Row],[Net Worth of person]]&gt;$BU$4, Table1[[#This Row],[Age]], 0)</f>
        <v>0</v>
      </c>
    </row>
    <row r="22" spans="1:100" x14ac:dyDescent="0.3">
      <c r="A22">
        <f t="shared" ca="1" si="0"/>
        <v>2</v>
      </c>
      <c r="B22" t="str">
        <f t="shared" ca="1" si="1"/>
        <v>Female</v>
      </c>
      <c r="C22">
        <f t="shared" ca="1" si="2"/>
        <v>37</v>
      </c>
      <c r="D22">
        <f t="shared" ca="1" si="3"/>
        <v>4</v>
      </c>
      <c r="E22" t="str">
        <f t="shared" ca="1" si="4"/>
        <v>IT</v>
      </c>
      <c r="F22">
        <f t="shared" ca="1" si="5"/>
        <v>4</v>
      </c>
      <c r="G22" t="str">
        <f t="shared" ca="1" si="6"/>
        <v>Technical</v>
      </c>
      <c r="H22">
        <f t="shared" ca="1" si="7"/>
        <v>4</v>
      </c>
      <c r="I22">
        <f t="shared" ca="1" si="8"/>
        <v>2</v>
      </c>
      <c r="J22">
        <f t="shared" ca="1" si="9"/>
        <v>52308</v>
      </c>
      <c r="K22">
        <f t="shared" ca="1" si="10"/>
        <v>5</v>
      </c>
      <c r="L22" t="str">
        <f t="shared" ca="1" si="11"/>
        <v>Madhya Pradesh</v>
      </c>
      <c r="M22">
        <f t="shared" ca="1" si="12"/>
        <v>313848</v>
      </c>
      <c r="N22">
        <f t="shared" ca="1" si="13"/>
        <v>50459.150141587692</v>
      </c>
      <c r="O22">
        <f t="shared" ca="1" si="14"/>
        <v>29615.491895571209</v>
      </c>
      <c r="P22">
        <f t="shared" ca="1" si="15"/>
        <v>15548</v>
      </c>
      <c r="Q22">
        <f t="shared" ca="1" si="16"/>
        <v>7958.0369488336646</v>
      </c>
      <c r="R22">
        <f t="shared" ca="1" si="17"/>
        <v>23661.973523931178</v>
      </c>
      <c r="S22">
        <f t="shared" ca="1" si="18"/>
        <v>367125.4654195024</v>
      </c>
      <c r="T22">
        <f t="shared" ca="1" si="19"/>
        <v>73965.187090421343</v>
      </c>
      <c r="U22">
        <f t="shared" ca="1" si="20"/>
        <v>293160.27832908108</v>
      </c>
      <c r="W22">
        <f t="shared" ca="1" si="21"/>
        <v>1</v>
      </c>
      <c r="AA22" s="1">
        <f ca="1">Table1[[#This Row],[Mortgage left]]/Table1[[#This Row],[Value of House]]</f>
        <v>0.16077575814275602</v>
      </c>
      <c r="AB22">
        <f t="shared" ca="1" si="22"/>
        <v>1</v>
      </c>
      <c r="AE22">
        <f ca="1">IF(Table1[[#This Row],[Gender]]="male", 1, 0)</f>
        <v>0</v>
      </c>
      <c r="AF22">
        <f ca="1">IF(Table1[[#This Row],[Gender]]="female", 1, 0)</f>
        <v>1</v>
      </c>
      <c r="AK22" s="8">
        <f ca="1">IF(Table1[[#This Row],[Profession]]="Teaching", 1, 0)</f>
        <v>0</v>
      </c>
      <c r="AL22" s="9">
        <f ca="1">IF(Table1[[#This Row],[Profession]]="Health", 1, 0)</f>
        <v>0</v>
      </c>
      <c r="AM22" s="9">
        <f ca="1">IF(Table1[[#This Row],[Profession]]="Construction", 1, 0)</f>
        <v>0</v>
      </c>
      <c r="AN22" s="9">
        <f ca="1">IF(Table1[[#This Row],[Profession]]="IT", 1, 0)</f>
        <v>1</v>
      </c>
      <c r="AO22" s="9">
        <f ca="1">IF(Table1[[#This Row],[Profession]]="Agriculture", 1, 0)</f>
        <v>0</v>
      </c>
      <c r="AP22" s="10">
        <f ca="1">IF(Table1[[#This Row],[Profession]]="General Work", 1, 0)</f>
        <v>0</v>
      </c>
      <c r="AS22">
        <f ca="1">Table1[[#This Row],[Value of Cars]]/Table1[[#This Row],[Number of Cars ]]</f>
        <v>14807.745947785605</v>
      </c>
      <c r="AU22" s="8">
        <f ca="1">IF(Table1[[#This Row],[State]]="Karnataka", Table1[[#This Row],[Income]], 0)</f>
        <v>0</v>
      </c>
      <c r="AV22" s="9">
        <f ca="1">IF(Table1[[#This Row],[State]]="Gujarat", Table1[[#This Row],[Income]], 0)</f>
        <v>0</v>
      </c>
      <c r="AW22" s="9">
        <f ca="1">IF(Table1[[#This Row],[State]]="Andhra Pradesh", Table1[[#This Row],[Income]], 0)</f>
        <v>0</v>
      </c>
      <c r="AX22" s="9">
        <f ca="1">IF(Table1[[#This Row],[State]]="Telangana", Table1[[#This Row],[Income]], 0)</f>
        <v>0</v>
      </c>
      <c r="AY22" s="9">
        <f ca="1">IF(Table1[[#This Row],[State]]="Madhya Pradesh", Table1[[#This Row],[Income]], 0)</f>
        <v>52308</v>
      </c>
      <c r="AZ22" s="9">
        <f ca="1">IF(Table1[[#This Row],[State]]="Maharashtra", Table1[[#This Row],[Income]], 0)</f>
        <v>0</v>
      </c>
      <c r="BA22" s="9">
        <f ca="1">IF(Table1[[#This Row],[State]]="Punjab", Table1[[#This Row],[Income]], 0)</f>
        <v>0</v>
      </c>
      <c r="BB22" s="9">
        <f ca="1">IF(Table1[[#This Row],[State]]="Kerala", Table1[[#This Row],[Income]], 0)</f>
        <v>0</v>
      </c>
      <c r="BC22" s="9">
        <f ca="1">IF(Table1[[#This Row],[State]]="Tamil Nadu", Table1[[#This Row],[Income]], 0)</f>
        <v>0</v>
      </c>
      <c r="BD22" s="9">
        <f ca="1">IF(Table1[[#This Row],[State]]="Rajasthan", Table1[[#This Row],[Income]], 0)</f>
        <v>0</v>
      </c>
      <c r="BE22" s="9">
        <f ca="1">IF(Table1[[#This Row],[State]]="Uttar Pradesh", Table1[[#This Row],[Income]], 0)</f>
        <v>0</v>
      </c>
      <c r="BF22" s="9">
        <f ca="1">IF(Table1[[#This Row],[State]]="Bihar", Table1[[#This Row],[Income]], 0)</f>
        <v>0</v>
      </c>
      <c r="BG22" s="9">
        <f ca="1">IF(Table1[[#This Row],[State]]="West Bengal", Table1[[#This Row],[Income]], 0)</f>
        <v>0</v>
      </c>
      <c r="BH22" s="10">
        <f ca="1">IF(Table1[[#This Row],[State]]="Goa", Table1[[#This Row],[Income]], 0)</f>
        <v>0</v>
      </c>
      <c r="BJ22" s="8">
        <f ca="1">IF(Table1[[#This Row],[Profession]]="Health", Table1[[#This Row],[Income]], 0)</f>
        <v>0</v>
      </c>
      <c r="BK22" s="9">
        <f ca="1">IF(Table1[[#This Row],[Profession]]="Construction", Table1[[#This Row],[Income]], 0)</f>
        <v>0</v>
      </c>
      <c r="BL22" s="9">
        <f ca="1">IF(Table1[[#This Row],[Profession]]="Teaching", Table1[[#This Row],[Income]], 0)</f>
        <v>0</v>
      </c>
      <c r="BM22" s="9">
        <f ca="1">IF(Table1[[#This Row],[Profession]]="IT", Table1[[#This Row],[Income]], 0)</f>
        <v>52308</v>
      </c>
      <c r="BN22" s="9">
        <f ca="1">IF(Table1[[#This Row],[Profession]]="General Work", Table1[[#This Row],[Income]], 0)</f>
        <v>0</v>
      </c>
      <c r="BO22" s="10">
        <f ca="1">IF(Table1[[#This Row],[Profession]]="Agriculture", Table1[[#This Row],[Income]], 0)</f>
        <v>0</v>
      </c>
      <c r="BQ22" s="8">
        <f ca="1">IF(Table1[[#This Row],[Value of debts ]]&gt;Table1[[#This Row],[Income]], 1, 0)</f>
        <v>1</v>
      </c>
      <c r="BR22" s="10"/>
      <c r="BT22">
        <f ca="1">IF(Table1[[#This Row],[Net Worth of person]]&gt;$BU$4, Table1[[#This Row],[Age]], 0)</f>
        <v>37</v>
      </c>
    </row>
    <row r="23" spans="1:100" x14ac:dyDescent="0.3">
      <c r="A23">
        <f t="shared" ca="1" si="0"/>
        <v>1</v>
      </c>
      <c r="B23" t="str">
        <f t="shared" ca="1" si="1"/>
        <v>Male</v>
      </c>
      <c r="C23">
        <f t="shared" ca="1" si="2"/>
        <v>36</v>
      </c>
      <c r="D23">
        <f t="shared" ca="1" si="3"/>
        <v>5</v>
      </c>
      <c r="E23" t="str">
        <f t="shared" ca="1" si="4"/>
        <v>General Work</v>
      </c>
      <c r="F23">
        <f t="shared" ca="1" si="5"/>
        <v>5</v>
      </c>
      <c r="G23" t="str">
        <f t="shared" ca="1" si="6"/>
        <v>Other</v>
      </c>
      <c r="H23">
        <f t="shared" ca="1" si="7"/>
        <v>3</v>
      </c>
      <c r="I23">
        <f t="shared" ca="1" si="8"/>
        <v>3</v>
      </c>
      <c r="J23">
        <f t="shared" ca="1" si="9"/>
        <v>30723</v>
      </c>
      <c r="K23">
        <f t="shared" ca="1" si="10"/>
        <v>12</v>
      </c>
      <c r="L23" t="str">
        <f t="shared" ca="1" si="11"/>
        <v>Bihar</v>
      </c>
      <c r="M23">
        <f t="shared" ca="1" si="12"/>
        <v>92169</v>
      </c>
      <c r="N23">
        <f t="shared" ca="1" si="13"/>
        <v>88866.418891885565</v>
      </c>
      <c r="O23">
        <f t="shared" ca="1" si="14"/>
        <v>65642.153763614493</v>
      </c>
      <c r="P23">
        <f t="shared" ca="1" si="15"/>
        <v>10878</v>
      </c>
      <c r="Q23">
        <f t="shared" ca="1" si="16"/>
        <v>44353.342363742464</v>
      </c>
      <c r="R23">
        <f t="shared" ca="1" si="17"/>
        <v>20140.293748003613</v>
      </c>
      <c r="S23">
        <f t="shared" ca="1" si="18"/>
        <v>177951.44751161808</v>
      </c>
      <c r="T23">
        <f t="shared" ca="1" si="19"/>
        <v>144097.76125562802</v>
      </c>
      <c r="U23">
        <f t="shared" ca="1" si="20"/>
        <v>33853.686255990062</v>
      </c>
      <c r="W23">
        <f t="shared" ca="1" si="21"/>
        <v>1</v>
      </c>
      <c r="AA23" s="1">
        <f ca="1">Table1[[#This Row],[Mortgage left]]/Table1[[#This Row],[Value of House]]</f>
        <v>0.96416820071700426</v>
      </c>
      <c r="AB23">
        <f t="shared" ca="1" si="22"/>
        <v>0</v>
      </c>
      <c r="AE23">
        <f ca="1">IF(Table1[[#This Row],[Gender]]="male", 1, 0)</f>
        <v>1</v>
      </c>
      <c r="AF23">
        <f ca="1">IF(Table1[[#This Row],[Gender]]="female", 1, 0)</f>
        <v>0</v>
      </c>
      <c r="AK23" s="8">
        <f ca="1">IF(Table1[[#This Row],[Profession]]="Teaching", 1, 0)</f>
        <v>0</v>
      </c>
      <c r="AL23" s="9">
        <f ca="1">IF(Table1[[#This Row],[Profession]]="Health", 1, 0)</f>
        <v>0</v>
      </c>
      <c r="AM23" s="9">
        <f ca="1">IF(Table1[[#This Row],[Profession]]="Construction", 1, 0)</f>
        <v>0</v>
      </c>
      <c r="AN23" s="9">
        <f ca="1">IF(Table1[[#This Row],[Profession]]="IT", 1, 0)</f>
        <v>0</v>
      </c>
      <c r="AO23" s="9">
        <f ca="1">IF(Table1[[#This Row],[Profession]]="Agriculture", 1, 0)</f>
        <v>0</v>
      </c>
      <c r="AP23" s="10">
        <f ca="1">IF(Table1[[#This Row],[Profession]]="General Work", 1, 0)</f>
        <v>1</v>
      </c>
      <c r="AS23">
        <f ca="1">Table1[[#This Row],[Value of Cars]]/Table1[[#This Row],[Number of Cars ]]</f>
        <v>21880.717921204832</v>
      </c>
      <c r="AU23" s="8">
        <f ca="1">IF(Table1[[#This Row],[State]]="Karnataka", Table1[[#This Row],[Income]], 0)</f>
        <v>0</v>
      </c>
      <c r="AV23" s="9">
        <f ca="1">IF(Table1[[#This Row],[State]]="Gujarat", Table1[[#This Row],[Income]], 0)</f>
        <v>0</v>
      </c>
      <c r="AW23" s="9">
        <f ca="1">IF(Table1[[#This Row],[State]]="Andhra Pradesh", Table1[[#This Row],[Income]], 0)</f>
        <v>0</v>
      </c>
      <c r="AX23" s="9">
        <f ca="1">IF(Table1[[#This Row],[State]]="Telangana", Table1[[#This Row],[Income]], 0)</f>
        <v>0</v>
      </c>
      <c r="AY23" s="9">
        <f ca="1">IF(Table1[[#This Row],[State]]="Madhya Pradesh", Table1[[#This Row],[Income]], 0)</f>
        <v>0</v>
      </c>
      <c r="AZ23" s="9">
        <f ca="1">IF(Table1[[#This Row],[State]]="Maharashtra", Table1[[#This Row],[Income]], 0)</f>
        <v>0</v>
      </c>
      <c r="BA23" s="9">
        <f ca="1">IF(Table1[[#This Row],[State]]="Punjab", Table1[[#This Row],[Income]], 0)</f>
        <v>0</v>
      </c>
      <c r="BB23" s="9">
        <f ca="1">IF(Table1[[#This Row],[State]]="Kerala", Table1[[#This Row],[Income]], 0)</f>
        <v>0</v>
      </c>
      <c r="BC23" s="9">
        <f ca="1">IF(Table1[[#This Row],[State]]="Tamil Nadu", Table1[[#This Row],[Income]], 0)</f>
        <v>0</v>
      </c>
      <c r="BD23" s="9">
        <f ca="1">IF(Table1[[#This Row],[State]]="Rajasthan", Table1[[#This Row],[Income]], 0)</f>
        <v>0</v>
      </c>
      <c r="BE23" s="9">
        <f ca="1">IF(Table1[[#This Row],[State]]="Uttar Pradesh", Table1[[#This Row],[Income]], 0)</f>
        <v>0</v>
      </c>
      <c r="BF23" s="9">
        <f ca="1">IF(Table1[[#This Row],[State]]="Bihar", Table1[[#This Row],[Income]], 0)</f>
        <v>30723</v>
      </c>
      <c r="BG23" s="9">
        <f ca="1">IF(Table1[[#This Row],[State]]="West Bengal", Table1[[#This Row],[Income]], 0)</f>
        <v>0</v>
      </c>
      <c r="BH23" s="10">
        <f ca="1">IF(Table1[[#This Row],[State]]="Goa", Table1[[#This Row],[Income]], 0)</f>
        <v>0</v>
      </c>
      <c r="BJ23" s="8">
        <f ca="1">IF(Table1[[#This Row],[Profession]]="Health", Table1[[#This Row],[Income]], 0)</f>
        <v>0</v>
      </c>
      <c r="BK23" s="9">
        <f ca="1">IF(Table1[[#This Row],[Profession]]="Construction", Table1[[#This Row],[Income]], 0)</f>
        <v>0</v>
      </c>
      <c r="BL23" s="9">
        <f ca="1">IF(Table1[[#This Row],[Profession]]="Teaching", Table1[[#This Row],[Income]], 0)</f>
        <v>0</v>
      </c>
      <c r="BM23" s="9">
        <f ca="1">IF(Table1[[#This Row],[Profession]]="IT", Table1[[#This Row],[Income]], 0)</f>
        <v>0</v>
      </c>
      <c r="BN23" s="9">
        <f ca="1">IF(Table1[[#This Row],[Profession]]="General Work", Table1[[#This Row],[Income]], 0)</f>
        <v>30723</v>
      </c>
      <c r="BO23" s="10">
        <f ca="1">IF(Table1[[#This Row],[Profession]]="Agriculture", Table1[[#This Row],[Income]], 0)</f>
        <v>0</v>
      </c>
      <c r="BQ23" s="8">
        <f ca="1">IF(Table1[[#This Row],[Value of debts ]]&gt;Table1[[#This Row],[Income]], 1, 0)</f>
        <v>1</v>
      </c>
      <c r="BR23" s="10"/>
      <c r="BT23">
        <f ca="1">IF(Table1[[#This Row],[Net Worth of person]]&gt;$BU$4, Table1[[#This Row],[Age]], 0)</f>
        <v>0</v>
      </c>
    </row>
    <row r="24" spans="1:100" x14ac:dyDescent="0.3">
      <c r="A24">
        <f t="shared" ca="1" si="0"/>
        <v>1</v>
      </c>
      <c r="B24" t="str">
        <f t="shared" ca="1" si="1"/>
        <v>Male</v>
      </c>
      <c r="C24">
        <f t="shared" ca="1" si="2"/>
        <v>37</v>
      </c>
      <c r="D24">
        <f t="shared" ca="1" si="3"/>
        <v>4</v>
      </c>
      <c r="E24" t="str">
        <f t="shared" ca="1" si="4"/>
        <v>IT</v>
      </c>
      <c r="F24">
        <f t="shared" ca="1" si="5"/>
        <v>4</v>
      </c>
      <c r="G24" t="str">
        <f t="shared" ca="1" si="6"/>
        <v>Technical</v>
      </c>
      <c r="H24">
        <f t="shared" ca="1" si="7"/>
        <v>2</v>
      </c>
      <c r="I24">
        <f t="shared" ca="1" si="8"/>
        <v>2</v>
      </c>
      <c r="J24">
        <f t="shared" ca="1" si="9"/>
        <v>30764</v>
      </c>
      <c r="K24">
        <f t="shared" ca="1" si="10"/>
        <v>6</v>
      </c>
      <c r="L24" t="str">
        <f t="shared" ca="1" si="11"/>
        <v>Maharashtra</v>
      </c>
      <c r="M24">
        <f t="shared" ca="1" si="12"/>
        <v>153820</v>
      </c>
      <c r="N24">
        <f t="shared" ca="1" si="13"/>
        <v>57032.107651141683</v>
      </c>
      <c r="O24">
        <f t="shared" ca="1" si="14"/>
        <v>11036.402084334719</v>
      </c>
      <c r="P24">
        <f t="shared" ca="1" si="15"/>
        <v>8895</v>
      </c>
      <c r="Q24">
        <f t="shared" ca="1" si="16"/>
        <v>24163.975474646068</v>
      </c>
      <c r="R24">
        <f t="shared" ca="1" si="17"/>
        <v>35909.466445456834</v>
      </c>
      <c r="S24">
        <f t="shared" ca="1" si="18"/>
        <v>200765.86852979157</v>
      </c>
      <c r="T24">
        <f t="shared" ca="1" si="19"/>
        <v>90091.083125787743</v>
      </c>
      <c r="U24">
        <f t="shared" ca="1" si="20"/>
        <v>110674.78540400382</v>
      </c>
      <c r="W24">
        <f t="shared" ca="1" si="21"/>
        <v>1</v>
      </c>
      <c r="AA24" s="1">
        <f ca="1">Table1[[#This Row],[Mortgage left]]/Table1[[#This Row],[Value of House]]</f>
        <v>0.37077173092667848</v>
      </c>
      <c r="AB24">
        <f t="shared" ca="1" si="22"/>
        <v>1</v>
      </c>
      <c r="AE24">
        <f ca="1">IF(Table1[[#This Row],[Gender]]="male", 1, 0)</f>
        <v>1</v>
      </c>
      <c r="AF24">
        <f ca="1">IF(Table1[[#This Row],[Gender]]="female", 1, 0)</f>
        <v>0</v>
      </c>
      <c r="AK24" s="8">
        <f ca="1">IF(Table1[[#This Row],[Profession]]="Teaching", 1, 0)</f>
        <v>0</v>
      </c>
      <c r="AL24" s="9">
        <f ca="1">IF(Table1[[#This Row],[Profession]]="Health", 1, 0)</f>
        <v>0</v>
      </c>
      <c r="AM24" s="9">
        <f ca="1">IF(Table1[[#This Row],[Profession]]="Construction", 1, 0)</f>
        <v>0</v>
      </c>
      <c r="AN24" s="9">
        <f ca="1">IF(Table1[[#This Row],[Profession]]="IT", 1, 0)</f>
        <v>1</v>
      </c>
      <c r="AO24" s="9">
        <f ca="1">IF(Table1[[#This Row],[Profession]]="Agriculture", 1, 0)</f>
        <v>0</v>
      </c>
      <c r="AP24" s="10">
        <f ca="1">IF(Table1[[#This Row],[Profession]]="General Work", 1, 0)</f>
        <v>0</v>
      </c>
      <c r="AS24">
        <f ca="1">Table1[[#This Row],[Value of Cars]]/Table1[[#This Row],[Number of Cars ]]</f>
        <v>5518.2010421673594</v>
      </c>
      <c r="AU24" s="8">
        <f ca="1">IF(Table1[[#This Row],[State]]="Karnataka", Table1[[#This Row],[Income]], 0)</f>
        <v>0</v>
      </c>
      <c r="AV24" s="9">
        <f ca="1">IF(Table1[[#This Row],[State]]="Gujarat", Table1[[#This Row],[Income]], 0)</f>
        <v>0</v>
      </c>
      <c r="AW24" s="9">
        <f ca="1">IF(Table1[[#This Row],[State]]="Andhra Pradesh", Table1[[#This Row],[Income]], 0)</f>
        <v>0</v>
      </c>
      <c r="AX24" s="9">
        <f ca="1">IF(Table1[[#This Row],[State]]="Telangana", Table1[[#This Row],[Income]], 0)</f>
        <v>0</v>
      </c>
      <c r="AY24" s="9">
        <f ca="1">IF(Table1[[#This Row],[State]]="Madhya Pradesh", Table1[[#This Row],[Income]], 0)</f>
        <v>0</v>
      </c>
      <c r="AZ24" s="9">
        <f ca="1">IF(Table1[[#This Row],[State]]="Maharashtra", Table1[[#This Row],[Income]], 0)</f>
        <v>30764</v>
      </c>
      <c r="BA24" s="9">
        <f ca="1">IF(Table1[[#This Row],[State]]="Punjab", Table1[[#This Row],[Income]], 0)</f>
        <v>0</v>
      </c>
      <c r="BB24" s="9">
        <f ca="1">IF(Table1[[#This Row],[State]]="Kerala", Table1[[#This Row],[Income]], 0)</f>
        <v>0</v>
      </c>
      <c r="BC24" s="9">
        <f ca="1">IF(Table1[[#This Row],[State]]="Tamil Nadu", Table1[[#This Row],[Income]], 0)</f>
        <v>0</v>
      </c>
      <c r="BD24" s="9">
        <f ca="1">IF(Table1[[#This Row],[State]]="Rajasthan", Table1[[#This Row],[Income]], 0)</f>
        <v>0</v>
      </c>
      <c r="BE24" s="9">
        <f ca="1">IF(Table1[[#This Row],[State]]="Uttar Pradesh", Table1[[#This Row],[Income]], 0)</f>
        <v>0</v>
      </c>
      <c r="BF24" s="9">
        <f ca="1">IF(Table1[[#This Row],[State]]="Bihar", Table1[[#This Row],[Income]], 0)</f>
        <v>0</v>
      </c>
      <c r="BG24" s="9">
        <f ca="1">IF(Table1[[#This Row],[State]]="West Bengal", Table1[[#This Row],[Income]], 0)</f>
        <v>0</v>
      </c>
      <c r="BH24" s="10">
        <f ca="1">IF(Table1[[#This Row],[State]]="Goa", Table1[[#This Row],[Income]], 0)</f>
        <v>0</v>
      </c>
      <c r="BJ24" s="8">
        <f ca="1">IF(Table1[[#This Row],[Profession]]="Health", Table1[[#This Row],[Income]], 0)</f>
        <v>0</v>
      </c>
      <c r="BK24" s="9">
        <f ca="1">IF(Table1[[#This Row],[Profession]]="Construction", Table1[[#This Row],[Income]], 0)</f>
        <v>0</v>
      </c>
      <c r="BL24" s="9">
        <f ca="1">IF(Table1[[#This Row],[Profession]]="Teaching", Table1[[#This Row],[Income]], 0)</f>
        <v>0</v>
      </c>
      <c r="BM24" s="9">
        <f ca="1">IF(Table1[[#This Row],[Profession]]="IT", Table1[[#This Row],[Income]], 0)</f>
        <v>30764</v>
      </c>
      <c r="BN24" s="9">
        <f ca="1">IF(Table1[[#This Row],[Profession]]="General Work", Table1[[#This Row],[Income]], 0)</f>
        <v>0</v>
      </c>
      <c r="BO24" s="10">
        <f ca="1">IF(Table1[[#This Row],[Profession]]="Agriculture", Table1[[#This Row],[Income]], 0)</f>
        <v>0</v>
      </c>
      <c r="BQ24" s="8">
        <f ca="1">IF(Table1[[#This Row],[Value of debts ]]&gt;Table1[[#This Row],[Income]], 1, 0)</f>
        <v>1</v>
      </c>
      <c r="BR24" s="10"/>
      <c r="BT24">
        <f ca="1">IF(Table1[[#This Row],[Net Worth of person]]&gt;$BU$4, Table1[[#This Row],[Age]], 0)</f>
        <v>37</v>
      </c>
    </row>
    <row r="25" spans="1:100" x14ac:dyDescent="0.3">
      <c r="A25">
        <f t="shared" ca="1" si="0"/>
        <v>2</v>
      </c>
      <c r="B25" t="str">
        <f t="shared" ca="1" si="1"/>
        <v>Female</v>
      </c>
      <c r="C25">
        <f t="shared" ca="1" si="2"/>
        <v>25</v>
      </c>
      <c r="D25">
        <f t="shared" ca="1" si="3"/>
        <v>2</v>
      </c>
      <c r="E25" t="str">
        <f t="shared" ca="1" si="4"/>
        <v>Construction</v>
      </c>
      <c r="F25">
        <f t="shared" ca="1" si="5"/>
        <v>4</v>
      </c>
      <c r="G25" t="str">
        <f t="shared" ca="1" si="6"/>
        <v>Technical</v>
      </c>
      <c r="H25">
        <f t="shared" ca="1" si="7"/>
        <v>1</v>
      </c>
      <c r="I25">
        <f t="shared" ca="1" si="8"/>
        <v>3</v>
      </c>
      <c r="J25">
        <f t="shared" ca="1" si="9"/>
        <v>51197</v>
      </c>
      <c r="K25">
        <f t="shared" ca="1" si="10"/>
        <v>5</v>
      </c>
      <c r="L25" t="str">
        <f t="shared" ca="1" si="11"/>
        <v>Madhya Pradesh</v>
      </c>
      <c r="M25">
        <f t="shared" ca="1" si="12"/>
        <v>153591</v>
      </c>
      <c r="N25">
        <f t="shared" ca="1" si="13"/>
        <v>104971.66386130062</v>
      </c>
      <c r="O25">
        <f t="shared" ca="1" si="14"/>
        <v>143367.47702925873</v>
      </c>
      <c r="P25">
        <f t="shared" ca="1" si="15"/>
        <v>22877</v>
      </c>
      <c r="Q25">
        <f t="shared" ca="1" si="16"/>
        <v>78452.212642607061</v>
      </c>
      <c r="R25">
        <f t="shared" ca="1" si="17"/>
        <v>3883.9425415564538</v>
      </c>
      <c r="S25">
        <f t="shared" ca="1" si="18"/>
        <v>300842.41957081517</v>
      </c>
      <c r="T25">
        <f t="shared" ca="1" si="19"/>
        <v>206300.87650390767</v>
      </c>
      <c r="U25">
        <f t="shared" ca="1" si="20"/>
        <v>94541.543066907499</v>
      </c>
      <c r="W25">
        <f t="shared" ca="1" si="21"/>
        <v>1</v>
      </c>
      <c r="AA25" s="1">
        <f ca="1">Table1[[#This Row],[Mortgage left]]/Table1[[#This Row],[Value of House]]</f>
        <v>0.68344931578868962</v>
      </c>
      <c r="AB25">
        <f t="shared" ca="1" si="22"/>
        <v>0</v>
      </c>
      <c r="AE25">
        <f ca="1">IF(Table1[[#This Row],[Gender]]="male", 1, 0)</f>
        <v>0</v>
      </c>
      <c r="AF25">
        <f ca="1">IF(Table1[[#This Row],[Gender]]="female", 1, 0)</f>
        <v>1</v>
      </c>
      <c r="AK25" s="8">
        <f ca="1">IF(Table1[[#This Row],[Profession]]="Teaching", 1, 0)</f>
        <v>0</v>
      </c>
      <c r="AL25" s="9">
        <f ca="1">IF(Table1[[#This Row],[Profession]]="Health", 1, 0)</f>
        <v>0</v>
      </c>
      <c r="AM25" s="9">
        <f ca="1">IF(Table1[[#This Row],[Profession]]="Construction", 1, 0)</f>
        <v>1</v>
      </c>
      <c r="AN25" s="9">
        <f ca="1">IF(Table1[[#This Row],[Profession]]="IT", 1, 0)</f>
        <v>0</v>
      </c>
      <c r="AO25" s="9">
        <f ca="1">IF(Table1[[#This Row],[Profession]]="Agriculture", 1, 0)</f>
        <v>0</v>
      </c>
      <c r="AP25" s="10">
        <f ca="1">IF(Table1[[#This Row],[Profession]]="General Work", 1, 0)</f>
        <v>0</v>
      </c>
      <c r="AS25">
        <f ca="1">Table1[[#This Row],[Value of Cars]]/Table1[[#This Row],[Number of Cars ]]</f>
        <v>47789.159009752912</v>
      </c>
      <c r="AU25" s="8">
        <f ca="1">IF(Table1[[#This Row],[State]]="Karnataka", Table1[[#This Row],[Income]], 0)</f>
        <v>0</v>
      </c>
      <c r="AV25" s="9">
        <f ca="1">IF(Table1[[#This Row],[State]]="Gujarat", Table1[[#This Row],[Income]], 0)</f>
        <v>0</v>
      </c>
      <c r="AW25" s="9">
        <f ca="1">IF(Table1[[#This Row],[State]]="Andhra Pradesh", Table1[[#This Row],[Income]], 0)</f>
        <v>0</v>
      </c>
      <c r="AX25" s="9">
        <f ca="1">IF(Table1[[#This Row],[State]]="Telangana", Table1[[#This Row],[Income]], 0)</f>
        <v>0</v>
      </c>
      <c r="AY25" s="9">
        <f ca="1">IF(Table1[[#This Row],[State]]="Madhya Pradesh", Table1[[#This Row],[Income]], 0)</f>
        <v>51197</v>
      </c>
      <c r="AZ25" s="9">
        <f ca="1">IF(Table1[[#This Row],[State]]="Maharashtra", Table1[[#This Row],[Income]], 0)</f>
        <v>0</v>
      </c>
      <c r="BA25" s="9">
        <f ca="1">IF(Table1[[#This Row],[State]]="Punjab", Table1[[#This Row],[Income]], 0)</f>
        <v>0</v>
      </c>
      <c r="BB25" s="9">
        <f ca="1">IF(Table1[[#This Row],[State]]="Kerala", Table1[[#This Row],[Income]], 0)</f>
        <v>0</v>
      </c>
      <c r="BC25" s="9">
        <f ca="1">IF(Table1[[#This Row],[State]]="Tamil Nadu", Table1[[#This Row],[Income]], 0)</f>
        <v>0</v>
      </c>
      <c r="BD25" s="9">
        <f ca="1">IF(Table1[[#This Row],[State]]="Rajasthan", Table1[[#This Row],[Income]], 0)</f>
        <v>0</v>
      </c>
      <c r="BE25" s="9">
        <f ca="1">IF(Table1[[#This Row],[State]]="Uttar Pradesh", Table1[[#This Row],[Income]], 0)</f>
        <v>0</v>
      </c>
      <c r="BF25" s="9">
        <f ca="1">IF(Table1[[#This Row],[State]]="Bihar", Table1[[#This Row],[Income]], 0)</f>
        <v>0</v>
      </c>
      <c r="BG25" s="9">
        <f ca="1">IF(Table1[[#This Row],[State]]="West Bengal", Table1[[#This Row],[Income]], 0)</f>
        <v>0</v>
      </c>
      <c r="BH25" s="10">
        <f ca="1">IF(Table1[[#This Row],[State]]="Goa", Table1[[#This Row],[Income]], 0)</f>
        <v>0</v>
      </c>
      <c r="BJ25" s="8">
        <f ca="1">IF(Table1[[#This Row],[Profession]]="Health", Table1[[#This Row],[Income]], 0)</f>
        <v>0</v>
      </c>
      <c r="BK25" s="9">
        <f ca="1">IF(Table1[[#This Row],[Profession]]="Construction", Table1[[#This Row],[Income]], 0)</f>
        <v>51197</v>
      </c>
      <c r="BL25" s="9">
        <f ca="1">IF(Table1[[#This Row],[Profession]]="Teaching", Table1[[#This Row],[Income]], 0)</f>
        <v>0</v>
      </c>
      <c r="BM25" s="9">
        <f ca="1">IF(Table1[[#This Row],[Profession]]="IT", Table1[[#This Row],[Income]], 0)</f>
        <v>0</v>
      </c>
      <c r="BN25" s="9">
        <f ca="1">IF(Table1[[#This Row],[Profession]]="General Work", Table1[[#This Row],[Income]], 0)</f>
        <v>0</v>
      </c>
      <c r="BO25" s="10">
        <f ca="1">IF(Table1[[#This Row],[Profession]]="Agriculture", Table1[[#This Row],[Income]], 0)</f>
        <v>0</v>
      </c>
      <c r="BQ25" s="8">
        <f ca="1">IF(Table1[[#This Row],[Value of debts ]]&gt;Table1[[#This Row],[Income]], 1, 0)</f>
        <v>1</v>
      </c>
      <c r="BR25" s="10"/>
      <c r="BT25">
        <f ca="1">IF(Table1[[#This Row],[Net Worth of person]]&gt;$BU$4, Table1[[#This Row],[Age]], 0)</f>
        <v>25</v>
      </c>
    </row>
    <row r="26" spans="1:100" x14ac:dyDescent="0.3">
      <c r="A26">
        <f t="shared" ca="1" si="0"/>
        <v>1</v>
      </c>
      <c r="B26" t="str">
        <f t="shared" ca="1" si="1"/>
        <v>Male</v>
      </c>
      <c r="C26">
        <f t="shared" ca="1" si="2"/>
        <v>30</v>
      </c>
      <c r="D26">
        <f t="shared" ca="1" si="3"/>
        <v>6</v>
      </c>
      <c r="E26" t="str">
        <f t="shared" ca="1" si="4"/>
        <v>Agriculture</v>
      </c>
      <c r="F26">
        <f t="shared" ca="1" si="5"/>
        <v>3</v>
      </c>
      <c r="G26" t="str">
        <f t="shared" ca="1" si="6"/>
        <v>University</v>
      </c>
      <c r="H26">
        <f t="shared" ca="1" si="7"/>
        <v>0</v>
      </c>
      <c r="I26">
        <f t="shared" ca="1" si="8"/>
        <v>3</v>
      </c>
      <c r="J26">
        <f t="shared" ca="1" si="9"/>
        <v>57400</v>
      </c>
      <c r="K26">
        <f t="shared" ca="1" si="10"/>
        <v>1</v>
      </c>
      <c r="L26" t="str">
        <f t="shared" ca="1" si="11"/>
        <v>Karnataka</v>
      </c>
      <c r="M26">
        <f t="shared" ca="1" si="12"/>
        <v>287000</v>
      </c>
      <c r="N26">
        <f t="shared" ca="1" si="13"/>
        <v>54681.533384875816</v>
      </c>
      <c r="O26">
        <f t="shared" ca="1" si="14"/>
        <v>111449.09807338746</v>
      </c>
      <c r="P26">
        <f t="shared" ca="1" si="15"/>
        <v>110693</v>
      </c>
      <c r="Q26">
        <f t="shared" ca="1" si="16"/>
        <v>68432.812208161238</v>
      </c>
      <c r="R26">
        <f t="shared" ca="1" si="17"/>
        <v>15666.435861100508</v>
      </c>
      <c r="S26">
        <f t="shared" ca="1" si="18"/>
        <v>414115.53393448796</v>
      </c>
      <c r="T26">
        <f t="shared" ca="1" si="19"/>
        <v>233807.34559303703</v>
      </c>
      <c r="U26">
        <f t="shared" ca="1" si="20"/>
        <v>180308.18834145094</v>
      </c>
      <c r="W26">
        <f t="shared" ca="1" si="21"/>
        <v>1</v>
      </c>
      <c r="AA26" s="1">
        <f ca="1">Table1[[#This Row],[Mortgage left]]/Table1[[#This Row],[Value of House]]</f>
        <v>0.19052799088806904</v>
      </c>
      <c r="AB26">
        <f t="shared" ca="1" si="22"/>
        <v>1</v>
      </c>
      <c r="AE26">
        <f ca="1">IF(Table1[[#This Row],[Gender]]="male", 1, 0)</f>
        <v>1</v>
      </c>
      <c r="AF26">
        <f ca="1">IF(Table1[[#This Row],[Gender]]="female", 1, 0)</f>
        <v>0</v>
      </c>
      <c r="AK26" s="8">
        <f ca="1">IF(Table1[[#This Row],[Profession]]="Teaching", 1, 0)</f>
        <v>0</v>
      </c>
      <c r="AL26" s="9">
        <f ca="1">IF(Table1[[#This Row],[Profession]]="Health", 1, 0)</f>
        <v>0</v>
      </c>
      <c r="AM26" s="9">
        <f ca="1">IF(Table1[[#This Row],[Profession]]="Construction", 1, 0)</f>
        <v>0</v>
      </c>
      <c r="AN26" s="9">
        <f ca="1">IF(Table1[[#This Row],[Profession]]="IT", 1, 0)</f>
        <v>0</v>
      </c>
      <c r="AO26" s="9">
        <f ca="1">IF(Table1[[#This Row],[Profession]]="Agriculture", 1, 0)</f>
        <v>1</v>
      </c>
      <c r="AP26" s="10">
        <f ca="1">IF(Table1[[#This Row],[Profession]]="General Work", 1, 0)</f>
        <v>0</v>
      </c>
      <c r="AS26">
        <f ca="1">Table1[[#This Row],[Value of Cars]]/Table1[[#This Row],[Number of Cars ]]</f>
        <v>37149.69935779582</v>
      </c>
      <c r="AU26" s="8">
        <f ca="1">IF(Table1[[#This Row],[State]]="Karnataka", Table1[[#This Row],[Income]], 0)</f>
        <v>57400</v>
      </c>
      <c r="AV26" s="9">
        <f ca="1">IF(Table1[[#This Row],[State]]="Gujarat", Table1[[#This Row],[Income]], 0)</f>
        <v>0</v>
      </c>
      <c r="AW26" s="9">
        <f ca="1">IF(Table1[[#This Row],[State]]="Andhra Pradesh", Table1[[#This Row],[Income]], 0)</f>
        <v>0</v>
      </c>
      <c r="AX26" s="9">
        <f ca="1">IF(Table1[[#This Row],[State]]="Telangana", Table1[[#This Row],[Income]], 0)</f>
        <v>0</v>
      </c>
      <c r="AY26" s="9">
        <f ca="1">IF(Table1[[#This Row],[State]]="Madhya Pradesh", Table1[[#This Row],[Income]], 0)</f>
        <v>0</v>
      </c>
      <c r="AZ26" s="9">
        <f ca="1">IF(Table1[[#This Row],[State]]="Maharashtra", Table1[[#This Row],[Income]], 0)</f>
        <v>0</v>
      </c>
      <c r="BA26" s="9">
        <f ca="1">IF(Table1[[#This Row],[State]]="Punjab", Table1[[#This Row],[Income]], 0)</f>
        <v>0</v>
      </c>
      <c r="BB26" s="9">
        <f ca="1">IF(Table1[[#This Row],[State]]="Kerala", Table1[[#This Row],[Income]], 0)</f>
        <v>0</v>
      </c>
      <c r="BC26" s="9">
        <f ca="1">IF(Table1[[#This Row],[State]]="Tamil Nadu", Table1[[#This Row],[Income]], 0)</f>
        <v>0</v>
      </c>
      <c r="BD26" s="9">
        <f ca="1">IF(Table1[[#This Row],[State]]="Rajasthan", Table1[[#This Row],[Income]], 0)</f>
        <v>0</v>
      </c>
      <c r="BE26" s="9">
        <f ca="1">IF(Table1[[#This Row],[State]]="Uttar Pradesh", Table1[[#This Row],[Income]], 0)</f>
        <v>0</v>
      </c>
      <c r="BF26" s="9">
        <f ca="1">IF(Table1[[#This Row],[State]]="Bihar", Table1[[#This Row],[Income]], 0)</f>
        <v>0</v>
      </c>
      <c r="BG26" s="9">
        <f ca="1">IF(Table1[[#This Row],[State]]="West Bengal", Table1[[#This Row],[Income]], 0)</f>
        <v>0</v>
      </c>
      <c r="BH26" s="10">
        <f ca="1">IF(Table1[[#This Row],[State]]="Goa", Table1[[#This Row],[Income]], 0)</f>
        <v>0</v>
      </c>
      <c r="BJ26" s="8">
        <f ca="1">IF(Table1[[#This Row],[Profession]]="Health", Table1[[#This Row],[Income]], 0)</f>
        <v>0</v>
      </c>
      <c r="BK26" s="9">
        <f ca="1">IF(Table1[[#This Row],[Profession]]="Construction", Table1[[#This Row],[Income]], 0)</f>
        <v>0</v>
      </c>
      <c r="BL26" s="9">
        <f ca="1">IF(Table1[[#This Row],[Profession]]="Teaching", Table1[[#This Row],[Income]], 0)</f>
        <v>0</v>
      </c>
      <c r="BM26" s="9">
        <f ca="1">IF(Table1[[#This Row],[Profession]]="IT", Table1[[#This Row],[Income]], 0)</f>
        <v>0</v>
      </c>
      <c r="BN26" s="9">
        <f ca="1">IF(Table1[[#This Row],[Profession]]="General Work", Table1[[#This Row],[Income]], 0)</f>
        <v>0</v>
      </c>
      <c r="BO26" s="10">
        <f ca="1">IF(Table1[[#This Row],[Profession]]="Agriculture", Table1[[#This Row],[Income]], 0)</f>
        <v>57400</v>
      </c>
      <c r="BQ26" s="8">
        <f ca="1">IF(Table1[[#This Row],[Value of debts ]]&gt;Table1[[#This Row],[Income]], 1, 0)</f>
        <v>1</v>
      </c>
      <c r="BR26" s="10"/>
      <c r="BT26">
        <f ca="1">IF(Table1[[#This Row],[Net Worth of person]]&gt;$BU$4, Table1[[#This Row],[Age]], 0)</f>
        <v>30</v>
      </c>
    </row>
    <row r="27" spans="1:100" x14ac:dyDescent="0.3">
      <c r="A27">
        <f t="shared" ca="1" si="0"/>
        <v>2</v>
      </c>
      <c r="B27" t="str">
        <f t="shared" ca="1" si="1"/>
        <v>Female</v>
      </c>
      <c r="C27">
        <f t="shared" ca="1" si="2"/>
        <v>32</v>
      </c>
      <c r="D27">
        <f t="shared" ca="1" si="3"/>
        <v>6</v>
      </c>
      <c r="E27" t="str">
        <f t="shared" ca="1" si="4"/>
        <v>Agriculture</v>
      </c>
      <c r="F27">
        <f t="shared" ca="1" si="5"/>
        <v>4</v>
      </c>
      <c r="G27" t="str">
        <f t="shared" ca="1" si="6"/>
        <v>Technical</v>
      </c>
      <c r="H27">
        <f t="shared" ca="1" si="7"/>
        <v>0</v>
      </c>
      <c r="I27">
        <f t="shared" ca="1" si="8"/>
        <v>2</v>
      </c>
      <c r="J27">
        <f t="shared" ca="1" si="9"/>
        <v>30107</v>
      </c>
      <c r="K27">
        <f t="shared" ca="1" si="10"/>
        <v>7</v>
      </c>
      <c r="L27" t="str">
        <f t="shared" ca="1" si="11"/>
        <v>Punjab</v>
      </c>
      <c r="M27">
        <f t="shared" ca="1" si="12"/>
        <v>120428</v>
      </c>
      <c r="N27">
        <f t="shared" ca="1" si="13"/>
        <v>100175.58033334902</v>
      </c>
      <c r="O27">
        <f t="shared" ca="1" si="14"/>
        <v>144.19618421388853</v>
      </c>
      <c r="P27">
        <f t="shared" ca="1" si="15"/>
        <v>30</v>
      </c>
      <c r="Q27">
        <f t="shared" ca="1" si="16"/>
        <v>2213.9402330982875</v>
      </c>
      <c r="R27">
        <f t="shared" ca="1" si="17"/>
        <v>15071.837388589096</v>
      </c>
      <c r="S27">
        <f t="shared" ca="1" si="18"/>
        <v>135644.03357280299</v>
      </c>
      <c r="T27">
        <f t="shared" ca="1" si="19"/>
        <v>102419.5205664473</v>
      </c>
      <c r="U27">
        <f t="shared" ca="1" si="20"/>
        <v>33224.513006355686</v>
      </c>
      <c r="W27">
        <f t="shared" ca="1" si="21"/>
        <v>1</v>
      </c>
      <c r="AA27" s="1">
        <f ca="1">Table1[[#This Row],[Mortgage left]]/Table1[[#This Row],[Value of House]]</f>
        <v>0.83182964371532386</v>
      </c>
      <c r="AB27">
        <f t="shared" ca="1" si="22"/>
        <v>0</v>
      </c>
      <c r="AE27">
        <f ca="1">IF(Table1[[#This Row],[Gender]]="male", 1, 0)</f>
        <v>0</v>
      </c>
      <c r="AF27">
        <f ca="1">IF(Table1[[#This Row],[Gender]]="female", 1, 0)</f>
        <v>1</v>
      </c>
      <c r="AK27" s="8">
        <f ca="1">IF(Table1[[#This Row],[Profession]]="Teaching", 1, 0)</f>
        <v>0</v>
      </c>
      <c r="AL27" s="9">
        <f ca="1">IF(Table1[[#This Row],[Profession]]="Health", 1, 0)</f>
        <v>0</v>
      </c>
      <c r="AM27" s="9">
        <f ca="1">IF(Table1[[#This Row],[Profession]]="Construction", 1, 0)</f>
        <v>0</v>
      </c>
      <c r="AN27" s="9">
        <f ca="1">IF(Table1[[#This Row],[Profession]]="IT", 1, 0)</f>
        <v>0</v>
      </c>
      <c r="AO27" s="9">
        <f ca="1">IF(Table1[[#This Row],[Profession]]="Agriculture", 1, 0)</f>
        <v>1</v>
      </c>
      <c r="AP27" s="10">
        <f ca="1">IF(Table1[[#This Row],[Profession]]="General Work", 1, 0)</f>
        <v>0</v>
      </c>
      <c r="AS27">
        <f ca="1">Table1[[#This Row],[Value of Cars]]/Table1[[#This Row],[Number of Cars ]]</f>
        <v>72.098092106944264</v>
      </c>
      <c r="AU27" s="8">
        <f ca="1">IF(Table1[[#This Row],[State]]="Karnataka", Table1[[#This Row],[Income]], 0)</f>
        <v>0</v>
      </c>
      <c r="AV27" s="9">
        <f ca="1">IF(Table1[[#This Row],[State]]="Gujarat", Table1[[#This Row],[Income]], 0)</f>
        <v>0</v>
      </c>
      <c r="AW27" s="9">
        <f ca="1">IF(Table1[[#This Row],[State]]="Andhra Pradesh", Table1[[#This Row],[Income]], 0)</f>
        <v>0</v>
      </c>
      <c r="AX27" s="9">
        <f ca="1">IF(Table1[[#This Row],[State]]="Telangana", Table1[[#This Row],[Income]], 0)</f>
        <v>0</v>
      </c>
      <c r="AY27" s="9">
        <f ca="1">IF(Table1[[#This Row],[State]]="Madhya Pradesh", Table1[[#This Row],[Income]], 0)</f>
        <v>0</v>
      </c>
      <c r="AZ27" s="9">
        <f ca="1">IF(Table1[[#This Row],[State]]="Maharashtra", Table1[[#This Row],[Income]], 0)</f>
        <v>0</v>
      </c>
      <c r="BA27" s="9">
        <f ca="1">IF(Table1[[#This Row],[State]]="Punjab", Table1[[#This Row],[Income]], 0)</f>
        <v>30107</v>
      </c>
      <c r="BB27" s="9">
        <f ca="1">IF(Table1[[#This Row],[State]]="Kerala", Table1[[#This Row],[Income]], 0)</f>
        <v>0</v>
      </c>
      <c r="BC27" s="9">
        <f ca="1">IF(Table1[[#This Row],[State]]="Tamil Nadu", Table1[[#This Row],[Income]], 0)</f>
        <v>0</v>
      </c>
      <c r="BD27" s="9">
        <f ca="1">IF(Table1[[#This Row],[State]]="Rajasthan", Table1[[#This Row],[Income]], 0)</f>
        <v>0</v>
      </c>
      <c r="BE27" s="9">
        <f ca="1">IF(Table1[[#This Row],[State]]="Uttar Pradesh", Table1[[#This Row],[Income]], 0)</f>
        <v>0</v>
      </c>
      <c r="BF27" s="9">
        <f ca="1">IF(Table1[[#This Row],[State]]="Bihar", Table1[[#This Row],[Income]], 0)</f>
        <v>0</v>
      </c>
      <c r="BG27" s="9">
        <f ca="1">IF(Table1[[#This Row],[State]]="West Bengal", Table1[[#This Row],[Income]], 0)</f>
        <v>0</v>
      </c>
      <c r="BH27" s="10">
        <f ca="1">IF(Table1[[#This Row],[State]]="Goa", Table1[[#This Row],[Income]], 0)</f>
        <v>0</v>
      </c>
      <c r="BJ27" s="8">
        <f ca="1">IF(Table1[[#This Row],[Profession]]="Health", Table1[[#This Row],[Income]], 0)</f>
        <v>0</v>
      </c>
      <c r="BK27" s="9">
        <f ca="1">IF(Table1[[#This Row],[Profession]]="Construction", Table1[[#This Row],[Income]], 0)</f>
        <v>0</v>
      </c>
      <c r="BL27" s="9">
        <f ca="1">IF(Table1[[#This Row],[Profession]]="Teaching", Table1[[#This Row],[Income]], 0)</f>
        <v>0</v>
      </c>
      <c r="BM27" s="9">
        <f ca="1">IF(Table1[[#This Row],[Profession]]="IT", Table1[[#This Row],[Income]], 0)</f>
        <v>0</v>
      </c>
      <c r="BN27" s="9">
        <f ca="1">IF(Table1[[#This Row],[Profession]]="General Work", Table1[[#This Row],[Income]], 0)</f>
        <v>0</v>
      </c>
      <c r="BO27" s="10">
        <f ca="1">IF(Table1[[#This Row],[Profession]]="Agriculture", Table1[[#This Row],[Income]], 0)</f>
        <v>30107</v>
      </c>
      <c r="BQ27" s="8">
        <f ca="1">IF(Table1[[#This Row],[Value of debts ]]&gt;Table1[[#This Row],[Income]], 1, 0)</f>
        <v>1</v>
      </c>
      <c r="BR27" s="10"/>
      <c r="BT27">
        <f ca="1">IF(Table1[[#This Row],[Net Worth of person]]&gt;$BU$4, Table1[[#This Row],[Age]], 0)</f>
        <v>0</v>
      </c>
    </row>
    <row r="28" spans="1:100" x14ac:dyDescent="0.3">
      <c r="A28">
        <f t="shared" ca="1" si="0"/>
        <v>2</v>
      </c>
      <c r="B28" t="str">
        <f t="shared" ca="1" si="1"/>
        <v>Female</v>
      </c>
      <c r="C28">
        <f t="shared" ca="1" si="2"/>
        <v>26</v>
      </c>
      <c r="D28">
        <f t="shared" ca="1" si="3"/>
        <v>6</v>
      </c>
      <c r="E28" t="str">
        <f t="shared" ca="1" si="4"/>
        <v>Agriculture</v>
      </c>
      <c r="F28">
        <f t="shared" ca="1" si="5"/>
        <v>1</v>
      </c>
      <c r="G28" t="str">
        <f t="shared" ca="1" si="6"/>
        <v>High School</v>
      </c>
      <c r="H28">
        <f t="shared" ca="1" si="7"/>
        <v>1</v>
      </c>
      <c r="I28">
        <f t="shared" ca="1" si="8"/>
        <v>2</v>
      </c>
      <c r="J28">
        <f t="shared" ca="1" si="9"/>
        <v>80254</v>
      </c>
      <c r="K28">
        <f t="shared" ca="1" si="10"/>
        <v>10</v>
      </c>
      <c r="L28" t="str">
        <f t="shared" ca="1" si="11"/>
        <v>Rajasthan</v>
      </c>
      <c r="M28">
        <f t="shared" ca="1" si="12"/>
        <v>240762</v>
      </c>
      <c r="N28">
        <f t="shared" ca="1" si="13"/>
        <v>228669.97061719996</v>
      </c>
      <c r="O28">
        <f t="shared" ca="1" si="14"/>
        <v>6359.6359364142518</v>
      </c>
      <c r="P28">
        <f t="shared" ca="1" si="15"/>
        <v>606</v>
      </c>
      <c r="Q28">
        <f t="shared" ca="1" si="16"/>
        <v>99318.660903228825</v>
      </c>
      <c r="R28">
        <f t="shared" ca="1" si="17"/>
        <v>116230.45686613137</v>
      </c>
      <c r="S28">
        <f t="shared" ca="1" si="18"/>
        <v>363352.09280254564</v>
      </c>
      <c r="T28">
        <f t="shared" ca="1" si="19"/>
        <v>328594.63152042881</v>
      </c>
      <c r="U28">
        <f t="shared" ca="1" si="20"/>
        <v>34757.461282116827</v>
      </c>
      <c r="W28">
        <f t="shared" ca="1" si="21"/>
        <v>1</v>
      </c>
      <c r="AA28" s="1">
        <f ca="1">Table1[[#This Row],[Mortgage left]]/Table1[[#This Row],[Value of House]]</f>
        <v>0.94977600542112106</v>
      </c>
      <c r="AB28">
        <f t="shared" ca="1" si="22"/>
        <v>0</v>
      </c>
      <c r="AE28">
        <f ca="1">IF(Table1[[#This Row],[Gender]]="male", 1, 0)</f>
        <v>0</v>
      </c>
      <c r="AF28">
        <f ca="1">IF(Table1[[#This Row],[Gender]]="female", 1, 0)</f>
        <v>1</v>
      </c>
      <c r="AK28" s="8">
        <f ca="1">IF(Table1[[#This Row],[Profession]]="Teaching", 1, 0)</f>
        <v>0</v>
      </c>
      <c r="AL28" s="9">
        <f ca="1">IF(Table1[[#This Row],[Profession]]="Health", 1, 0)</f>
        <v>0</v>
      </c>
      <c r="AM28" s="9">
        <f ca="1">IF(Table1[[#This Row],[Profession]]="Construction", 1, 0)</f>
        <v>0</v>
      </c>
      <c r="AN28" s="9">
        <f ca="1">IF(Table1[[#This Row],[Profession]]="IT", 1, 0)</f>
        <v>0</v>
      </c>
      <c r="AO28" s="9">
        <f ca="1">IF(Table1[[#This Row],[Profession]]="Agriculture", 1, 0)</f>
        <v>1</v>
      </c>
      <c r="AP28" s="10">
        <f ca="1">IF(Table1[[#This Row],[Profession]]="General Work", 1, 0)</f>
        <v>0</v>
      </c>
      <c r="AS28">
        <f ca="1">Table1[[#This Row],[Value of Cars]]/Table1[[#This Row],[Number of Cars ]]</f>
        <v>3179.8179682071259</v>
      </c>
      <c r="AU28" s="8">
        <f ca="1">IF(Table1[[#This Row],[State]]="Karnataka", Table1[[#This Row],[Income]], 0)</f>
        <v>0</v>
      </c>
      <c r="AV28" s="9">
        <f ca="1">IF(Table1[[#This Row],[State]]="Gujarat", Table1[[#This Row],[Income]], 0)</f>
        <v>0</v>
      </c>
      <c r="AW28" s="9">
        <f ca="1">IF(Table1[[#This Row],[State]]="Andhra Pradesh", Table1[[#This Row],[Income]], 0)</f>
        <v>0</v>
      </c>
      <c r="AX28" s="9">
        <f ca="1">IF(Table1[[#This Row],[State]]="Telangana", Table1[[#This Row],[Income]], 0)</f>
        <v>0</v>
      </c>
      <c r="AY28" s="9">
        <f ca="1">IF(Table1[[#This Row],[State]]="Madhya Pradesh", Table1[[#This Row],[Income]], 0)</f>
        <v>0</v>
      </c>
      <c r="AZ28" s="9">
        <f ca="1">IF(Table1[[#This Row],[State]]="Maharashtra", Table1[[#This Row],[Income]], 0)</f>
        <v>0</v>
      </c>
      <c r="BA28" s="9">
        <f ca="1">IF(Table1[[#This Row],[State]]="Punjab", Table1[[#This Row],[Income]], 0)</f>
        <v>0</v>
      </c>
      <c r="BB28" s="9">
        <f ca="1">IF(Table1[[#This Row],[State]]="Kerala", Table1[[#This Row],[Income]], 0)</f>
        <v>0</v>
      </c>
      <c r="BC28" s="9">
        <f ca="1">IF(Table1[[#This Row],[State]]="Tamil Nadu", Table1[[#This Row],[Income]], 0)</f>
        <v>0</v>
      </c>
      <c r="BD28" s="9">
        <f ca="1">IF(Table1[[#This Row],[State]]="Rajasthan", Table1[[#This Row],[Income]], 0)</f>
        <v>80254</v>
      </c>
      <c r="BE28" s="9">
        <f ca="1">IF(Table1[[#This Row],[State]]="Uttar Pradesh", Table1[[#This Row],[Income]], 0)</f>
        <v>0</v>
      </c>
      <c r="BF28" s="9">
        <f ca="1">IF(Table1[[#This Row],[State]]="Bihar", Table1[[#This Row],[Income]], 0)</f>
        <v>0</v>
      </c>
      <c r="BG28" s="9">
        <f ca="1">IF(Table1[[#This Row],[State]]="West Bengal", Table1[[#This Row],[Income]], 0)</f>
        <v>0</v>
      </c>
      <c r="BH28" s="10">
        <f ca="1">IF(Table1[[#This Row],[State]]="Goa", Table1[[#This Row],[Income]], 0)</f>
        <v>0</v>
      </c>
      <c r="BJ28" s="8">
        <f ca="1">IF(Table1[[#This Row],[Profession]]="Health", Table1[[#This Row],[Income]], 0)</f>
        <v>0</v>
      </c>
      <c r="BK28" s="9">
        <f ca="1">IF(Table1[[#This Row],[Profession]]="Construction", Table1[[#This Row],[Income]], 0)</f>
        <v>0</v>
      </c>
      <c r="BL28" s="9">
        <f ca="1">IF(Table1[[#This Row],[Profession]]="Teaching", Table1[[#This Row],[Income]], 0)</f>
        <v>0</v>
      </c>
      <c r="BM28" s="9">
        <f ca="1">IF(Table1[[#This Row],[Profession]]="IT", Table1[[#This Row],[Income]], 0)</f>
        <v>0</v>
      </c>
      <c r="BN28" s="9">
        <f ca="1">IF(Table1[[#This Row],[Profession]]="General Work", Table1[[#This Row],[Income]], 0)</f>
        <v>0</v>
      </c>
      <c r="BO28" s="10">
        <f ca="1">IF(Table1[[#This Row],[Profession]]="Agriculture", Table1[[#This Row],[Income]], 0)</f>
        <v>80254</v>
      </c>
      <c r="BQ28" s="8">
        <f ca="1">IF(Table1[[#This Row],[Value of debts ]]&gt;Table1[[#This Row],[Income]], 1, 0)</f>
        <v>1</v>
      </c>
      <c r="BR28" s="10"/>
      <c r="BT28">
        <f ca="1">IF(Table1[[#This Row],[Net Worth of person]]&gt;$BU$4, Table1[[#This Row],[Age]], 0)</f>
        <v>0</v>
      </c>
    </row>
    <row r="29" spans="1:100" x14ac:dyDescent="0.3">
      <c r="A29">
        <f t="shared" ca="1" si="0"/>
        <v>2</v>
      </c>
      <c r="B29" t="str">
        <f t="shared" ca="1" si="1"/>
        <v>Female</v>
      </c>
      <c r="C29">
        <f t="shared" ca="1" si="2"/>
        <v>42</v>
      </c>
      <c r="D29">
        <f t="shared" ca="1" si="3"/>
        <v>2</v>
      </c>
      <c r="E29" t="str">
        <f t="shared" ca="1" si="4"/>
        <v>Construction</v>
      </c>
      <c r="F29">
        <f t="shared" ca="1" si="5"/>
        <v>4</v>
      </c>
      <c r="G29" t="str">
        <f t="shared" ca="1" si="6"/>
        <v>Technical</v>
      </c>
      <c r="H29">
        <f t="shared" ca="1" si="7"/>
        <v>2</v>
      </c>
      <c r="I29">
        <f t="shared" ca="1" si="8"/>
        <v>1</v>
      </c>
      <c r="J29">
        <f t="shared" ca="1" si="9"/>
        <v>81216</v>
      </c>
      <c r="K29">
        <f t="shared" ca="1" si="10"/>
        <v>14</v>
      </c>
      <c r="L29" t="str">
        <f t="shared" ca="1" si="11"/>
        <v>Goa</v>
      </c>
      <c r="M29">
        <f t="shared" ca="1" si="12"/>
        <v>487296</v>
      </c>
      <c r="N29">
        <f t="shared" ca="1" si="13"/>
        <v>467089.09594012075</v>
      </c>
      <c r="O29">
        <f t="shared" ca="1" si="14"/>
        <v>78807.136150781589</v>
      </c>
      <c r="P29">
        <f t="shared" ca="1" si="15"/>
        <v>53371</v>
      </c>
      <c r="Q29">
        <f t="shared" ca="1" si="16"/>
        <v>84875.30137846696</v>
      </c>
      <c r="R29">
        <f t="shared" ca="1" si="17"/>
        <v>73192.106025093279</v>
      </c>
      <c r="S29">
        <f t="shared" ca="1" si="18"/>
        <v>639295.24217587477</v>
      </c>
      <c r="T29">
        <f t="shared" ca="1" si="19"/>
        <v>605335.39731858775</v>
      </c>
      <c r="U29">
        <f t="shared" ca="1" si="20"/>
        <v>33959.844857287011</v>
      </c>
      <c r="W29">
        <f t="shared" ca="1" si="21"/>
        <v>1</v>
      </c>
      <c r="AA29" s="1">
        <f ca="1">Table1[[#This Row],[Mortgage left]]/Table1[[#This Row],[Value of House]]</f>
        <v>0.95853258787291662</v>
      </c>
      <c r="AB29">
        <f t="shared" ca="1" si="22"/>
        <v>0</v>
      </c>
      <c r="AE29">
        <f ca="1">IF(Table1[[#This Row],[Gender]]="male", 1, 0)</f>
        <v>0</v>
      </c>
      <c r="AF29">
        <f ca="1">IF(Table1[[#This Row],[Gender]]="female", 1, 0)</f>
        <v>1</v>
      </c>
      <c r="AK29" s="8">
        <f ca="1">IF(Table1[[#This Row],[Profession]]="Teaching", 1, 0)</f>
        <v>0</v>
      </c>
      <c r="AL29" s="9">
        <f ca="1">IF(Table1[[#This Row],[Profession]]="Health", 1, 0)</f>
        <v>0</v>
      </c>
      <c r="AM29" s="9">
        <f ca="1">IF(Table1[[#This Row],[Profession]]="Construction", 1, 0)</f>
        <v>1</v>
      </c>
      <c r="AN29" s="9">
        <f ca="1">IF(Table1[[#This Row],[Profession]]="IT", 1, 0)</f>
        <v>0</v>
      </c>
      <c r="AO29" s="9">
        <f ca="1">IF(Table1[[#This Row],[Profession]]="Agriculture", 1, 0)</f>
        <v>0</v>
      </c>
      <c r="AP29" s="10">
        <f ca="1">IF(Table1[[#This Row],[Profession]]="General Work", 1, 0)</f>
        <v>0</v>
      </c>
      <c r="AS29">
        <f ca="1">Table1[[#This Row],[Value of Cars]]/Table1[[#This Row],[Number of Cars ]]</f>
        <v>78807.136150781589</v>
      </c>
      <c r="AU29" s="8">
        <f ca="1">IF(Table1[[#This Row],[State]]="Karnataka", Table1[[#This Row],[Income]], 0)</f>
        <v>0</v>
      </c>
      <c r="AV29" s="9">
        <f ca="1">IF(Table1[[#This Row],[State]]="Gujarat", Table1[[#This Row],[Income]], 0)</f>
        <v>0</v>
      </c>
      <c r="AW29" s="9">
        <f ca="1">IF(Table1[[#This Row],[State]]="Andhra Pradesh", Table1[[#This Row],[Income]], 0)</f>
        <v>0</v>
      </c>
      <c r="AX29" s="9">
        <f ca="1">IF(Table1[[#This Row],[State]]="Telangana", Table1[[#This Row],[Income]], 0)</f>
        <v>0</v>
      </c>
      <c r="AY29" s="9">
        <f ca="1">IF(Table1[[#This Row],[State]]="Madhya Pradesh", Table1[[#This Row],[Income]], 0)</f>
        <v>0</v>
      </c>
      <c r="AZ29" s="9">
        <f ca="1">IF(Table1[[#This Row],[State]]="Maharashtra", Table1[[#This Row],[Income]], 0)</f>
        <v>0</v>
      </c>
      <c r="BA29" s="9">
        <f ca="1">IF(Table1[[#This Row],[State]]="Punjab", Table1[[#This Row],[Income]], 0)</f>
        <v>0</v>
      </c>
      <c r="BB29" s="9">
        <f ca="1">IF(Table1[[#This Row],[State]]="Kerala", Table1[[#This Row],[Income]], 0)</f>
        <v>0</v>
      </c>
      <c r="BC29" s="9">
        <f ca="1">IF(Table1[[#This Row],[State]]="Tamil Nadu", Table1[[#This Row],[Income]], 0)</f>
        <v>0</v>
      </c>
      <c r="BD29" s="9">
        <f ca="1">IF(Table1[[#This Row],[State]]="Rajasthan", Table1[[#This Row],[Income]], 0)</f>
        <v>0</v>
      </c>
      <c r="BE29" s="9">
        <f ca="1">IF(Table1[[#This Row],[State]]="Uttar Pradesh", Table1[[#This Row],[Income]], 0)</f>
        <v>0</v>
      </c>
      <c r="BF29" s="9">
        <f ca="1">IF(Table1[[#This Row],[State]]="Bihar", Table1[[#This Row],[Income]], 0)</f>
        <v>0</v>
      </c>
      <c r="BG29" s="9">
        <f ca="1">IF(Table1[[#This Row],[State]]="West Bengal", Table1[[#This Row],[Income]], 0)</f>
        <v>0</v>
      </c>
      <c r="BH29" s="10">
        <f ca="1">IF(Table1[[#This Row],[State]]="Goa", Table1[[#This Row],[Income]], 0)</f>
        <v>81216</v>
      </c>
      <c r="BJ29" s="8">
        <f ca="1">IF(Table1[[#This Row],[Profession]]="Health", Table1[[#This Row],[Income]], 0)</f>
        <v>0</v>
      </c>
      <c r="BK29" s="9">
        <f ca="1">IF(Table1[[#This Row],[Profession]]="Construction", Table1[[#This Row],[Income]], 0)</f>
        <v>81216</v>
      </c>
      <c r="BL29" s="9">
        <f ca="1">IF(Table1[[#This Row],[Profession]]="Teaching", Table1[[#This Row],[Income]], 0)</f>
        <v>0</v>
      </c>
      <c r="BM29" s="9">
        <f ca="1">IF(Table1[[#This Row],[Profession]]="IT", Table1[[#This Row],[Income]], 0)</f>
        <v>0</v>
      </c>
      <c r="BN29" s="9">
        <f ca="1">IF(Table1[[#This Row],[Profession]]="General Work", Table1[[#This Row],[Income]], 0)</f>
        <v>0</v>
      </c>
      <c r="BO29" s="10">
        <f ca="1">IF(Table1[[#This Row],[Profession]]="Agriculture", Table1[[#This Row],[Income]], 0)</f>
        <v>0</v>
      </c>
      <c r="BQ29" s="8">
        <f ca="1">IF(Table1[[#This Row],[Value of debts ]]&gt;Table1[[#This Row],[Income]], 1, 0)</f>
        <v>1</v>
      </c>
      <c r="BR29" s="10"/>
      <c r="BT29">
        <f ca="1">IF(Table1[[#This Row],[Net Worth of person]]&gt;$BU$4, Table1[[#This Row],[Age]], 0)</f>
        <v>0</v>
      </c>
    </row>
    <row r="30" spans="1:100" x14ac:dyDescent="0.3">
      <c r="A30">
        <f t="shared" ca="1" si="0"/>
        <v>2</v>
      </c>
      <c r="B30" t="str">
        <f t="shared" ca="1" si="1"/>
        <v>Female</v>
      </c>
      <c r="C30">
        <f t="shared" ca="1" si="2"/>
        <v>39</v>
      </c>
      <c r="D30">
        <f t="shared" ca="1" si="3"/>
        <v>5</v>
      </c>
      <c r="E30" t="str">
        <f t="shared" ca="1" si="4"/>
        <v>General Work</v>
      </c>
      <c r="F30">
        <f t="shared" ca="1" si="5"/>
        <v>2</v>
      </c>
      <c r="G30" t="str">
        <f t="shared" ca="1" si="6"/>
        <v>College</v>
      </c>
      <c r="H30">
        <f t="shared" ca="1" si="7"/>
        <v>4</v>
      </c>
      <c r="I30">
        <f t="shared" ca="1" si="8"/>
        <v>3</v>
      </c>
      <c r="J30">
        <f t="shared" ca="1" si="9"/>
        <v>77604</v>
      </c>
      <c r="K30">
        <f t="shared" ca="1" si="10"/>
        <v>7</v>
      </c>
      <c r="L30" t="str">
        <f t="shared" ca="1" si="11"/>
        <v>Punjab</v>
      </c>
      <c r="M30">
        <f t="shared" ca="1" si="12"/>
        <v>388020</v>
      </c>
      <c r="N30">
        <f t="shared" ca="1" si="13"/>
        <v>155989.89057740773</v>
      </c>
      <c r="O30">
        <f t="shared" ca="1" si="14"/>
        <v>201242.36196221784</v>
      </c>
      <c r="P30">
        <f t="shared" ca="1" si="15"/>
        <v>48119</v>
      </c>
      <c r="Q30">
        <f t="shared" ca="1" si="16"/>
        <v>142000.2287367899</v>
      </c>
      <c r="R30">
        <f t="shared" ca="1" si="17"/>
        <v>101098.93253321497</v>
      </c>
      <c r="S30">
        <f t="shared" ca="1" si="18"/>
        <v>690361.29449543287</v>
      </c>
      <c r="T30">
        <f t="shared" ca="1" si="19"/>
        <v>346109.11931419763</v>
      </c>
      <c r="U30">
        <f t="shared" ca="1" si="20"/>
        <v>344252.17518123524</v>
      </c>
      <c r="W30">
        <f t="shared" ca="1" si="21"/>
        <v>1</v>
      </c>
      <c r="AA30" s="1">
        <f ca="1">Table1[[#This Row],[Mortgage left]]/Table1[[#This Row],[Value of House]]</f>
        <v>0.40201507803053382</v>
      </c>
      <c r="AB30">
        <f t="shared" ca="1" si="22"/>
        <v>0</v>
      </c>
      <c r="AE30">
        <f ca="1">IF(Table1[[#This Row],[Gender]]="male", 1, 0)</f>
        <v>0</v>
      </c>
      <c r="AF30">
        <f ca="1">IF(Table1[[#This Row],[Gender]]="female", 1, 0)</f>
        <v>1</v>
      </c>
      <c r="AK30" s="8">
        <f ca="1">IF(Table1[[#This Row],[Profession]]="Teaching", 1, 0)</f>
        <v>0</v>
      </c>
      <c r="AL30" s="9">
        <f ca="1">IF(Table1[[#This Row],[Profession]]="Health", 1, 0)</f>
        <v>0</v>
      </c>
      <c r="AM30" s="9">
        <f ca="1">IF(Table1[[#This Row],[Profession]]="Construction", 1, 0)</f>
        <v>0</v>
      </c>
      <c r="AN30" s="9">
        <f ca="1">IF(Table1[[#This Row],[Profession]]="IT", 1, 0)</f>
        <v>0</v>
      </c>
      <c r="AO30" s="9">
        <f ca="1">IF(Table1[[#This Row],[Profession]]="Agriculture", 1, 0)</f>
        <v>0</v>
      </c>
      <c r="AP30" s="10">
        <f ca="1">IF(Table1[[#This Row],[Profession]]="General Work", 1, 0)</f>
        <v>1</v>
      </c>
      <c r="AS30">
        <f ca="1">Table1[[#This Row],[Value of Cars]]/Table1[[#This Row],[Number of Cars ]]</f>
        <v>67080.787320739284</v>
      </c>
      <c r="AU30" s="8">
        <f ca="1">IF(Table1[[#This Row],[State]]="Karnataka", Table1[[#This Row],[Income]], 0)</f>
        <v>0</v>
      </c>
      <c r="AV30" s="9">
        <f ca="1">IF(Table1[[#This Row],[State]]="Gujarat", Table1[[#This Row],[Income]], 0)</f>
        <v>0</v>
      </c>
      <c r="AW30" s="9">
        <f ca="1">IF(Table1[[#This Row],[State]]="Andhra Pradesh", Table1[[#This Row],[Income]], 0)</f>
        <v>0</v>
      </c>
      <c r="AX30" s="9">
        <f ca="1">IF(Table1[[#This Row],[State]]="Telangana", Table1[[#This Row],[Income]], 0)</f>
        <v>0</v>
      </c>
      <c r="AY30" s="9">
        <f ca="1">IF(Table1[[#This Row],[State]]="Madhya Pradesh", Table1[[#This Row],[Income]], 0)</f>
        <v>0</v>
      </c>
      <c r="AZ30" s="9">
        <f ca="1">IF(Table1[[#This Row],[State]]="Maharashtra", Table1[[#This Row],[Income]], 0)</f>
        <v>0</v>
      </c>
      <c r="BA30" s="9">
        <f ca="1">IF(Table1[[#This Row],[State]]="Punjab", Table1[[#This Row],[Income]], 0)</f>
        <v>77604</v>
      </c>
      <c r="BB30" s="9">
        <f ca="1">IF(Table1[[#This Row],[State]]="Kerala", Table1[[#This Row],[Income]], 0)</f>
        <v>0</v>
      </c>
      <c r="BC30" s="9">
        <f ca="1">IF(Table1[[#This Row],[State]]="Tamil Nadu", Table1[[#This Row],[Income]], 0)</f>
        <v>0</v>
      </c>
      <c r="BD30" s="9">
        <f ca="1">IF(Table1[[#This Row],[State]]="Rajasthan", Table1[[#This Row],[Income]], 0)</f>
        <v>0</v>
      </c>
      <c r="BE30" s="9">
        <f ca="1">IF(Table1[[#This Row],[State]]="Uttar Pradesh", Table1[[#This Row],[Income]], 0)</f>
        <v>0</v>
      </c>
      <c r="BF30" s="9">
        <f ca="1">IF(Table1[[#This Row],[State]]="Bihar", Table1[[#This Row],[Income]], 0)</f>
        <v>0</v>
      </c>
      <c r="BG30" s="9">
        <f ca="1">IF(Table1[[#This Row],[State]]="West Bengal", Table1[[#This Row],[Income]], 0)</f>
        <v>0</v>
      </c>
      <c r="BH30" s="10">
        <f ca="1">IF(Table1[[#This Row],[State]]="Goa", Table1[[#This Row],[Income]], 0)</f>
        <v>0</v>
      </c>
      <c r="BJ30" s="8">
        <f ca="1">IF(Table1[[#This Row],[Profession]]="Health", Table1[[#This Row],[Income]], 0)</f>
        <v>0</v>
      </c>
      <c r="BK30" s="9">
        <f ca="1">IF(Table1[[#This Row],[Profession]]="Construction", Table1[[#This Row],[Income]], 0)</f>
        <v>0</v>
      </c>
      <c r="BL30" s="9">
        <f ca="1">IF(Table1[[#This Row],[Profession]]="Teaching", Table1[[#This Row],[Income]], 0)</f>
        <v>0</v>
      </c>
      <c r="BM30" s="9">
        <f ca="1">IF(Table1[[#This Row],[Profession]]="IT", Table1[[#This Row],[Income]], 0)</f>
        <v>0</v>
      </c>
      <c r="BN30" s="9">
        <f ca="1">IF(Table1[[#This Row],[Profession]]="General Work", Table1[[#This Row],[Income]], 0)</f>
        <v>77604</v>
      </c>
      <c r="BO30" s="10">
        <f ca="1">IF(Table1[[#This Row],[Profession]]="Agriculture", Table1[[#This Row],[Income]], 0)</f>
        <v>0</v>
      </c>
      <c r="BQ30" s="8">
        <f ca="1">IF(Table1[[#This Row],[Value of debts ]]&gt;Table1[[#This Row],[Income]], 1, 0)</f>
        <v>1</v>
      </c>
      <c r="BR30" s="10"/>
      <c r="BT30">
        <f ca="1">IF(Table1[[#This Row],[Net Worth of person]]&gt;$BU$4, Table1[[#This Row],[Age]], 0)</f>
        <v>39</v>
      </c>
    </row>
    <row r="31" spans="1:100" x14ac:dyDescent="0.3">
      <c r="A31">
        <f t="shared" ca="1" si="0"/>
        <v>2</v>
      </c>
      <c r="B31" t="str">
        <f t="shared" ca="1" si="1"/>
        <v>Female</v>
      </c>
      <c r="C31">
        <f t="shared" ca="1" si="2"/>
        <v>45</v>
      </c>
      <c r="D31">
        <f t="shared" ca="1" si="3"/>
        <v>1</v>
      </c>
      <c r="E31" t="str">
        <f t="shared" ca="1" si="4"/>
        <v>Health</v>
      </c>
      <c r="F31">
        <f t="shared" ca="1" si="5"/>
        <v>2</v>
      </c>
      <c r="G31" t="str">
        <f t="shared" ca="1" si="6"/>
        <v>College</v>
      </c>
      <c r="H31">
        <f t="shared" ca="1" si="7"/>
        <v>4</v>
      </c>
      <c r="I31">
        <f t="shared" ca="1" si="8"/>
        <v>1</v>
      </c>
      <c r="J31">
        <f t="shared" ca="1" si="9"/>
        <v>50994</v>
      </c>
      <c r="K31">
        <f t="shared" ca="1" si="10"/>
        <v>14</v>
      </c>
      <c r="L31" t="str">
        <f t="shared" ca="1" si="11"/>
        <v>Goa</v>
      </c>
      <c r="M31">
        <f t="shared" ca="1" si="12"/>
        <v>152982</v>
      </c>
      <c r="N31">
        <f t="shared" ca="1" si="13"/>
        <v>2864.8383541952408</v>
      </c>
      <c r="O31">
        <f t="shared" ca="1" si="14"/>
        <v>14421.278055524201</v>
      </c>
      <c r="P31">
        <f t="shared" ca="1" si="15"/>
        <v>3275</v>
      </c>
      <c r="Q31">
        <f t="shared" ca="1" si="16"/>
        <v>20968.550679570333</v>
      </c>
      <c r="R31">
        <f t="shared" ca="1" si="17"/>
        <v>51368.259492573794</v>
      </c>
      <c r="S31">
        <f t="shared" ca="1" si="18"/>
        <v>218771.53754809799</v>
      </c>
      <c r="T31">
        <f t="shared" ca="1" si="19"/>
        <v>27108.389033765576</v>
      </c>
      <c r="U31">
        <f t="shared" ca="1" si="20"/>
        <v>191663.14851433242</v>
      </c>
      <c r="W31">
        <f t="shared" ca="1" si="21"/>
        <v>1</v>
      </c>
      <c r="AA31" s="1">
        <f ca="1">Table1[[#This Row],[Mortgage left]]/Table1[[#This Row],[Value of House]]</f>
        <v>1.8726636821294274E-2</v>
      </c>
      <c r="AB31">
        <f t="shared" ca="1" si="22"/>
        <v>1</v>
      </c>
      <c r="AE31">
        <f ca="1">IF(Table1[[#This Row],[Gender]]="male", 1, 0)</f>
        <v>0</v>
      </c>
      <c r="AF31">
        <f ca="1">IF(Table1[[#This Row],[Gender]]="female", 1, 0)</f>
        <v>1</v>
      </c>
      <c r="AK31" s="8">
        <f ca="1">IF(Table1[[#This Row],[Profession]]="Teaching", 1, 0)</f>
        <v>0</v>
      </c>
      <c r="AL31" s="9">
        <f ca="1">IF(Table1[[#This Row],[Profession]]="Health", 1, 0)</f>
        <v>1</v>
      </c>
      <c r="AM31" s="9">
        <f ca="1">IF(Table1[[#This Row],[Profession]]="Construction", 1, 0)</f>
        <v>0</v>
      </c>
      <c r="AN31" s="9">
        <f ca="1">IF(Table1[[#This Row],[Profession]]="IT", 1, 0)</f>
        <v>0</v>
      </c>
      <c r="AO31" s="9">
        <f ca="1">IF(Table1[[#This Row],[Profession]]="Agriculture", 1, 0)</f>
        <v>0</v>
      </c>
      <c r="AP31" s="10">
        <f ca="1">IF(Table1[[#This Row],[Profession]]="General Work", 1, 0)</f>
        <v>0</v>
      </c>
      <c r="AS31">
        <f ca="1">Table1[[#This Row],[Value of Cars]]/Table1[[#This Row],[Number of Cars ]]</f>
        <v>14421.278055524201</v>
      </c>
      <c r="AU31" s="8">
        <f ca="1">IF(Table1[[#This Row],[State]]="Karnataka", Table1[[#This Row],[Income]], 0)</f>
        <v>0</v>
      </c>
      <c r="AV31" s="9">
        <f ca="1">IF(Table1[[#This Row],[State]]="Gujarat", Table1[[#This Row],[Income]], 0)</f>
        <v>0</v>
      </c>
      <c r="AW31" s="9">
        <f ca="1">IF(Table1[[#This Row],[State]]="Andhra Pradesh", Table1[[#This Row],[Income]], 0)</f>
        <v>0</v>
      </c>
      <c r="AX31" s="9">
        <f ca="1">IF(Table1[[#This Row],[State]]="Telangana", Table1[[#This Row],[Income]], 0)</f>
        <v>0</v>
      </c>
      <c r="AY31" s="9">
        <f ca="1">IF(Table1[[#This Row],[State]]="Madhya Pradesh", Table1[[#This Row],[Income]], 0)</f>
        <v>0</v>
      </c>
      <c r="AZ31" s="9">
        <f ca="1">IF(Table1[[#This Row],[State]]="Maharashtra", Table1[[#This Row],[Income]], 0)</f>
        <v>0</v>
      </c>
      <c r="BA31" s="9">
        <f ca="1">IF(Table1[[#This Row],[State]]="Punjab", Table1[[#This Row],[Income]], 0)</f>
        <v>0</v>
      </c>
      <c r="BB31" s="9">
        <f ca="1">IF(Table1[[#This Row],[State]]="Kerala", Table1[[#This Row],[Income]], 0)</f>
        <v>0</v>
      </c>
      <c r="BC31" s="9">
        <f ca="1">IF(Table1[[#This Row],[State]]="Tamil Nadu", Table1[[#This Row],[Income]], 0)</f>
        <v>0</v>
      </c>
      <c r="BD31" s="9">
        <f ca="1">IF(Table1[[#This Row],[State]]="Rajasthan", Table1[[#This Row],[Income]], 0)</f>
        <v>0</v>
      </c>
      <c r="BE31" s="9">
        <f ca="1">IF(Table1[[#This Row],[State]]="Uttar Pradesh", Table1[[#This Row],[Income]], 0)</f>
        <v>0</v>
      </c>
      <c r="BF31" s="9">
        <f ca="1">IF(Table1[[#This Row],[State]]="Bihar", Table1[[#This Row],[Income]], 0)</f>
        <v>0</v>
      </c>
      <c r="BG31" s="9">
        <f ca="1">IF(Table1[[#This Row],[State]]="West Bengal", Table1[[#This Row],[Income]], 0)</f>
        <v>0</v>
      </c>
      <c r="BH31" s="10">
        <f ca="1">IF(Table1[[#This Row],[State]]="Goa", Table1[[#This Row],[Income]], 0)</f>
        <v>50994</v>
      </c>
      <c r="BJ31" s="8">
        <f ca="1">IF(Table1[[#This Row],[Profession]]="Health", Table1[[#This Row],[Income]], 0)</f>
        <v>50994</v>
      </c>
      <c r="BK31" s="9">
        <f ca="1">IF(Table1[[#This Row],[Profession]]="Construction", Table1[[#This Row],[Income]], 0)</f>
        <v>0</v>
      </c>
      <c r="BL31" s="9">
        <f ca="1">IF(Table1[[#This Row],[Profession]]="Teaching", Table1[[#This Row],[Income]], 0)</f>
        <v>0</v>
      </c>
      <c r="BM31" s="9">
        <f ca="1">IF(Table1[[#This Row],[Profession]]="IT", Table1[[#This Row],[Income]], 0)</f>
        <v>0</v>
      </c>
      <c r="BN31" s="9">
        <f ca="1">IF(Table1[[#This Row],[Profession]]="General Work", Table1[[#This Row],[Income]], 0)</f>
        <v>0</v>
      </c>
      <c r="BO31" s="10">
        <f ca="1">IF(Table1[[#This Row],[Profession]]="Agriculture", Table1[[#This Row],[Income]], 0)</f>
        <v>0</v>
      </c>
      <c r="BQ31" s="8">
        <f ca="1">IF(Table1[[#This Row],[Value of debts ]]&gt;Table1[[#This Row],[Income]], 1, 0)</f>
        <v>0</v>
      </c>
      <c r="BR31" s="10"/>
      <c r="BT31">
        <f ca="1">IF(Table1[[#This Row],[Net Worth of person]]&gt;$BU$4, Table1[[#This Row],[Age]], 0)</f>
        <v>45</v>
      </c>
    </row>
    <row r="32" spans="1:100" x14ac:dyDescent="0.3">
      <c r="A32">
        <f t="shared" ca="1" si="0"/>
        <v>2</v>
      </c>
      <c r="B32" t="str">
        <f t="shared" ca="1" si="1"/>
        <v>Female</v>
      </c>
      <c r="C32">
        <f t="shared" ca="1" si="2"/>
        <v>35</v>
      </c>
      <c r="D32">
        <f t="shared" ca="1" si="3"/>
        <v>3</v>
      </c>
      <c r="E32" t="str">
        <f t="shared" ca="1" si="4"/>
        <v>Teaching</v>
      </c>
      <c r="F32">
        <f t="shared" ca="1" si="5"/>
        <v>3</v>
      </c>
      <c r="G32" t="str">
        <f t="shared" ca="1" si="6"/>
        <v>University</v>
      </c>
      <c r="H32">
        <f t="shared" ca="1" si="7"/>
        <v>2</v>
      </c>
      <c r="I32">
        <f t="shared" ca="1" si="8"/>
        <v>2</v>
      </c>
      <c r="J32">
        <f t="shared" ca="1" si="9"/>
        <v>40491</v>
      </c>
      <c r="K32">
        <f t="shared" ca="1" si="10"/>
        <v>7</v>
      </c>
      <c r="L32" t="str">
        <f t="shared" ca="1" si="11"/>
        <v>Punjab</v>
      </c>
      <c r="M32">
        <f t="shared" ca="1" si="12"/>
        <v>242946</v>
      </c>
      <c r="N32">
        <f t="shared" ca="1" si="13"/>
        <v>240566.7398210066</v>
      </c>
      <c r="O32">
        <f t="shared" ca="1" si="14"/>
        <v>38015.509031301503</v>
      </c>
      <c r="P32">
        <f t="shared" ca="1" si="15"/>
        <v>26195</v>
      </c>
      <c r="Q32">
        <f t="shared" ca="1" si="16"/>
        <v>12072.222901882213</v>
      </c>
      <c r="R32">
        <f t="shared" ca="1" si="17"/>
        <v>46466.47746840083</v>
      </c>
      <c r="S32">
        <f t="shared" ca="1" si="18"/>
        <v>327427.98649970233</v>
      </c>
      <c r="T32">
        <f t="shared" ca="1" si="19"/>
        <v>278833.9627228888</v>
      </c>
      <c r="U32">
        <f t="shared" ca="1" si="20"/>
        <v>48594.023776813527</v>
      </c>
      <c r="W32">
        <f t="shared" ca="1" si="21"/>
        <v>1</v>
      </c>
      <c r="AA32" s="1">
        <f ca="1">Table1[[#This Row],[Mortgage left]]/Table1[[#This Row],[Value of House]]</f>
        <v>0.99020662954321781</v>
      </c>
      <c r="AB32">
        <f t="shared" ca="1" si="22"/>
        <v>0</v>
      </c>
      <c r="AE32">
        <f ca="1">IF(Table1[[#This Row],[Gender]]="male", 1, 0)</f>
        <v>0</v>
      </c>
      <c r="AF32">
        <f ca="1">IF(Table1[[#This Row],[Gender]]="female", 1, 0)</f>
        <v>1</v>
      </c>
      <c r="AK32" s="8">
        <f ca="1">IF(Table1[[#This Row],[Profession]]="Teaching", 1, 0)</f>
        <v>1</v>
      </c>
      <c r="AL32" s="9">
        <f ca="1">IF(Table1[[#This Row],[Profession]]="Health", 1, 0)</f>
        <v>0</v>
      </c>
      <c r="AM32" s="9">
        <f ca="1">IF(Table1[[#This Row],[Profession]]="Construction", 1, 0)</f>
        <v>0</v>
      </c>
      <c r="AN32" s="9">
        <f ca="1">IF(Table1[[#This Row],[Profession]]="IT", 1, 0)</f>
        <v>0</v>
      </c>
      <c r="AO32" s="9">
        <f ca="1">IF(Table1[[#This Row],[Profession]]="Agriculture", 1, 0)</f>
        <v>0</v>
      </c>
      <c r="AP32" s="10">
        <f ca="1">IF(Table1[[#This Row],[Profession]]="General Work", 1, 0)</f>
        <v>0</v>
      </c>
      <c r="AS32">
        <f ca="1">Table1[[#This Row],[Value of Cars]]/Table1[[#This Row],[Number of Cars ]]</f>
        <v>19007.754515650751</v>
      </c>
      <c r="AU32" s="8">
        <f ca="1">IF(Table1[[#This Row],[State]]="Karnataka", Table1[[#This Row],[Income]], 0)</f>
        <v>0</v>
      </c>
      <c r="AV32" s="9">
        <f ca="1">IF(Table1[[#This Row],[State]]="Gujarat", Table1[[#This Row],[Income]], 0)</f>
        <v>0</v>
      </c>
      <c r="AW32" s="9">
        <f ca="1">IF(Table1[[#This Row],[State]]="Andhra Pradesh", Table1[[#This Row],[Income]], 0)</f>
        <v>0</v>
      </c>
      <c r="AX32" s="9">
        <f ca="1">IF(Table1[[#This Row],[State]]="Telangana", Table1[[#This Row],[Income]], 0)</f>
        <v>0</v>
      </c>
      <c r="AY32" s="9">
        <f ca="1">IF(Table1[[#This Row],[State]]="Madhya Pradesh", Table1[[#This Row],[Income]], 0)</f>
        <v>0</v>
      </c>
      <c r="AZ32" s="9">
        <f ca="1">IF(Table1[[#This Row],[State]]="Maharashtra", Table1[[#This Row],[Income]], 0)</f>
        <v>0</v>
      </c>
      <c r="BA32" s="9">
        <f ca="1">IF(Table1[[#This Row],[State]]="Punjab", Table1[[#This Row],[Income]], 0)</f>
        <v>40491</v>
      </c>
      <c r="BB32" s="9">
        <f ca="1">IF(Table1[[#This Row],[State]]="Kerala", Table1[[#This Row],[Income]], 0)</f>
        <v>0</v>
      </c>
      <c r="BC32" s="9">
        <f ca="1">IF(Table1[[#This Row],[State]]="Tamil Nadu", Table1[[#This Row],[Income]], 0)</f>
        <v>0</v>
      </c>
      <c r="BD32" s="9">
        <f ca="1">IF(Table1[[#This Row],[State]]="Rajasthan", Table1[[#This Row],[Income]], 0)</f>
        <v>0</v>
      </c>
      <c r="BE32" s="9">
        <f ca="1">IF(Table1[[#This Row],[State]]="Uttar Pradesh", Table1[[#This Row],[Income]], 0)</f>
        <v>0</v>
      </c>
      <c r="BF32" s="9">
        <f ca="1">IF(Table1[[#This Row],[State]]="Bihar", Table1[[#This Row],[Income]], 0)</f>
        <v>0</v>
      </c>
      <c r="BG32" s="9">
        <f ca="1">IF(Table1[[#This Row],[State]]="West Bengal", Table1[[#This Row],[Income]], 0)</f>
        <v>0</v>
      </c>
      <c r="BH32" s="10">
        <f ca="1">IF(Table1[[#This Row],[State]]="Goa", Table1[[#This Row],[Income]], 0)</f>
        <v>0</v>
      </c>
      <c r="BJ32" s="8">
        <f ca="1">IF(Table1[[#This Row],[Profession]]="Health", Table1[[#This Row],[Income]], 0)</f>
        <v>0</v>
      </c>
      <c r="BK32" s="9">
        <f ca="1">IF(Table1[[#This Row],[Profession]]="Construction", Table1[[#This Row],[Income]], 0)</f>
        <v>0</v>
      </c>
      <c r="BL32" s="9">
        <f ca="1">IF(Table1[[#This Row],[Profession]]="Teaching", Table1[[#This Row],[Income]], 0)</f>
        <v>40491</v>
      </c>
      <c r="BM32" s="9">
        <f ca="1">IF(Table1[[#This Row],[Profession]]="IT", Table1[[#This Row],[Income]], 0)</f>
        <v>0</v>
      </c>
      <c r="BN32" s="9">
        <f ca="1">IF(Table1[[#This Row],[Profession]]="General Work", Table1[[#This Row],[Income]], 0)</f>
        <v>0</v>
      </c>
      <c r="BO32" s="10">
        <f ca="1">IF(Table1[[#This Row],[Profession]]="Agriculture", Table1[[#This Row],[Income]], 0)</f>
        <v>0</v>
      </c>
      <c r="BQ32" s="8">
        <f ca="1">IF(Table1[[#This Row],[Value of debts ]]&gt;Table1[[#This Row],[Income]], 1, 0)</f>
        <v>1</v>
      </c>
      <c r="BR32" s="10"/>
      <c r="BT32">
        <f ca="1">IF(Table1[[#This Row],[Net Worth of person]]&gt;$BU$4, Table1[[#This Row],[Age]], 0)</f>
        <v>0</v>
      </c>
    </row>
    <row r="33" spans="1:72" x14ac:dyDescent="0.3">
      <c r="A33">
        <f t="shared" ca="1" si="0"/>
        <v>1</v>
      </c>
      <c r="B33" t="str">
        <f t="shared" ca="1" si="1"/>
        <v>Male</v>
      </c>
      <c r="C33">
        <f t="shared" ca="1" si="2"/>
        <v>30</v>
      </c>
      <c r="D33">
        <f t="shared" ca="1" si="3"/>
        <v>2</v>
      </c>
      <c r="E33" t="str">
        <f t="shared" ca="1" si="4"/>
        <v>Construction</v>
      </c>
      <c r="F33">
        <f t="shared" ca="1" si="5"/>
        <v>4</v>
      </c>
      <c r="G33" t="str">
        <f t="shared" ca="1" si="6"/>
        <v>Technical</v>
      </c>
      <c r="H33">
        <f t="shared" ca="1" si="7"/>
        <v>1</v>
      </c>
      <c r="I33">
        <f t="shared" ca="1" si="8"/>
        <v>3</v>
      </c>
      <c r="J33">
        <f t="shared" ca="1" si="9"/>
        <v>27287</v>
      </c>
      <c r="K33">
        <f t="shared" ca="1" si="10"/>
        <v>10</v>
      </c>
      <c r="L33" t="str">
        <f t="shared" ca="1" si="11"/>
        <v>Rajasthan</v>
      </c>
      <c r="M33">
        <f t="shared" ca="1" si="12"/>
        <v>109148</v>
      </c>
      <c r="N33">
        <f t="shared" ca="1" si="13"/>
        <v>57817.594409824182</v>
      </c>
      <c r="O33">
        <f t="shared" ca="1" si="14"/>
        <v>18135.440591405324</v>
      </c>
      <c r="P33">
        <f t="shared" ca="1" si="15"/>
        <v>9144</v>
      </c>
      <c r="Q33">
        <f t="shared" ca="1" si="16"/>
        <v>8286.414152816631</v>
      </c>
      <c r="R33">
        <f t="shared" ca="1" si="17"/>
        <v>5201.6754841461161</v>
      </c>
      <c r="S33">
        <f t="shared" ca="1" si="18"/>
        <v>132485.11607555143</v>
      </c>
      <c r="T33">
        <f t="shared" ca="1" si="19"/>
        <v>75248.008562640811</v>
      </c>
      <c r="U33">
        <f t="shared" ca="1" si="20"/>
        <v>57237.107512910618</v>
      </c>
      <c r="W33">
        <f t="shared" ca="1" si="21"/>
        <v>1</v>
      </c>
      <c r="AA33" s="1">
        <f ca="1">Table1[[#This Row],[Mortgage left]]/Table1[[#This Row],[Value of House]]</f>
        <v>0.52971739665247353</v>
      </c>
      <c r="AB33">
        <f t="shared" ca="1" si="22"/>
        <v>0</v>
      </c>
      <c r="AE33">
        <f ca="1">IF(Table1[[#This Row],[Gender]]="male", 1, 0)</f>
        <v>1</v>
      </c>
      <c r="AF33">
        <f ca="1">IF(Table1[[#This Row],[Gender]]="female", 1, 0)</f>
        <v>0</v>
      </c>
      <c r="AK33" s="8">
        <f ca="1">IF(Table1[[#This Row],[Profession]]="Teaching", 1, 0)</f>
        <v>0</v>
      </c>
      <c r="AL33" s="9">
        <f ca="1">IF(Table1[[#This Row],[Profession]]="Health", 1, 0)</f>
        <v>0</v>
      </c>
      <c r="AM33" s="9">
        <f ca="1">IF(Table1[[#This Row],[Profession]]="Construction", 1, 0)</f>
        <v>1</v>
      </c>
      <c r="AN33" s="9">
        <f ca="1">IF(Table1[[#This Row],[Profession]]="IT", 1, 0)</f>
        <v>0</v>
      </c>
      <c r="AO33" s="9">
        <f ca="1">IF(Table1[[#This Row],[Profession]]="Agriculture", 1, 0)</f>
        <v>0</v>
      </c>
      <c r="AP33" s="10">
        <f ca="1">IF(Table1[[#This Row],[Profession]]="General Work", 1, 0)</f>
        <v>0</v>
      </c>
      <c r="AS33">
        <f ca="1">Table1[[#This Row],[Value of Cars]]/Table1[[#This Row],[Number of Cars ]]</f>
        <v>6045.146863801775</v>
      </c>
      <c r="AU33" s="8">
        <f ca="1">IF(Table1[[#This Row],[State]]="Karnataka", Table1[[#This Row],[Income]], 0)</f>
        <v>0</v>
      </c>
      <c r="AV33" s="9">
        <f ca="1">IF(Table1[[#This Row],[State]]="Gujarat", Table1[[#This Row],[Income]], 0)</f>
        <v>0</v>
      </c>
      <c r="AW33" s="9">
        <f ca="1">IF(Table1[[#This Row],[State]]="Andhra Pradesh", Table1[[#This Row],[Income]], 0)</f>
        <v>0</v>
      </c>
      <c r="AX33" s="9">
        <f ca="1">IF(Table1[[#This Row],[State]]="Telangana", Table1[[#This Row],[Income]], 0)</f>
        <v>0</v>
      </c>
      <c r="AY33" s="9">
        <f ca="1">IF(Table1[[#This Row],[State]]="Madhya Pradesh", Table1[[#This Row],[Income]], 0)</f>
        <v>0</v>
      </c>
      <c r="AZ33" s="9">
        <f ca="1">IF(Table1[[#This Row],[State]]="Maharashtra", Table1[[#This Row],[Income]], 0)</f>
        <v>0</v>
      </c>
      <c r="BA33" s="9">
        <f ca="1">IF(Table1[[#This Row],[State]]="Punjab", Table1[[#This Row],[Income]], 0)</f>
        <v>0</v>
      </c>
      <c r="BB33" s="9">
        <f ca="1">IF(Table1[[#This Row],[State]]="Kerala", Table1[[#This Row],[Income]], 0)</f>
        <v>0</v>
      </c>
      <c r="BC33" s="9">
        <f ca="1">IF(Table1[[#This Row],[State]]="Tamil Nadu", Table1[[#This Row],[Income]], 0)</f>
        <v>0</v>
      </c>
      <c r="BD33" s="9">
        <f ca="1">IF(Table1[[#This Row],[State]]="Rajasthan", Table1[[#This Row],[Income]], 0)</f>
        <v>27287</v>
      </c>
      <c r="BE33" s="9">
        <f ca="1">IF(Table1[[#This Row],[State]]="Uttar Pradesh", Table1[[#This Row],[Income]], 0)</f>
        <v>0</v>
      </c>
      <c r="BF33" s="9">
        <f ca="1">IF(Table1[[#This Row],[State]]="Bihar", Table1[[#This Row],[Income]], 0)</f>
        <v>0</v>
      </c>
      <c r="BG33" s="9">
        <f ca="1">IF(Table1[[#This Row],[State]]="West Bengal", Table1[[#This Row],[Income]], 0)</f>
        <v>0</v>
      </c>
      <c r="BH33" s="10">
        <f ca="1">IF(Table1[[#This Row],[State]]="Goa", Table1[[#This Row],[Income]], 0)</f>
        <v>0</v>
      </c>
      <c r="BJ33" s="8">
        <f ca="1">IF(Table1[[#This Row],[Profession]]="Health", Table1[[#This Row],[Income]], 0)</f>
        <v>0</v>
      </c>
      <c r="BK33" s="9">
        <f ca="1">IF(Table1[[#This Row],[Profession]]="Construction", Table1[[#This Row],[Income]], 0)</f>
        <v>27287</v>
      </c>
      <c r="BL33" s="9">
        <f ca="1">IF(Table1[[#This Row],[Profession]]="Teaching", Table1[[#This Row],[Income]], 0)</f>
        <v>0</v>
      </c>
      <c r="BM33" s="9">
        <f ca="1">IF(Table1[[#This Row],[Profession]]="IT", Table1[[#This Row],[Income]], 0)</f>
        <v>0</v>
      </c>
      <c r="BN33" s="9">
        <f ca="1">IF(Table1[[#This Row],[Profession]]="General Work", Table1[[#This Row],[Income]], 0)</f>
        <v>0</v>
      </c>
      <c r="BO33" s="10">
        <f ca="1">IF(Table1[[#This Row],[Profession]]="Agriculture", Table1[[#This Row],[Income]], 0)</f>
        <v>0</v>
      </c>
      <c r="BQ33" s="8">
        <f ca="1">IF(Table1[[#This Row],[Value of debts ]]&gt;Table1[[#This Row],[Income]], 1, 0)</f>
        <v>1</v>
      </c>
      <c r="BR33" s="10"/>
      <c r="BT33">
        <f ca="1">IF(Table1[[#This Row],[Net Worth of person]]&gt;$BU$4, Table1[[#This Row],[Age]], 0)</f>
        <v>0</v>
      </c>
    </row>
    <row r="34" spans="1:72" x14ac:dyDescent="0.3">
      <c r="A34">
        <f t="shared" ca="1" si="0"/>
        <v>1</v>
      </c>
      <c r="B34" t="str">
        <f t="shared" ca="1" si="1"/>
        <v>Male</v>
      </c>
      <c r="C34">
        <f t="shared" ca="1" si="2"/>
        <v>28</v>
      </c>
      <c r="D34">
        <f t="shared" ca="1" si="3"/>
        <v>2</v>
      </c>
      <c r="E34" t="str">
        <f t="shared" ca="1" si="4"/>
        <v>Construction</v>
      </c>
      <c r="F34">
        <f t="shared" ca="1" si="5"/>
        <v>2</v>
      </c>
      <c r="G34" t="str">
        <f t="shared" ca="1" si="6"/>
        <v>College</v>
      </c>
      <c r="H34">
        <f t="shared" ca="1" si="7"/>
        <v>1</v>
      </c>
      <c r="I34">
        <f t="shared" ca="1" si="8"/>
        <v>3</v>
      </c>
      <c r="J34">
        <f t="shared" ca="1" si="9"/>
        <v>68643</v>
      </c>
      <c r="K34">
        <f t="shared" ca="1" si="10"/>
        <v>4</v>
      </c>
      <c r="L34" t="str">
        <f t="shared" ca="1" si="11"/>
        <v>Telangana</v>
      </c>
      <c r="M34">
        <f t="shared" ca="1" si="12"/>
        <v>274572</v>
      </c>
      <c r="N34">
        <f t="shared" ca="1" si="13"/>
        <v>192720.49115530204</v>
      </c>
      <c r="O34">
        <f t="shared" ca="1" si="14"/>
        <v>5342.4391596282658</v>
      </c>
      <c r="P34">
        <f t="shared" ca="1" si="15"/>
        <v>994</v>
      </c>
      <c r="Q34">
        <f t="shared" ca="1" si="16"/>
        <v>71273.249336590874</v>
      </c>
      <c r="R34">
        <f t="shared" ca="1" si="17"/>
        <v>70573.018063170981</v>
      </c>
      <c r="S34">
        <f t="shared" ca="1" si="18"/>
        <v>350487.45722279919</v>
      </c>
      <c r="T34">
        <f t="shared" ca="1" si="19"/>
        <v>264987.74049189291</v>
      </c>
      <c r="U34">
        <f t="shared" ca="1" si="20"/>
        <v>85499.716730906279</v>
      </c>
      <c r="W34">
        <f t="shared" ca="1" si="21"/>
        <v>1</v>
      </c>
      <c r="AA34" s="1">
        <f ca="1">Table1[[#This Row],[Mortgage left]]/Table1[[#This Row],[Value of House]]</f>
        <v>0.70189418861100927</v>
      </c>
      <c r="AB34">
        <f t="shared" ca="1" si="22"/>
        <v>0</v>
      </c>
      <c r="AE34">
        <f ca="1">IF(Table1[[#This Row],[Gender]]="male", 1, 0)</f>
        <v>1</v>
      </c>
      <c r="AF34">
        <f ca="1">IF(Table1[[#This Row],[Gender]]="female", 1, 0)</f>
        <v>0</v>
      </c>
      <c r="AK34" s="8">
        <f ca="1">IF(Table1[[#This Row],[Profession]]="Teaching", 1, 0)</f>
        <v>0</v>
      </c>
      <c r="AL34" s="9">
        <f ca="1">IF(Table1[[#This Row],[Profession]]="Health", 1, 0)</f>
        <v>0</v>
      </c>
      <c r="AM34" s="9">
        <f ca="1">IF(Table1[[#This Row],[Profession]]="Construction", 1, 0)</f>
        <v>1</v>
      </c>
      <c r="AN34" s="9">
        <f ca="1">IF(Table1[[#This Row],[Profession]]="IT", 1, 0)</f>
        <v>0</v>
      </c>
      <c r="AO34" s="9">
        <f ca="1">IF(Table1[[#This Row],[Profession]]="Agriculture", 1, 0)</f>
        <v>0</v>
      </c>
      <c r="AP34" s="10">
        <f ca="1">IF(Table1[[#This Row],[Profession]]="General Work", 1, 0)</f>
        <v>0</v>
      </c>
      <c r="AS34">
        <f ca="1">Table1[[#This Row],[Value of Cars]]/Table1[[#This Row],[Number of Cars ]]</f>
        <v>1780.8130532094219</v>
      </c>
      <c r="AU34" s="8">
        <f ca="1">IF(Table1[[#This Row],[State]]="Karnataka", Table1[[#This Row],[Income]], 0)</f>
        <v>0</v>
      </c>
      <c r="AV34" s="9">
        <f ca="1">IF(Table1[[#This Row],[State]]="Gujarat", Table1[[#This Row],[Income]], 0)</f>
        <v>0</v>
      </c>
      <c r="AW34" s="9">
        <f ca="1">IF(Table1[[#This Row],[State]]="Andhra Pradesh", Table1[[#This Row],[Income]], 0)</f>
        <v>0</v>
      </c>
      <c r="AX34" s="9">
        <f ca="1">IF(Table1[[#This Row],[State]]="Telangana", Table1[[#This Row],[Income]], 0)</f>
        <v>68643</v>
      </c>
      <c r="AY34" s="9">
        <f ca="1">IF(Table1[[#This Row],[State]]="Madhya Pradesh", Table1[[#This Row],[Income]], 0)</f>
        <v>0</v>
      </c>
      <c r="AZ34" s="9">
        <f ca="1">IF(Table1[[#This Row],[State]]="Maharashtra", Table1[[#This Row],[Income]], 0)</f>
        <v>0</v>
      </c>
      <c r="BA34" s="9">
        <f ca="1">IF(Table1[[#This Row],[State]]="Punjab", Table1[[#This Row],[Income]], 0)</f>
        <v>0</v>
      </c>
      <c r="BB34" s="9">
        <f ca="1">IF(Table1[[#This Row],[State]]="Kerala", Table1[[#This Row],[Income]], 0)</f>
        <v>0</v>
      </c>
      <c r="BC34" s="9">
        <f ca="1">IF(Table1[[#This Row],[State]]="Tamil Nadu", Table1[[#This Row],[Income]], 0)</f>
        <v>0</v>
      </c>
      <c r="BD34" s="9">
        <f ca="1">IF(Table1[[#This Row],[State]]="Rajasthan", Table1[[#This Row],[Income]], 0)</f>
        <v>0</v>
      </c>
      <c r="BE34" s="9">
        <f ca="1">IF(Table1[[#This Row],[State]]="Uttar Pradesh", Table1[[#This Row],[Income]], 0)</f>
        <v>0</v>
      </c>
      <c r="BF34" s="9">
        <f ca="1">IF(Table1[[#This Row],[State]]="Bihar", Table1[[#This Row],[Income]], 0)</f>
        <v>0</v>
      </c>
      <c r="BG34" s="9">
        <f ca="1">IF(Table1[[#This Row],[State]]="West Bengal", Table1[[#This Row],[Income]], 0)</f>
        <v>0</v>
      </c>
      <c r="BH34" s="10">
        <f ca="1">IF(Table1[[#This Row],[State]]="Goa", Table1[[#This Row],[Income]], 0)</f>
        <v>0</v>
      </c>
      <c r="BJ34" s="8">
        <f ca="1">IF(Table1[[#This Row],[Profession]]="Health", Table1[[#This Row],[Income]], 0)</f>
        <v>0</v>
      </c>
      <c r="BK34" s="9">
        <f ca="1">IF(Table1[[#This Row],[Profession]]="Construction", Table1[[#This Row],[Income]], 0)</f>
        <v>68643</v>
      </c>
      <c r="BL34" s="9">
        <f ca="1">IF(Table1[[#This Row],[Profession]]="Teaching", Table1[[#This Row],[Income]], 0)</f>
        <v>0</v>
      </c>
      <c r="BM34" s="9">
        <f ca="1">IF(Table1[[#This Row],[Profession]]="IT", Table1[[#This Row],[Income]], 0)</f>
        <v>0</v>
      </c>
      <c r="BN34" s="9">
        <f ca="1">IF(Table1[[#This Row],[Profession]]="General Work", Table1[[#This Row],[Income]], 0)</f>
        <v>0</v>
      </c>
      <c r="BO34" s="10">
        <f ca="1">IF(Table1[[#This Row],[Profession]]="Agriculture", Table1[[#This Row],[Income]], 0)</f>
        <v>0</v>
      </c>
      <c r="BQ34" s="8">
        <f ca="1">IF(Table1[[#This Row],[Value of debts ]]&gt;Table1[[#This Row],[Income]], 1, 0)</f>
        <v>1</v>
      </c>
      <c r="BR34" s="10"/>
      <c r="BT34">
        <f ca="1">IF(Table1[[#This Row],[Net Worth of person]]&gt;$BU$4, Table1[[#This Row],[Age]], 0)</f>
        <v>0</v>
      </c>
    </row>
    <row r="35" spans="1:72" x14ac:dyDescent="0.3">
      <c r="A35">
        <f t="shared" ca="1" si="0"/>
        <v>1</v>
      </c>
      <c r="B35" t="str">
        <f t="shared" ca="1" si="1"/>
        <v>Male</v>
      </c>
      <c r="C35">
        <f t="shared" ca="1" si="2"/>
        <v>45</v>
      </c>
      <c r="D35">
        <f t="shared" ca="1" si="3"/>
        <v>6</v>
      </c>
      <c r="E35" t="str">
        <f t="shared" ca="1" si="4"/>
        <v>Agriculture</v>
      </c>
      <c r="F35">
        <f t="shared" ca="1" si="5"/>
        <v>3</v>
      </c>
      <c r="G35" t="str">
        <f t="shared" ca="1" si="6"/>
        <v>University</v>
      </c>
      <c r="H35">
        <f t="shared" ca="1" si="7"/>
        <v>4</v>
      </c>
      <c r="I35">
        <f t="shared" ca="1" si="8"/>
        <v>2</v>
      </c>
      <c r="J35">
        <f t="shared" ca="1" si="9"/>
        <v>66503</v>
      </c>
      <c r="K35">
        <f t="shared" ca="1" si="10"/>
        <v>3</v>
      </c>
      <c r="L35" t="str">
        <f t="shared" ca="1" si="11"/>
        <v>Andhra Pradesh</v>
      </c>
      <c r="M35">
        <f t="shared" ca="1" si="12"/>
        <v>266012</v>
      </c>
      <c r="N35">
        <f t="shared" ca="1" si="13"/>
        <v>150722.31996399609</v>
      </c>
      <c r="O35">
        <f t="shared" ca="1" si="14"/>
        <v>88314.165894223173</v>
      </c>
      <c r="P35">
        <f t="shared" ca="1" si="15"/>
        <v>11722</v>
      </c>
      <c r="Q35">
        <f t="shared" ca="1" si="16"/>
        <v>89790.448371039776</v>
      </c>
      <c r="R35">
        <f t="shared" ca="1" si="17"/>
        <v>95192.231258256914</v>
      </c>
      <c r="S35">
        <f t="shared" ca="1" si="18"/>
        <v>449518.39715248009</v>
      </c>
      <c r="T35">
        <f t="shared" ca="1" si="19"/>
        <v>252234.76833503589</v>
      </c>
      <c r="U35">
        <f t="shared" ca="1" si="20"/>
        <v>197283.6288174442</v>
      </c>
      <c r="W35">
        <f t="shared" ca="1" si="21"/>
        <v>1</v>
      </c>
      <c r="AA35" s="1">
        <f ca="1">Table1[[#This Row],[Mortgage left]]/Table1[[#This Row],[Value of House]]</f>
        <v>0.56659970213372368</v>
      </c>
      <c r="AB35">
        <f t="shared" ca="1" si="22"/>
        <v>0</v>
      </c>
      <c r="AE35">
        <f ca="1">IF(Table1[[#This Row],[Gender]]="male", 1, 0)</f>
        <v>1</v>
      </c>
      <c r="AF35">
        <f ca="1">IF(Table1[[#This Row],[Gender]]="female", 1, 0)</f>
        <v>0</v>
      </c>
      <c r="AK35" s="8">
        <f ca="1">IF(Table1[[#This Row],[Profession]]="Teaching", 1, 0)</f>
        <v>0</v>
      </c>
      <c r="AL35" s="9">
        <f ca="1">IF(Table1[[#This Row],[Profession]]="Health", 1, 0)</f>
        <v>0</v>
      </c>
      <c r="AM35" s="9">
        <f ca="1">IF(Table1[[#This Row],[Profession]]="Construction", 1, 0)</f>
        <v>0</v>
      </c>
      <c r="AN35" s="9">
        <f ca="1">IF(Table1[[#This Row],[Profession]]="IT", 1, 0)</f>
        <v>0</v>
      </c>
      <c r="AO35" s="9">
        <f ca="1">IF(Table1[[#This Row],[Profession]]="Agriculture", 1, 0)</f>
        <v>1</v>
      </c>
      <c r="AP35" s="10">
        <f ca="1">IF(Table1[[#This Row],[Profession]]="General Work", 1, 0)</f>
        <v>0</v>
      </c>
      <c r="AS35">
        <f ca="1">Table1[[#This Row],[Value of Cars]]/Table1[[#This Row],[Number of Cars ]]</f>
        <v>44157.082947111587</v>
      </c>
      <c r="AU35" s="8">
        <f ca="1">IF(Table1[[#This Row],[State]]="Karnataka", Table1[[#This Row],[Income]], 0)</f>
        <v>0</v>
      </c>
      <c r="AV35" s="9">
        <f ca="1">IF(Table1[[#This Row],[State]]="Gujarat", Table1[[#This Row],[Income]], 0)</f>
        <v>0</v>
      </c>
      <c r="AW35" s="9">
        <f ca="1">IF(Table1[[#This Row],[State]]="Andhra Pradesh", Table1[[#This Row],[Income]], 0)</f>
        <v>66503</v>
      </c>
      <c r="AX35" s="9">
        <f ca="1">IF(Table1[[#This Row],[State]]="Telangana", Table1[[#This Row],[Income]], 0)</f>
        <v>0</v>
      </c>
      <c r="AY35" s="9">
        <f ca="1">IF(Table1[[#This Row],[State]]="Madhya Pradesh", Table1[[#This Row],[Income]], 0)</f>
        <v>0</v>
      </c>
      <c r="AZ35" s="9">
        <f ca="1">IF(Table1[[#This Row],[State]]="Maharashtra", Table1[[#This Row],[Income]], 0)</f>
        <v>0</v>
      </c>
      <c r="BA35" s="9">
        <f ca="1">IF(Table1[[#This Row],[State]]="Punjab", Table1[[#This Row],[Income]], 0)</f>
        <v>0</v>
      </c>
      <c r="BB35" s="9">
        <f ca="1">IF(Table1[[#This Row],[State]]="Kerala", Table1[[#This Row],[Income]], 0)</f>
        <v>0</v>
      </c>
      <c r="BC35" s="9">
        <f ca="1">IF(Table1[[#This Row],[State]]="Tamil Nadu", Table1[[#This Row],[Income]], 0)</f>
        <v>0</v>
      </c>
      <c r="BD35" s="9">
        <f ca="1">IF(Table1[[#This Row],[State]]="Rajasthan", Table1[[#This Row],[Income]], 0)</f>
        <v>0</v>
      </c>
      <c r="BE35" s="9">
        <f ca="1">IF(Table1[[#This Row],[State]]="Uttar Pradesh", Table1[[#This Row],[Income]], 0)</f>
        <v>0</v>
      </c>
      <c r="BF35" s="9">
        <f ca="1">IF(Table1[[#This Row],[State]]="Bihar", Table1[[#This Row],[Income]], 0)</f>
        <v>0</v>
      </c>
      <c r="BG35" s="9">
        <f ca="1">IF(Table1[[#This Row],[State]]="West Bengal", Table1[[#This Row],[Income]], 0)</f>
        <v>0</v>
      </c>
      <c r="BH35" s="10">
        <f ca="1">IF(Table1[[#This Row],[State]]="Goa", Table1[[#This Row],[Income]], 0)</f>
        <v>0</v>
      </c>
      <c r="BJ35" s="8">
        <f ca="1">IF(Table1[[#This Row],[Profession]]="Health", Table1[[#This Row],[Income]], 0)</f>
        <v>0</v>
      </c>
      <c r="BK35" s="9">
        <f ca="1">IF(Table1[[#This Row],[Profession]]="Construction", Table1[[#This Row],[Income]], 0)</f>
        <v>0</v>
      </c>
      <c r="BL35" s="9">
        <f ca="1">IF(Table1[[#This Row],[Profession]]="Teaching", Table1[[#This Row],[Income]], 0)</f>
        <v>0</v>
      </c>
      <c r="BM35" s="9">
        <f ca="1">IF(Table1[[#This Row],[Profession]]="IT", Table1[[#This Row],[Income]], 0)</f>
        <v>0</v>
      </c>
      <c r="BN35" s="9">
        <f ca="1">IF(Table1[[#This Row],[Profession]]="General Work", Table1[[#This Row],[Income]], 0)</f>
        <v>0</v>
      </c>
      <c r="BO35" s="10">
        <f ca="1">IF(Table1[[#This Row],[Profession]]="Agriculture", Table1[[#This Row],[Income]], 0)</f>
        <v>66503</v>
      </c>
      <c r="BQ35" s="8">
        <f ca="1">IF(Table1[[#This Row],[Value of debts ]]&gt;Table1[[#This Row],[Income]], 1, 0)</f>
        <v>1</v>
      </c>
      <c r="BR35" s="10"/>
      <c r="BT35">
        <f ca="1">IF(Table1[[#This Row],[Net Worth of person]]&gt;$BU$4, Table1[[#This Row],[Age]], 0)</f>
        <v>45</v>
      </c>
    </row>
    <row r="36" spans="1:72" x14ac:dyDescent="0.3">
      <c r="A36">
        <f t="shared" ca="1" si="0"/>
        <v>1</v>
      </c>
      <c r="B36" t="str">
        <f t="shared" ca="1" si="1"/>
        <v>Male</v>
      </c>
      <c r="C36">
        <f t="shared" ca="1" si="2"/>
        <v>29</v>
      </c>
      <c r="D36">
        <f t="shared" ca="1" si="3"/>
        <v>1</v>
      </c>
      <c r="E36" t="str">
        <f t="shared" ca="1" si="4"/>
        <v>Health</v>
      </c>
      <c r="F36">
        <f t="shared" ca="1" si="5"/>
        <v>4</v>
      </c>
      <c r="G36" t="str">
        <f t="shared" ca="1" si="6"/>
        <v>Technical</v>
      </c>
      <c r="H36">
        <f t="shared" ca="1" si="7"/>
        <v>1</v>
      </c>
      <c r="I36">
        <f t="shared" ca="1" si="8"/>
        <v>1</v>
      </c>
      <c r="J36">
        <f t="shared" ca="1" si="9"/>
        <v>54006</v>
      </c>
      <c r="K36">
        <f t="shared" ca="1" si="10"/>
        <v>3</v>
      </c>
      <c r="L36" t="str">
        <f t="shared" ca="1" si="11"/>
        <v>Andhra Pradesh</v>
      </c>
      <c r="M36">
        <f t="shared" ca="1" si="12"/>
        <v>162018</v>
      </c>
      <c r="N36">
        <f t="shared" ca="1" si="13"/>
        <v>69166.855976035949</v>
      </c>
      <c r="O36">
        <f t="shared" ca="1" si="14"/>
        <v>6923.6284784663567</v>
      </c>
      <c r="P36">
        <f t="shared" ca="1" si="15"/>
        <v>3547</v>
      </c>
      <c r="Q36">
        <f t="shared" ca="1" si="16"/>
        <v>28032.318498568882</v>
      </c>
      <c r="R36">
        <f t="shared" ca="1" si="17"/>
        <v>42032.058966156364</v>
      </c>
      <c r="S36">
        <f t="shared" ca="1" si="18"/>
        <v>210973.68744462272</v>
      </c>
      <c r="T36">
        <f t="shared" ca="1" si="19"/>
        <v>100746.17447460484</v>
      </c>
      <c r="U36">
        <f t="shared" ca="1" si="20"/>
        <v>110227.51297001788</v>
      </c>
      <c r="W36">
        <f t="shared" ca="1" si="21"/>
        <v>1</v>
      </c>
      <c r="AA36" s="1">
        <f ca="1">Table1[[#This Row],[Mortgage left]]/Table1[[#This Row],[Value of House]]</f>
        <v>0.4269084668125514</v>
      </c>
      <c r="AB36">
        <f t="shared" ca="1" si="22"/>
        <v>0</v>
      </c>
      <c r="AE36">
        <f ca="1">IF(Table1[[#This Row],[Gender]]="male", 1, 0)</f>
        <v>1</v>
      </c>
      <c r="AF36">
        <f ca="1">IF(Table1[[#This Row],[Gender]]="female", 1, 0)</f>
        <v>0</v>
      </c>
      <c r="AK36" s="8">
        <f ca="1">IF(Table1[[#This Row],[Profession]]="Teaching", 1, 0)</f>
        <v>0</v>
      </c>
      <c r="AL36" s="9">
        <f ca="1">IF(Table1[[#This Row],[Profession]]="Health", 1, 0)</f>
        <v>1</v>
      </c>
      <c r="AM36" s="9">
        <f ca="1">IF(Table1[[#This Row],[Profession]]="Construction", 1, 0)</f>
        <v>0</v>
      </c>
      <c r="AN36" s="9">
        <f ca="1">IF(Table1[[#This Row],[Profession]]="IT", 1, 0)</f>
        <v>0</v>
      </c>
      <c r="AO36" s="9">
        <f ca="1">IF(Table1[[#This Row],[Profession]]="Agriculture", 1, 0)</f>
        <v>0</v>
      </c>
      <c r="AP36" s="10">
        <f ca="1">IF(Table1[[#This Row],[Profession]]="General Work", 1, 0)</f>
        <v>0</v>
      </c>
      <c r="AS36">
        <f ca="1">Table1[[#This Row],[Value of Cars]]/Table1[[#This Row],[Number of Cars ]]</f>
        <v>6923.6284784663567</v>
      </c>
      <c r="AU36" s="8">
        <f ca="1">IF(Table1[[#This Row],[State]]="Karnataka", Table1[[#This Row],[Income]], 0)</f>
        <v>0</v>
      </c>
      <c r="AV36" s="9">
        <f ca="1">IF(Table1[[#This Row],[State]]="Gujarat", Table1[[#This Row],[Income]], 0)</f>
        <v>0</v>
      </c>
      <c r="AW36" s="9">
        <f ca="1">IF(Table1[[#This Row],[State]]="Andhra Pradesh", Table1[[#This Row],[Income]], 0)</f>
        <v>54006</v>
      </c>
      <c r="AX36" s="9">
        <f ca="1">IF(Table1[[#This Row],[State]]="Telangana", Table1[[#This Row],[Income]], 0)</f>
        <v>0</v>
      </c>
      <c r="AY36" s="9">
        <f ca="1">IF(Table1[[#This Row],[State]]="Madhya Pradesh", Table1[[#This Row],[Income]], 0)</f>
        <v>0</v>
      </c>
      <c r="AZ36" s="9">
        <f ca="1">IF(Table1[[#This Row],[State]]="Maharashtra", Table1[[#This Row],[Income]], 0)</f>
        <v>0</v>
      </c>
      <c r="BA36" s="9">
        <f ca="1">IF(Table1[[#This Row],[State]]="Punjab", Table1[[#This Row],[Income]], 0)</f>
        <v>0</v>
      </c>
      <c r="BB36" s="9">
        <f ca="1">IF(Table1[[#This Row],[State]]="Kerala", Table1[[#This Row],[Income]], 0)</f>
        <v>0</v>
      </c>
      <c r="BC36" s="9">
        <f ca="1">IF(Table1[[#This Row],[State]]="Tamil Nadu", Table1[[#This Row],[Income]], 0)</f>
        <v>0</v>
      </c>
      <c r="BD36" s="9">
        <f ca="1">IF(Table1[[#This Row],[State]]="Rajasthan", Table1[[#This Row],[Income]], 0)</f>
        <v>0</v>
      </c>
      <c r="BE36" s="9">
        <f ca="1">IF(Table1[[#This Row],[State]]="Uttar Pradesh", Table1[[#This Row],[Income]], 0)</f>
        <v>0</v>
      </c>
      <c r="BF36" s="9">
        <f ca="1">IF(Table1[[#This Row],[State]]="Bihar", Table1[[#This Row],[Income]], 0)</f>
        <v>0</v>
      </c>
      <c r="BG36" s="9">
        <f ca="1">IF(Table1[[#This Row],[State]]="West Bengal", Table1[[#This Row],[Income]], 0)</f>
        <v>0</v>
      </c>
      <c r="BH36" s="10">
        <f ca="1">IF(Table1[[#This Row],[State]]="Goa", Table1[[#This Row],[Income]], 0)</f>
        <v>0</v>
      </c>
      <c r="BJ36" s="8">
        <f ca="1">IF(Table1[[#This Row],[Profession]]="Health", Table1[[#This Row],[Income]], 0)</f>
        <v>54006</v>
      </c>
      <c r="BK36" s="9">
        <f ca="1">IF(Table1[[#This Row],[Profession]]="Construction", Table1[[#This Row],[Income]], 0)</f>
        <v>0</v>
      </c>
      <c r="BL36" s="9">
        <f ca="1">IF(Table1[[#This Row],[Profession]]="Teaching", Table1[[#This Row],[Income]], 0)</f>
        <v>0</v>
      </c>
      <c r="BM36" s="9">
        <f ca="1">IF(Table1[[#This Row],[Profession]]="IT", Table1[[#This Row],[Income]], 0)</f>
        <v>0</v>
      </c>
      <c r="BN36" s="9">
        <f ca="1">IF(Table1[[#This Row],[Profession]]="General Work", Table1[[#This Row],[Income]], 0)</f>
        <v>0</v>
      </c>
      <c r="BO36" s="10">
        <f ca="1">IF(Table1[[#This Row],[Profession]]="Agriculture", Table1[[#This Row],[Income]], 0)</f>
        <v>0</v>
      </c>
      <c r="BQ36" s="8">
        <f ca="1">IF(Table1[[#This Row],[Value of debts ]]&gt;Table1[[#This Row],[Income]], 1, 0)</f>
        <v>1</v>
      </c>
      <c r="BR36" s="10"/>
      <c r="BT36">
        <f ca="1">IF(Table1[[#This Row],[Net Worth of person]]&gt;$BU$4, Table1[[#This Row],[Age]], 0)</f>
        <v>29</v>
      </c>
    </row>
    <row r="37" spans="1:72" x14ac:dyDescent="0.3">
      <c r="A37">
        <f t="shared" ca="1" si="0"/>
        <v>1</v>
      </c>
      <c r="B37" t="str">
        <f t="shared" ca="1" si="1"/>
        <v>Male</v>
      </c>
      <c r="C37">
        <f t="shared" ca="1" si="2"/>
        <v>25</v>
      </c>
      <c r="D37">
        <f t="shared" ca="1" si="3"/>
        <v>4</v>
      </c>
      <c r="E37" t="str">
        <f t="shared" ca="1" si="4"/>
        <v>IT</v>
      </c>
      <c r="F37">
        <f t="shared" ca="1" si="5"/>
        <v>4</v>
      </c>
      <c r="G37" t="str">
        <f t="shared" ca="1" si="6"/>
        <v>Technical</v>
      </c>
      <c r="H37">
        <f t="shared" ca="1" si="7"/>
        <v>1</v>
      </c>
      <c r="I37">
        <f t="shared" ca="1" si="8"/>
        <v>2</v>
      </c>
      <c r="J37">
        <f t="shared" ca="1" si="9"/>
        <v>56057</v>
      </c>
      <c r="K37">
        <f t="shared" ca="1" si="10"/>
        <v>6</v>
      </c>
      <c r="L37" t="str">
        <f t="shared" ca="1" si="11"/>
        <v>Maharashtra</v>
      </c>
      <c r="M37">
        <f t="shared" ca="1" si="12"/>
        <v>224228</v>
      </c>
      <c r="N37">
        <f t="shared" ca="1" si="13"/>
        <v>189843.99621684937</v>
      </c>
      <c r="O37">
        <f t="shared" ca="1" si="14"/>
        <v>16200.663172616134</v>
      </c>
      <c r="P37">
        <f t="shared" ca="1" si="15"/>
        <v>4657</v>
      </c>
      <c r="Q37">
        <f t="shared" ca="1" si="16"/>
        <v>63309.12045209136</v>
      </c>
      <c r="R37">
        <f t="shared" ca="1" si="17"/>
        <v>19084.554943252584</v>
      </c>
      <c r="S37">
        <f t="shared" ca="1" si="18"/>
        <v>259513.21811586872</v>
      </c>
      <c r="T37">
        <f t="shared" ca="1" si="19"/>
        <v>257810.11666894073</v>
      </c>
      <c r="U37">
        <f t="shared" ca="1" si="20"/>
        <v>1703.1014469279908</v>
      </c>
      <c r="W37">
        <f t="shared" ca="1" si="21"/>
        <v>1</v>
      </c>
      <c r="AA37" s="1">
        <f ca="1">Table1[[#This Row],[Mortgage left]]/Table1[[#This Row],[Value of House]]</f>
        <v>0.84665606533015214</v>
      </c>
      <c r="AB37">
        <f t="shared" ca="1" si="22"/>
        <v>0</v>
      </c>
      <c r="AE37">
        <f ca="1">IF(Table1[[#This Row],[Gender]]="male", 1, 0)</f>
        <v>1</v>
      </c>
      <c r="AF37">
        <f ca="1">IF(Table1[[#This Row],[Gender]]="female", 1, 0)</f>
        <v>0</v>
      </c>
      <c r="AK37" s="8">
        <f ca="1">IF(Table1[[#This Row],[Profession]]="Teaching", 1, 0)</f>
        <v>0</v>
      </c>
      <c r="AL37" s="9">
        <f ca="1">IF(Table1[[#This Row],[Profession]]="Health", 1, 0)</f>
        <v>0</v>
      </c>
      <c r="AM37" s="9">
        <f ca="1">IF(Table1[[#This Row],[Profession]]="Construction", 1, 0)</f>
        <v>0</v>
      </c>
      <c r="AN37" s="9">
        <f ca="1">IF(Table1[[#This Row],[Profession]]="IT", 1, 0)</f>
        <v>1</v>
      </c>
      <c r="AO37" s="9">
        <f ca="1">IF(Table1[[#This Row],[Profession]]="Agriculture", 1, 0)</f>
        <v>0</v>
      </c>
      <c r="AP37" s="10">
        <f ca="1">IF(Table1[[#This Row],[Profession]]="General Work", 1, 0)</f>
        <v>0</v>
      </c>
      <c r="AS37">
        <f ca="1">Table1[[#This Row],[Value of Cars]]/Table1[[#This Row],[Number of Cars ]]</f>
        <v>8100.331586308067</v>
      </c>
      <c r="AU37" s="8">
        <f ca="1">IF(Table1[[#This Row],[State]]="Karnataka", Table1[[#This Row],[Income]], 0)</f>
        <v>0</v>
      </c>
      <c r="AV37" s="9">
        <f ca="1">IF(Table1[[#This Row],[State]]="Gujarat", Table1[[#This Row],[Income]], 0)</f>
        <v>0</v>
      </c>
      <c r="AW37" s="9">
        <f ca="1">IF(Table1[[#This Row],[State]]="Andhra Pradesh", Table1[[#This Row],[Income]], 0)</f>
        <v>0</v>
      </c>
      <c r="AX37" s="9">
        <f ca="1">IF(Table1[[#This Row],[State]]="Telangana", Table1[[#This Row],[Income]], 0)</f>
        <v>0</v>
      </c>
      <c r="AY37" s="9">
        <f ca="1">IF(Table1[[#This Row],[State]]="Madhya Pradesh", Table1[[#This Row],[Income]], 0)</f>
        <v>0</v>
      </c>
      <c r="AZ37" s="9">
        <f ca="1">IF(Table1[[#This Row],[State]]="Maharashtra", Table1[[#This Row],[Income]], 0)</f>
        <v>56057</v>
      </c>
      <c r="BA37" s="9">
        <f ca="1">IF(Table1[[#This Row],[State]]="Punjab", Table1[[#This Row],[Income]], 0)</f>
        <v>0</v>
      </c>
      <c r="BB37" s="9">
        <f ca="1">IF(Table1[[#This Row],[State]]="Kerala", Table1[[#This Row],[Income]], 0)</f>
        <v>0</v>
      </c>
      <c r="BC37" s="9">
        <f ca="1">IF(Table1[[#This Row],[State]]="Tamil Nadu", Table1[[#This Row],[Income]], 0)</f>
        <v>0</v>
      </c>
      <c r="BD37" s="9">
        <f ca="1">IF(Table1[[#This Row],[State]]="Rajasthan", Table1[[#This Row],[Income]], 0)</f>
        <v>0</v>
      </c>
      <c r="BE37" s="9">
        <f ca="1">IF(Table1[[#This Row],[State]]="Uttar Pradesh", Table1[[#This Row],[Income]], 0)</f>
        <v>0</v>
      </c>
      <c r="BF37" s="9">
        <f ca="1">IF(Table1[[#This Row],[State]]="Bihar", Table1[[#This Row],[Income]], 0)</f>
        <v>0</v>
      </c>
      <c r="BG37" s="9">
        <f ca="1">IF(Table1[[#This Row],[State]]="West Bengal", Table1[[#This Row],[Income]], 0)</f>
        <v>0</v>
      </c>
      <c r="BH37" s="10">
        <f ca="1">IF(Table1[[#This Row],[State]]="Goa", Table1[[#This Row],[Income]], 0)</f>
        <v>0</v>
      </c>
      <c r="BJ37" s="8">
        <f ca="1">IF(Table1[[#This Row],[Profession]]="Health", Table1[[#This Row],[Income]], 0)</f>
        <v>0</v>
      </c>
      <c r="BK37" s="9">
        <f ca="1">IF(Table1[[#This Row],[Profession]]="Construction", Table1[[#This Row],[Income]], 0)</f>
        <v>0</v>
      </c>
      <c r="BL37" s="9">
        <f ca="1">IF(Table1[[#This Row],[Profession]]="Teaching", Table1[[#This Row],[Income]], 0)</f>
        <v>0</v>
      </c>
      <c r="BM37" s="9">
        <f ca="1">IF(Table1[[#This Row],[Profession]]="IT", Table1[[#This Row],[Income]], 0)</f>
        <v>56057</v>
      </c>
      <c r="BN37" s="9">
        <f ca="1">IF(Table1[[#This Row],[Profession]]="General Work", Table1[[#This Row],[Income]], 0)</f>
        <v>0</v>
      </c>
      <c r="BO37" s="10">
        <f ca="1">IF(Table1[[#This Row],[Profession]]="Agriculture", Table1[[#This Row],[Income]], 0)</f>
        <v>0</v>
      </c>
      <c r="BQ37" s="8">
        <f ca="1">IF(Table1[[#This Row],[Value of debts ]]&gt;Table1[[#This Row],[Income]], 1, 0)</f>
        <v>1</v>
      </c>
      <c r="BR37" s="10"/>
      <c r="BT37">
        <f ca="1">IF(Table1[[#This Row],[Net Worth of person]]&gt;$BU$4, Table1[[#This Row],[Age]], 0)</f>
        <v>0</v>
      </c>
    </row>
    <row r="38" spans="1:72" x14ac:dyDescent="0.3">
      <c r="A38">
        <f t="shared" ca="1" si="0"/>
        <v>1</v>
      </c>
      <c r="B38" t="str">
        <f t="shared" ca="1" si="1"/>
        <v>Male</v>
      </c>
      <c r="C38">
        <f t="shared" ca="1" si="2"/>
        <v>32</v>
      </c>
      <c r="D38">
        <f t="shared" ca="1" si="3"/>
        <v>3</v>
      </c>
      <c r="E38" t="str">
        <f t="shared" ca="1" si="4"/>
        <v>Teaching</v>
      </c>
      <c r="F38">
        <f t="shared" ca="1" si="5"/>
        <v>1</v>
      </c>
      <c r="G38" t="str">
        <f t="shared" ca="1" si="6"/>
        <v>High School</v>
      </c>
      <c r="H38">
        <f t="shared" ca="1" si="7"/>
        <v>0</v>
      </c>
      <c r="I38">
        <f t="shared" ca="1" si="8"/>
        <v>3</v>
      </c>
      <c r="J38">
        <f t="shared" ca="1" si="9"/>
        <v>58698</v>
      </c>
      <c r="K38">
        <f t="shared" ca="1" si="10"/>
        <v>13</v>
      </c>
      <c r="L38" t="str">
        <f t="shared" ca="1" si="11"/>
        <v>West Bengal</v>
      </c>
      <c r="M38">
        <f t="shared" ca="1" si="12"/>
        <v>176094</v>
      </c>
      <c r="N38">
        <f t="shared" ca="1" si="13"/>
        <v>109401.98629709083</v>
      </c>
      <c r="O38">
        <f t="shared" ca="1" si="14"/>
        <v>5968.91390292093</v>
      </c>
      <c r="P38">
        <f t="shared" ca="1" si="15"/>
        <v>1695</v>
      </c>
      <c r="Q38">
        <f t="shared" ca="1" si="16"/>
        <v>51900.491541108393</v>
      </c>
      <c r="R38">
        <f t="shared" ca="1" si="17"/>
        <v>25287.751015271871</v>
      </c>
      <c r="S38">
        <f t="shared" ca="1" si="18"/>
        <v>207350.66491819281</v>
      </c>
      <c r="T38">
        <f t="shared" ca="1" si="19"/>
        <v>162997.47783819924</v>
      </c>
      <c r="U38">
        <f t="shared" ca="1" si="20"/>
        <v>44353.187079993571</v>
      </c>
      <c r="W38">
        <f t="shared" ca="1" si="21"/>
        <v>1</v>
      </c>
      <c r="AA38" s="1">
        <f ca="1">Table1[[#This Row],[Mortgage left]]/Table1[[#This Row],[Value of House]]</f>
        <v>0.62127038000778467</v>
      </c>
      <c r="AB38">
        <f t="shared" ca="1" si="22"/>
        <v>0</v>
      </c>
      <c r="AE38">
        <f ca="1">IF(Table1[[#This Row],[Gender]]="male", 1, 0)</f>
        <v>1</v>
      </c>
      <c r="AF38">
        <f ca="1">IF(Table1[[#This Row],[Gender]]="female", 1, 0)</f>
        <v>0</v>
      </c>
      <c r="AK38" s="8">
        <f ca="1">IF(Table1[[#This Row],[Profession]]="Teaching", 1, 0)</f>
        <v>1</v>
      </c>
      <c r="AL38" s="9">
        <f ca="1">IF(Table1[[#This Row],[Profession]]="Health", 1, 0)</f>
        <v>0</v>
      </c>
      <c r="AM38" s="9">
        <f ca="1">IF(Table1[[#This Row],[Profession]]="Construction", 1, 0)</f>
        <v>0</v>
      </c>
      <c r="AN38" s="9">
        <f ca="1">IF(Table1[[#This Row],[Profession]]="IT", 1, 0)</f>
        <v>0</v>
      </c>
      <c r="AO38" s="9">
        <f ca="1">IF(Table1[[#This Row],[Profession]]="Agriculture", 1, 0)</f>
        <v>0</v>
      </c>
      <c r="AP38" s="10">
        <f ca="1">IF(Table1[[#This Row],[Profession]]="General Work", 1, 0)</f>
        <v>0</v>
      </c>
      <c r="AS38">
        <f ca="1">Table1[[#This Row],[Value of Cars]]/Table1[[#This Row],[Number of Cars ]]</f>
        <v>1989.6379676403101</v>
      </c>
      <c r="AU38" s="8">
        <f ca="1">IF(Table1[[#This Row],[State]]="Karnataka", Table1[[#This Row],[Income]], 0)</f>
        <v>0</v>
      </c>
      <c r="AV38" s="9">
        <f ca="1">IF(Table1[[#This Row],[State]]="Gujarat", Table1[[#This Row],[Income]], 0)</f>
        <v>0</v>
      </c>
      <c r="AW38" s="9">
        <f ca="1">IF(Table1[[#This Row],[State]]="Andhra Pradesh", Table1[[#This Row],[Income]], 0)</f>
        <v>0</v>
      </c>
      <c r="AX38" s="9">
        <f ca="1">IF(Table1[[#This Row],[State]]="Telangana", Table1[[#This Row],[Income]], 0)</f>
        <v>0</v>
      </c>
      <c r="AY38" s="9">
        <f ca="1">IF(Table1[[#This Row],[State]]="Madhya Pradesh", Table1[[#This Row],[Income]], 0)</f>
        <v>0</v>
      </c>
      <c r="AZ38" s="9">
        <f ca="1">IF(Table1[[#This Row],[State]]="Maharashtra", Table1[[#This Row],[Income]], 0)</f>
        <v>0</v>
      </c>
      <c r="BA38" s="9">
        <f ca="1">IF(Table1[[#This Row],[State]]="Punjab", Table1[[#This Row],[Income]], 0)</f>
        <v>0</v>
      </c>
      <c r="BB38" s="9">
        <f ca="1">IF(Table1[[#This Row],[State]]="Kerala", Table1[[#This Row],[Income]], 0)</f>
        <v>0</v>
      </c>
      <c r="BC38" s="9">
        <f ca="1">IF(Table1[[#This Row],[State]]="Tamil Nadu", Table1[[#This Row],[Income]], 0)</f>
        <v>0</v>
      </c>
      <c r="BD38" s="9">
        <f ca="1">IF(Table1[[#This Row],[State]]="Rajasthan", Table1[[#This Row],[Income]], 0)</f>
        <v>0</v>
      </c>
      <c r="BE38" s="9">
        <f ca="1">IF(Table1[[#This Row],[State]]="Uttar Pradesh", Table1[[#This Row],[Income]], 0)</f>
        <v>0</v>
      </c>
      <c r="BF38" s="9">
        <f ca="1">IF(Table1[[#This Row],[State]]="Bihar", Table1[[#This Row],[Income]], 0)</f>
        <v>0</v>
      </c>
      <c r="BG38" s="9">
        <f ca="1">IF(Table1[[#This Row],[State]]="West Bengal", Table1[[#This Row],[Income]], 0)</f>
        <v>58698</v>
      </c>
      <c r="BH38" s="10">
        <f ca="1">IF(Table1[[#This Row],[State]]="Goa", Table1[[#This Row],[Income]], 0)</f>
        <v>0</v>
      </c>
      <c r="BJ38" s="8">
        <f ca="1">IF(Table1[[#This Row],[Profession]]="Health", Table1[[#This Row],[Income]], 0)</f>
        <v>0</v>
      </c>
      <c r="BK38" s="9">
        <f ca="1">IF(Table1[[#This Row],[Profession]]="Construction", Table1[[#This Row],[Income]], 0)</f>
        <v>0</v>
      </c>
      <c r="BL38" s="9">
        <f ca="1">IF(Table1[[#This Row],[Profession]]="Teaching", Table1[[#This Row],[Income]], 0)</f>
        <v>58698</v>
      </c>
      <c r="BM38" s="9">
        <f ca="1">IF(Table1[[#This Row],[Profession]]="IT", Table1[[#This Row],[Income]], 0)</f>
        <v>0</v>
      </c>
      <c r="BN38" s="9">
        <f ca="1">IF(Table1[[#This Row],[Profession]]="General Work", Table1[[#This Row],[Income]], 0)</f>
        <v>0</v>
      </c>
      <c r="BO38" s="10">
        <f ca="1">IF(Table1[[#This Row],[Profession]]="Agriculture", Table1[[#This Row],[Income]], 0)</f>
        <v>0</v>
      </c>
      <c r="BQ38" s="8">
        <f ca="1">IF(Table1[[#This Row],[Value of debts ]]&gt;Table1[[#This Row],[Income]], 1, 0)</f>
        <v>1</v>
      </c>
      <c r="BR38" s="10"/>
      <c r="BT38">
        <f ca="1">IF(Table1[[#This Row],[Net Worth of person]]&gt;$BU$4, Table1[[#This Row],[Age]], 0)</f>
        <v>0</v>
      </c>
    </row>
    <row r="39" spans="1:72" x14ac:dyDescent="0.3">
      <c r="A39">
        <f t="shared" ca="1" si="0"/>
        <v>2</v>
      </c>
      <c r="B39" t="str">
        <f t="shared" ca="1" si="1"/>
        <v>Female</v>
      </c>
      <c r="C39">
        <f t="shared" ca="1" si="2"/>
        <v>28</v>
      </c>
      <c r="D39">
        <f t="shared" ca="1" si="3"/>
        <v>6</v>
      </c>
      <c r="E39" t="str">
        <f t="shared" ca="1" si="4"/>
        <v>Agriculture</v>
      </c>
      <c r="F39">
        <f t="shared" ca="1" si="5"/>
        <v>4</v>
      </c>
      <c r="G39" t="str">
        <f t="shared" ca="1" si="6"/>
        <v>Technical</v>
      </c>
      <c r="H39">
        <f t="shared" ca="1" si="7"/>
        <v>4</v>
      </c>
      <c r="I39">
        <f t="shared" ca="1" si="8"/>
        <v>3</v>
      </c>
      <c r="J39">
        <f t="shared" ca="1" si="9"/>
        <v>30641</v>
      </c>
      <c r="K39">
        <f t="shared" ca="1" si="10"/>
        <v>1</v>
      </c>
      <c r="L39" t="str">
        <f t="shared" ca="1" si="11"/>
        <v>Karnataka</v>
      </c>
      <c r="M39">
        <f t="shared" ca="1" si="12"/>
        <v>122564</v>
      </c>
      <c r="N39">
        <f t="shared" ca="1" si="13"/>
        <v>22753.181028303297</v>
      </c>
      <c r="O39">
        <f t="shared" ca="1" si="14"/>
        <v>53002.116510707194</v>
      </c>
      <c r="P39">
        <f t="shared" ca="1" si="15"/>
        <v>5353</v>
      </c>
      <c r="Q39">
        <f t="shared" ca="1" si="16"/>
        <v>48895.782247948504</v>
      </c>
      <c r="R39">
        <f t="shared" ca="1" si="17"/>
        <v>24419.698199182931</v>
      </c>
      <c r="S39">
        <f t="shared" ca="1" si="18"/>
        <v>199985.81470989011</v>
      </c>
      <c r="T39">
        <f t="shared" ca="1" si="19"/>
        <v>77001.963276251801</v>
      </c>
      <c r="U39">
        <f t="shared" ca="1" si="20"/>
        <v>122983.85143363831</v>
      </c>
      <c r="W39">
        <f t="shared" ca="1" si="21"/>
        <v>1</v>
      </c>
      <c r="AA39" s="1">
        <f ca="1">Table1[[#This Row],[Mortgage left]]/Table1[[#This Row],[Value of House]]</f>
        <v>0.1856432641583442</v>
      </c>
      <c r="AB39">
        <f t="shared" ca="1" si="22"/>
        <v>1</v>
      </c>
      <c r="AE39">
        <f ca="1">IF(Table1[[#This Row],[Gender]]="male", 1, 0)</f>
        <v>0</v>
      </c>
      <c r="AF39">
        <f ca="1">IF(Table1[[#This Row],[Gender]]="female", 1, 0)</f>
        <v>1</v>
      </c>
      <c r="AK39" s="8">
        <f ca="1">IF(Table1[[#This Row],[Profession]]="Teaching", 1, 0)</f>
        <v>0</v>
      </c>
      <c r="AL39" s="9">
        <f ca="1">IF(Table1[[#This Row],[Profession]]="Health", 1, 0)</f>
        <v>0</v>
      </c>
      <c r="AM39" s="9">
        <f ca="1">IF(Table1[[#This Row],[Profession]]="Construction", 1, 0)</f>
        <v>0</v>
      </c>
      <c r="AN39" s="9">
        <f ca="1">IF(Table1[[#This Row],[Profession]]="IT", 1, 0)</f>
        <v>0</v>
      </c>
      <c r="AO39" s="9">
        <f ca="1">IF(Table1[[#This Row],[Profession]]="Agriculture", 1, 0)</f>
        <v>1</v>
      </c>
      <c r="AP39" s="10">
        <f ca="1">IF(Table1[[#This Row],[Profession]]="General Work", 1, 0)</f>
        <v>0</v>
      </c>
      <c r="AS39">
        <f ca="1">Table1[[#This Row],[Value of Cars]]/Table1[[#This Row],[Number of Cars ]]</f>
        <v>17667.372170235732</v>
      </c>
      <c r="AU39" s="8">
        <f ca="1">IF(Table1[[#This Row],[State]]="Karnataka", Table1[[#This Row],[Income]], 0)</f>
        <v>30641</v>
      </c>
      <c r="AV39" s="9">
        <f ca="1">IF(Table1[[#This Row],[State]]="Gujarat", Table1[[#This Row],[Income]], 0)</f>
        <v>0</v>
      </c>
      <c r="AW39" s="9">
        <f ca="1">IF(Table1[[#This Row],[State]]="Andhra Pradesh", Table1[[#This Row],[Income]], 0)</f>
        <v>0</v>
      </c>
      <c r="AX39" s="9">
        <f ca="1">IF(Table1[[#This Row],[State]]="Telangana", Table1[[#This Row],[Income]], 0)</f>
        <v>0</v>
      </c>
      <c r="AY39" s="9">
        <f ca="1">IF(Table1[[#This Row],[State]]="Madhya Pradesh", Table1[[#This Row],[Income]], 0)</f>
        <v>0</v>
      </c>
      <c r="AZ39" s="9">
        <f ca="1">IF(Table1[[#This Row],[State]]="Maharashtra", Table1[[#This Row],[Income]], 0)</f>
        <v>0</v>
      </c>
      <c r="BA39" s="9">
        <f ca="1">IF(Table1[[#This Row],[State]]="Punjab", Table1[[#This Row],[Income]], 0)</f>
        <v>0</v>
      </c>
      <c r="BB39" s="9">
        <f ca="1">IF(Table1[[#This Row],[State]]="Kerala", Table1[[#This Row],[Income]], 0)</f>
        <v>0</v>
      </c>
      <c r="BC39" s="9">
        <f ca="1">IF(Table1[[#This Row],[State]]="Tamil Nadu", Table1[[#This Row],[Income]], 0)</f>
        <v>0</v>
      </c>
      <c r="BD39" s="9">
        <f ca="1">IF(Table1[[#This Row],[State]]="Rajasthan", Table1[[#This Row],[Income]], 0)</f>
        <v>0</v>
      </c>
      <c r="BE39" s="9">
        <f ca="1">IF(Table1[[#This Row],[State]]="Uttar Pradesh", Table1[[#This Row],[Income]], 0)</f>
        <v>0</v>
      </c>
      <c r="BF39" s="9">
        <f ca="1">IF(Table1[[#This Row],[State]]="Bihar", Table1[[#This Row],[Income]], 0)</f>
        <v>0</v>
      </c>
      <c r="BG39" s="9">
        <f ca="1">IF(Table1[[#This Row],[State]]="West Bengal", Table1[[#This Row],[Income]], 0)</f>
        <v>0</v>
      </c>
      <c r="BH39" s="10">
        <f ca="1">IF(Table1[[#This Row],[State]]="Goa", Table1[[#This Row],[Income]], 0)</f>
        <v>0</v>
      </c>
      <c r="BJ39" s="8">
        <f ca="1">IF(Table1[[#This Row],[Profession]]="Health", Table1[[#This Row],[Income]], 0)</f>
        <v>0</v>
      </c>
      <c r="BK39" s="9">
        <f ca="1">IF(Table1[[#This Row],[Profession]]="Construction", Table1[[#This Row],[Income]], 0)</f>
        <v>0</v>
      </c>
      <c r="BL39" s="9">
        <f ca="1">IF(Table1[[#This Row],[Profession]]="Teaching", Table1[[#This Row],[Income]], 0)</f>
        <v>0</v>
      </c>
      <c r="BM39" s="9">
        <f ca="1">IF(Table1[[#This Row],[Profession]]="IT", Table1[[#This Row],[Income]], 0)</f>
        <v>0</v>
      </c>
      <c r="BN39" s="9">
        <f ca="1">IF(Table1[[#This Row],[Profession]]="General Work", Table1[[#This Row],[Income]], 0)</f>
        <v>0</v>
      </c>
      <c r="BO39" s="10">
        <f ca="1">IF(Table1[[#This Row],[Profession]]="Agriculture", Table1[[#This Row],[Income]], 0)</f>
        <v>30641</v>
      </c>
      <c r="BQ39" s="8">
        <f ca="1">IF(Table1[[#This Row],[Value of debts ]]&gt;Table1[[#This Row],[Income]], 1, 0)</f>
        <v>1</v>
      </c>
      <c r="BR39" s="10"/>
      <c r="BT39">
        <f ca="1">IF(Table1[[#This Row],[Net Worth of person]]&gt;$BU$4, Table1[[#This Row],[Age]], 0)</f>
        <v>28</v>
      </c>
    </row>
    <row r="40" spans="1:72" x14ac:dyDescent="0.3">
      <c r="A40">
        <f t="shared" ca="1" si="0"/>
        <v>2</v>
      </c>
      <c r="B40" t="str">
        <f t="shared" ca="1" si="1"/>
        <v>Female</v>
      </c>
      <c r="C40">
        <f t="shared" ca="1" si="2"/>
        <v>34</v>
      </c>
      <c r="D40">
        <f t="shared" ca="1" si="3"/>
        <v>6</v>
      </c>
      <c r="E40" t="str">
        <f t="shared" ca="1" si="4"/>
        <v>Agriculture</v>
      </c>
      <c r="F40">
        <f t="shared" ca="1" si="5"/>
        <v>3</v>
      </c>
      <c r="G40" t="str">
        <f t="shared" ca="1" si="6"/>
        <v>University</v>
      </c>
      <c r="H40">
        <f t="shared" ca="1" si="7"/>
        <v>0</v>
      </c>
      <c r="I40">
        <f t="shared" ca="1" si="8"/>
        <v>3</v>
      </c>
      <c r="J40">
        <f t="shared" ca="1" si="9"/>
        <v>33787</v>
      </c>
      <c r="K40">
        <f t="shared" ca="1" si="10"/>
        <v>8</v>
      </c>
      <c r="L40" t="str">
        <f t="shared" ca="1" si="11"/>
        <v>Kerala</v>
      </c>
      <c r="M40">
        <f t="shared" ca="1" si="12"/>
        <v>202722</v>
      </c>
      <c r="N40">
        <f t="shared" ca="1" si="13"/>
        <v>100153.27034946448</v>
      </c>
      <c r="O40">
        <f t="shared" ca="1" si="14"/>
        <v>1195.2611378380598</v>
      </c>
      <c r="P40">
        <f t="shared" ca="1" si="15"/>
        <v>131</v>
      </c>
      <c r="Q40">
        <f t="shared" ca="1" si="16"/>
        <v>58835.054222423787</v>
      </c>
      <c r="R40">
        <f t="shared" ca="1" si="17"/>
        <v>23860.503473543595</v>
      </c>
      <c r="S40">
        <f t="shared" ca="1" si="18"/>
        <v>227777.76461138166</v>
      </c>
      <c r="T40">
        <f t="shared" ca="1" si="19"/>
        <v>159119.32457188825</v>
      </c>
      <c r="U40">
        <f t="shared" ca="1" si="20"/>
        <v>68658.440039493405</v>
      </c>
      <c r="W40">
        <f t="shared" ca="1" si="21"/>
        <v>1</v>
      </c>
      <c r="AA40" s="1">
        <f ca="1">Table1[[#This Row],[Mortgage left]]/Table1[[#This Row],[Value of House]]</f>
        <v>0.49404243421762056</v>
      </c>
      <c r="AB40">
        <f t="shared" ca="1" si="22"/>
        <v>0</v>
      </c>
      <c r="AE40">
        <f ca="1">IF(Table1[[#This Row],[Gender]]="male", 1, 0)</f>
        <v>0</v>
      </c>
      <c r="AF40">
        <f ca="1">IF(Table1[[#This Row],[Gender]]="female", 1, 0)</f>
        <v>1</v>
      </c>
      <c r="AK40" s="8">
        <f ca="1">IF(Table1[[#This Row],[Profession]]="Teaching", 1, 0)</f>
        <v>0</v>
      </c>
      <c r="AL40" s="9">
        <f ca="1">IF(Table1[[#This Row],[Profession]]="Health", 1, 0)</f>
        <v>0</v>
      </c>
      <c r="AM40" s="9">
        <f ca="1">IF(Table1[[#This Row],[Profession]]="Construction", 1, 0)</f>
        <v>0</v>
      </c>
      <c r="AN40" s="9">
        <f ca="1">IF(Table1[[#This Row],[Profession]]="IT", 1, 0)</f>
        <v>0</v>
      </c>
      <c r="AO40" s="9">
        <f ca="1">IF(Table1[[#This Row],[Profession]]="Agriculture", 1, 0)</f>
        <v>1</v>
      </c>
      <c r="AP40" s="10">
        <f ca="1">IF(Table1[[#This Row],[Profession]]="General Work", 1, 0)</f>
        <v>0</v>
      </c>
      <c r="AS40">
        <f ca="1">Table1[[#This Row],[Value of Cars]]/Table1[[#This Row],[Number of Cars ]]</f>
        <v>398.42037927935326</v>
      </c>
      <c r="AU40" s="8">
        <f ca="1">IF(Table1[[#This Row],[State]]="Karnataka", Table1[[#This Row],[Income]], 0)</f>
        <v>0</v>
      </c>
      <c r="AV40" s="9">
        <f ca="1">IF(Table1[[#This Row],[State]]="Gujarat", Table1[[#This Row],[Income]], 0)</f>
        <v>0</v>
      </c>
      <c r="AW40" s="9">
        <f ca="1">IF(Table1[[#This Row],[State]]="Andhra Pradesh", Table1[[#This Row],[Income]], 0)</f>
        <v>0</v>
      </c>
      <c r="AX40" s="9">
        <f ca="1">IF(Table1[[#This Row],[State]]="Telangana", Table1[[#This Row],[Income]], 0)</f>
        <v>0</v>
      </c>
      <c r="AY40" s="9">
        <f ca="1">IF(Table1[[#This Row],[State]]="Madhya Pradesh", Table1[[#This Row],[Income]], 0)</f>
        <v>0</v>
      </c>
      <c r="AZ40" s="9">
        <f ca="1">IF(Table1[[#This Row],[State]]="Maharashtra", Table1[[#This Row],[Income]], 0)</f>
        <v>0</v>
      </c>
      <c r="BA40" s="9">
        <f ca="1">IF(Table1[[#This Row],[State]]="Punjab", Table1[[#This Row],[Income]], 0)</f>
        <v>0</v>
      </c>
      <c r="BB40" s="9">
        <f ca="1">IF(Table1[[#This Row],[State]]="Kerala", Table1[[#This Row],[Income]], 0)</f>
        <v>33787</v>
      </c>
      <c r="BC40" s="9">
        <f ca="1">IF(Table1[[#This Row],[State]]="Tamil Nadu", Table1[[#This Row],[Income]], 0)</f>
        <v>0</v>
      </c>
      <c r="BD40" s="9">
        <f ca="1">IF(Table1[[#This Row],[State]]="Rajasthan", Table1[[#This Row],[Income]], 0)</f>
        <v>0</v>
      </c>
      <c r="BE40" s="9">
        <f ca="1">IF(Table1[[#This Row],[State]]="Uttar Pradesh", Table1[[#This Row],[Income]], 0)</f>
        <v>0</v>
      </c>
      <c r="BF40" s="9">
        <f ca="1">IF(Table1[[#This Row],[State]]="Bihar", Table1[[#This Row],[Income]], 0)</f>
        <v>0</v>
      </c>
      <c r="BG40" s="9">
        <f ca="1">IF(Table1[[#This Row],[State]]="West Bengal", Table1[[#This Row],[Income]], 0)</f>
        <v>0</v>
      </c>
      <c r="BH40" s="10">
        <f ca="1">IF(Table1[[#This Row],[State]]="Goa", Table1[[#This Row],[Income]], 0)</f>
        <v>0</v>
      </c>
      <c r="BJ40" s="8">
        <f ca="1">IF(Table1[[#This Row],[Profession]]="Health", Table1[[#This Row],[Income]], 0)</f>
        <v>0</v>
      </c>
      <c r="BK40" s="9">
        <f ca="1">IF(Table1[[#This Row],[Profession]]="Construction", Table1[[#This Row],[Income]], 0)</f>
        <v>0</v>
      </c>
      <c r="BL40" s="9">
        <f ca="1">IF(Table1[[#This Row],[Profession]]="Teaching", Table1[[#This Row],[Income]], 0)</f>
        <v>0</v>
      </c>
      <c r="BM40" s="9">
        <f ca="1">IF(Table1[[#This Row],[Profession]]="IT", Table1[[#This Row],[Income]], 0)</f>
        <v>0</v>
      </c>
      <c r="BN40" s="9">
        <f ca="1">IF(Table1[[#This Row],[Profession]]="General Work", Table1[[#This Row],[Income]], 0)</f>
        <v>0</v>
      </c>
      <c r="BO40" s="10">
        <f ca="1">IF(Table1[[#This Row],[Profession]]="Agriculture", Table1[[#This Row],[Income]], 0)</f>
        <v>33787</v>
      </c>
      <c r="BQ40" s="8">
        <f ca="1">IF(Table1[[#This Row],[Value of debts ]]&gt;Table1[[#This Row],[Income]], 1, 0)</f>
        <v>1</v>
      </c>
      <c r="BR40" s="10"/>
      <c r="BT40">
        <f ca="1">IF(Table1[[#This Row],[Net Worth of person]]&gt;$BU$4, Table1[[#This Row],[Age]], 0)</f>
        <v>0</v>
      </c>
    </row>
    <row r="41" spans="1:72" x14ac:dyDescent="0.3">
      <c r="A41">
        <f t="shared" ca="1" si="0"/>
        <v>2</v>
      </c>
      <c r="B41" t="str">
        <f t="shared" ca="1" si="1"/>
        <v>Female</v>
      </c>
      <c r="C41">
        <f t="shared" ca="1" si="2"/>
        <v>43</v>
      </c>
      <c r="D41">
        <f t="shared" ca="1" si="3"/>
        <v>5</v>
      </c>
      <c r="E41" t="str">
        <f t="shared" ca="1" si="4"/>
        <v>General Work</v>
      </c>
      <c r="F41">
        <f t="shared" ca="1" si="5"/>
        <v>4</v>
      </c>
      <c r="G41" t="str">
        <f t="shared" ca="1" si="6"/>
        <v>Technical</v>
      </c>
      <c r="H41">
        <f t="shared" ca="1" si="7"/>
        <v>4</v>
      </c>
      <c r="I41">
        <f t="shared" ca="1" si="8"/>
        <v>3</v>
      </c>
      <c r="J41">
        <f t="shared" ca="1" si="9"/>
        <v>57350</v>
      </c>
      <c r="K41">
        <f t="shared" ca="1" si="10"/>
        <v>10</v>
      </c>
      <c r="L41" t="str">
        <f t="shared" ca="1" si="11"/>
        <v>Rajasthan</v>
      </c>
      <c r="M41">
        <f t="shared" ca="1" si="12"/>
        <v>172050</v>
      </c>
      <c r="N41">
        <f t="shared" ca="1" si="13"/>
        <v>163634.41344329028</v>
      </c>
      <c r="O41">
        <f t="shared" ca="1" si="14"/>
        <v>148823.74651278678</v>
      </c>
      <c r="P41">
        <f t="shared" ca="1" si="15"/>
        <v>96628</v>
      </c>
      <c r="Q41">
        <f t="shared" ca="1" si="16"/>
        <v>46145.567456297351</v>
      </c>
      <c r="R41">
        <f t="shared" ca="1" si="17"/>
        <v>33016.553927230489</v>
      </c>
      <c r="S41">
        <f t="shared" ca="1" si="18"/>
        <v>353890.30044001725</v>
      </c>
      <c r="T41">
        <f t="shared" ca="1" si="19"/>
        <v>306407.98089958762</v>
      </c>
      <c r="U41">
        <f t="shared" ca="1" si="20"/>
        <v>47482.319540429628</v>
      </c>
      <c r="W41">
        <f t="shared" ca="1" si="21"/>
        <v>1</v>
      </c>
      <c r="AA41" s="1">
        <f ca="1">Table1[[#This Row],[Mortgage left]]/Table1[[#This Row],[Value of House]]</f>
        <v>0.95108639025452069</v>
      </c>
      <c r="AB41">
        <f t="shared" ca="1" si="22"/>
        <v>0</v>
      </c>
      <c r="AE41">
        <f ca="1">IF(Table1[[#This Row],[Gender]]="male", 1, 0)</f>
        <v>0</v>
      </c>
      <c r="AF41">
        <f ca="1">IF(Table1[[#This Row],[Gender]]="female", 1, 0)</f>
        <v>1</v>
      </c>
      <c r="AK41" s="8">
        <f ca="1">IF(Table1[[#This Row],[Profession]]="Teaching", 1, 0)</f>
        <v>0</v>
      </c>
      <c r="AL41" s="9">
        <f ca="1">IF(Table1[[#This Row],[Profession]]="Health", 1, 0)</f>
        <v>0</v>
      </c>
      <c r="AM41" s="9">
        <f ca="1">IF(Table1[[#This Row],[Profession]]="Construction", 1, 0)</f>
        <v>0</v>
      </c>
      <c r="AN41" s="9">
        <f ca="1">IF(Table1[[#This Row],[Profession]]="IT", 1, 0)</f>
        <v>0</v>
      </c>
      <c r="AO41" s="9">
        <f ca="1">IF(Table1[[#This Row],[Profession]]="Agriculture", 1, 0)</f>
        <v>0</v>
      </c>
      <c r="AP41" s="10">
        <f ca="1">IF(Table1[[#This Row],[Profession]]="General Work", 1, 0)</f>
        <v>1</v>
      </c>
      <c r="AS41">
        <f ca="1">Table1[[#This Row],[Value of Cars]]/Table1[[#This Row],[Number of Cars ]]</f>
        <v>49607.915504262259</v>
      </c>
      <c r="AU41" s="8">
        <f ca="1">IF(Table1[[#This Row],[State]]="Karnataka", Table1[[#This Row],[Income]], 0)</f>
        <v>0</v>
      </c>
      <c r="AV41" s="9">
        <f ca="1">IF(Table1[[#This Row],[State]]="Gujarat", Table1[[#This Row],[Income]], 0)</f>
        <v>0</v>
      </c>
      <c r="AW41" s="9">
        <f ca="1">IF(Table1[[#This Row],[State]]="Andhra Pradesh", Table1[[#This Row],[Income]], 0)</f>
        <v>0</v>
      </c>
      <c r="AX41" s="9">
        <f ca="1">IF(Table1[[#This Row],[State]]="Telangana", Table1[[#This Row],[Income]], 0)</f>
        <v>0</v>
      </c>
      <c r="AY41" s="9">
        <f ca="1">IF(Table1[[#This Row],[State]]="Madhya Pradesh", Table1[[#This Row],[Income]], 0)</f>
        <v>0</v>
      </c>
      <c r="AZ41" s="9">
        <f ca="1">IF(Table1[[#This Row],[State]]="Maharashtra", Table1[[#This Row],[Income]], 0)</f>
        <v>0</v>
      </c>
      <c r="BA41" s="9">
        <f ca="1">IF(Table1[[#This Row],[State]]="Punjab", Table1[[#This Row],[Income]], 0)</f>
        <v>0</v>
      </c>
      <c r="BB41" s="9">
        <f ca="1">IF(Table1[[#This Row],[State]]="Kerala", Table1[[#This Row],[Income]], 0)</f>
        <v>0</v>
      </c>
      <c r="BC41" s="9">
        <f ca="1">IF(Table1[[#This Row],[State]]="Tamil Nadu", Table1[[#This Row],[Income]], 0)</f>
        <v>0</v>
      </c>
      <c r="BD41" s="9">
        <f ca="1">IF(Table1[[#This Row],[State]]="Rajasthan", Table1[[#This Row],[Income]], 0)</f>
        <v>57350</v>
      </c>
      <c r="BE41" s="9">
        <f ca="1">IF(Table1[[#This Row],[State]]="Uttar Pradesh", Table1[[#This Row],[Income]], 0)</f>
        <v>0</v>
      </c>
      <c r="BF41" s="9">
        <f ca="1">IF(Table1[[#This Row],[State]]="Bihar", Table1[[#This Row],[Income]], 0)</f>
        <v>0</v>
      </c>
      <c r="BG41" s="9">
        <f ca="1">IF(Table1[[#This Row],[State]]="West Bengal", Table1[[#This Row],[Income]], 0)</f>
        <v>0</v>
      </c>
      <c r="BH41" s="10">
        <f ca="1">IF(Table1[[#This Row],[State]]="Goa", Table1[[#This Row],[Income]], 0)</f>
        <v>0</v>
      </c>
      <c r="BJ41" s="8">
        <f ca="1">IF(Table1[[#This Row],[Profession]]="Health", Table1[[#This Row],[Income]], 0)</f>
        <v>0</v>
      </c>
      <c r="BK41" s="9">
        <f ca="1">IF(Table1[[#This Row],[Profession]]="Construction", Table1[[#This Row],[Income]], 0)</f>
        <v>0</v>
      </c>
      <c r="BL41" s="9">
        <f ca="1">IF(Table1[[#This Row],[Profession]]="Teaching", Table1[[#This Row],[Income]], 0)</f>
        <v>0</v>
      </c>
      <c r="BM41" s="9">
        <f ca="1">IF(Table1[[#This Row],[Profession]]="IT", Table1[[#This Row],[Income]], 0)</f>
        <v>0</v>
      </c>
      <c r="BN41" s="9">
        <f ca="1">IF(Table1[[#This Row],[Profession]]="General Work", Table1[[#This Row],[Income]], 0)</f>
        <v>57350</v>
      </c>
      <c r="BO41" s="10">
        <f ca="1">IF(Table1[[#This Row],[Profession]]="Agriculture", Table1[[#This Row],[Income]], 0)</f>
        <v>0</v>
      </c>
      <c r="BQ41" s="8">
        <f ca="1">IF(Table1[[#This Row],[Value of debts ]]&gt;Table1[[#This Row],[Income]], 1, 0)</f>
        <v>1</v>
      </c>
      <c r="BR41" s="10"/>
      <c r="BT41">
        <f ca="1">IF(Table1[[#This Row],[Net Worth of person]]&gt;$BU$4, Table1[[#This Row],[Age]], 0)</f>
        <v>0</v>
      </c>
    </row>
    <row r="42" spans="1:72" x14ac:dyDescent="0.3">
      <c r="A42">
        <f t="shared" ca="1" si="0"/>
        <v>2</v>
      </c>
      <c r="B42" t="str">
        <f t="shared" ca="1" si="1"/>
        <v>Female</v>
      </c>
      <c r="C42">
        <f t="shared" ca="1" si="2"/>
        <v>33</v>
      </c>
      <c r="D42">
        <f t="shared" ca="1" si="3"/>
        <v>1</v>
      </c>
      <c r="E42" t="str">
        <f t="shared" ca="1" si="4"/>
        <v>Health</v>
      </c>
      <c r="F42">
        <f t="shared" ca="1" si="5"/>
        <v>3</v>
      </c>
      <c r="G42" t="str">
        <f t="shared" ca="1" si="6"/>
        <v>University</v>
      </c>
      <c r="H42">
        <f t="shared" ca="1" si="7"/>
        <v>1</v>
      </c>
      <c r="I42">
        <f t="shared" ca="1" si="8"/>
        <v>1</v>
      </c>
      <c r="J42">
        <f t="shared" ca="1" si="9"/>
        <v>49486</v>
      </c>
      <c r="K42">
        <f t="shared" ca="1" si="10"/>
        <v>2</v>
      </c>
      <c r="L42" t="str">
        <f t="shared" ca="1" si="11"/>
        <v>Gujarat</v>
      </c>
      <c r="M42">
        <f t="shared" ca="1" si="12"/>
        <v>296916</v>
      </c>
      <c r="N42">
        <f t="shared" ca="1" si="13"/>
        <v>9127.7748141617431</v>
      </c>
      <c r="O42">
        <f t="shared" ca="1" si="14"/>
        <v>16601.424254478257</v>
      </c>
      <c r="P42">
        <f t="shared" ca="1" si="15"/>
        <v>9074</v>
      </c>
      <c r="Q42">
        <f t="shared" ca="1" si="16"/>
        <v>41803.897841898754</v>
      </c>
      <c r="R42">
        <f t="shared" ca="1" si="17"/>
        <v>43132.736322844925</v>
      </c>
      <c r="S42">
        <f t="shared" ca="1" si="18"/>
        <v>356650.16057732317</v>
      </c>
      <c r="T42">
        <f t="shared" ca="1" si="19"/>
        <v>60005.672656060495</v>
      </c>
      <c r="U42">
        <f t="shared" ca="1" si="20"/>
        <v>296644.48792126268</v>
      </c>
      <c r="W42">
        <f t="shared" ca="1" si="21"/>
        <v>1</v>
      </c>
      <c r="AA42" s="1">
        <f ca="1">Table1[[#This Row],[Mortgage left]]/Table1[[#This Row],[Value of House]]</f>
        <v>3.074194322354384E-2</v>
      </c>
      <c r="AB42">
        <f t="shared" ca="1" si="22"/>
        <v>1</v>
      </c>
      <c r="AE42">
        <f ca="1">IF(Table1[[#This Row],[Gender]]="male", 1, 0)</f>
        <v>0</v>
      </c>
      <c r="AF42">
        <f ca="1">IF(Table1[[#This Row],[Gender]]="female", 1, 0)</f>
        <v>1</v>
      </c>
      <c r="AK42" s="8">
        <f ca="1">IF(Table1[[#This Row],[Profession]]="Teaching", 1, 0)</f>
        <v>0</v>
      </c>
      <c r="AL42" s="9">
        <f ca="1">IF(Table1[[#This Row],[Profession]]="Health", 1, 0)</f>
        <v>1</v>
      </c>
      <c r="AM42" s="9">
        <f ca="1">IF(Table1[[#This Row],[Profession]]="Construction", 1, 0)</f>
        <v>0</v>
      </c>
      <c r="AN42" s="9">
        <f ca="1">IF(Table1[[#This Row],[Profession]]="IT", 1, 0)</f>
        <v>0</v>
      </c>
      <c r="AO42" s="9">
        <f ca="1">IF(Table1[[#This Row],[Profession]]="Agriculture", 1, 0)</f>
        <v>0</v>
      </c>
      <c r="AP42" s="10">
        <f ca="1">IF(Table1[[#This Row],[Profession]]="General Work", 1, 0)</f>
        <v>0</v>
      </c>
      <c r="AS42">
        <f ca="1">Table1[[#This Row],[Value of Cars]]/Table1[[#This Row],[Number of Cars ]]</f>
        <v>16601.424254478257</v>
      </c>
      <c r="AU42" s="8">
        <f ca="1">IF(Table1[[#This Row],[State]]="Karnataka", Table1[[#This Row],[Income]], 0)</f>
        <v>0</v>
      </c>
      <c r="AV42" s="9">
        <f ca="1">IF(Table1[[#This Row],[State]]="Gujarat", Table1[[#This Row],[Income]], 0)</f>
        <v>49486</v>
      </c>
      <c r="AW42" s="9">
        <f ca="1">IF(Table1[[#This Row],[State]]="Andhra Pradesh", Table1[[#This Row],[Income]], 0)</f>
        <v>0</v>
      </c>
      <c r="AX42" s="9">
        <f ca="1">IF(Table1[[#This Row],[State]]="Telangana", Table1[[#This Row],[Income]], 0)</f>
        <v>0</v>
      </c>
      <c r="AY42" s="9">
        <f ca="1">IF(Table1[[#This Row],[State]]="Madhya Pradesh", Table1[[#This Row],[Income]], 0)</f>
        <v>0</v>
      </c>
      <c r="AZ42" s="9">
        <f ca="1">IF(Table1[[#This Row],[State]]="Maharashtra", Table1[[#This Row],[Income]], 0)</f>
        <v>0</v>
      </c>
      <c r="BA42" s="9">
        <f ca="1">IF(Table1[[#This Row],[State]]="Punjab", Table1[[#This Row],[Income]], 0)</f>
        <v>0</v>
      </c>
      <c r="BB42" s="9">
        <f ca="1">IF(Table1[[#This Row],[State]]="Kerala", Table1[[#This Row],[Income]], 0)</f>
        <v>0</v>
      </c>
      <c r="BC42" s="9">
        <f ca="1">IF(Table1[[#This Row],[State]]="Tamil Nadu", Table1[[#This Row],[Income]], 0)</f>
        <v>0</v>
      </c>
      <c r="BD42" s="9">
        <f ca="1">IF(Table1[[#This Row],[State]]="Rajasthan", Table1[[#This Row],[Income]], 0)</f>
        <v>0</v>
      </c>
      <c r="BE42" s="9">
        <f ca="1">IF(Table1[[#This Row],[State]]="Uttar Pradesh", Table1[[#This Row],[Income]], 0)</f>
        <v>0</v>
      </c>
      <c r="BF42" s="9">
        <f ca="1">IF(Table1[[#This Row],[State]]="Bihar", Table1[[#This Row],[Income]], 0)</f>
        <v>0</v>
      </c>
      <c r="BG42" s="9">
        <f ca="1">IF(Table1[[#This Row],[State]]="West Bengal", Table1[[#This Row],[Income]], 0)</f>
        <v>0</v>
      </c>
      <c r="BH42" s="10">
        <f ca="1">IF(Table1[[#This Row],[State]]="Goa", Table1[[#This Row],[Income]], 0)</f>
        <v>0</v>
      </c>
      <c r="BJ42" s="8">
        <f ca="1">IF(Table1[[#This Row],[Profession]]="Health", Table1[[#This Row],[Income]], 0)</f>
        <v>49486</v>
      </c>
      <c r="BK42" s="9">
        <f ca="1">IF(Table1[[#This Row],[Profession]]="Construction", Table1[[#This Row],[Income]], 0)</f>
        <v>0</v>
      </c>
      <c r="BL42" s="9">
        <f ca="1">IF(Table1[[#This Row],[Profession]]="Teaching", Table1[[#This Row],[Income]], 0)</f>
        <v>0</v>
      </c>
      <c r="BM42" s="9">
        <f ca="1">IF(Table1[[#This Row],[Profession]]="IT", Table1[[#This Row],[Income]], 0)</f>
        <v>0</v>
      </c>
      <c r="BN42" s="9">
        <f ca="1">IF(Table1[[#This Row],[Profession]]="General Work", Table1[[#This Row],[Income]], 0)</f>
        <v>0</v>
      </c>
      <c r="BO42" s="10">
        <f ca="1">IF(Table1[[#This Row],[Profession]]="Agriculture", Table1[[#This Row],[Income]], 0)</f>
        <v>0</v>
      </c>
      <c r="BQ42" s="8">
        <f ca="1">IF(Table1[[#This Row],[Value of debts ]]&gt;Table1[[#This Row],[Income]], 1, 0)</f>
        <v>1</v>
      </c>
      <c r="BR42" s="10"/>
      <c r="BT42">
        <f ca="1">IF(Table1[[#This Row],[Net Worth of person]]&gt;$BU$4, Table1[[#This Row],[Age]], 0)</f>
        <v>33</v>
      </c>
    </row>
    <row r="43" spans="1:72" x14ac:dyDescent="0.3">
      <c r="A43">
        <f t="shared" ca="1" si="0"/>
        <v>1</v>
      </c>
      <c r="B43" t="str">
        <f t="shared" ca="1" si="1"/>
        <v>Male</v>
      </c>
      <c r="C43">
        <f t="shared" ca="1" si="2"/>
        <v>28</v>
      </c>
      <c r="D43">
        <f t="shared" ca="1" si="3"/>
        <v>1</v>
      </c>
      <c r="E43" t="str">
        <f t="shared" ca="1" si="4"/>
        <v>Health</v>
      </c>
      <c r="F43">
        <f t="shared" ca="1" si="5"/>
        <v>1</v>
      </c>
      <c r="G43" t="str">
        <f t="shared" ca="1" si="6"/>
        <v>High School</v>
      </c>
      <c r="H43">
        <f t="shared" ca="1" si="7"/>
        <v>0</v>
      </c>
      <c r="I43">
        <f t="shared" ca="1" si="8"/>
        <v>1</v>
      </c>
      <c r="J43">
        <f t="shared" ca="1" si="9"/>
        <v>40084</v>
      </c>
      <c r="K43">
        <f t="shared" ca="1" si="10"/>
        <v>4</v>
      </c>
      <c r="L43" t="str">
        <f t="shared" ca="1" si="11"/>
        <v>Telangana</v>
      </c>
      <c r="M43">
        <f t="shared" ca="1" si="12"/>
        <v>120252</v>
      </c>
      <c r="N43">
        <f t="shared" ca="1" si="13"/>
        <v>63174.50918413925</v>
      </c>
      <c r="O43">
        <f t="shared" ca="1" si="14"/>
        <v>11418.862016195384</v>
      </c>
      <c r="P43">
        <f t="shared" ca="1" si="15"/>
        <v>41</v>
      </c>
      <c r="Q43">
        <f t="shared" ca="1" si="16"/>
        <v>67113.104184035969</v>
      </c>
      <c r="R43">
        <f t="shared" ca="1" si="17"/>
        <v>44489.278685756755</v>
      </c>
      <c r="S43">
        <f t="shared" ca="1" si="18"/>
        <v>176160.14070195213</v>
      </c>
      <c r="T43">
        <f t="shared" ca="1" si="19"/>
        <v>130328.61336817523</v>
      </c>
      <c r="U43">
        <f t="shared" ca="1" si="20"/>
        <v>45831.527333776903</v>
      </c>
      <c r="W43">
        <f t="shared" ca="1" si="21"/>
        <v>1</v>
      </c>
      <c r="AA43" s="1">
        <f ca="1">Table1[[#This Row],[Mortgage left]]/Table1[[#This Row],[Value of House]]</f>
        <v>0.52535100608837482</v>
      </c>
      <c r="AB43">
        <f t="shared" ca="1" si="22"/>
        <v>0</v>
      </c>
      <c r="AE43">
        <f ca="1">IF(Table1[[#This Row],[Gender]]="male", 1, 0)</f>
        <v>1</v>
      </c>
      <c r="AF43">
        <f ca="1">IF(Table1[[#This Row],[Gender]]="female", 1, 0)</f>
        <v>0</v>
      </c>
      <c r="AK43" s="8">
        <f ca="1">IF(Table1[[#This Row],[Profession]]="Teaching", 1, 0)</f>
        <v>0</v>
      </c>
      <c r="AL43" s="9">
        <f ca="1">IF(Table1[[#This Row],[Profession]]="Health", 1, 0)</f>
        <v>1</v>
      </c>
      <c r="AM43" s="9">
        <f ca="1">IF(Table1[[#This Row],[Profession]]="Construction", 1, 0)</f>
        <v>0</v>
      </c>
      <c r="AN43" s="9">
        <f ca="1">IF(Table1[[#This Row],[Profession]]="IT", 1, 0)</f>
        <v>0</v>
      </c>
      <c r="AO43" s="9">
        <f ca="1">IF(Table1[[#This Row],[Profession]]="Agriculture", 1, 0)</f>
        <v>0</v>
      </c>
      <c r="AP43" s="10">
        <f ca="1">IF(Table1[[#This Row],[Profession]]="General Work", 1, 0)</f>
        <v>0</v>
      </c>
      <c r="AS43">
        <f ca="1">Table1[[#This Row],[Value of Cars]]/Table1[[#This Row],[Number of Cars ]]</f>
        <v>11418.862016195384</v>
      </c>
      <c r="AU43" s="8">
        <f ca="1">IF(Table1[[#This Row],[State]]="Karnataka", Table1[[#This Row],[Income]], 0)</f>
        <v>0</v>
      </c>
      <c r="AV43" s="9">
        <f ca="1">IF(Table1[[#This Row],[State]]="Gujarat", Table1[[#This Row],[Income]], 0)</f>
        <v>0</v>
      </c>
      <c r="AW43" s="9">
        <f ca="1">IF(Table1[[#This Row],[State]]="Andhra Pradesh", Table1[[#This Row],[Income]], 0)</f>
        <v>0</v>
      </c>
      <c r="AX43" s="9">
        <f ca="1">IF(Table1[[#This Row],[State]]="Telangana", Table1[[#This Row],[Income]], 0)</f>
        <v>40084</v>
      </c>
      <c r="AY43" s="9">
        <f ca="1">IF(Table1[[#This Row],[State]]="Madhya Pradesh", Table1[[#This Row],[Income]], 0)</f>
        <v>0</v>
      </c>
      <c r="AZ43" s="9">
        <f ca="1">IF(Table1[[#This Row],[State]]="Maharashtra", Table1[[#This Row],[Income]], 0)</f>
        <v>0</v>
      </c>
      <c r="BA43" s="9">
        <f ca="1">IF(Table1[[#This Row],[State]]="Punjab", Table1[[#This Row],[Income]], 0)</f>
        <v>0</v>
      </c>
      <c r="BB43" s="9">
        <f ca="1">IF(Table1[[#This Row],[State]]="Kerala", Table1[[#This Row],[Income]], 0)</f>
        <v>0</v>
      </c>
      <c r="BC43" s="9">
        <f ca="1">IF(Table1[[#This Row],[State]]="Tamil Nadu", Table1[[#This Row],[Income]], 0)</f>
        <v>0</v>
      </c>
      <c r="BD43" s="9">
        <f ca="1">IF(Table1[[#This Row],[State]]="Rajasthan", Table1[[#This Row],[Income]], 0)</f>
        <v>0</v>
      </c>
      <c r="BE43" s="9">
        <f ca="1">IF(Table1[[#This Row],[State]]="Uttar Pradesh", Table1[[#This Row],[Income]], 0)</f>
        <v>0</v>
      </c>
      <c r="BF43" s="9">
        <f ca="1">IF(Table1[[#This Row],[State]]="Bihar", Table1[[#This Row],[Income]], 0)</f>
        <v>0</v>
      </c>
      <c r="BG43" s="9">
        <f ca="1">IF(Table1[[#This Row],[State]]="West Bengal", Table1[[#This Row],[Income]], 0)</f>
        <v>0</v>
      </c>
      <c r="BH43" s="10">
        <f ca="1">IF(Table1[[#This Row],[State]]="Goa", Table1[[#This Row],[Income]], 0)</f>
        <v>0</v>
      </c>
      <c r="BJ43" s="8">
        <f ca="1">IF(Table1[[#This Row],[Profession]]="Health", Table1[[#This Row],[Income]], 0)</f>
        <v>40084</v>
      </c>
      <c r="BK43" s="9">
        <f ca="1">IF(Table1[[#This Row],[Profession]]="Construction", Table1[[#This Row],[Income]], 0)</f>
        <v>0</v>
      </c>
      <c r="BL43" s="9">
        <f ca="1">IF(Table1[[#This Row],[Profession]]="Teaching", Table1[[#This Row],[Income]], 0)</f>
        <v>0</v>
      </c>
      <c r="BM43" s="9">
        <f ca="1">IF(Table1[[#This Row],[Profession]]="IT", Table1[[#This Row],[Income]], 0)</f>
        <v>0</v>
      </c>
      <c r="BN43" s="9">
        <f ca="1">IF(Table1[[#This Row],[Profession]]="General Work", Table1[[#This Row],[Income]], 0)</f>
        <v>0</v>
      </c>
      <c r="BO43" s="10">
        <f ca="1">IF(Table1[[#This Row],[Profession]]="Agriculture", Table1[[#This Row],[Income]], 0)</f>
        <v>0</v>
      </c>
      <c r="BQ43" s="8">
        <f ca="1">IF(Table1[[#This Row],[Value of debts ]]&gt;Table1[[#This Row],[Income]], 1, 0)</f>
        <v>1</v>
      </c>
      <c r="BR43" s="10"/>
      <c r="BT43">
        <f ca="1">IF(Table1[[#This Row],[Net Worth of person]]&gt;$BU$4, Table1[[#This Row],[Age]], 0)</f>
        <v>0</v>
      </c>
    </row>
    <row r="44" spans="1:72" x14ac:dyDescent="0.3">
      <c r="A44">
        <f t="shared" ca="1" si="0"/>
        <v>1</v>
      </c>
      <c r="B44" t="str">
        <f t="shared" ca="1" si="1"/>
        <v>Male</v>
      </c>
      <c r="C44">
        <f t="shared" ca="1" si="2"/>
        <v>41</v>
      </c>
      <c r="D44">
        <f t="shared" ca="1" si="3"/>
        <v>5</v>
      </c>
      <c r="E44" t="str">
        <f t="shared" ca="1" si="4"/>
        <v>General Work</v>
      </c>
      <c r="F44">
        <f t="shared" ca="1" si="5"/>
        <v>2</v>
      </c>
      <c r="G44" t="str">
        <f t="shared" ca="1" si="6"/>
        <v>College</v>
      </c>
      <c r="H44">
        <f t="shared" ca="1" si="7"/>
        <v>1</v>
      </c>
      <c r="I44">
        <f t="shared" ca="1" si="8"/>
        <v>3</v>
      </c>
      <c r="J44">
        <f t="shared" ca="1" si="9"/>
        <v>37072</v>
      </c>
      <c r="K44">
        <f t="shared" ca="1" si="10"/>
        <v>10</v>
      </c>
      <c r="L44" t="str">
        <f t="shared" ca="1" si="11"/>
        <v>Rajasthan</v>
      </c>
      <c r="M44">
        <f t="shared" ca="1" si="12"/>
        <v>185360</v>
      </c>
      <c r="N44">
        <f t="shared" ca="1" si="13"/>
        <v>79383.528797794759</v>
      </c>
      <c r="O44">
        <f t="shared" ca="1" si="14"/>
        <v>5675.0779117474513</v>
      </c>
      <c r="P44">
        <f t="shared" ca="1" si="15"/>
        <v>3851</v>
      </c>
      <c r="Q44">
        <f t="shared" ca="1" si="16"/>
        <v>10619.513247156632</v>
      </c>
      <c r="R44">
        <f t="shared" ca="1" si="17"/>
        <v>30813.097847389239</v>
      </c>
      <c r="S44">
        <f t="shared" ca="1" si="18"/>
        <v>221848.17575913668</v>
      </c>
      <c r="T44">
        <f t="shared" ca="1" si="19"/>
        <v>93854.042044951391</v>
      </c>
      <c r="U44">
        <f t="shared" ca="1" si="20"/>
        <v>127994.13371418529</v>
      </c>
      <c r="W44">
        <f t="shared" ca="1" si="21"/>
        <v>1</v>
      </c>
      <c r="AA44" s="1">
        <f ca="1">Table1[[#This Row],[Mortgage left]]/Table1[[#This Row],[Value of House]]</f>
        <v>0.42826677167562993</v>
      </c>
      <c r="AB44">
        <f t="shared" ca="1" si="22"/>
        <v>0</v>
      </c>
      <c r="AE44">
        <f ca="1">IF(Table1[[#This Row],[Gender]]="male", 1, 0)</f>
        <v>1</v>
      </c>
      <c r="AF44">
        <f ca="1">IF(Table1[[#This Row],[Gender]]="female", 1, 0)</f>
        <v>0</v>
      </c>
      <c r="AK44" s="8">
        <f ca="1">IF(Table1[[#This Row],[Profession]]="Teaching", 1, 0)</f>
        <v>0</v>
      </c>
      <c r="AL44" s="9">
        <f ca="1">IF(Table1[[#This Row],[Profession]]="Health", 1, 0)</f>
        <v>0</v>
      </c>
      <c r="AM44" s="9">
        <f ca="1">IF(Table1[[#This Row],[Profession]]="Construction", 1, 0)</f>
        <v>0</v>
      </c>
      <c r="AN44" s="9">
        <f ca="1">IF(Table1[[#This Row],[Profession]]="IT", 1, 0)</f>
        <v>0</v>
      </c>
      <c r="AO44" s="9">
        <f ca="1">IF(Table1[[#This Row],[Profession]]="Agriculture", 1, 0)</f>
        <v>0</v>
      </c>
      <c r="AP44" s="10">
        <f ca="1">IF(Table1[[#This Row],[Profession]]="General Work", 1, 0)</f>
        <v>1</v>
      </c>
      <c r="AS44">
        <f ca="1">Table1[[#This Row],[Value of Cars]]/Table1[[#This Row],[Number of Cars ]]</f>
        <v>1891.6926372491505</v>
      </c>
      <c r="AU44" s="8">
        <f ca="1">IF(Table1[[#This Row],[State]]="Karnataka", Table1[[#This Row],[Income]], 0)</f>
        <v>0</v>
      </c>
      <c r="AV44" s="9">
        <f ca="1">IF(Table1[[#This Row],[State]]="Gujarat", Table1[[#This Row],[Income]], 0)</f>
        <v>0</v>
      </c>
      <c r="AW44" s="9">
        <f ca="1">IF(Table1[[#This Row],[State]]="Andhra Pradesh", Table1[[#This Row],[Income]], 0)</f>
        <v>0</v>
      </c>
      <c r="AX44" s="9">
        <f ca="1">IF(Table1[[#This Row],[State]]="Telangana", Table1[[#This Row],[Income]], 0)</f>
        <v>0</v>
      </c>
      <c r="AY44" s="9">
        <f ca="1">IF(Table1[[#This Row],[State]]="Madhya Pradesh", Table1[[#This Row],[Income]], 0)</f>
        <v>0</v>
      </c>
      <c r="AZ44" s="9">
        <f ca="1">IF(Table1[[#This Row],[State]]="Maharashtra", Table1[[#This Row],[Income]], 0)</f>
        <v>0</v>
      </c>
      <c r="BA44" s="9">
        <f ca="1">IF(Table1[[#This Row],[State]]="Punjab", Table1[[#This Row],[Income]], 0)</f>
        <v>0</v>
      </c>
      <c r="BB44" s="9">
        <f ca="1">IF(Table1[[#This Row],[State]]="Kerala", Table1[[#This Row],[Income]], 0)</f>
        <v>0</v>
      </c>
      <c r="BC44" s="9">
        <f ca="1">IF(Table1[[#This Row],[State]]="Tamil Nadu", Table1[[#This Row],[Income]], 0)</f>
        <v>0</v>
      </c>
      <c r="BD44" s="9">
        <f ca="1">IF(Table1[[#This Row],[State]]="Rajasthan", Table1[[#This Row],[Income]], 0)</f>
        <v>37072</v>
      </c>
      <c r="BE44" s="9">
        <f ca="1">IF(Table1[[#This Row],[State]]="Uttar Pradesh", Table1[[#This Row],[Income]], 0)</f>
        <v>0</v>
      </c>
      <c r="BF44" s="9">
        <f ca="1">IF(Table1[[#This Row],[State]]="Bihar", Table1[[#This Row],[Income]], 0)</f>
        <v>0</v>
      </c>
      <c r="BG44" s="9">
        <f ca="1">IF(Table1[[#This Row],[State]]="West Bengal", Table1[[#This Row],[Income]], 0)</f>
        <v>0</v>
      </c>
      <c r="BH44" s="10">
        <f ca="1">IF(Table1[[#This Row],[State]]="Goa", Table1[[#This Row],[Income]], 0)</f>
        <v>0</v>
      </c>
      <c r="BJ44" s="8">
        <f ca="1">IF(Table1[[#This Row],[Profession]]="Health", Table1[[#This Row],[Income]], 0)</f>
        <v>0</v>
      </c>
      <c r="BK44" s="9">
        <f ca="1">IF(Table1[[#This Row],[Profession]]="Construction", Table1[[#This Row],[Income]], 0)</f>
        <v>0</v>
      </c>
      <c r="BL44" s="9">
        <f ca="1">IF(Table1[[#This Row],[Profession]]="Teaching", Table1[[#This Row],[Income]], 0)</f>
        <v>0</v>
      </c>
      <c r="BM44" s="9">
        <f ca="1">IF(Table1[[#This Row],[Profession]]="IT", Table1[[#This Row],[Income]], 0)</f>
        <v>0</v>
      </c>
      <c r="BN44" s="9">
        <f ca="1">IF(Table1[[#This Row],[Profession]]="General Work", Table1[[#This Row],[Income]], 0)</f>
        <v>37072</v>
      </c>
      <c r="BO44" s="10">
        <f ca="1">IF(Table1[[#This Row],[Profession]]="Agriculture", Table1[[#This Row],[Income]], 0)</f>
        <v>0</v>
      </c>
      <c r="BQ44" s="8">
        <f ca="1">IF(Table1[[#This Row],[Value of debts ]]&gt;Table1[[#This Row],[Income]], 1, 0)</f>
        <v>1</v>
      </c>
      <c r="BR44" s="10"/>
      <c r="BT44">
        <f ca="1">IF(Table1[[#This Row],[Net Worth of person]]&gt;$BU$4, Table1[[#This Row],[Age]], 0)</f>
        <v>41</v>
      </c>
    </row>
    <row r="45" spans="1:72" x14ac:dyDescent="0.3">
      <c r="A45">
        <f t="shared" ca="1" si="0"/>
        <v>2</v>
      </c>
      <c r="B45" t="str">
        <f t="shared" ca="1" si="1"/>
        <v>Female</v>
      </c>
      <c r="C45">
        <f t="shared" ca="1" si="2"/>
        <v>45</v>
      </c>
      <c r="D45">
        <f t="shared" ca="1" si="3"/>
        <v>6</v>
      </c>
      <c r="E45" t="str">
        <f t="shared" ca="1" si="4"/>
        <v>Agriculture</v>
      </c>
      <c r="F45">
        <f t="shared" ca="1" si="5"/>
        <v>5</v>
      </c>
      <c r="G45" t="str">
        <f t="shared" ca="1" si="6"/>
        <v>Other</v>
      </c>
      <c r="H45">
        <f t="shared" ca="1" si="7"/>
        <v>3</v>
      </c>
      <c r="I45">
        <f t="shared" ca="1" si="8"/>
        <v>3</v>
      </c>
      <c r="J45">
        <f t="shared" ca="1" si="9"/>
        <v>65172</v>
      </c>
      <c r="K45">
        <f t="shared" ca="1" si="10"/>
        <v>1</v>
      </c>
      <c r="L45" t="str">
        <f t="shared" ca="1" si="11"/>
        <v>Karnataka</v>
      </c>
      <c r="M45">
        <f t="shared" ca="1" si="12"/>
        <v>195516</v>
      </c>
      <c r="N45">
        <f t="shared" ca="1" si="13"/>
        <v>68784.175098314488</v>
      </c>
      <c r="O45">
        <f t="shared" ca="1" si="14"/>
        <v>126417.26243020894</v>
      </c>
      <c r="P45">
        <f t="shared" ca="1" si="15"/>
        <v>54429</v>
      </c>
      <c r="Q45">
        <f t="shared" ca="1" si="16"/>
        <v>5503.1525632460107</v>
      </c>
      <c r="R45">
        <f t="shared" ca="1" si="17"/>
        <v>66945.671924522205</v>
      </c>
      <c r="S45">
        <f t="shared" ca="1" si="18"/>
        <v>388878.93435473117</v>
      </c>
      <c r="T45">
        <f t="shared" ca="1" si="19"/>
        <v>128716.3276615605</v>
      </c>
      <c r="U45">
        <f t="shared" ca="1" si="20"/>
        <v>260162.60669317067</v>
      </c>
      <c r="W45">
        <f t="shared" ca="1" si="21"/>
        <v>1</v>
      </c>
      <c r="AA45" s="1">
        <f ca="1">Table1[[#This Row],[Mortgage left]]/Table1[[#This Row],[Value of House]]</f>
        <v>0.35180842027411818</v>
      </c>
      <c r="AB45">
        <f t="shared" ca="1" si="22"/>
        <v>1</v>
      </c>
      <c r="AE45">
        <f ca="1">IF(Table1[[#This Row],[Gender]]="male", 1, 0)</f>
        <v>0</v>
      </c>
      <c r="AF45">
        <f ca="1">IF(Table1[[#This Row],[Gender]]="female", 1, 0)</f>
        <v>1</v>
      </c>
      <c r="AK45" s="8">
        <f ca="1">IF(Table1[[#This Row],[Profession]]="Teaching", 1, 0)</f>
        <v>0</v>
      </c>
      <c r="AL45" s="9">
        <f ca="1">IF(Table1[[#This Row],[Profession]]="Health", 1, 0)</f>
        <v>0</v>
      </c>
      <c r="AM45" s="9">
        <f ca="1">IF(Table1[[#This Row],[Profession]]="Construction", 1, 0)</f>
        <v>0</v>
      </c>
      <c r="AN45" s="9">
        <f ca="1">IF(Table1[[#This Row],[Profession]]="IT", 1, 0)</f>
        <v>0</v>
      </c>
      <c r="AO45" s="9">
        <f ca="1">IF(Table1[[#This Row],[Profession]]="Agriculture", 1, 0)</f>
        <v>1</v>
      </c>
      <c r="AP45" s="10">
        <f ca="1">IF(Table1[[#This Row],[Profession]]="General Work", 1, 0)</f>
        <v>0</v>
      </c>
      <c r="AS45">
        <f ca="1">Table1[[#This Row],[Value of Cars]]/Table1[[#This Row],[Number of Cars ]]</f>
        <v>42139.087476736313</v>
      </c>
      <c r="AU45" s="8">
        <f ca="1">IF(Table1[[#This Row],[State]]="Karnataka", Table1[[#This Row],[Income]], 0)</f>
        <v>65172</v>
      </c>
      <c r="AV45" s="9">
        <f ca="1">IF(Table1[[#This Row],[State]]="Gujarat", Table1[[#This Row],[Income]], 0)</f>
        <v>0</v>
      </c>
      <c r="AW45" s="9">
        <f ca="1">IF(Table1[[#This Row],[State]]="Andhra Pradesh", Table1[[#This Row],[Income]], 0)</f>
        <v>0</v>
      </c>
      <c r="AX45" s="9">
        <f ca="1">IF(Table1[[#This Row],[State]]="Telangana", Table1[[#This Row],[Income]], 0)</f>
        <v>0</v>
      </c>
      <c r="AY45" s="9">
        <f ca="1">IF(Table1[[#This Row],[State]]="Madhya Pradesh", Table1[[#This Row],[Income]], 0)</f>
        <v>0</v>
      </c>
      <c r="AZ45" s="9">
        <f ca="1">IF(Table1[[#This Row],[State]]="Maharashtra", Table1[[#This Row],[Income]], 0)</f>
        <v>0</v>
      </c>
      <c r="BA45" s="9">
        <f ca="1">IF(Table1[[#This Row],[State]]="Punjab", Table1[[#This Row],[Income]], 0)</f>
        <v>0</v>
      </c>
      <c r="BB45" s="9">
        <f ca="1">IF(Table1[[#This Row],[State]]="Kerala", Table1[[#This Row],[Income]], 0)</f>
        <v>0</v>
      </c>
      <c r="BC45" s="9">
        <f ca="1">IF(Table1[[#This Row],[State]]="Tamil Nadu", Table1[[#This Row],[Income]], 0)</f>
        <v>0</v>
      </c>
      <c r="BD45" s="9">
        <f ca="1">IF(Table1[[#This Row],[State]]="Rajasthan", Table1[[#This Row],[Income]], 0)</f>
        <v>0</v>
      </c>
      <c r="BE45" s="9">
        <f ca="1">IF(Table1[[#This Row],[State]]="Uttar Pradesh", Table1[[#This Row],[Income]], 0)</f>
        <v>0</v>
      </c>
      <c r="BF45" s="9">
        <f ca="1">IF(Table1[[#This Row],[State]]="Bihar", Table1[[#This Row],[Income]], 0)</f>
        <v>0</v>
      </c>
      <c r="BG45" s="9">
        <f ca="1">IF(Table1[[#This Row],[State]]="West Bengal", Table1[[#This Row],[Income]], 0)</f>
        <v>0</v>
      </c>
      <c r="BH45" s="10">
        <f ca="1">IF(Table1[[#This Row],[State]]="Goa", Table1[[#This Row],[Income]], 0)</f>
        <v>0</v>
      </c>
      <c r="BJ45" s="8">
        <f ca="1">IF(Table1[[#This Row],[Profession]]="Health", Table1[[#This Row],[Income]], 0)</f>
        <v>0</v>
      </c>
      <c r="BK45" s="9">
        <f ca="1">IF(Table1[[#This Row],[Profession]]="Construction", Table1[[#This Row],[Income]], 0)</f>
        <v>0</v>
      </c>
      <c r="BL45" s="9">
        <f ca="1">IF(Table1[[#This Row],[Profession]]="Teaching", Table1[[#This Row],[Income]], 0)</f>
        <v>0</v>
      </c>
      <c r="BM45" s="9">
        <f ca="1">IF(Table1[[#This Row],[Profession]]="IT", Table1[[#This Row],[Income]], 0)</f>
        <v>0</v>
      </c>
      <c r="BN45" s="9">
        <f ca="1">IF(Table1[[#This Row],[Profession]]="General Work", Table1[[#This Row],[Income]], 0)</f>
        <v>0</v>
      </c>
      <c r="BO45" s="10">
        <f ca="1">IF(Table1[[#This Row],[Profession]]="Agriculture", Table1[[#This Row],[Income]], 0)</f>
        <v>65172</v>
      </c>
      <c r="BQ45" s="8">
        <f ca="1">IF(Table1[[#This Row],[Value of debts ]]&gt;Table1[[#This Row],[Income]], 1, 0)</f>
        <v>1</v>
      </c>
      <c r="BR45" s="10"/>
      <c r="BT45">
        <f ca="1">IF(Table1[[#This Row],[Net Worth of person]]&gt;$BU$4, Table1[[#This Row],[Age]], 0)</f>
        <v>45</v>
      </c>
    </row>
    <row r="46" spans="1:72" x14ac:dyDescent="0.3">
      <c r="A46">
        <f t="shared" ca="1" si="0"/>
        <v>1</v>
      </c>
      <c r="B46" t="str">
        <f t="shared" ca="1" si="1"/>
        <v>Male</v>
      </c>
      <c r="C46">
        <f t="shared" ca="1" si="2"/>
        <v>25</v>
      </c>
      <c r="D46">
        <f t="shared" ca="1" si="3"/>
        <v>4</v>
      </c>
      <c r="E46" t="str">
        <f t="shared" ca="1" si="4"/>
        <v>IT</v>
      </c>
      <c r="F46">
        <f t="shared" ca="1" si="5"/>
        <v>4</v>
      </c>
      <c r="G46" t="str">
        <f t="shared" ca="1" si="6"/>
        <v>Technical</v>
      </c>
      <c r="H46">
        <f t="shared" ca="1" si="7"/>
        <v>4</v>
      </c>
      <c r="I46">
        <f t="shared" ca="1" si="8"/>
        <v>2</v>
      </c>
      <c r="J46">
        <f t="shared" ca="1" si="9"/>
        <v>33284</v>
      </c>
      <c r="K46">
        <f t="shared" ca="1" si="10"/>
        <v>5</v>
      </c>
      <c r="L46" t="str">
        <f t="shared" ca="1" si="11"/>
        <v>Madhya Pradesh</v>
      </c>
      <c r="M46">
        <f t="shared" ca="1" si="12"/>
        <v>199704</v>
      </c>
      <c r="N46">
        <f t="shared" ca="1" si="13"/>
        <v>119022.3885932031</v>
      </c>
      <c r="O46">
        <f t="shared" ca="1" si="14"/>
        <v>64383.024674793312</v>
      </c>
      <c r="P46">
        <f t="shared" ca="1" si="15"/>
        <v>9861</v>
      </c>
      <c r="Q46">
        <f t="shared" ca="1" si="16"/>
        <v>8225.9828934298475</v>
      </c>
      <c r="R46">
        <f t="shared" ca="1" si="17"/>
        <v>46488.033861423639</v>
      </c>
      <c r="S46">
        <f t="shared" ca="1" si="18"/>
        <v>310575.05853621697</v>
      </c>
      <c r="T46">
        <f t="shared" ca="1" si="19"/>
        <v>137109.37148663294</v>
      </c>
      <c r="U46">
        <f t="shared" ca="1" si="20"/>
        <v>173465.68704958403</v>
      </c>
      <c r="W46">
        <f t="shared" ca="1" si="21"/>
        <v>1</v>
      </c>
      <c r="AA46" s="1">
        <f ca="1">Table1[[#This Row],[Mortgage left]]/Table1[[#This Row],[Value of House]]</f>
        <v>0.59599401410689368</v>
      </c>
      <c r="AB46">
        <f t="shared" ca="1" si="22"/>
        <v>0</v>
      </c>
      <c r="AE46">
        <f ca="1">IF(Table1[[#This Row],[Gender]]="male", 1, 0)</f>
        <v>1</v>
      </c>
      <c r="AF46">
        <f ca="1">IF(Table1[[#This Row],[Gender]]="female", 1, 0)</f>
        <v>0</v>
      </c>
      <c r="AK46" s="8">
        <f ca="1">IF(Table1[[#This Row],[Profession]]="Teaching", 1, 0)</f>
        <v>0</v>
      </c>
      <c r="AL46" s="9">
        <f ca="1">IF(Table1[[#This Row],[Profession]]="Health", 1, 0)</f>
        <v>0</v>
      </c>
      <c r="AM46" s="9">
        <f ca="1">IF(Table1[[#This Row],[Profession]]="Construction", 1, 0)</f>
        <v>0</v>
      </c>
      <c r="AN46" s="9">
        <f ca="1">IF(Table1[[#This Row],[Profession]]="IT", 1, 0)</f>
        <v>1</v>
      </c>
      <c r="AO46" s="9">
        <f ca="1">IF(Table1[[#This Row],[Profession]]="Agriculture", 1, 0)</f>
        <v>0</v>
      </c>
      <c r="AP46" s="10">
        <f ca="1">IF(Table1[[#This Row],[Profession]]="General Work", 1, 0)</f>
        <v>0</v>
      </c>
      <c r="AS46">
        <f ca="1">Table1[[#This Row],[Value of Cars]]/Table1[[#This Row],[Number of Cars ]]</f>
        <v>32191.512337396656</v>
      </c>
      <c r="AU46" s="8">
        <f ca="1">IF(Table1[[#This Row],[State]]="Karnataka", Table1[[#This Row],[Income]], 0)</f>
        <v>0</v>
      </c>
      <c r="AV46" s="9">
        <f ca="1">IF(Table1[[#This Row],[State]]="Gujarat", Table1[[#This Row],[Income]], 0)</f>
        <v>0</v>
      </c>
      <c r="AW46" s="9">
        <f ca="1">IF(Table1[[#This Row],[State]]="Andhra Pradesh", Table1[[#This Row],[Income]], 0)</f>
        <v>0</v>
      </c>
      <c r="AX46" s="9">
        <f ca="1">IF(Table1[[#This Row],[State]]="Telangana", Table1[[#This Row],[Income]], 0)</f>
        <v>0</v>
      </c>
      <c r="AY46" s="9">
        <f ca="1">IF(Table1[[#This Row],[State]]="Madhya Pradesh", Table1[[#This Row],[Income]], 0)</f>
        <v>33284</v>
      </c>
      <c r="AZ46" s="9">
        <f ca="1">IF(Table1[[#This Row],[State]]="Maharashtra", Table1[[#This Row],[Income]], 0)</f>
        <v>0</v>
      </c>
      <c r="BA46" s="9">
        <f ca="1">IF(Table1[[#This Row],[State]]="Punjab", Table1[[#This Row],[Income]], 0)</f>
        <v>0</v>
      </c>
      <c r="BB46" s="9">
        <f ca="1">IF(Table1[[#This Row],[State]]="Kerala", Table1[[#This Row],[Income]], 0)</f>
        <v>0</v>
      </c>
      <c r="BC46" s="9">
        <f ca="1">IF(Table1[[#This Row],[State]]="Tamil Nadu", Table1[[#This Row],[Income]], 0)</f>
        <v>0</v>
      </c>
      <c r="BD46" s="9">
        <f ca="1">IF(Table1[[#This Row],[State]]="Rajasthan", Table1[[#This Row],[Income]], 0)</f>
        <v>0</v>
      </c>
      <c r="BE46" s="9">
        <f ca="1">IF(Table1[[#This Row],[State]]="Uttar Pradesh", Table1[[#This Row],[Income]], 0)</f>
        <v>0</v>
      </c>
      <c r="BF46" s="9">
        <f ca="1">IF(Table1[[#This Row],[State]]="Bihar", Table1[[#This Row],[Income]], 0)</f>
        <v>0</v>
      </c>
      <c r="BG46" s="9">
        <f ca="1">IF(Table1[[#This Row],[State]]="West Bengal", Table1[[#This Row],[Income]], 0)</f>
        <v>0</v>
      </c>
      <c r="BH46" s="10">
        <f ca="1">IF(Table1[[#This Row],[State]]="Goa", Table1[[#This Row],[Income]], 0)</f>
        <v>0</v>
      </c>
      <c r="BJ46" s="8">
        <f ca="1">IF(Table1[[#This Row],[Profession]]="Health", Table1[[#This Row],[Income]], 0)</f>
        <v>0</v>
      </c>
      <c r="BK46" s="9">
        <f ca="1">IF(Table1[[#This Row],[Profession]]="Construction", Table1[[#This Row],[Income]], 0)</f>
        <v>0</v>
      </c>
      <c r="BL46" s="9">
        <f ca="1">IF(Table1[[#This Row],[Profession]]="Teaching", Table1[[#This Row],[Income]], 0)</f>
        <v>0</v>
      </c>
      <c r="BM46" s="9">
        <f ca="1">IF(Table1[[#This Row],[Profession]]="IT", Table1[[#This Row],[Income]], 0)</f>
        <v>33284</v>
      </c>
      <c r="BN46" s="9">
        <f ca="1">IF(Table1[[#This Row],[Profession]]="General Work", Table1[[#This Row],[Income]], 0)</f>
        <v>0</v>
      </c>
      <c r="BO46" s="10">
        <f ca="1">IF(Table1[[#This Row],[Profession]]="Agriculture", Table1[[#This Row],[Income]], 0)</f>
        <v>0</v>
      </c>
      <c r="BQ46" s="8">
        <f ca="1">IF(Table1[[#This Row],[Value of debts ]]&gt;Table1[[#This Row],[Income]], 1, 0)</f>
        <v>1</v>
      </c>
      <c r="BR46" s="10"/>
      <c r="BT46">
        <f ca="1">IF(Table1[[#This Row],[Net Worth of person]]&gt;$BU$4, Table1[[#This Row],[Age]], 0)</f>
        <v>25</v>
      </c>
    </row>
    <row r="47" spans="1:72" x14ac:dyDescent="0.3">
      <c r="A47">
        <f t="shared" ca="1" si="0"/>
        <v>2</v>
      </c>
      <c r="B47" t="str">
        <f t="shared" ca="1" si="1"/>
        <v>Female</v>
      </c>
      <c r="C47">
        <f t="shared" ca="1" si="2"/>
        <v>40</v>
      </c>
      <c r="D47">
        <f t="shared" ca="1" si="3"/>
        <v>6</v>
      </c>
      <c r="E47" t="str">
        <f t="shared" ca="1" si="4"/>
        <v>Agriculture</v>
      </c>
      <c r="F47">
        <f t="shared" ca="1" si="5"/>
        <v>1</v>
      </c>
      <c r="G47" t="str">
        <f t="shared" ca="1" si="6"/>
        <v>High School</v>
      </c>
      <c r="H47">
        <f t="shared" ca="1" si="7"/>
        <v>1</v>
      </c>
      <c r="I47">
        <f t="shared" ca="1" si="8"/>
        <v>1</v>
      </c>
      <c r="J47">
        <f t="shared" ca="1" si="9"/>
        <v>38966</v>
      </c>
      <c r="K47">
        <f t="shared" ca="1" si="10"/>
        <v>2</v>
      </c>
      <c r="L47" t="str">
        <f t="shared" ca="1" si="11"/>
        <v>Gujarat</v>
      </c>
      <c r="M47">
        <f t="shared" ca="1" si="12"/>
        <v>194830</v>
      </c>
      <c r="N47">
        <f t="shared" ca="1" si="13"/>
        <v>170736.95777075231</v>
      </c>
      <c r="O47">
        <f t="shared" ca="1" si="14"/>
        <v>25335.560822007683</v>
      </c>
      <c r="P47">
        <f t="shared" ca="1" si="15"/>
        <v>8503</v>
      </c>
      <c r="Q47">
        <f t="shared" ca="1" si="16"/>
        <v>30395.933314866004</v>
      </c>
      <c r="R47">
        <f t="shared" ca="1" si="17"/>
        <v>34645.861412697122</v>
      </c>
      <c r="S47">
        <f t="shared" ca="1" si="18"/>
        <v>254811.42223470481</v>
      </c>
      <c r="T47">
        <f t="shared" ca="1" si="19"/>
        <v>209635.89108561832</v>
      </c>
      <c r="U47">
        <f t="shared" ca="1" si="20"/>
        <v>45175.531149086484</v>
      </c>
      <c r="W47">
        <f t="shared" ca="1" si="21"/>
        <v>1</v>
      </c>
      <c r="AA47" s="1">
        <f ca="1">Table1[[#This Row],[Mortgage left]]/Table1[[#This Row],[Value of House]]</f>
        <v>0.87633812950137202</v>
      </c>
      <c r="AB47">
        <f t="shared" ca="1" si="22"/>
        <v>0</v>
      </c>
      <c r="AE47">
        <f ca="1">IF(Table1[[#This Row],[Gender]]="male", 1, 0)</f>
        <v>0</v>
      </c>
      <c r="AF47">
        <f ca="1">IF(Table1[[#This Row],[Gender]]="female", 1, 0)</f>
        <v>1</v>
      </c>
      <c r="AK47" s="8">
        <f ca="1">IF(Table1[[#This Row],[Profession]]="Teaching", 1, 0)</f>
        <v>0</v>
      </c>
      <c r="AL47" s="9">
        <f ca="1">IF(Table1[[#This Row],[Profession]]="Health", 1, 0)</f>
        <v>0</v>
      </c>
      <c r="AM47" s="9">
        <f ca="1">IF(Table1[[#This Row],[Profession]]="Construction", 1, 0)</f>
        <v>0</v>
      </c>
      <c r="AN47" s="9">
        <f ca="1">IF(Table1[[#This Row],[Profession]]="IT", 1, 0)</f>
        <v>0</v>
      </c>
      <c r="AO47" s="9">
        <f ca="1">IF(Table1[[#This Row],[Profession]]="Agriculture", 1, 0)</f>
        <v>1</v>
      </c>
      <c r="AP47" s="10">
        <f ca="1">IF(Table1[[#This Row],[Profession]]="General Work", 1, 0)</f>
        <v>0</v>
      </c>
      <c r="AS47">
        <f ca="1">Table1[[#This Row],[Value of Cars]]/Table1[[#This Row],[Number of Cars ]]</f>
        <v>25335.560822007683</v>
      </c>
      <c r="AU47" s="8">
        <f ca="1">IF(Table1[[#This Row],[State]]="Karnataka", Table1[[#This Row],[Income]], 0)</f>
        <v>0</v>
      </c>
      <c r="AV47" s="9">
        <f ca="1">IF(Table1[[#This Row],[State]]="Gujarat", Table1[[#This Row],[Income]], 0)</f>
        <v>38966</v>
      </c>
      <c r="AW47" s="9">
        <f ca="1">IF(Table1[[#This Row],[State]]="Andhra Pradesh", Table1[[#This Row],[Income]], 0)</f>
        <v>0</v>
      </c>
      <c r="AX47" s="9">
        <f ca="1">IF(Table1[[#This Row],[State]]="Telangana", Table1[[#This Row],[Income]], 0)</f>
        <v>0</v>
      </c>
      <c r="AY47" s="9">
        <f ca="1">IF(Table1[[#This Row],[State]]="Madhya Pradesh", Table1[[#This Row],[Income]], 0)</f>
        <v>0</v>
      </c>
      <c r="AZ47" s="9">
        <f ca="1">IF(Table1[[#This Row],[State]]="Maharashtra", Table1[[#This Row],[Income]], 0)</f>
        <v>0</v>
      </c>
      <c r="BA47" s="9">
        <f ca="1">IF(Table1[[#This Row],[State]]="Punjab", Table1[[#This Row],[Income]], 0)</f>
        <v>0</v>
      </c>
      <c r="BB47" s="9">
        <f ca="1">IF(Table1[[#This Row],[State]]="Kerala", Table1[[#This Row],[Income]], 0)</f>
        <v>0</v>
      </c>
      <c r="BC47" s="9">
        <f ca="1">IF(Table1[[#This Row],[State]]="Tamil Nadu", Table1[[#This Row],[Income]], 0)</f>
        <v>0</v>
      </c>
      <c r="BD47" s="9">
        <f ca="1">IF(Table1[[#This Row],[State]]="Rajasthan", Table1[[#This Row],[Income]], 0)</f>
        <v>0</v>
      </c>
      <c r="BE47" s="9">
        <f ca="1">IF(Table1[[#This Row],[State]]="Uttar Pradesh", Table1[[#This Row],[Income]], 0)</f>
        <v>0</v>
      </c>
      <c r="BF47" s="9">
        <f ca="1">IF(Table1[[#This Row],[State]]="Bihar", Table1[[#This Row],[Income]], 0)</f>
        <v>0</v>
      </c>
      <c r="BG47" s="9">
        <f ca="1">IF(Table1[[#This Row],[State]]="West Bengal", Table1[[#This Row],[Income]], 0)</f>
        <v>0</v>
      </c>
      <c r="BH47" s="10">
        <f ca="1">IF(Table1[[#This Row],[State]]="Goa", Table1[[#This Row],[Income]], 0)</f>
        <v>0</v>
      </c>
      <c r="BJ47" s="8">
        <f ca="1">IF(Table1[[#This Row],[Profession]]="Health", Table1[[#This Row],[Income]], 0)</f>
        <v>0</v>
      </c>
      <c r="BK47" s="9">
        <f ca="1">IF(Table1[[#This Row],[Profession]]="Construction", Table1[[#This Row],[Income]], 0)</f>
        <v>0</v>
      </c>
      <c r="BL47" s="9">
        <f ca="1">IF(Table1[[#This Row],[Profession]]="Teaching", Table1[[#This Row],[Income]], 0)</f>
        <v>0</v>
      </c>
      <c r="BM47" s="9">
        <f ca="1">IF(Table1[[#This Row],[Profession]]="IT", Table1[[#This Row],[Income]], 0)</f>
        <v>0</v>
      </c>
      <c r="BN47" s="9">
        <f ca="1">IF(Table1[[#This Row],[Profession]]="General Work", Table1[[#This Row],[Income]], 0)</f>
        <v>0</v>
      </c>
      <c r="BO47" s="10">
        <f ca="1">IF(Table1[[#This Row],[Profession]]="Agriculture", Table1[[#This Row],[Income]], 0)</f>
        <v>38966</v>
      </c>
      <c r="BQ47" s="8">
        <f ca="1">IF(Table1[[#This Row],[Value of debts ]]&gt;Table1[[#This Row],[Income]], 1, 0)</f>
        <v>1</v>
      </c>
      <c r="BR47" s="10"/>
      <c r="BT47">
        <f ca="1">IF(Table1[[#This Row],[Net Worth of person]]&gt;$BU$4, Table1[[#This Row],[Age]], 0)</f>
        <v>0</v>
      </c>
    </row>
    <row r="48" spans="1:72" x14ac:dyDescent="0.3">
      <c r="A48">
        <f t="shared" ca="1" si="0"/>
        <v>2</v>
      </c>
      <c r="B48" t="str">
        <f t="shared" ca="1" si="1"/>
        <v>Female</v>
      </c>
      <c r="C48">
        <f t="shared" ca="1" si="2"/>
        <v>28</v>
      </c>
      <c r="D48">
        <f t="shared" ca="1" si="3"/>
        <v>4</v>
      </c>
      <c r="E48" t="str">
        <f t="shared" ca="1" si="4"/>
        <v>IT</v>
      </c>
      <c r="F48">
        <f t="shared" ca="1" si="5"/>
        <v>3</v>
      </c>
      <c r="G48" t="str">
        <f t="shared" ca="1" si="6"/>
        <v>University</v>
      </c>
      <c r="H48">
        <f t="shared" ca="1" si="7"/>
        <v>3</v>
      </c>
      <c r="I48">
        <f t="shared" ca="1" si="8"/>
        <v>3</v>
      </c>
      <c r="J48">
        <f t="shared" ca="1" si="9"/>
        <v>77326</v>
      </c>
      <c r="K48">
        <f t="shared" ca="1" si="10"/>
        <v>6</v>
      </c>
      <c r="L48" t="str">
        <f t="shared" ca="1" si="11"/>
        <v>Maharashtra</v>
      </c>
      <c r="M48">
        <f t="shared" ca="1" si="12"/>
        <v>309304</v>
      </c>
      <c r="N48">
        <f t="shared" ca="1" si="13"/>
        <v>267388.71494142467</v>
      </c>
      <c r="O48">
        <f t="shared" ca="1" si="14"/>
        <v>218297.62715475162</v>
      </c>
      <c r="P48">
        <f t="shared" ca="1" si="15"/>
        <v>134056</v>
      </c>
      <c r="Q48">
        <f t="shared" ca="1" si="16"/>
        <v>86565.735617028826</v>
      </c>
      <c r="R48">
        <f t="shared" ca="1" si="17"/>
        <v>105474.33156760869</v>
      </c>
      <c r="S48">
        <f t="shared" ca="1" si="18"/>
        <v>633075.95872236043</v>
      </c>
      <c r="T48">
        <f t="shared" ca="1" si="19"/>
        <v>488010.45055845351</v>
      </c>
      <c r="U48">
        <f t="shared" ca="1" si="20"/>
        <v>145065.50816390692</v>
      </c>
      <c r="W48">
        <f t="shared" ca="1" si="21"/>
        <v>1</v>
      </c>
      <c r="AA48" s="1">
        <f ca="1">Table1[[#This Row],[Mortgage left]]/Table1[[#This Row],[Value of House]]</f>
        <v>0.86448515034213802</v>
      </c>
      <c r="AB48">
        <f t="shared" ca="1" si="22"/>
        <v>0</v>
      </c>
      <c r="AE48">
        <f ca="1">IF(Table1[[#This Row],[Gender]]="male", 1, 0)</f>
        <v>0</v>
      </c>
      <c r="AF48">
        <f ca="1">IF(Table1[[#This Row],[Gender]]="female", 1, 0)</f>
        <v>1</v>
      </c>
      <c r="AK48" s="8">
        <f ca="1">IF(Table1[[#This Row],[Profession]]="Teaching", 1, 0)</f>
        <v>0</v>
      </c>
      <c r="AL48" s="9">
        <f ca="1">IF(Table1[[#This Row],[Profession]]="Health", 1, 0)</f>
        <v>0</v>
      </c>
      <c r="AM48" s="9">
        <f ca="1">IF(Table1[[#This Row],[Profession]]="Construction", 1, 0)</f>
        <v>0</v>
      </c>
      <c r="AN48" s="9">
        <f ca="1">IF(Table1[[#This Row],[Profession]]="IT", 1, 0)</f>
        <v>1</v>
      </c>
      <c r="AO48" s="9">
        <f ca="1">IF(Table1[[#This Row],[Profession]]="Agriculture", 1, 0)</f>
        <v>0</v>
      </c>
      <c r="AP48" s="10">
        <f ca="1">IF(Table1[[#This Row],[Profession]]="General Work", 1, 0)</f>
        <v>0</v>
      </c>
      <c r="AS48">
        <f ca="1">Table1[[#This Row],[Value of Cars]]/Table1[[#This Row],[Number of Cars ]]</f>
        <v>72765.875718250536</v>
      </c>
      <c r="AU48" s="8">
        <f ca="1">IF(Table1[[#This Row],[State]]="Karnataka", Table1[[#This Row],[Income]], 0)</f>
        <v>0</v>
      </c>
      <c r="AV48" s="9">
        <f ca="1">IF(Table1[[#This Row],[State]]="Gujarat", Table1[[#This Row],[Income]], 0)</f>
        <v>0</v>
      </c>
      <c r="AW48" s="9">
        <f ca="1">IF(Table1[[#This Row],[State]]="Andhra Pradesh", Table1[[#This Row],[Income]], 0)</f>
        <v>0</v>
      </c>
      <c r="AX48" s="9">
        <f ca="1">IF(Table1[[#This Row],[State]]="Telangana", Table1[[#This Row],[Income]], 0)</f>
        <v>0</v>
      </c>
      <c r="AY48" s="9">
        <f ca="1">IF(Table1[[#This Row],[State]]="Madhya Pradesh", Table1[[#This Row],[Income]], 0)</f>
        <v>0</v>
      </c>
      <c r="AZ48" s="9">
        <f ca="1">IF(Table1[[#This Row],[State]]="Maharashtra", Table1[[#This Row],[Income]], 0)</f>
        <v>77326</v>
      </c>
      <c r="BA48" s="9">
        <f ca="1">IF(Table1[[#This Row],[State]]="Punjab", Table1[[#This Row],[Income]], 0)</f>
        <v>0</v>
      </c>
      <c r="BB48" s="9">
        <f ca="1">IF(Table1[[#This Row],[State]]="Kerala", Table1[[#This Row],[Income]], 0)</f>
        <v>0</v>
      </c>
      <c r="BC48" s="9">
        <f ca="1">IF(Table1[[#This Row],[State]]="Tamil Nadu", Table1[[#This Row],[Income]], 0)</f>
        <v>0</v>
      </c>
      <c r="BD48" s="9">
        <f ca="1">IF(Table1[[#This Row],[State]]="Rajasthan", Table1[[#This Row],[Income]], 0)</f>
        <v>0</v>
      </c>
      <c r="BE48" s="9">
        <f ca="1">IF(Table1[[#This Row],[State]]="Uttar Pradesh", Table1[[#This Row],[Income]], 0)</f>
        <v>0</v>
      </c>
      <c r="BF48" s="9">
        <f ca="1">IF(Table1[[#This Row],[State]]="Bihar", Table1[[#This Row],[Income]], 0)</f>
        <v>0</v>
      </c>
      <c r="BG48" s="9">
        <f ca="1">IF(Table1[[#This Row],[State]]="West Bengal", Table1[[#This Row],[Income]], 0)</f>
        <v>0</v>
      </c>
      <c r="BH48" s="10">
        <f ca="1">IF(Table1[[#This Row],[State]]="Goa", Table1[[#This Row],[Income]], 0)</f>
        <v>0</v>
      </c>
      <c r="BJ48" s="8">
        <f ca="1">IF(Table1[[#This Row],[Profession]]="Health", Table1[[#This Row],[Income]], 0)</f>
        <v>0</v>
      </c>
      <c r="BK48" s="9">
        <f ca="1">IF(Table1[[#This Row],[Profession]]="Construction", Table1[[#This Row],[Income]], 0)</f>
        <v>0</v>
      </c>
      <c r="BL48" s="9">
        <f ca="1">IF(Table1[[#This Row],[Profession]]="Teaching", Table1[[#This Row],[Income]], 0)</f>
        <v>0</v>
      </c>
      <c r="BM48" s="9">
        <f ca="1">IF(Table1[[#This Row],[Profession]]="IT", Table1[[#This Row],[Income]], 0)</f>
        <v>77326</v>
      </c>
      <c r="BN48" s="9">
        <f ca="1">IF(Table1[[#This Row],[Profession]]="General Work", Table1[[#This Row],[Income]], 0)</f>
        <v>0</v>
      </c>
      <c r="BO48" s="10">
        <f ca="1">IF(Table1[[#This Row],[Profession]]="Agriculture", Table1[[#This Row],[Income]], 0)</f>
        <v>0</v>
      </c>
      <c r="BQ48" s="8">
        <f ca="1">IF(Table1[[#This Row],[Value of debts ]]&gt;Table1[[#This Row],[Income]], 1, 0)</f>
        <v>1</v>
      </c>
      <c r="BR48" s="10"/>
      <c r="BT48">
        <f ca="1">IF(Table1[[#This Row],[Net Worth of person]]&gt;$BU$4, Table1[[#This Row],[Age]], 0)</f>
        <v>28</v>
      </c>
    </row>
    <row r="49" spans="1:72" x14ac:dyDescent="0.3">
      <c r="A49">
        <f t="shared" ca="1" si="0"/>
        <v>1</v>
      </c>
      <c r="B49" t="str">
        <f t="shared" ca="1" si="1"/>
        <v>Male</v>
      </c>
      <c r="C49">
        <f t="shared" ca="1" si="2"/>
        <v>43</v>
      </c>
      <c r="D49">
        <f t="shared" ca="1" si="3"/>
        <v>1</v>
      </c>
      <c r="E49" t="str">
        <f t="shared" ca="1" si="4"/>
        <v>Health</v>
      </c>
      <c r="F49">
        <f t="shared" ca="1" si="5"/>
        <v>4</v>
      </c>
      <c r="G49" t="str">
        <f t="shared" ca="1" si="6"/>
        <v>Technical</v>
      </c>
      <c r="H49">
        <f t="shared" ca="1" si="7"/>
        <v>2</v>
      </c>
      <c r="I49">
        <f t="shared" ca="1" si="8"/>
        <v>3</v>
      </c>
      <c r="J49">
        <f t="shared" ca="1" si="9"/>
        <v>51394</v>
      </c>
      <c r="K49">
        <f t="shared" ca="1" si="10"/>
        <v>4</v>
      </c>
      <c r="L49" t="str">
        <f t="shared" ca="1" si="11"/>
        <v>Telangana</v>
      </c>
      <c r="M49">
        <f t="shared" ca="1" si="12"/>
        <v>205576</v>
      </c>
      <c r="N49">
        <f t="shared" ca="1" si="13"/>
        <v>107671.89235685395</v>
      </c>
      <c r="O49">
        <f t="shared" ca="1" si="14"/>
        <v>133412.24202214926</v>
      </c>
      <c r="P49">
        <f t="shared" ca="1" si="15"/>
        <v>131317</v>
      </c>
      <c r="Q49">
        <f t="shared" ca="1" si="16"/>
        <v>67184.908994769779</v>
      </c>
      <c r="R49">
        <f t="shared" ca="1" si="17"/>
        <v>8084.3213006183223</v>
      </c>
      <c r="S49">
        <f t="shared" ca="1" si="18"/>
        <v>347072.56332276762</v>
      </c>
      <c r="T49">
        <f t="shared" ca="1" si="19"/>
        <v>306173.80135162373</v>
      </c>
      <c r="U49">
        <f t="shared" ca="1" si="20"/>
        <v>40898.761971143889</v>
      </c>
      <c r="W49">
        <f t="shared" ca="1" si="21"/>
        <v>1</v>
      </c>
      <c r="AA49" s="1">
        <f ca="1">Table1[[#This Row],[Mortgage left]]/Table1[[#This Row],[Value of House]]</f>
        <v>0.52375711346097764</v>
      </c>
      <c r="AB49">
        <f t="shared" ca="1" si="22"/>
        <v>0</v>
      </c>
      <c r="AE49">
        <f ca="1">IF(Table1[[#This Row],[Gender]]="male", 1, 0)</f>
        <v>1</v>
      </c>
      <c r="AF49">
        <f ca="1">IF(Table1[[#This Row],[Gender]]="female", 1, 0)</f>
        <v>0</v>
      </c>
      <c r="AK49" s="8">
        <f ca="1">IF(Table1[[#This Row],[Profession]]="Teaching", 1, 0)</f>
        <v>0</v>
      </c>
      <c r="AL49" s="9">
        <f ca="1">IF(Table1[[#This Row],[Profession]]="Health", 1, 0)</f>
        <v>1</v>
      </c>
      <c r="AM49" s="9">
        <f ca="1">IF(Table1[[#This Row],[Profession]]="Construction", 1, 0)</f>
        <v>0</v>
      </c>
      <c r="AN49" s="9">
        <f ca="1">IF(Table1[[#This Row],[Profession]]="IT", 1, 0)</f>
        <v>0</v>
      </c>
      <c r="AO49" s="9">
        <f ca="1">IF(Table1[[#This Row],[Profession]]="Agriculture", 1, 0)</f>
        <v>0</v>
      </c>
      <c r="AP49" s="10">
        <f ca="1">IF(Table1[[#This Row],[Profession]]="General Work", 1, 0)</f>
        <v>0</v>
      </c>
      <c r="AS49">
        <f ca="1">Table1[[#This Row],[Value of Cars]]/Table1[[#This Row],[Number of Cars ]]</f>
        <v>44470.747340716422</v>
      </c>
      <c r="AU49" s="8">
        <f ca="1">IF(Table1[[#This Row],[State]]="Karnataka", Table1[[#This Row],[Income]], 0)</f>
        <v>0</v>
      </c>
      <c r="AV49" s="9">
        <f ca="1">IF(Table1[[#This Row],[State]]="Gujarat", Table1[[#This Row],[Income]], 0)</f>
        <v>0</v>
      </c>
      <c r="AW49" s="9">
        <f ca="1">IF(Table1[[#This Row],[State]]="Andhra Pradesh", Table1[[#This Row],[Income]], 0)</f>
        <v>0</v>
      </c>
      <c r="AX49" s="9">
        <f ca="1">IF(Table1[[#This Row],[State]]="Telangana", Table1[[#This Row],[Income]], 0)</f>
        <v>51394</v>
      </c>
      <c r="AY49" s="9">
        <f ca="1">IF(Table1[[#This Row],[State]]="Madhya Pradesh", Table1[[#This Row],[Income]], 0)</f>
        <v>0</v>
      </c>
      <c r="AZ49" s="9">
        <f ca="1">IF(Table1[[#This Row],[State]]="Maharashtra", Table1[[#This Row],[Income]], 0)</f>
        <v>0</v>
      </c>
      <c r="BA49" s="9">
        <f ca="1">IF(Table1[[#This Row],[State]]="Punjab", Table1[[#This Row],[Income]], 0)</f>
        <v>0</v>
      </c>
      <c r="BB49" s="9">
        <f ca="1">IF(Table1[[#This Row],[State]]="Kerala", Table1[[#This Row],[Income]], 0)</f>
        <v>0</v>
      </c>
      <c r="BC49" s="9">
        <f ca="1">IF(Table1[[#This Row],[State]]="Tamil Nadu", Table1[[#This Row],[Income]], 0)</f>
        <v>0</v>
      </c>
      <c r="BD49" s="9">
        <f ca="1">IF(Table1[[#This Row],[State]]="Rajasthan", Table1[[#This Row],[Income]], 0)</f>
        <v>0</v>
      </c>
      <c r="BE49" s="9">
        <f ca="1">IF(Table1[[#This Row],[State]]="Uttar Pradesh", Table1[[#This Row],[Income]], 0)</f>
        <v>0</v>
      </c>
      <c r="BF49" s="9">
        <f ca="1">IF(Table1[[#This Row],[State]]="Bihar", Table1[[#This Row],[Income]], 0)</f>
        <v>0</v>
      </c>
      <c r="BG49" s="9">
        <f ca="1">IF(Table1[[#This Row],[State]]="West Bengal", Table1[[#This Row],[Income]], 0)</f>
        <v>0</v>
      </c>
      <c r="BH49" s="10">
        <f ca="1">IF(Table1[[#This Row],[State]]="Goa", Table1[[#This Row],[Income]], 0)</f>
        <v>0</v>
      </c>
      <c r="BJ49" s="8">
        <f ca="1">IF(Table1[[#This Row],[Profession]]="Health", Table1[[#This Row],[Income]], 0)</f>
        <v>51394</v>
      </c>
      <c r="BK49" s="9">
        <f ca="1">IF(Table1[[#This Row],[Profession]]="Construction", Table1[[#This Row],[Income]], 0)</f>
        <v>0</v>
      </c>
      <c r="BL49" s="9">
        <f ca="1">IF(Table1[[#This Row],[Profession]]="Teaching", Table1[[#This Row],[Income]], 0)</f>
        <v>0</v>
      </c>
      <c r="BM49" s="9">
        <f ca="1">IF(Table1[[#This Row],[Profession]]="IT", Table1[[#This Row],[Income]], 0)</f>
        <v>0</v>
      </c>
      <c r="BN49" s="9">
        <f ca="1">IF(Table1[[#This Row],[Profession]]="General Work", Table1[[#This Row],[Income]], 0)</f>
        <v>0</v>
      </c>
      <c r="BO49" s="10">
        <f ca="1">IF(Table1[[#This Row],[Profession]]="Agriculture", Table1[[#This Row],[Income]], 0)</f>
        <v>0</v>
      </c>
      <c r="BQ49" s="8">
        <f ca="1">IF(Table1[[#This Row],[Value of debts ]]&gt;Table1[[#This Row],[Income]], 1, 0)</f>
        <v>1</v>
      </c>
      <c r="BR49" s="10"/>
      <c r="BT49">
        <f ca="1">IF(Table1[[#This Row],[Net Worth of person]]&gt;$BU$4, Table1[[#This Row],[Age]], 0)</f>
        <v>0</v>
      </c>
    </row>
    <row r="50" spans="1:72" x14ac:dyDescent="0.3">
      <c r="A50">
        <f t="shared" ca="1" si="0"/>
        <v>2</v>
      </c>
      <c r="B50" t="str">
        <f t="shared" ca="1" si="1"/>
        <v>Female</v>
      </c>
      <c r="C50">
        <f t="shared" ca="1" si="2"/>
        <v>27</v>
      </c>
      <c r="D50">
        <f t="shared" ca="1" si="3"/>
        <v>6</v>
      </c>
      <c r="E50" t="str">
        <f t="shared" ca="1" si="4"/>
        <v>Agriculture</v>
      </c>
      <c r="F50">
        <f t="shared" ca="1" si="5"/>
        <v>2</v>
      </c>
      <c r="G50" t="str">
        <f t="shared" ca="1" si="6"/>
        <v>College</v>
      </c>
      <c r="H50">
        <f t="shared" ca="1" si="7"/>
        <v>4</v>
      </c>
      <c r="I50">
        <f t="shared" ca="1" si="8"/>
        <v>1</v>
      </c>
      <c r="J50">
        <f t="shared" ca="1" si="9"/>
        <v>45585</v>
      </c>
      <c r="K50">
        <f t="shared" ca="1" si="10"/>
        <v>7</v>
      </c>
      <c r="L50" t="str">
        <f t="shared" ca="1" si="11"/>
        <v>Punjab</v>
      </c>
      <c r="M50">
        <f t="shared" ca="1" si="12"/>
        <v>273510</v>
      </c>
      <c r="N50">
        <f t="shared" ca="1" si="13"/>
        <v>32945.88135230534</v>
      </c>
      <c r="O50">
        <f t="shared" ca="1" si="14"/>
        <v>44244.250373665425</v>
      </c>
      <c r="P50">
        <f t="shared" ca="1" si="15"/>
        <v>38587</v>
      </c>
      <c r="Q50">
        <f t="shared" ca="1" si="16"/>
        <v>68.36455868544968</v>
      </c>
      <c r="R50">
        <f t="shared" ca="1" si="17"/>
        <v>42215.548205619118</v>
      </c>
      <c r="S50">
        <f t="shared" ca="1" si="18"/>
        <v>359969.79857928451</v>
      </c>
      <c r="T50">
        <f t="shared" ca="1" si="19"/>
        <v>71601.245910990794</v>
      </c>
      <c r="U50">
        <f t="shared" ca="1" si="20"/>
        <v>288368.55266829371</v>
      </c>
      <c r="W50">
        <f t="shared" ca="1" si="21"/>
        <v>1</v>
      </c>
      <c r="AA50" s="1">
        <f ca="1">Table1[[#This Row],[Mortgage left]]/Table1[[#This Row],[Value of House]]</f>
        <v>0.12045585664986778</v>
      </c>
      <c r="AB50">
        <f t="shared" ca="1" si="22"/>
        <v>1</v>
      </c>
      <c r="AE50">
        <f ca="1">IF(Table1[[#This Row],[Gender]]="male", 1, 0)</f>
        <v>0</v>
      </c>
      <c r="AF50">
        <f ca="1">IF(Table1[[#This Row],[Gender]]="female", 1, 0)</f>
        <v>1</v>
      </c>
      <c r="AK50" s="8">
        <f ca="1">IF(Table1[[#This Row],[Profession]]="Teaching", 1, 0)</f>
        <v>0</v>
      </c>
      <c r="AL50" s="9">
        <f ca="1">IF(Table1[[#This Row],[Profession]]="Health", 1, 0)</f>
        <v>0</v>
      </c>
      <c r="AM50" s="9">
        <f ca="1">IF(Table1[[#This Row],[Profession]]="Construction", 1, 0)</f>
        <v>0</v>
      </c>
      <c r="AN50" s="9">
        <f ca="1">IF(Table1[[#This Row],[Profession]]="IT", 1, 0)</f>
        <v>0</v>
      </c>
      <c r="AO50" s="9">
        <f ca="1">IF(Table1[[#This Row],[Profession]]="Agriculture", 1, 0)</f>
        <v>1</v>
      </c>
      <c r="AP50" s="10">
        <f ca="1">IF(Table1[[#This Row],[Profession]]="General Work", 1, 0)</f>
        <v>0</v>
      </c>
      <c r="AS50">
        <f ca="1">Table1[[#This Row],[Value of Cars]]/Table1[[#This Row],[Number of Cars ]]</f>
        <v>44244.250373665425</v>
      </c>
      <c r="AU50" s="8">
        <f ca="1">IF(Table1[[#This Row],[State]]="Karnataka", Table1[[#This Row],[Income]], 0)</f>
        <v>0</v>
      </c>
      <c r="AV50" s="9">
        <f ca="1">IF(Table1[[#This Row],[State]]="Gujarat", Table1[[#This Row],[Income]], 0)</f>
        <v>0</v>
      </c>
      <c r="AW50" s="9">
        <f ca="1">IF(Table1[[#This Row],[State]]="Andhra Pradesh", Table1[[#This Row],[Income]], 0)</f>
        <v>0</v>
      </c>
      <c r="AX50" s="9">
        <f ca="1">IF(Table1[[#This Row],[State]]="Telangana", Table1[[#This Row],[Income]], 0)</f>
        <v>0</v>
      </c>
      <c r="AY50" s="9">
        <f ca="1">IF(Table1[[#This Row],[State]]="Madhya Pradesh", Table1[[#This Row],[Income]], 0)</f>
        <v>0</v>
      </c>
      <c r="AZ50" s="9">
        <f ca="1">IF(Table1[[#This Row],[State]]="Maharashtra", Table1[[#This Row],[Income]], 0)</f>
        <v>0</v>
      </c>
      <c r="BA50" s="9">
        <f ca="1">IF(Table1[[#This Row],[State]]="Punjab", Table1[[#This Row],[Income]], 0)</f>
        <v>45585</v>
      </c>
      <c r="BB50" s="9">
        <f ca="1">IF(Table1[[#This Row],[State]]="Kerala", Table1[[#This Row],[Income]], 0)</f>
        <v>0</v>
      </c>
      <c r="BC50" s="9">
        <f ca="1">IF(Table1[[#This Row],[State]]="Tamil Nadu", Table1[[#This Row],[Income]], 0)</f>
        <v>0</v>
      </c>
      <c r="BD50" s="9">
        <f ca="1">IF(Table1[[#This Row],[State]]="Rajasthan", Table1[[#This Row],[Income]], 0)</f>
        <v>0</v>
      </c>
      <c r="BE50" s="9">
        <f ca="1">IF(Table1[[#This Row],[State]]="Uttar Pradesh", Table1[[#This Row],[Income]], 0)</f>
        <v>0</v>
      </c>
      <c r="BF50" s="9">
        <f ca="1">IF(Table1[[#This Row],[State]]="Bihar", Table1[[#This Row],[Income]], 0)</f>
        <v>0</v>
      </c>
      <c r="BG50" s="9">
        <f ca="1">IF(Table1[[#This Row],[State]]="West Bengal", Table1[[#This Row],[Income]], 0)</f>
        <v>0</v>
      </c>
      <c r="BH50" s="10">
        <f ca="1">IF(Table1[[#This Row],[State]]="Goa", Table1[[#This Row],[Income]], 0)</f>
        <v>0</v>
      </c>
      <c r="BJ50" s="8">
        <f ca="1">IF(Table1[[#This Row],[Profession]]="Health", Table1[[#This Row],[Income]], 0)</f>
        <v>0</v>
      </c>
      <c r="BK50" s="9">
        <f ca="1">IF(Table1[[#This Row],[Profession]]="Construction", Table1[[#This Row],[Income]], 0)</f>
        <v>0</v>
      </c>
      <c r="BL50" s="9">
        <f ca="1">IF(Table1[[#This Row],[Profession]]="Teaching", Table1[[#This Row],[Income]], 0)</f>
        <v>0</v>
      </c>
      <c r="BM50" s="9">
        <f ca="1">IF(Table1[[#This Row],[Profession]]="IT", Table1[[#This Row],[Income]], 0)</f>
        <v>0</v>
      </c>
      <c r="BN50" s="9">
        <f ca="1">IF(Table1[[#This Row],[Profession]]="General Work", Table1[[#This Row],[Income]], 0)</f>
        <v>0</v>
      </c>
      <c r="BO50" s="10">
        <f ca="1">IF(Table1[[#This Row],[Profession]]="Agriculture", Table1[[#This Row],[Income]], 0)</f>
        <v>45585</v>
      </c>
      <c r="BQ50" s="8">
        <f ca="1">IF(Table1[[#This Row],[Value of debts ]]&gt;Table1[[#This Row],[Income]], 1, 0)</f>
        <v>1</v>
      </c>
      <c r="BR50" s="10"/>
      <c r="BT50">
        <f ca="1">IF(Table1[[#This Row],[Net Worth of person]]&gt;$BU$4, Table1[[#This Row],[Age]], 0)</f>
        <v>27</v>
      </c>
    </row>
    <row r="51" spans="1:72" x14ac:dyDescent="0.3">
      <c r="A51">
        <f t="shared" ca="1" si="0"/>
        <v>1</v>
      </c>
      <c r="B51" t="str">
        <f t="shared" ca="1" si="1"/>
        <v>Male</v>
      </c>
      <c r="C51">
        <f t="shared" ca="1" si="2"/>
        <v>44</v>
      </c>
      <c r="D51">
        <f t="shared" ca="1" si="3"/>
        <v>4</v>
      </c>
      <c r="E51" t="str">
        <f t="shared" ca="1" si="4"/>
        <v>IT</v>
      </c>
      <c r="F51">
        <f t="shared" ca="1" si="5"/>
        <v>1</v>
      </c>
      <c r="G51" t="str">
        <f t="shared" ca="1" si="6"/>
        <v>High School</v>
      </c>
      <c r="H51">
        <f t="shared" ca="1" si="7"/>
        <v>1</v>
      </c>
      <c r="I51">
        <f t="shared" ca="1" si="8"/>
        <v>1</v>
      </c>
      <c r="J51">
        <f t="shared" ca="1" si="9"/>
        <v>42454</v>
      </c>
      <c r="K51">
        <f t="shared" ca="1" si="10"/>
        <v>10</v>
      </c>
      <c r="L51" t="str">
        <f t="shared" ca="1" si="11"/>
        <v>Rajasthan</v>
      </c>
      <c r="M51">
        <f t="shared" ca="1" si="12"/>
        <v>254724</v>
      </c>
      <c r="N51">
        <f t="shared" ca="1" si="13"/>
        <v>25898.892683291338</v>
      </c>
      <c r="O51">
        <f t="shared" ca="1" si="14"/>
        <v>2142.6412006195333</v>
      </c>
      <c r="P51">
        <f t="shared" ca="1" si="15"/>
        <v>1443</v>
      </c>
      <c r="Q51">
        <f t="shared" ca="1" si="16"/>
        <v>39947.83366381166</v>
      </c>
      <c r="R51">
        <f t="shared" ca="1" si="17"/>
        <v>37838.506972541778</v>
      </c>
      <c r="S51">
        <f t="shared" ca="1" si="18"/>
        <v>294705.14817316132</v>
      </c>
      <c r="T51">
        <f t="shared" ca="1" si="19"/>
        <v>67289.726347103002</v>
      </c>
      <c r="U51">
        <f t="shared" ca="1" si="20"/>
        <v>227415.4218260583</v>
      </c>
      <c r="W51">
        <f t="shared" ca="1" si="21"/>
        <v>1</v>
      </c>
      <c r="AA51" s="1">
        <f ca="1">Table1[[#This Row],[Mortgage left]]/Table1[[#This Row],[Value of House]]</f>
        <v>0.10167433254538771</v>
      </c>
      <c r="AB51">
        <f t="shared" ca="1" si="22"/>
        <v>1</v>
      </c>
      <c r="AE51">
        <f ca="1">IF(Table1[[#This Row],[Gender]]="male", 1, 0)</f>
        <v>1</v>
      </c>
      <c r="AF51">
        <f ca="1">IF(Table1[[#This Row],[Gender]]="female", 1, 0)</f>
        <v>0</v>
      </c>
      <c r="AK51" s="8">
        <f ca="1">IF(Table1[[#This Row],[Profession]]="Teaching", 1, 0)</f>
        <v>0</v>
      </c>
      <c r="AL51" s="9">
        <f ca="1">IF(Table1[[#This Row],[Profession]]="Health", 1, 0)</f>
        <v>0</v>
      </c>
      <c r="AM51" s="9">
        <f ca="1">IF(Table1[[#This Row],[Profession]]="Construction", 1, 0)</f>
        <v>0</v>
      </c>
      <c r="AN51" s="9">
        <f ca="1">IF(Table1[[#This Row],[Profession]]="IT", 1, 0)</f>
        <v>1</v>
      </c>
      <c r="AO51" s="9">
        <f ca="1">IF(Table1[[#This Row],[Profession]]="Agriculture", 1, 0)</f>
        <v>0</v>
      </c>
      <c r="AP51" s="10">
        <f ca="1">IF(Table1[[#This Row],[Profession]]="General Work", 1, 0)</f>
        <v>0</v>
      </c>
      <c r="AS51">
        <f ca="1">Table1[[#This Row],[Value of Cars]]/Table1[[#This Row],[Number of Cars ]]</f>
        <v>2142.6412006195333</v>
      </c>
      <c r="AU51" s="8">
        <f ca="1">IF(Table1[[#This Row],[State]]="Karnataka", Table1[[#This Row],[Income]], 0)</f>
        <v>0</v>
      </c>
      <c r="AV51" s="9">
        <f ca="1">IF(Table1[[#This Row],[State]]="Gujarat", Table1[[#This Row],[Income]], 0)</f>
        <v>0</v>
      </c>
      <c r="AW51" s="9">
        <f ca="1">IF(Table1[[#This Row],[State]]="Andhra Pradesh", Table1[[#This Row],[Income]], 0)</f>
        <v>0</v>
      </c>
      <c r="AX51" s="9">
        <f ca="1">IF(Table1[[#This Row],[State]]="Telangana", Table1[[#This Row],[Income]], 0)</f>
        <v>0</v>
      </c>
      <c r="AY51" s="9">
        <f ca="1">IF(Table1[[#This Row],[State]]="Madhya Pradesh", Table1[[#This Row],[Income]], 0)</f>
        <v>0</v>
      </c>
      <c r="AZ51" s="9">
        <f ca="1">IF(Table1[[#This Row],[State]]="Maharashtra", Table1[[#This Row],[Income]], 0)</f>
        <v>0</v>
      </c>
      <c r="BA51" s="9">
        <f ca="1">IF(Table1[[#This Row],[State]]="Punjab", Table1[[#This Row],[Income]], 0)</f>
        <v>0</v>
      </c>
      <c r="BB51" s="9">
        <f ca="1">IF(Table1[[#This Row],[State]]="Kerala", Table1[[#This Row],[Income]], 0)</f>
        <v>0</v>
      </c>
      <c r="BC51" s="9">
        <f ca="1">IF(Table1[[#This Row],[State]]="Tamil Nadu", Table1[[#This Row],[Income]], 0)</f>
        <v>0</v>
      </c>
      <c r="BD51" s="9">
        <f ca="1">IF(Table1[[#This Row],[State]]="Rajasthan", Table1[[#This Row],[Income]], 0)</f>
        <v>42454</v>
      </c>
      <c r="BE51" s="9">
        <f ca="1">IF(Table1[[#This Row],[State]]="Uttar Pradesh", Table1[[#This Row],[Income]], 0)</f>
        <v>0</v>
      </c>
      <c r="BF51" s="9">
        <f ca="1">IF(Table1[[#This Row],[State]]="Bihar", Table1[[#This Row],[Income]], 0)</f>
        <v>0</v>
      </c>
      <c r="BG51" s="9">
        <f ca="1">IF(Table1[[#This Row],[State]]="West Bengal", Table1[[#This Row],[Income]], 0)</f>
        <v>0</v>
      </c>
      <c r="BH51" s="10">
        <f ca="1">IF(Table1[[#This Row],[State]]="Goa", Table1[[#This Row],[Income]], 0)</f>
        <v>0</v>
      </c>
      <c r="BJ51" s="8">
        <f ca="1">IF(Table1[[#This Row],[Profession]]="Health", Table1[[#This Row],[Income]], 0)</f>
        <v>0</v>
      </c>
      <c r="BK51" s="9">
        <f ca="1">IF(Table1[[#This Row],[Profession]]="Construction", Table1[[#This Row],[Income]], 0)</f>
        <v>0</v>
      </c>
      <c r="BL51" s="9">
        <f ca="1">IF(Table1[[#This Row],[Profession]]="Teaching", Table1[[#This Row],[Income]], 0)</f>
        <v>0</v>
      </c>
      <c r="BM51" s="9">
        <f ca="1">IF(Table1[[#This Row],[Profession]]="IT", Table1[[#This Row],[Income]], 0)</f>
        <v>42454</v>
      </c>
      <c r="BN51" s="9">
        <f ca="1">IF(Table1[[#This Row],[Profession]]="General Work", Table1[[#This Row],[Income]], 0)</f>
        <v>0</v>
      </c>
      <c r="BO51" s="10">
        <f ca="1">IF(Table1[[#This Row],[Profession]]="Agriculture", Table1[[#This Row],[Income]], 0)</f>
        <v>0</v>
      </c>
      <c r="BQ51" s="8">
        <f ca="1">IF(Table1[[#This Row],[Value of debts ]]&gt;Table1[[#This Row],[Income]], 1, 0)</f>
        <v>1</v>
      </c>
      <c r="BR51" s="10"/>
      <c r="BT51">
        <f ca="1">IF(Table1[[#This Row],[Net Worth of person]]&gt;$BU$4, Table1[[#This Row],[Age]], 0)</f>
        <v>44</v>
      </c>
    </row>
    <row r="52" spans="1:72" x14ac:dyDescent="0.3">
      <c r="A52">
        <f t="shared" ca="1" si="0"/>
        <v>1</v>
      </c>
      <c r="B52" t="str">
        <f t="shared" ca="1" si="1"/>
        <v>Male</v>
      </c>
      <c r="C52">
        <f t="shared" ca="1" si="2"/>
        <v>38</v>
      </c>
      <c r="D52">
        <f t="shared" ca="1" si="3"/>
        <v>6</v>
      </c>
      <c r="E52" t="str">
        <f t="shared" ca="1" si="4"/>
        <v>Agriculture</v>
      </c>
      <c r="F52">
        <f t="shared" ca="1" si="5"/>
        <v>2</v>
      </c>
      <c r="G52" t="str">
        <f t="shared" ca="1" si="6"/>
        <v>College</v>
      </c>
      <c r="H52">
        <f t="shared" ca="1" si="7"/>
        <v>4</v>
      </c>
      <c r="I52">
        <f t="shared" ca="1" si="8"/>
        <v>3</v>
      </c>
      <c r="J52">
        <f t="shared" ca="1" si="9"/>
        <v>69835</v>
      </c>
      <c r="K52">
        <f t="shared" ca="1" si="10"/>
        <v>13</v>
      </c>
      <c r="L52" t="str">
        <f t="shared" ca="1" si="11"/>
        <v>West Bengal</v>
      </c>
      <c r="M52">
        <f t="shared" ca="1" si="12"/>
        <v>279340</v>
      </c>
      <c r="N52">
        <f t="shared" ca="1" si="13"/>
        <v>157076.88560510814</v>
      </c>
      <c r="O52">
        <f t="shared" ca="1" si="14"/>
        <v>121010.6619548882</v>
      </c>
      <c r="P52">
        <f t="shared" ca="1" si="15"/>
        <v>43992</v>
      </c>
      <c r="Q52">
        <f t="shared" ca="1" si="16"/>
        <v>88092.606087171458</v>
      </c>
      <c r="R52">
        <f t="shared" ca="1" si="17"/>
        <v>70249.36241257134</v>
      </c>
      <c r="S52">
        <f t="shared" ca="1" si="18"/>
        <v>470600.02436745953</v>
      </c>
      <c r="T52">
        <f t="shared" ca="1" si="19"/>
        <v>289161.49169227958</v>
      </c>
      <c r="U52">
        <f t="shared" ca="1" si="20"/>
        <v>181438.53267517994</v>
      </c>
      <c r="W52">
        <f t="shared" ca="1" si="21"/>
        <v>1</v>
      </c>
      <c r="AA52" s="1">
        <f ca="1">Table1[[#This Row],[Mortgage left]]/Table1[[#This Row],[Value of House]]</f>
        <v>0.56231433237312289</v>
      </c>
      <c r="AB52">
        <f t="shared" ca="1" si="22"/>
        <v>0</v>
      </c>
      <c r="AE52">
        <f ca="1">IF(Table1[[#This Row],[Gender]]="male", 1, 0)</f>
        <v>1</v>
      </c>
      <c r="AF52">
        <f ca="1">IF(Table1[[#This Row],[Gender]]="female", 1, 0)</f>
        <v>0</v>
      </c>
      <c r="AK52" s="8">
        <f ca="1">IF(Table1[[#This Row],[Profession]]="Teaching", 1, 0)</f>
        <v>0</v>
      </c>
      <c r="AL52" s="9">
        <f ca="1">IF(Table1[[#This Row],[Profession]]="Health", 1, 0)</f>
        <v>0</v>
      </c>
      <c r="AM52" s="9">
        <f ca="1">IF(Table1[[#This Row],[Profession]]="Construction", 1, 0)</f>
        <v>0</v>
      </c>
      <c r="AN52" s="9">
        <f ca="1">IF(Table1[[#This Row],[Profession]]="IT", 1, 0)</f>
        <v>0</v>
      </c>
      <c r="AO52" s="9">
        <f ca="1">IF(Table1[[#This Row],[Profession]]="Agriculture", 1, 0)</f>
        <v>1</v>
      </c>
      <c r="AP52" s="10">
        <f ca="1">IF(Table1[[#This Row],[Profession]]="General Work", 1, 0)</f>
        <v>0</v>
      </c>
      <c r="AS52">
        <f ca="1">Table1[[#This Row],[Value of Cars]]/Table1[[#This Row],[Number of Cars ]]</f>
        <v>40336.887318296067</v>
      </c>
      <c r="AU52" s="8">
        <f ca="1">IF(Table1[[#This Row],[State]]="Karnataka", Table1[[#This Row],[Income]], 0)</f>
        <v>0</v>
      </c>
      <c r="AV52" s="9">
        <f ca="1">IF(Table1[[#This Row],[State]]="Gujarat", Table1[[#This Row],[Income]], 0)</f>
        <v>0</v>
      </c>
      <c r="AW52" s="9">
        <f ca="1">IF(Table1[[#This Row],[State]]="Andhra Pradesh", Table1[[#This Row],[Income]], 0)</f>
        <v>0</v>
      </c>
      <c r="AX52" s="9">
        <f ca="1">IF(Table1[[#This Row],[State]]="Telangana", Table1[[#This Row],[Income]], 0)</f>
        <v>0</v>
      </c>
      <c r="AY52" s="9">
        <f ca="1">IF(Table1[[#This Row],[State]]="Madhya Pradesh", Table1[[#This Row],[Income]], 0)</f>
        <v>0</v>
      </c>
      <c r="AZ52" s="9">
        <f ca="1">IF(Table1[[#This Row],[State]]="Maharashtra", Table1[[#This Row],[Income]], 0)</f>
        <v>0</v>
      </c>
      <c r="BA52" s="9">
        <f ca="1">IF(Table1[[#This Row],[State]]="Punjab", Table1[[#This Row],[Income]], 0)</f>
        <v>0</v>
      </c>
      <c r="BB52" s="9">
        <f ca="1">IF(Table1[[#This Row],[State]]="Kerala", Table1[[#This Row],[Income]], 0)</f>
        <v>0</v>
      </c>
      <c r="BC52" s="9">
        <f ca="1">IF(Table1[[#This Row],[State]]="Tamil Nadu", Table1[[#This Row],[Income]], 0)</f>
        <v>0</v>
      </c>
      <c r="BD52" s="9">
        <f ca="1">IF(Table1[[#This Row],[State]]="Rajasthan", Table1[[#This Row],[Income]], 0)</f>
        <v>0</v>
      </c>
      <c r="BE52" s="9">
        <f ca="1">IF(Table1[[#This Row],[State]]="Uttar Pradesh", Table1[[#This Row],[Income]], 0)</f>
        <v>0</v>
      </c>
      <c r="BF52" s="9">
        <f ca="1">IF(Table1[[#This Row],[State]]="Bihar", Table1[[#This Row],[Income]], 0)</f>
        <v>0</v>
      </c>
      <c r="BG52" s="9">
        <f ca="1">IF(Table1[[#This Row],[State]]="West Bengal", Table1[[#This Row],[Income]], 0)</f>
        <v>69835</v>
      </c>
      <c r="BH52" s="10">
        <f ca="1">IF(Table1[[#This Row],[State]]="Goa", Table1[[#This Row],[Income]], 0)</f>
        <v>0</v>
      </c>
      <c r="BJ52" s="8">
        <f ca="1">IF(Table1[[#This Row],[Profession]]="Health", Table1[[#This Row],[Income]], 0)</f>
        <v>0</v>
      </c>
      <c r="BK52" s="9">
        <f ca="1">IF(Table1[[#This Row],[Profession]]="Construction", Table1[[#This Row],[Income]], 0)</f>
        <v>0</v>
      </c>
      <c r="BL52" s="9">
        <f ca="1">IF(Table1[[#This Row],[Profession]]="Teaching", Table1[[#This Row],[Income]], 0)</f>
        <v>0</v>
      </c>
      <c r="BM52" s="9">
        <f ca="1">IF(Table1[[#This Row],[Profession]]="IT", Table1[[#This Row],[Income]], 0)</f>
        <v>0</v>
      </c>
      <c r="BN52" s="9">
        <f ca="1">IF(Table1[[#This Row],[Profession]]="General Work", Table1[[#This Row],[Income]], 0)</f>
        <v>0</v>
      </c>
      <c r="BO52" s="10">
        <f ca="1">IF(Table1[[#This Row],[Profession]]="Agriculture", Table1[[#This Row],[Income]], 0)</f>
        <v>69835</v>
      </c>
      <c r="BQ52" s="8">
        <f ca="1">IF(Table1[[#This Row],[Value of debts ]]&gt;Table1[[#This Row],[Income]], 1, 0)</f>
        <v>1</v>
      </c>
      <c r="BR52" s="10"/>
      <c r="BT52">
        <f ca="1">IF(Table1[[#This Row],[Net Worth of person]]&gt;$BU$4, Table1[[#This Row],[Age]], 0)</f>
        <v>38</v>
      </c>
    </row>
    <row r="53" spans="1:72" x14ac:dyDescent="0.3">
      <c r="A53">
        <f t="shared" ca="1" si="0"/>
        <v>1</v>
      </c>
      <c r="B53" t="str">
        <f t="shared" ca="1" si="1"/>
        <v>Male</v>
      </c>
      <c r="C53">
        <f t="shared" ca="1" si="2"/>
        <v>38</v>
      </c>
      <c r="D53">
        <f t="shared" ca="1" si="3"/>
        <v>2</v>
      </c>
      <c r="E53" t="str">
        <f t="shared" ca="1" si="4"/>
        <v>Construction</v>
      </c>
      <c r="F53">
        <f t="shared" ca="1" si="5"/>
        <v>4</v>
      </c>
      <c r="G53" t="str">
        <f t="shared" ca="1" si="6"/>
        <v>Technical</v>
      </c>
      <c r="H53">
        <f t="shared" ca="1" si="7"/>
        <v>2</v>
      </c>
      <c r="I53">
        <f t="shared" ca="1" si="8"/>
        <v>1</v>
      </c>
      <c r="J53">
        <f t="shared" ca="1" si="9"/>
        <v>29135</v>
      </c>
      <c r="K53">
        <f t="shared" ca="1" si="10"/>
        <v>14</v>
      </c>
      <c r="L53" t="str">
        <f t="shared" ca="1" si="11"/>
        <v>Goa</v>
      </c>
      <c r="M53">
        <f t="shared" ca="1" si="12"/>
        <v>145675</v>
      </c>
      <c r="N53">
        <f t="shared" ca="1" si="13"/>
        <v>27875.319553779915</v>
      </c>
      <c r="O53">
        <f t="shared" ca="1" si="14"/>
        <v>3867.2600721874555</v>
      </c>
      <c r="P53">
        <f t="shared" ca="1" si="15"/>
        <v>849</v>
      </c>
      <c r="Q53">
        <f t="shared" ca="1" si="16"/>
        <v>5606.6591267171261</v>
      </c>
      <c r="R53">
        <f t="shared" ca="1" si="17"/>
        <v>8037.4888764774742</v>
      </c>
      <c r="S53">
        <f t="shared" ca="1" si="18"/>
        <v>157579.74894866493</v>
      </c>
      <c r="T53">
        <f t="shared" ca="1" si="19"/>
        <v>34330.978680497043</v>
      </c>
      <c r="U53">
        <f t="shared" ca="1" si="20"/>
        <v>123248.77026816789</v>
      </c>
      <c r="W53">
        <f t="shared" ca="1" si="21"/>
        <v>1</v>
      </c>
      <c r="AA53" s="1">
        <f ca="1">Table1[[#This Row],[Mortgage left]]/Table1[[#This Row],[Value of House]]</f>
        <v>0.19135280284043188</v>
      </c>
      <c r="AB53">
        <f t="shared" ca="1" si="22"/>
        <v>1</v>
      </c>
      <c r="AE53">
        <f ca="1">IF(Table1[[#This Row],[Gender]]="male", 1, 0)</f>
        <v>1</v>
      </c>
      <c r="AF53">
        <f ca="1">IF(Table1[[#This Row],[Gender]]="female", 1, 0)</f>
        <v>0</v>
      </c>
      <c r="AK53" s="8">
        <f ca="1">IF(Table1[[#This Row],[Profession]]="Teaching", 1, 0)</f>
        <v>0</v>
      </c>
      <c r="AL53" s="9">
        <f ca="1">IF(Table1[[#This Row],[Profession]]="Health", 1, 0)</f>
        <v>0</v>
      </c>
      <c r="AM53" s="9">
        <f ca="1">IF(Table1[[#This Row],[Profession]]="Construction", 1, 0)</f>
        <v>1</v>
      </c>
      <c r="AN53" s="9">
        <f ca="1">IF(Table1[[#This Row],[Profession]]="IT", 1, 0)</f>
        <v>0</v>
      </c>
      <c r="AO53" s="9">
        <f ca="1">IF(Table1[[#This Row],[Profession]]="Agriculture", 1, 0)</f>
        <v>0</v>
      </c>
      <c r="AP53" s="10">
        <f ca="1">IF(Table1[[#This Row],[Profession]]="General Work", 1, 0)</f>
        <v>0</v>
      </c>
      <c r="AS53">
        <f ca="1">Table1[[#This Row],[Value of Cars]]/Table1[[#This Row],[Number of Cars ]]</f>
        <v>3867.2600721874555</v>
      </c>
      <c r="AU53" s="8">
        <f ca="1">IF(Table1[[#This Row],[State]]="Karnataka", Table1[[#This Row],[Income]], 0)</f>
        <v>0</v>
      </c>
      <c r="AV53" s="9">
        <f ca="1">IF(Table1[[#This Row],[State]]="Gujarat", Table1[[#This Row],[Income]], 0)</f>
        <v>0</v>
      </c>
      <c r="AW53" s="9">
        <f ca="1">IF(Table1[[#This Row],[State]]="Andhra Pradesh", Table1[[#This Row],[Income]], 0)</f>
        <v>0</v>
      </c>
      <c r="AX53" s="9">
        <f ca="1">IF(Table1[[#This Row],[State]]="Telangana", Table1[[#This Row],[Income]], 0)</f>
        <v>0</v>
      </c>
      <c r="AY53" s="9">
        <f ca="1">IF(Table1[[#This Row],[State]]="Madhya Pradesh", Table1[[#This Row],[Income]], 0)</f>
        <v>0</v>
      </c>
      <c r="AZ53" s="9">
        <f ca="1">IF(Table1[[#This Row],[State]]="Maharashtra", Table1[[#This Row],[Income]], 0)</f>
        <v>0</v>
      </c>
      <c r="BA53" s="9">
        <f ca="1">IF(Table1[[#This Row],[State]]="Punjab", Table1[[#This Row],[Income]], 0)</f>
        <v>0</v>
      </c>
      <c r="BB53" s="9">
        <f ca="1">IF(Table1[[#This Row],[State]]="Kerala", Table1[[#This Row],[Income]], 0)</f>
        <v>0</v>
      </c>
      <c r="BC53" s="9">
        <f ca="1">IF(Table1[[#This Row],[State]]="Tamil Nadu", Table1[[#This Row],[Income]], 0)</f>
        <v>0</v>
      </c>
      <c r="BD53" s="9">
        <f ca="1">IF(Table1[[#This Row],[State]]="Rajasthan", Table1[[#This Row],[Income]], 0)</f>
        <v>0</v>
      </c>
      <c r="BE53" s="9">
        <f ca="1">IF(Table1[[#This Row],[State]]="Uttar Pradesh", Table1[[#This Row],[Income]], 0)</f>
        <v>0</v>
      </c>
      <c r="BF53" s="9">
        <f ca="1">IF(Table1[[#This Row],[State]]="Bihar", Table1[[#This Row],[Income]], 0)</f>
        <v>0</v>
      </c>
      <c r="BG53" s="9">
        <f ca="1">IF(Table1[[#This Row],[State]]="West Bengal", Table1[[#This Row],[Income]], 0)</f>
        <v>0</v>
      </c>
      <c r="BH53" s="10">
        <f ca="1">IF(Table1[[#This Row],[State]]="Goa", Table1[[#This Row],[Income]], 0)</f>
        <v>29135</v>
      </c>
      <c r="BJ53" s="8">
        <f ca="1">IF(Table1[[#This Row],[Profession]]="Health", Table1[[#This Row],[Income]], 0)</f>
        <v>0</v>
      </c>
      <c r="BK53" s="9">
        <f ca="1">IF(Table1[[#This Row],[Profession]]="Construction", Table1[[#This Row],[Income]], 0)</f>
        <v>29135</v>
      </c>
      <c r="BL53" s="9">
        <f ca="1">IF(Table1[[#This Row],[Profession]]="Teaching", Table1[[#This Row],[Income]], 0)</f>
        <v>0</v>
      </c>
      <c r="BM53" s="9">
        <f ca="1">IF(Table1[[#This Row],[Profession]]="IT", Table1[[#This Row],[Income]], 0)</f>
        <v>0</v>
      </c>
      <c r="BN53" s="9">
        <f ca="1">IF(Table1[[#This Row],[Profession]]="General Work", Table1[[#This Row],[Income]], 0)</f>
        <v>0</v>
      </c>
      <c r="BO53" s="10">
        <f ca="1">IF(Table1[[#This Row],[Profession]]="Agriculture", Table1[[#This Row],[Income]], 0)</f>
        <v>0</v>
      </c>
      <c r="BQ53" s="8">
        <f ca="1">IF(Table1[[#This Row],[Value of debts ]]&gt;Table1[[#This Row],[Income]], 1, 0)</f>
        <v>1</v>
      </c>
      <c r="BR53" s="10"/>
      <c r="BT53">
        <f ca="1">IF(Table1[[#This Row],[Net Worth of person]]&gt;$BU$4, Table1[[#This Row],[Age]], 0)</f>
        <v>38</v>
      </c>
    </row>
    <row r="54" spans="1:72" x14ac:dyDescent="0.3">
      <c r="A54">
        <f t="shared" ca="1" si="0"/>
        <v>1</v>
      </c>
      <c r="B54" t="str">
        <f t="shared" ca="1" si="1"/>
        <v>Male</v>
      </c>
      <c r="C54">
        <f t="shared" ca="1" si="2"/>
        <v>26</v>
      </c>
      <c r="D54">
        <f t="shared" ca="1" si="3"/>
        <v>5</v>
      </c>
      <c r="E54" t="str">
        <f t="shared" ca="1" si="4"/>
        <v>General Work</v>
      </c>
      <c r="F54">
        <f t="shared" ca="1" si="5"/>
        <v>5</v>
      </c>
      <c r="G54" t="str">
        <f t="shared" ca="1" si="6"/>
        <v>Other</v>
      </c>
      <c r="H54">
        <f t="shared" ca="1" si="7"/>
        <v>4</v>
      </c>
      <c r="I54">
        <f t="shared" ca="1" si="8"/>
        <v>1</v>
      </c>
      <c r="J54">
        <f t="shared" ca="1" si="9"/>
        <v>56431</v>
      </c>
      <c r="K54">
        <f t="shared" ca="1" si="10"/>
        <v>2</v>
      </c>
      <c r="L54" t="str">
        <f t="shared" ca="1" si="11"/>
        <v>Gujarat</v>
      </c>
      <c r="M54">
        <f t="shared" ca="1" si="12"/>
        <v>169293</v>
      </c>
      <c r="N54">
        <f t="shared" ca="1" si="13"/>
        <v>34776.013354565825</v>
      </c>
      <c r="O54">
        <f t="shared" ca="1" si="14"/>
        <v>49341.190497090174</v>
      </c>
      <c r="P54">
        <f t="shared" ca="1" si="15"/>
        <v>3050</v>
      </c>
      <c r="Q54">
        <f t="shared" ca="1" si="16"/>
        <v>43550.420618216958</v>
      </c>
      <c r="R54">
        <f t="shared" ca="1" si="17"/>
        <v>22235.142251109151</v>
      </c>
      <c r="S54">
        <f t="shared" ca="1" si="18"/>
        <v>240869.33274819932</v>
      </c>
      <c r="T54">
        <f t="shared" ca="1" si="19"/>
        <v>81376.433972782776</v>
      </c>
      <c r="U54">
        <f t="shared" ca="1" si="20"/>
        <v>159492.89877541654</v>
      </c>
      <c r="W54">
        <f t="shared" ca="1" si="21"/>
        <v>1</v>
      </c>
      <c r="AA54" s="1">
        <f ca="1">Table1[[#This Row],[Mortgage left]]/Table1[[#This Row],[Value of House]]</f>
        <v>0.20541908616756643</v>
      </c>
      <c r="AB54">
        <f t="shared" ca="1" si="22"/>
        <v>1</v>
      </c>
      <c r="AE54">
        <f ca="1">IF(Table1[[#This Row],[Gender]]="male", 1, 0)</f>
        <v>1</v>
      </c>
      <c r="AF54">
        <f ca="1">IF(Table1[[#This Row],[Gender]]="female", 1, 0)</f>
        <v>0</v>
      </c>
      <c r="AK54" s="8">
        <f ca="1">IF(Table1[[#This Row],[Profession]]="Teaching", 1, 0)</f>
        <v>0</v>
      </c>
      <c r="AL54" s="9">
        <f ca="1">IF(Table1[[#This Row],[Profession]]="Health", 1, 0)</f>
        <v>0</v>
      </c>
      <c r="AM54" s="9">
        <f ca="1">IF(Table1[[#This Row],[Profession]]="Construction", 1, 0)</f>
        <v>0</v>
      </c>
      <c r="AN54" s="9">
        <f ca="1">IF(Table1[[#This Row],[Profession]]="IT", 1, 0)</f>
        <v>0</v>
      </c>
      <c r="AO54" s="9">
        <f ca="1">IF(Table1[[#This Row],[Profession]]="Agriculture", 1, 0)</f>
        <v>0</v>
      </c>
      <c r="AP54" s="10">
        <f ca="1">IF(Table1[[#This Row],[Profession]]="General Work", 1, 0)</f>
        <v>1</v>
      </c>
      <c r="AS54">
        <f ca="1">Table1[[#This Row],[Value of Cars]]/Table1[[#This Row],[Number of Cars ]]</f>
        <v>49341.190497090174</v>
      </c>
      <c r="AU54" s="8">
        <f ca="1">IF(Table1[[#This Row],[State]]="Karnataka", Table1[[#This Row],[Income]], 0)</f>
        <v>0</v>
      </c>
      <c r="AV54" s="9">
        <f ca="1">IF(Table1[[#This Row],[State]]="Gujarat", Table1[[#This Row],[Income]], 0)</f>
        <v>56431</v>
      </c>
      <c r="AW54" s="9">
        <f ca="1">IF(Table1[[#This Row],[State]]="Andhra Pradesh", Table1[[#This Row],[Income]], 0)</f>
        <v>0</v>
      </c>
      <c r="AX54" s="9">
        <f ca="1">IF(Table1[[#This Row],[State]]="Telangana", Table1[[#This Row],[Income]], 0)</f>
        <v>0</v>
      </c>
      <c r="AY54" s="9">
        <f ca="1">IF(Table1[[#This Row],[State]]="Madhya Pradesh", Table1[[#This Row],[Income]], 0)</f>
        <v>0</v>
      </c>
      <c r="AZ54" s="9">
        <f ca="1">IF(Table1[[#This Row],[State]]="Maharashtra", Table1[[#This Row],[Income]], 0)</f>
        <v>0</v>
      </c>
      <c r="BA54" s="9">
        <f ca="1">IF(Table1[[#This Row],[State]]="Punjab", Table1[[#This Row],[Income]], 0)</f>
        <v>0</v>
      </c>
      <c r="BB54" s="9">
        <f ca="1">IF(Table1[[#This Row],[State]]="Kerala", Table1[[#This Row],[Income]], 0)</f>
        <v>0</v>
      </c>
      <c r="BC54" s="9">
        <f ca="1">IF(Table1[[#This Row],[State]]="Tamil Nadu", Table1[[#This Row],[Income]], 0)</f>
        <v>0</v>
      </c>
      <c r="BD54" s="9">
        <f ca="1">IF(Table1[[#This Row],[State]]="Rajasthan", Table1[[#This Row],[Income]], 0)</f>
        <v>0</v>
      </c>
      <c r="BE54" s="9">
        <f ca="1">IF(Table1[[#This Row],[State]]="Uttar Pradesh", Table1[[#This Row],[Income]], 0)</f>
        <v>0</v>
      </c>
      <c r="BF54" s="9">
        <f ca="1">IF(Table1[[#This Row],[State]]="Bihar", Table1[[#This Row],[Income]], 0)</f>
        <v>0</v>
      </c>
      <c r="BG54" s="9">
        <f ca="1">IF(Table1[[#This Row],[State]]="West Bengal", Table1[[#This Row],[Income]], 0)</f>
        <v>0</v>
      </c>
      <c r="BH54" s="10">
        <f ca="1">IF(Table1[[#This Row],[State]]="Goa", Table1[[#This Row],[Income]], 0)</f>
        <v>0</v>
      </c>
      <c r="BJ54" s="8">
        <f ca="1">IF(Table1[[#This Row],[Profession]]="Health", Table1[[#This Row],[Income]], 0)</f>
        <v>0</v>
      </c>
      <c r="BK54" s="9">
        <f ca="1">IF(Table1[[#This Row],[Profession]]="Construction", Table1[[#This Row],[Income]], 0)</f>
        <v>0</v>
      </c>
      <c r="BL54" s="9">
        <f ca="1">IF(Table1[[#This Row],[Profession]]="Teaching", Table1[[#This Row],[Income]], 0)</f>
        <v>0</v>
      </c>
      <c r="BM54" s="9">
        <f ca="1">IF(Table1[[#This Row],[Profession]]="IT", Table1[[#This Row],[Income]], 0)</f>
        <v>0</v>
      </c>
      <c r="BN54" s="9">
        <f ca="1">IF(Table1[[#This Row],[Profession]]="General Work", Table1[[#This Row],[Income]], 0)</f>
        <v>56431</v>
      </c>
      <c r="BO54" s="10">
        <f ca="1">IF(Table1[[#This Row],[Profession]]="Agriculture", Table1[[#This Row],[Income]], 0)</f>
        <v>0</v>
      </c>
      <c r="BQ54" s="8">
        <f ca="1">IF(Table1[[#This Row],[Value of debts ]]&gt;Table1[[#This Row],[Income]], 1, 0)</f>
        <v>1</v>
      </c>
      <c r="BR54" s="10"/>
      <c r="BT54">
        <f ca="1">IF(Table1[[#This Row],[Net Worth of person]]&gt;$BU$4, Table1[[#This Row],[Age]], 0)</f>
        <v>26</v>
      </c>
    </row>
    <row r="55" spans="1:72" x14ac:dyDescent="0.3">
      <c r="A55">
        <f t="shared" ca="1" si="0"/>
        <v>2</v>
      </c>
      <c r="B55" t="str">
        <f t="shared" ca="1" si="1"/>
        <v>Female</v>
      </c>
      <c r="C55">
        <f t="shared" ca="1" si="2"/>
        <v>45</v>
      </c>
      <c r="D55">
        <f t="shared" ca="1" si="3"/>
        <v>4</v>
      </c>
      <c r="E55" t="str">
        <f t="shared" ca="1" si="4"/>
        <v>IT</v>
      </c>
      <c r="F55">
        <f t="shared" ca="1" si="5"/>
        <v>3</v>
      </c>
      <c r="G55" t="str">
        <f t="shared" ca="1" si="6"/>
        <v>University</v>
      </c>
      <c r="H55">
        <f t="shared" ca="1" si="7"/>
        <v>1</v>
      </c>
      <c r="I55">
        <f t="shared" ca="1" si="8"/>
        <v>2</v>
      </c>
      <c r="J55">
        <f t="shared" ca="1" si="9"/>
        <v>66575</v>
      </c>
      <c r="K55">
        <f t="shared" ca="1" si="10"/>
        <v>4</v>
      </c>
      <c r="L55" t="str">
        <f t="shared" ca="1" si="11"/>
        <v>Telangana</v>
      </c>
      <c r="M55">
        <f t="shared" ca="1" si="12"/>
        <v>399450</v>
      </c>
      <c r="N55">
        <f t="shared" ca="1" si="13"/>
        <v>354401.88724904781</v>
      </c>
      <c r="O55">
        <f t="shared" ca="1" si="14"/>
        <v>23562.708866160301</v>
      </c>
      <c r="P55">
        <f t="shared" ca="1" si="15"/>
        <v>23227</v>
      </c>
      <c r="Q55">
        <f t="shared" ca="1" si="16"/>
        <v>26929.863284703712</v>
      </c>
      <c r="R55">
        <f t="shared" ca="1" si="17"/>
        <v>70508.081624445302</v>
      </c>
      <c r="S55">
        <f t="shared" ca="1" si="18"/>
        <v>493520.79049060564</v>
      </c>
      <c r="T55">
        <f t="shared" ca="1" si="19"/>
        <v>404558.7505337515</v>
      </c>
      <c r="U55">
        <f t="shared" ca="1" si="20"/>
        <v>88962.039956854132</v>
      </c>
      <c r="W55">
        <f t="shared" ca="1" si="21"/>
        <v>1</v>
      </c>
      <c r="AA55" s="1">
        <f ca="1">Table1[[#This Row],[Mortgage left]]/Table1[[#This Row],[Value of House]]</f>
        <v>0.8872246520191458</v>
      </c>
      <c r="AB55">
        <f t="shared" ca="1" si="22"/>
        <v>0</v>
      </c>
      <c r="AE55">
        <f ca="1">IF(Table1[[#This Row],[Gender]]="male", 1, 0)</f>
        <v>0</v>
      </c>
      <c r="AF55">
        <f ca="1">IF(Table1[[#This Row],[Gender]]="female", 1, 0)</f>
        <v>1</v>
      </c>
      <c r="AK55" s="8">
        <f ca="1">IF(Table1[[#This Row],[Profession]]="Teaching", 1, 0)</f>
        <v>0</v>
      </c>
      <c r="AL55" s="9">
        <f ca="1">IF(Table1[[#This Row],[Profession]]="Health", 1, 0)</f>
        <v>0</v>
      </c>
      <c r="AM55" s="9">
        <f ca="1">IF(Table1[[#This Row],[Profession]]="Construction", 1, 0)</f>
        <v>0</v>
      </c>
      <c r="AN55" s="9">
        <f ca="1">IF(Table1[[#This Row],[Profession]]="IT", 1, 0)</f>
        <v>1</v>
      </c>
      <c r="AO55" s="9">
        <f ca="1">IF(Table1[[#This Row],[Profession]]="Agriculture", 1, 0)</f>
        <v>0</v>
      </c>
      <c r="AP55" s="10">
        <f ca="1">IF(Table1[[#This Row],[Profession]]="General Work", 1, 0)</f>
        <v>0</v>
      </c>
      <c r="AS55">
        <f ca="1">Table1[[#This Row],[Value of Cars]]/Table1[[#This Row],[Number of Cars ]]</f>
        <v>11781.354433080151</v>
      </c>
      <c r="AU55" s="8">
        <f ca="1">IF(Table1[[#This Row],[State]]="Karnataka", Table1[[#This Row],[Income]], 0)</f>
        <v>0</v>
      </c>
      <c r="AV55" s="9">
        <f ca="1">IF(Table1[[#This Row],[State]]="Gujarat", Table1[[#This Row],[Income]], 0)</f>
        <v>0</v>
      </c>
      <c r="AW55" s="9">
        <f ca="1">IF(Table1[[#This Row],[State]]="Andhra Pradesh", Table1[[#This Row],[Income]], 0)</f>
        <v>0</v>
      </c>
      <c r="AX55" s="9">
        <f ca="1">IF(Table1[[#This Row],[State]]="Telangana", Table1[[#This Row],[Income]], 0)</f>
        <v>66575</v>
      </c>
      <c r="AY55" s="9">
        <f ca="1">IF(Table1[[#This Row],[State]]="Madhya Pradesh", Table1[[#This Row],[Income]], 0)</f>
        <v>0</v>
      </c>
      <c r="AZ55" s="9">
        <f ca="1">IF(Table1[[#This Row],[State]]="Maharashtra", Table1[[#This Row],[Income]], 0)</f>
        <v>0</v>
      </c>
      <c r="BA55" s="9">
        <f ca="1">IF(Table1[[#This Row],[State]]="Punjab", Table1[[#This Row],[Income]], 0)</f>
        <v>0</v>
      </c>
      <c r="BB55" s="9">
        <f ca="1">IF(Table1[[#This Row],[State]]="Kerala", Table1[[#This Row],[Income]], 0)</f>
        <v>0</v>
      </c>
      <c r="BC55" s="9">
        <f ca="1">IF(Table1[[#This Row],[State]]="Tamil Nadu", Table1[[#This Row],[Income]], 0)</f>
        <v>0</v>
      </c>
      <c r="BD55" s="9">
        <f ca="1">IF(Table1[[#This Row],[State]]="Rajasthan", Table1[[#This Row],[Income]], 0)</f>
        <v>0</v>
      </c>
      <c r="BE55" s="9">
        <f ca="1">IF(Table1[[#This Row],[State]]="Uttar Pradesh", Table1[[#This Row],[Income]], 0)</f>
        <v>0</v>
      </c>
      <c r="BF55" s="9">
        <f ca="1">IF(Table1[[#This Row],[State]]="Bihar", Table1[[#This Row],[Income]], 0)</f>
        <v>0</v>
      </c>
      <c r="BG55" s="9">
        <f ca="1">IF(Table1[[#This Row],[State]]="West Bengal", Table1[[#This Row],[Income]], 0)</f>
        <v>0</v>
      </c>
      <c r="BH55" s="10">
        <f ca="1">IF(Table1[[#This Row],[State]]="Goa", Table1[[#This Row],[Income]], 0)</f>
        <v>0</v>
      </c>
      <c r="BJ55" s="8">
        <f ca="1">IF(Table1[[#This Row],[Profession]]="Health", Table1[[#This Row],[Income]], 0)</f>
        <v>0</v>
      </c>
      <c r="BK55" s="9">
        <f ca="1">IF(Table1[[#This Row],[Profession]]="Construction", Table1[[#This Row],[Income]], 0)</f>
        <v>0</v>
      </c>
      <c r="BL55" s="9">
        <f ca="1">IF(Table1[[#This Row],[Profession]]="Teaching", Table1[[#This Row],[Income]], 0)</f>
        <v>0</v>
      </c>
      <c r="BM55" s="9">
        <f ca="1">IF(Table1[[#This Row],[Profession]]="IT", Table1[[#This Row],[Income]], 0)</f>
        <v>66575</v>
      </c>
      <c r="BN55" s="9">
        <f ca="1">IF(Table1[[#This Row],[Profession]]="General Work", Table1[[#This Row],[Income]], 0)</f>
        <v>0</v>
      </c>
      <c r="BO55" s="10">
        <f ca="1">IF(Table1[[#This Row],[Profession]]="Agriculture", Table1[[#This Row],[Income]], 0)</f>
        <v>0</v>
      </c>
      <c r="BQ55" s="8">
        <f ca="1">IF(Table1[[#This Row],[Value of debts ]]&gt;Table1[[#This Row],[Income]], 1, 0)</f>
        <v>1</v>
      </c>
      <c r="BR55" s="10"/>
      <c r="BT55">
        <f ca="1">IF(Table1[[#This Row],[Net Worth of person]]&gt;$BU$4, Table1[[#This Row],[Age]], 0)</f>
        <v>0</v>
      </c>
    </row>
    <row r="56" spans="1:72" x14ac:dyDescent="0.3">
      <c r="A56">
        <f t="shared" ca="1" si="0"/>
        <v>2</v>
      </c>
      <c r="B56" t="str">
        <f t="shared" ca="1" si="1"/>
        <v>Female</v>
      </c>
      <c r="C56">
        <f t="shared" ca="1" si="2"/>
        <v>26</v>
      </c>
      <c r="D56">
        <f t="shared" ca="1" si="3"/>
        <v>1</v>
      </c>
      <c r="E56" t="str">
        <f t="shared" ca="1" si="4"/>
        <v>Health</v>
      </c>
      <c r="F56">
        <f t="shared" ca="1" si="5"/>
        <v>5</v>
      </c>
      <c r="G56" t="str">
        <f t="shared" ca="1" si="6"/>
        <v>Other</v>
      </c>
      <c r="H56">
        <f t="shared" ca="1" si="7"/>
        <v>3</v>
      </c>
      <c r="I56">
        <f t="shared" ca="1" si="8"/>
        <v>1</v>
      </c>
      <c r="J56">
        <f t="shared" ca="1" si="9"/>
        <v>32661</v>
      </c>
      <c r="K56">
        <f t="shared" ca="1" si="10"/>
        <v>9</v>
      </c>
      <c r="L56" t="str">
        <f t="shared" ca="1" si="11"/>
        <v>Tamil Nadu</v>
      </c>
      <c r="M56">
        <f t="shared" ca="1" si="12"/>
        <v>97983</v>
      </c>
      <c r="N56">
        <f t="shared" ca="1" si="13"/>
        <v>21999.896970979371</v>
      </c>
      <c r="O56">
        <f t="shared" ca="1" si="14"/>
        <v>14744.524636344118</v>
      </c>
      <c r="P56">
        <f t="shared" ca="1" si="15"/>
        <v>1403</v>
      </c>
      <c r="Q56">
        <f t="shared" ca="1" si="16"/>
        <v>3454.1186953642587</v>
      </c>
      <c r="R56">
        <f t="shared" ca="1" si="17"/>
        <v>19111.735000614652</v>
      </c>
      <c r="S56">
        <f t="shared" ca="1" si="18"/>
        <v>131839.25963695877</v>
      </c>
      <c r="T56">
        <f t="shared" ca="1" si="19"/>
        <v>26857.015666343628</v>
      </c>
      <c r="U56">
        <f t="shared" ca="1" si="20"/>
        <v>104982.24397061515</v>
      </c>
      <c r="W56">
        <f t="shared" ca="1" si="21"/>
        <v>1</v>
      </c>
      <c r="AA56" s="1">
        <f ca="1">Table1[[#This Row],[Mortgage left]]/Table1[[#This Row],[Value of House]]</f>
        <v>0.22452769328331823</v>
      </c>
      <c r="AB56">
        <f t="shared" ca="1" si="22"/>
        <v>1</v>
      </c>
      <c r="AE56">
        <f ca="1">IF(Table1[[#This Row],[Gender]]="male", 1, 0)</f>
        <v>0</v>
      </c>
      <c r="AF56">
        <f ca="1">IF(Table1[[#This Row],[Gender]]="female", 1, 0)</f>
        <v>1</v>
      </c>
      <c r="AK56" s="8">
        <f ca="1">IF(Table1[[#This Row],[Profession]]="Teaching", 1, 0)</f>
        <v>0</v>
      </c>
      <c r="AL56" s="9">
        <f ca="1">IF(Table1[[#This Row],[Profession]]="Health", 1, 0)</f>
        <v>1</v>
      </c>
      <c r="AM56" s="9">
        <f ca="1">IF(Table1[[#This Row],[Profession]]="Construction", 1, 0)</f>
        <v>0</v>
      </c>
      <c r="AN56" s="9">
        <f ca="1">IF(Table1[[#This Row],[Profession]]="IT", 1, 0)</f>
        <v>0</v>
      </c>
      <c r="AO56" s="9">
        <f ca="1">IF(Table1[[#This Row],[Profession]]="Agriculture", 1, 0)</f>
        <v>0</v>
      </c>
      <c r="AP56" s="10">
        <f ca="1">IF(Table1[[#This Row],[Profession]]="General Work", 1, 0)</f>
        <v>0</v>
      </c>
      <c r="AS56">
        <f ca="1">Table1[[#This Row],[Value of Cars]]/Table1[[#This Row],[Number of Cars ]]</f>
        <v>14744.524636344118</v>
      </c>
      <c r="AU56" s="8">
        <f ca="1">IF(Table1[[#This Row],[State]]="Karnataka", Table1[[#This Row],[Income]], 0)</f>
        <v>0</v>
      </c>
      <c r="AV56" s="9">
        <f ca="1">IF(Table1[[#This Row],[State]]="Gujarat", Table1[[#This Row],[Income]], 0)</f>
        <v>0</v>
      </c>
      <c r="AW56" s="9">
        <f ca="1">IF(Table1[[#This Row],[State]]="Andhra Pradesh", Table1[[#This Row],[Income]], 0)</f>
        <v>0</v>
      </c>
      <c r="AX56" s="9">
        <f ca="1">IF(Table1[[#This Row],[State]]="Telangana", Table1[[#This Row],[Income]], 0)</f>
        <v>0</v>
      </c>
      <c r="AY56" s="9">
        <f ca="1">IF(Table1[[#This Row],[State]]="Madhya Pradesh", Table1[[#This Row],[Income]], 0)</f>
        <v>0</v>
      </c>
      <c r="AZ56" s="9">
        <f ca="1">IF(Table1[[#This Row],[State]]="Maharashtra", Table1[[#This Row],[Income]], 0)</f>
        <v>0</v>
      </c>
      <c r="BA56" s="9">
        <f ca="1">IF(Table1[[#This Row],[State]]="Punjab", Table1[[#This Row],[Income]], 0)</f>
        <v>0</v>
      </c>
      <c r="BB56" s="9">
        <f ca="1">IF(Table1[[#This Row],[State]]="Kerala", Table1[[#This Row],[Income]], 0)</f>
        <v>0</v>
      </c>
      <c r="BC56" s="9">
        <f ca="1">IF(Table1[[#This Row],[State]]="Tamil Nadu", Table1[[#This Row],[Income]], 0)</f>
        <v>32661</v>
      </c>
      <c r="BD56" s="9">
        <f ca="1">IF(Table1[[#This Row],[State]]="Rajasthan", Table1[[#This Row],[Income]], 0)</f>
        <v>0</v>
      </c>
      <c r="BE56" s="9">
        <f ca="1">IF(Table1[[#This Row],[State]]="Uttar Pradesh", Table1[[#This Row],[Income]], 0)</f>
        <v>0</v>
      </c>
      <c r="BF56" s="9">
        <f ca="1">IF(Table1[[#This Row],[State]]="Bihar", Table1[[#This Row],[Income]], 0)</f>
        <v>0</v>
      </c>
      <c r="BG56" s="9">
        <f ca="1">IF(Table1[[#This Row],[State]]="West Bengal", Table1[[#This Row],[Income]], 0)</f>
        <v>0</v>
      </c>
      <c r="BH56" s="10">
        <f ca="1">IF(Table1[[#This Row],[State]]="Goa", Table1[[#This Row],[Income]], 0)</f>
        <v>0</v>
      </c>
      <c r="BJ56" s="8">
        <f ca="1">IF(Table1[[#This Row],[Profession]]="Health", Table1[[#This Row],[Income]], 0)</f>
        <v>32661</v>
      </c>
      <c r="BK56" s="9">
        <f ca="1">IF(Table1[[#This Row],[Profession]]="Construction", Table1[[#This Row],[Income]], 0)</f>
        <v>0</v>
      </c>
      <c r="BL56" s="9">
        <f ca="1">IF(Table1[[#This Row],[Profession]]="Teaching", Table1[[#This Row],[Income]], 0)</f>
        <v>0</v>
      </c>
      <c r="BM56" s="9">
        <f ca="1">IF(Table1[[#This Row],[Profession]]="IT", Table1[[#This Row],[Income]], 0)</f>
        <v>0</v>
      </c>
      <c r="BN56" s="9">
        <f ca="1">IF(Table1[[#This Row],[Profession]]="General Work", Table1[[#This Row],[Income]], 0)</f>
        <v>0</v>
      </c>
      <c r="BO56" s="10">
        <f ca="1">IF(Table1[[#This Row],[Profession]]="Agriculture", Table1[[#This Row],[Income]], 0)</f>
        <v>0</v>
      </c>
      <c r="BQ56" s="8">
        <f ca="1">IF(Table1[[#This Row],[Value of debts ]]&gt;Table1[[#This Row],[Income]], 1, 0)</f>
        <v>0</v>
      </c>
      <c r="BR56" s="10"/>
      <c r="BT56">
        <f ca="1">IF(Table1[[#This Row],[Net Worth of person]]&gt;$BU$4, Table1[[#This Row],[Age]], 0)</f>
        <v>26</v>
      </c>
    </row>
    <row r="57" spans="1:72" x14ac:dyDescent="0.3">
      <c r="A57">
        <f t="shared" ca="1" si="0"/>
        <v>2</v>
      </c>
      <c r="B57" t="str">
        <f t="shared" ca="1" si="1"/>
        <v>Female</v>
      </c>
      <c r="C57">
        <f t="shared" ca="1" si="2"/>
        <v>38</v>
      </c>
      <c r="D57">
        <f t="shared" ca="1" si="3"/>
        <v>4</v>
      </c>
      <c r="E57" t="str">
        <f t="shared" ca="1" si="4"/>
        <v>IT</v>
      </c>
      <c r="F57">
        <f t="shared" ca="1" si="5"/>
        <v>4</v>
      </c>
      <c r="G57" t="str">
        <f t="shared" ca="1" si="6"/>
        <v>Technical</v>
      </c>
      <c r="H57">
        <f t="shared" ca="1" si="7"/>
        <v>0</v>
      </c>
      <c r="I57">
        <f t="shared" ca="1" si="8"/>
        <v>3</v>
      </c>
      <c r="J57">
        <f t="shared" ca="1" si="9"/>
        <v>66822</v>
      </c>
      <c r="K57">
        <f t="shared" ca="1" si="10"/>
        <v>5</v>
      </c>
      <c r="L57" t="str">
        <f t="shared" ca="1" si="11"/>
        <v>Madhya Pradesh</v>
      </c>
      <c r="M57">
        <f t="shared" ca="1" si="12"/>
        <v>400932</v>
      </c>
      <c r="N57">
        <f t="shared" ca="1" si="13"/>
        <v>292668.9463788796</v>
      </c>
      <c r="O57">
        <f t="shared" ca="1" si="14"/>
        <v>176506.13849938262</v>
      </c>
      <c r="P57">
        <f t="shared" ca="1" si="15"/>
        <v>159203</v>
      </c>
      <c r="Q57">
        <f t="shared" ca="1" si="16"/>
        <v>4047.8710642430619</v>
      </c>
      <c r="R57">
        <f t="shared" ca="1" si="17"/>
        <v>5965.7864373688135</v>
      </c>
      <c r="S57">
        <f t="shared" ca="1" si="18"/>
        <v>583403.92493675149</v>
      </c>
      <c r="T57">
        <f t="shared" ca="1" si="19"/>
        <v>455919.81744312268</v>
      </c>
      <c r="U57">
        <f t="shared" ca="1" si="20"/>
        <v>127484.10749362881</v>
      </c>
      <c r="W57">
        <f t="shared" ca="1" si="21"/>
        <v>1</v>
      </c>
      <c r="AA57" s="1">
        <f ca="1">Table1[[#This Row],[Mortgage left]]/Table1[[#This Row],[Value of House]]</f>
        <v>0.72997153227699363</v>
      </c>
      <c r="AB57">
        <f t="shared" ca="1" si="22"/>
        <v>0</v>
      </c>
      <c r="AE57">
        <f ca="1">IF(Table1[[#This Row],[Gender]]="male", 1, 0)</f>
        <v>0</v>
      </c>
      <c r="AF57">
        <f ca="1">IF(Table1[[#This Row],[Gender]]="female", 1, 0)</f>
        <v>1</v>
      </c>
      <c r="AK57" s="8">
        <f ca="1">IF(Table1[[#This Row],[Profession]]="Teaching", 1, 0)</f>
        <v>0</v>
      </c>
      <c r="AL57" s="9">
        <f ca="1">IF(Table1[[#This Row],[Profession]]="Health", 1, 0)</f>
        <v>0</v>
      </c>
      <c r="AM57" s="9">
        <f ca="1">IF(Table1[[#This Row],[Profession]]="Construction", 1, 0)</f>
        <v>0</v>
      </c>
      <c r="AN57" s="9">
        <f ca="1">IF(Table1[[#This Row],[Profession]]="IT", 1, 0)</f>
        <v>1</v>
      </c>
      <c r="AO57" s="9">
        <f ca="1">IF(Table1[[#This Row],[Profession]]="Agriculture", 1, 0)</f>
        <v>0</v>
      </c>
      <c r="AP57" s="10">
        <f ca="1">IF(Table1[[#This Row],[Profession]]="General Work", 1, 0)</f>
        <v>0</v>
      </c>
      <c r="AS57">
        <f ca="1">Table1[[#This Row],[Value of Cars]]/Table1[[#This Row],[Number of Cars ]]</f>
        <v>58835.37949979421</v>
      </c>
      <c r="AU57" s="8">
        <f ca="1">IF(Table1[[#This Row],[State]]="Karnataka", Table1[[#This Row],[Income]], 0)</f>
        <v>0</v>
      </c>
      <c r="AV57" s="9">
        <f ca="1">IF(Table1[[#This Row],[State]]="Gujarat", Table1[[#This Row],[Income]], 0)</f>
        <v>0</v>
      </c>
      <c r="AW57" s="9">
        <f ca="1">IF(Table1[[#This Row],[State]]="Andhra Pradesh", Table1[[#This Row],[Income]], 0)</f>
        <v>0</v>
      </c>
      <c r="AX57" s="9">
        <f ca="1">IF(Table1[[#This Row],[State]]="Telangana", Table1[[#This Row],[Income]], 0)</f>
        <v>0</v>
      </c>
      <c r="AY57" s="9">
        <f ca="1">IF(Table1[[#This Row],[State]]="Madhya Pradesh", Table1[[#This Row],[Income]], 0)</f>
        <v>66822</v>
      </c>
      <c r="AZ57" s="9">
        <f ca="1">IF(Table1[[#This Row],[State]]="Maharashtra", Table1[[#This Row],[Income]], 0)</f>
        <v>0</v>
      </c>
      <c r="BA57" s="9">
        <f ca="1">IF(Table1[[#This Row],[State]]="Punjab", Table1[[#This Row],[Income]], 0)</f>
        <v>0</v>
      </c>
      <c r="BB57" s="9">
        <f ca="1">IF(Table1[[#This Row],[State]]="Kerala", Table1[[#This Row],[Income]], 0)</f>
        <v>0</v>
      </c>
      <c r="BC57" s="9">
        <f ca="1">IF(Table1[[#This Row],[State]]="Tamil Nadu", Table1[[#This Row],[Income]], 0)</f>
        <v>0</v>
      </c>
      <c r="BD57" s="9">
        <f ca="1">IF(Table1[[#This Row],[State]]="Rajasthan", Table1[[#This Row],[Income]], 0)</f>
        <v>0</v>
      </c>
      <c r="BE57" s="9">
        <f ca="1">IF(Table1[[#This Row],[State]]="Uttar Pradesh", Table1[[#This Row],[Income]], 0)</f>
        <v>0</v>
      </c>
      <c r="BF57" s="9">
        <f ca="1">IF(Table1[[#This Row],[State]]="Bihar", Table1[[#This Row],[Income]], 0)</f>
        <v>0</v>
      </c>
      <c r="BG57" s="9">
        <f ca="1">IF(Table1[[#This Row],[State]]="West Bengal", Table1[[#This Row],[Income]], 0)</f>
        <v>0</v>
      </c>
      <c r="BH57" s="10">
        <f ca="1">IF(Table1[[#This Row],[State]]="Goa", Table1[[#This Row],[Income]], 0)</f>
        <v>0</v>
      </c>
      <c r="BJ57" s="8">
        <f ca="1">IF(Table1[[#This Row],[Profession]]="Health", Table1[[#This Row],[Income]], 0)</f>
        <v>0</v>
      </c>
      <c r="BK57" s="9">
        <f ca="1">IF(Table1[[#This Row],[Profession]]="Construction", Table1[[#This Row],[Income]], 0)</f>
        <v>0</v>
      </c>
      <c r="BL57" s="9">
        <f ca="1">IF(Table1[[#This Row],[Profession]]="Teaching", Table1[[#This Row],[Income]], 0)</f>
        <v>0</v>
      </c>
      <c r="BM57" s="9">
        <f ca="1">IF(Table1[[#This Row],[Profession]]="IT", Table1[[#This Row],[Income]], 0)</f>
        <v>66822</v>
      </c>
      <c r="BN57" s="9">
        <f ca="1">IF(Table1[[#This Row],[Profession]]="General Work", Table1[[#This Row],[Income]], 0)</f>
        <v>0</v>
      </c>
      <c r="BO57" s="10">
        <f ca="1">IF(Table1[[#This Row],[Profession]]="Agriculture", Table1[[#This Row],[Income]], 0)</f>
        <v>0</v>
      </c>
      <c r="BQ57" s="8">
        <f ca="1">IF(Table1[[#This Row],[Value of debts ]]&gt;Table1[[#This Row],[Income]], 1, 0)</f>
        <v>1</v>
      </c>
      <c r="BR57" s="10"/>
      <c r="BT57">
        <f ca="1">IF(Table1[[#This Row],[Net Worth of person]]&gt;$BU$4, Table1[[#This Row],[Age]], 0)</f>
        <v>38</v>
      </c>
    </row>
    <row r="58" spans="1:72" x14ac:dyDescent="0.3">
      <c r="A58">
        <f t="shared" ca="1" si="0"/>
        <v>2</v>
      </c>
      <c r="B58" t="str">
        <f t="shared" ca="1" si="1"/>
        <v>Female</v>
      </c>
      <c r="C58">
        <f t="shared" ca="1" si="2"/>
        <v>27</v>
      </c>
      <c r="D58">
        <f t="shared" ca="1" si="3"/>
        <v>1</v>
      </c>
      <c r="E58" t="str">
        <f t="shared" ca="1" si="4"/>
        <v>Health</v>
      </c>
      <c r="F58">
        <f t="shared" ca="1" si="5"/>
        <v>1</v>
      </c>
      <c r="G58" t="str">
        <f t="shared" ca="1" si="6"/>
        <v>High School</v>
      </c>
      <c r="H58">
        <f t="shared" ca="1" si="7"/>
        <v>2</v>
      </c>
      <c r="I58">
        <f t="shared" ca="1" si="8"/>
        <v>1</v>
      </c>
      <c r="J58">
        <f t="shared" ca="1" si="9"/>
        <v>85658</v>
      </c>
      <c r="K58">
        <f t="shared" ca="1" si="10"/>
        <v>11</v>
      </c>
      <c r="L58" t="str">
        <f t="shared" ca="1" si="11"/>
        <v>Uttar Pradesh</v>
      </c>
      <c r="M58">
        <f t="shared" ca="1" si="12"/>
        <v>256974</v>
      </c>
      <c r="N58">
        <f t="shared" ca="1" si="13"/>
        <v>66255.268985532733</v>
      </c>
      <c r="O58">
        <f t="shared" ca="1" si="14"/>
        <v>54154.392624727028</v>
      </c>
      <c r="P58">
        <f t="shared" ca="1" si="15"/>
        <v>4449</v>
      </c>
      <c r="Q58">
        <f t="shared" ca="1" si="16"/>
        <v>40817.486006993626</v>
      </c>
      <c r="R58">
        <f t="shared" ca="1" si="17"/>
        <v>38495.487204273755</v>
      </c>
      <c r="S58">
        <f t="shared" ca="1" si="18"/>
        <v>349623.8798290008</v>
      </c>
      <c r="T58">
        <f t="shared" ca="1" si="19"/>
        <v>111521.75499252636</v>
      </c>
      <c r="U58">
        <f t="shared" ca="1" si="20"/>
        <v>238102.12483647442</v>
      </c>
      <c r="W58">
        <f t="shared" ca="1" si="21"/>
        <v>1</v>
      </c>
      <c r="AA58" s="1">
        <f ca="1">Table1[[#This Row],[Mortgage left]]/Table1[[#This Row],[Value of House]]</f>
        <v>0.25782868689257565</v>
      </c>
      <c r="AB58">
        <f t="shared" ca="1" si="22"/>
        <v>1</v>
      </c>
      <c r="AE58">
        <f ca="1">IF(Table1[[#This Row],[Gender]]="male", 1, 0)</f>
        <v>0</v>
      </c>
      <c r="AF58">
        <f ca="1">IF(Table1[[#This Row],[Gender]]="female", 1, 0)</f>
        <v>1</v>
      </c>
      <c r="AK58" s="8">
        <f ca="1">IF(Table1[[#This Row],[Profession]]="Teaching", 1, 0)</f>
        <v>0</v>
      </c>
      <c r="AL58" s="9">
        <f ca="1">IF(Table1[[#This Row],[Profession]]="Health", 1, 0)</f>
        <v>1</v>
      </c>
      <c r="AM58" s="9">
        <f ca="1">IF(Table1[[#This Row],[Profession]]="Construction", 1, 0)</f>
        <v>0</v>
      </c>
      <c r="AN58" s="9">
        <f ca="1">IF(Table1[[#This Row],[Profession]]="IT", 1, 0)</f>
        <v>0</v>
      </c>
      <c r="AO58" s="9">
        <f ca="1">IF(Table1[[#This Row],[Profession]]="Agriculture", 1, 0)</f>
        <v>0</v>
      </c>
      <c r="AP58" s="10">
        <f ca="1">IF(Table1[[#This Row],[Profession]]="General Work", 1, 0)</f>
        <v>0</v>
      </c>
      <c r="AS58">
        <f ca="1">Table1[[#This Row],[Value of Cars]]/Table1[[#This Row],[Number of Cars ]]</f>
        <v>54154.392624727028</v>
      </c>
      <c r="AU58" s="8">
        <f ca="1">IF(Table1[[#This Row],[State]]="Karnataka", Table1[[#This Row],[Income]], 0)</f>
        <v>0</v>
      </c>
      <c r="AV58" s="9">
        <f ca="1">IF(Table1[[#This Row],[State]]="Gujarat", Table1[[#This Row],[Income]], 0)</f>
        <v>0</v>
      </c>
      <c r="AW58" s="9">
        <f ca="1">IF(Table1[[#This Row],[State]]="Andhra Pradesh", Table1[[#This Row],[Income]], 0)</f>
        <v>0</v>
      </c>
      <c r="AX58" s="9">
        <f ca="1">IF(Table1[[#This Row],[State]]="Telangana", Table1[[#This Row],[Income]], 0)</f>
        <v>0</v>
      </c>
      <c r="AY58" s="9">
        <f ca="1">IF(Table1[[#This Row],[State]]="Madhya Pradesh", Table1[[#This Row],[Income]], 0)</f>
        <v>0</v>
      </c>
      <c r="AZ58" s="9">
        <f ca="1">IF(Table1[[#This Row],[State]]="Maharashtra", Table1[[#This Row],[Income]], 0)</f>
        <v>0</v>
      </c>
      <c r="BA58" s="9">
        <f ca="1">IF(Table1[[#This Row],[State]]="Punjab", Table1[[#This Row],[Income]], 0)</f>
        <v>0</v>
      </c>
      <c r="BB58" s="9">
        <f ca="1">IF(Table1[[#This Row],[State]]="Kerala", Table1[[#This Row],[Income]], 0)</f>
        <v>0</v>
      </c>
      <c r="BC58" s="9">
        <f ca="1">IF(Table1[[#This Row],[State]]="Tamil Nadu", Table1[[#This Row],[Income]], 0)</f>
        <v>0</v>
      </c>
      <c r="BD58" s="9">
        <f ca="1">IF(Table1[[#This Row],[State]]="Rajasthan", Table1[[#This Row],[Income]], 0)</f>
        <v>0</v>
      </c>
      <c r="BE58" s="9">
        <f ca="1">IF(Table1[[#This Row],[State]]="Uttar Pradesh", Table1[[#This Row],[Income]], 0)</f>
        <v>85658</v>
      </c>
      <c r="BF58" s="9">
        <f ca="1">IF(Table1[[#This Row],[State]]="Bihar", Table1[[#This Row],[Income]], 0)</f>
        <v>0</v>
      </c>
      <c r="BG58" s="9">
        <f ca="1">IF(Table1[[#This Row],[State]]="West Bengal", Table1[[#This Row],[Income]], 0)</f>
        <v>0</v>
      </c>
      <c r="BH58" s="10">
        <f ca="1">IF(Table1[[#This Row],[State]]="Goa", Table1[[#This Row],[Income]], 0)</f>
        <v>0</v>
      </c>
      <c r="BJ58" s="8">
        <f ca="1">IF(Table1[[#This Row],[Profession]]="Health", Table1[[#This Row],[Income]], 0)</f>
        <v>85658</v>
      </c>
      <c r="BK58" s="9">
        <f ca="1">IF(Table1[[#This Row],[Profession]]="Construction", Table1[[#This Row],[Income]], 0)</f>
        <v>0</v>
      </c>
      <c r="BL58" s="9">
        <f ca="1">IF(Table1[[#This Row],[Profession]]="Teaching", Table1[[#This Row],[Income]], 0)</f>
        <v>0</v>
      </c>
      <c r="BM58" s="9">
        <f ca="1">IF(Table1[[#This Row],[Profession]]="IT", Table1[[#This Row],[Income]], 0)</f>
        <v>0</v>
      </c>
      <c r="BN58" s="9">
        <f ca="1">IF(Table1[[#This Row],[Profession]]="General Work", Table1[[#This Row],[Income]], 0)</f>
        <v>0</v>
      </c>
      <c r="BO58" s="10">
        <f ca="1">IF(Table1[[#This Row],[Profession]]="Agriculture", Table1[[#This Row],[Income]], 0)</f>
        <v>0</v>
      </c>
      <c r="BQ58" s="8">
        <f ca="1">IF(Table1[[#This Row],[Value of debts ]]&gt;Table1[[#This Row],[Income]], 1, 0)</f>
        <v>1</v>
      </c>
      <c r="BR58" s="10"/>
      <c r="BT58">
        <f ca="1">IF(Table1[[#This Row],[Net Worth of person]]&gt;$BU$4, Table1[[#This Row],[Age]], 0)</f>
        <v>27</v>
      </c>
    </row>
    <row r="59" spans="1:72" x14ac:dyDescent="0.3">
      <c r="A59">
        <f t="shared" ca="1" si="0"/>
        <v>1</v>
      </c>
      <c r="B59" t="str">
        <f t="shared" ca="1" si="1"/>
        <v>Male</v>
      </c>
      <c r="C59">
        <f t="shared" ca="1" si="2"/>
        <v>36</v>
      </c>
      <c r="D59">
        <f t="shared" ca="1" si="3"/>
        <v>2</v>
      </c>
      <c r="E59" t="str">
        <f t="shared" ca="1" si="4"/>
        <v>Construction</v>
      </c>
      <c r="F59">
        <f t="shared" ca="1" si="5"/>
        <v>3</v>
      </c>
      <c r="G59" t="str">
        <f t="shared" ca="1" si="6"/>
        <v>University</v>
      </c>
      <c r="H59">
        <f t="shared" ca="1" si="7"/>
        <v>4</v>
      </c>
      <c r="I59">
        <f t="shared" ca="1" si="8"/>
        <v>3</v>
      </c>
      <c r="J59">
        <f t="shared" ca="1" si="9"/>
        <v>85408</v>
      </c>
      <c r="K59">
        <f t="shared" ca="1" si="10"/>
        <v>6</v>
      </c>
      <c r="L59" t="str">
        <f t="shared" ca="1" si="11"/>
        <v>Maharashtra</v>
      </c>
      <c r="M59">
        <f t="shared" ca="1" si="12"/>
        <v>256224</v>
      </c>
      <c r="N59">
        <f t="shared" ca="1" si="13"/>
        <v>113122.37200509899</v>
      </c>
      <c r="O59">
        <f t="shared" ca="1" si="14"/>
        <v>4215.1070932214197</v>
      </c>
      <c r="P59">
        <f t="shared" ca="1" si="15"/>
        <v>3795</v>
      </c>
      <c r="Q59">
        <f t="shared" ca="1" si="16"/>
        <v>159907.03492447044</v>
      </c>
      <c r="R59">
        <f t="shared" ca="1" si="17"/>
        <v>56884.353212879229</v>
      </c>
      <c r="S59">
        <f t="shared" ca="1" si="18"/>
        <v>317323.46030610066</v>
      </c>
      <c r="T59">
        <f t="shared" ca="1" si="19"/>
        <v>276824.40692956944</v>
      </c>
      <c r="U59">
        <f t="shared" ca="1" si="20"/>
        <v>40499.053376531228</v>
      </c>
      <c r="W59">
        <f t="shared" ca="1" si="21"/>
        <v>1</v>
      </c>
      <c r="AA59" s="1">
        <f ca="1">Table1[[#This Row],[Mortgage left]]/Table1[[#This Row],[Value of House]]</f>
        <v>0.4414979549343504</v>
      </c>
      <c r="AB59">
        <f t="shared" ca="1" si="22"/>
        <v>0</v>
      </c>
      <c r="AE59">
        <f ca="1">IF(Table1[[#This Row],[Gender]]="male", 1, 0)</f>
        <v>1</v>
      </c>
      <c r="AF59">
        <f ca="1">IF(Table1[[#This Row],[Gender]]="female", 1, 0)</f>
        <v>0</v>
      </c>
      <c r="AK59" s="8">
        <f ca="1">IF(Table1[[#This Row],[Profession]]="Teaching", 1, 0)</f>
        <v>0</v>
      </c>
      <c r="AL59" s="9">
        <f ca="1">IF(Table1[[#This Row],[Profession]]="Health", 1, 0)</f>
        <v>0</v>
      </c>
      <c r="AM59" s="9">
        <f ca="1">IF(Table1[[#This Row],[Profession]]="Construction", 1, 0)</f>
        <v>1</v>
      </c>
      <c r="AN59" s="9">
        <f ca="1">IF(Table1[[#This Row],[Profession]]="IT", 1, 0)</f>
        <v>0</v>
      </c>
      <c r="AO59" s="9">
        <f ca="1">IF(Table1[[#This Row],[Profession]]="Agriculture", 1, 0)</f>
        <v>0</v>
      </c>
      <c r="AP59" s="10">
        <f ca="1">IF(Table1[[#This Row],[Profession]]="General Work", 1, 0)</f>
        <v>0</v>
      </c>
      <c r="AS59">
        <f ca="1">Table1[[#This Row],[Value of Cars]]/Table1[[#This Row],[Number of Cars ]]</f>
        <v>1405.0356977404733</v>
      </c>
      <c r="AU59" s="8">
        <f ca="1">IF(Table1[[#This Row],[State]]="Karnataka", Table1[[#This Row],[Income]], 0)</f>
        <v>0</v>
      </c>
      <c r="AV59" s="9">
        <f ca="1">IF(Table1[[#This Row],[State]]="Gujarat", Table1[[#This Row],[Income]], 0)</f>
        <v>0</v>
      </c>
      <c r="AW59" s="9">
        <f ca="1">IF(Table1[[#This Row],[State]]="Andhra Pradesh", Table1[[#This Row],[Income]], 0)</f>
        <v>0</v>
      </c>
      <c r="AX59" s="9">
        <f ca="1">IF(Table1[[#This Row],[State]]="Telangana", Table1[[#This Row],[Income]], 0)</f>
        <v>0</v>
      </c>
      <c r="AY59" s="9">
        <f ca="1">IF(Table1[[#This Row],[State]]="Madhya Pradesh", Table1[[#This Row],[Income]], 0)</f>
        <v>0</v>
      </c>
      <c r="AZ59" s="9">
        <f ca="1">IF(Table1[[#This Row],[State]]="Maharashtra", Table1[[#This Row],[Income]], 0)</f>
        <v>85408</v>
      </c>
      <c r="BA59" s="9">
        <f ca="1">IF(Table1[[#This Row],[State]]="Punjab", Table1[[#This Row],[Income]], 0)</f>
        <v>0</v>
      </c>
      <c r="BB59" s="9">
        <f ca="1">IF(Table1[[#This Row],[State]]="Kerala", Table1[[#This Row],[Income]], 0)</f>
        <v>0</v>
      </c>
      <c r="BC59" s="9">
        <f ca="1">IF(Table1[[#This Row],[State]]="Tamil Nadu", Table1[[#This Row],[Income]], 0)</f>
        <v>0</v>
      </c>
      <c r="BD59" s="9">
        <f ca="1">IF(Table1[[#This Row],[State]]="Rajasthan", Table1[[#This Row],[Income]], 0)</f>
        <v>0</v>
      </c>
      <c r="BE59" s="9">
        <f ca="1">IF(Table1[[#This Row],[State]]="Uttar Pradesh", Table1[[#This Row],[Income]], 0)</f>
        <v>0</v>
      </c>
      <c r="BF59" s="9">
        <f ca="1">IF(Table1[[#This Row],[State]]="Bihar", Table1[[#This Row],[Income]], 0)</f>
        <v>0</v>
      </c>
      <c r="BG59" s="9">
        <f ca="1">IF(Table1[[#This Row],[State]]="West Bengal", Table1[[#This Row],[Income]], 0)</f>
        <v>0</v>
      </c>
      <c r="BH59" s="10">
        <f ca="1">IF(Table1[[#This Row],[State]]="Goa", Table1[[#This Row],[Income]], 0)</f>
        <v>0</v>
      </c>
      <c r="BJ59" s="8">
        <f ca="1">IF(Table1[[#This Row],[Profession]]="Health", Table1[[#This Row],[Income]], 0)</f>
        <v>0</v>
      </c>
      <c r="BK59" s="9">
        <f ca="1">IF(Table1[[#This Row],[Profession]]="Construction", Table1[[#This Row],[Income]], 0)</f>
        <v>85408</v>
      </c>
      <c r="BL59" s="9">
        <f ca="1">IF(Table1[[#This Row],[Profession]]="Teaching", Table1[[#This Row],[Income]], 0)</f>
        <v>0</v>
      </c>
      <c r="BM59" s="9">
        <f ca="1">IF(Table1[[#This Row],[Profession]]="IT", Table1[[#This Row],[Income]], 0)</f>
        <v>0</v>
      </c>
      <c r="BN59" s="9">
        <f ca="1">IF(Table1[[#This Row],[Profession]]="General Work", Table1[[#This Row],[Income]], 0)</f>
        <v>0</v>
      </c>
      <c r="BO59" s="10">
        <f ca="1">IF(Table1[[#This Row],[Profession]]="Agriculture", Table1[[#This Row],[Income]], 0)</f>
        <v>0</v>
      </c>
      <c r="BQ59" s="8">
        <f ca="1">IF(Table1[[#This Row],[Value of debts ]]&gt;Table1[[#This Row],[Income]], 1, 0)</f>
        <v>1</v>
      </c>
      <c r="BR59" s="10"/>
      <c r="BT59">
        <f ca="1">IF(Table1[[#This Row],[Net Worth of person]]&gt;$BU$4, Table1[[#This Row],[Age]], 0)</f>
        <v>0</v>
      </c>
    </row>
    <row r="60" spans="1:72" x14ac:dyDescent="0.3">
      <c r="A60">
        <f t="shared" ca="1" si="0"/>
        <v>2</v>
      </c>
      <c r="B60" t="str">
        <f t="shared" ca="1" si="1"/>
        <v>Female</v>
      </c>
      <c r="C60">
        <f t="shared" ca="1" si="2"/>
        <v>39</v>
      </c>
      <c r="D60">
        <f t="shared" ca="1" si="3"/>
        <v>2</v>
      </c>
      <c r="E60" t="str">
        <f t="shared" ca="1" si="4"/>
        <v>Construction</v>
      </c>
      <c r="F60">
        <f t="shared" ca="1" si="5"/>
        <v>1</v>
      </c>
      <c r="G60" t="str">
        <f t="shared" ca="1" si="6"/>
        <v>High School</v>
      </c>
      <c r="H60">
        <f t="shared" ca="1" si="7"/>
        <v>0</v>
      </c>
      <c r="I60">
        <f t="shared" ca="1" si="8"/>
        <v>1</v>
      </c>
      <c r="J60">
        <f t="shared" ca="1" si="9"/>
        <v>84215</v>
      </c>
      <c r="K60">
        <f t="shared" ca="1" si="10"/>
        <v>3</v>
      </c>
      <c r="L60" t="str">
        <f t="shared" ca="1" si="11"/>
        <v>Andhra Pradesh</v>
      </c>
      <c r="M60">
        <f t="shared" ca="1" si="12"/>
        <v>505290</v>
      </c>
      <c r="N60">
        <f t="shared" ca="1" si="13"/>
        <v>96715.679979145018</v>
      </c>
      <c r="O60">
        <f t="shared" ca="1" si="14"/>
        <v>44699.699414914387</v>
      </c>
      <c r="P60">
        <f t="shared" ca="1" si="15"/>
        <v>19926</v>
      </c>
      <c r="Q60">
        <f t="shared" ca="1" si="16"/>
        <v>42681.516385087831</v>
      </c>
      <c r="R60">
        <f t="shared" ca="1" si="17"/>
        <v>23104.532832656667</v>
      </c>
      <c r="S60">
        <f t="shared" ca="1" si="18"/>
        <v>573094.232247571</v>
      </c>
      <c r="T60">
        <f t="shared" ca="1" si="19"/>
        <v>159323.19636423286</v>
      </c>
      <c r="U60">
        <f t="shared" ca="1" si="20"/>
        <v>413771.03588333813</v>
      </c>
      <c r="W60">
        <f t="shared" ca="1" si="21"/>
        <v>1</v>
      </c>
      <c r="AA60" s="1">
        <f ca="1">Table1[[#This Row],[Mortgage left]]/Table1[[#This Row],[Value of House]]</f>
        <v>0.19140628150001981</v>
      </c>
      <c r="AB60">
        <f t="shared" ca="1" si="22"/>
        <v>1</v>
      </c>
      <c r="AE60">
        <f ca="1">IF(Table1[[#This Row],[Gender]]="male", 1, 0)</f>
        <v>0</v>
      </c>
      <c r="AF60">
        <f ca="1">IF(Table1[[#This Row],[Gender]]="female", 1, 0)</f>
        <v>1</v>
      </c>
      <c r="AK60" s="8">
        <f ca="1">IF(Table1[[#This Row],[Profession]]="Teaching", 1, 0)</f>
        <v>0</v>
      </c>
      <c r="AL60" s="9">
        <f ca="1">IF(Table1[[#This Row],[Profession]]="Health", 1, 0)</f>
        <v>0</v>
      </c>
      <c r="AM60" s="9">
        <f ca="1">IF(Table1[[#This Row],[Profession]]="Construction", 1, 0)</f>
        <v>1</v>
      </c>
      <c r="AN60" s="9">
        <f ca="1">IF(Table1[[#This Row],[Profession]]="IT", 1, 0)</f>
        <v>0</v>
      </c>
      <c r="AO60" s="9">
        <f ca="1">IF(Table1[[#This Row],[Profession]]="Agriculture", 1, 0)</f>
        <v>0</v>
      </c>
      <c r="AP60" s="10">
        <f ca="1">IF(Table1[[#This Row],[Profession]]="General Work", 1, 0)</f>
        <v>0</v>
      </c>
      <c r="AS60">
        <f ca="1">Table1[[#This Row],[Value of Cars]]/Table1[[#This Row],[Number of Cars ]]</f>
        <v>44699.699414914387</v>
      </c>
      <c r="AU60" s="8">
        <f ca="1">IF(Table1[[#This Row],[State]]="Karnataka", Table1[[#This Row],[Income]], 0)</f>
        <v>0</v>
      </c>
      <c r="AV60" s="9">
        <f ca="1">IF(Table1[[#This Row],[State]]="Gujarat", Table1[[#This Row],[Income]], 0)</f>
        <v>0</v>
      </c>
      <c r="AW60" s="9">
        <f ca="1">IF(Table1[[#This Row],[State]]="Andhra Pradesh", Table1[[#This Row],[Income]], 0)</f>
        <v>84215</v>
      </c>
      <c r="AX60" s="9">
        <f ca="1">IF(Table1[[#This Row],[State]]="Telangana", Table1[[#This Row],[Income]], 0)</f>
        <v>0</v>
      </c>
      <c r="AY60" s="9">
        <f ca="1">IF(Table1[[#This Row],[State]]="Madhya Pradesh", Table1[[#This Row],[Income]], 0)</f>
        <v>0</v>
      </c>
      <c r="AZ60" s="9">
        <f ca="1">IF(Table1[[#This Row],[State]]="Maharashtra", Table1[[#This Row],[Income]], 0)</f>
        <v>0</v>
      </c>
      <c r="BA60" s="9">
        <f ca="1">IF(Table1[[#This Row],[State]]="Punjab", Table1[[#This Row],[Income]], 0)</f>
        <v>0</v>
      </c>
      <c r="BB60" s="9">
        <f ca="1">IF(Table1[[#This Row],[State]]="Kerala", Table1[[#This Row],[Income]], 0)</f>
        <v>0</v>
      </c>
      <c r="BC60" s="9">
        <f ca="1">IF(Table1[[#This Row],[State]]="Tamil Nadu", Table1[[#This Row],[Income]], 0)</f>
        <v>0</v>
      </c>
      <c r="BD60" s="9">
        <f ca="1">IF(Table1[[#This Row],[State]]="Rajasthan", Table1[[#This Row],[Income]], 0)</f>
        <v>0</v>
      </c>
      <c r="BE60" s="9">
        <f ca="1">IF(Table1[[#This Row],[State]]="Uttar Pradesh", Table1[[#This Row],[Income]], 0)</f>
        <v>0</v>
      </c>
      <c r="BF60" s="9">
        <f ca="1">IF(Table1[[#This Row],[State]]="Bihar", Table1[[#This Row],[Income]], 0)</f>
        <v>0</v>
      </c>
      <c r="BG60" s="9">
        <f ca="1">IF(Table1[[#This Row],[State]]="West Bengal", Table1[[#This Row],[Income]], 0)</f>
        <v>0</v>
      </c>
      <c r="BH60" s="10">
        <f ca="1">IF(Table1[[#This Row],[State]]="Goa", Table1[[#This Row],[Income]], 0)</f>
        <v>0</v>
      </c>
      <c r="BJ60" s="8">
        <f ca="1">IF(Table1[[#This Row],[Profession]]="Health", Table1[[#This Row],[Income]], 0)</f>
        <v>0</v>
      </c>
      <c r="BK60" s="9">
        <f ca="1">IF(Table1[[#This Row],[Profession]]="Construction", Table1[[#This Row],[Income]], 0)</f>
        <v>84215</v>
      </c>
      <c r="BL60" s="9">
        <f ca="1">IF(Table1[[#This Row],[Profession]]="Teaching", Table1[[#This Row],[Income]], 0)</f>
        <v>0</v>
      </c>
      <c r="BM60" s="9">
        <f ca="1">IF(Table1[[#This Row],[Profession]]="IT", Table1[[#This Row],[Income]], 0)</f>
        <v>0</v>
      </c>
      <c r="BN60" s="9">
        <f ca="1">IF(Table1[[#This Row],[Profession]]="General Work", Table1[[#This Row],[Income]], 0)</f>
        <v>0</v>
      </c>
      <c r="BO60" s="10">
        <f ca="1">IF(Table1[[#This Row],[Profession]]="Agriculture", Table1[[#This Row],[Income]], 0)</f>
        <v>0</v>
      </c>
      <c r="BQ60" s="8">
        <f ca="1">IF(Table1[[#This Row],[Value of debts ]]&gt;Table1[[#This Row],[Income]], 1, 0)</f>
        <v>1</v>
      </c>
      <c r="BR60" s="10"/>
      <c r="BT60">
        <f ca="1">IF(Table1[[#This Row],[Net Worth of person]]&gt;$BU$4, Table1[[#This Row],[Age]], 0)</f>
        <v>39</v>
      </c>
    </row>
    <row r="61" spans="1:72" x14ac:dyDescent="0.3">
      <c r="A61">
        <f t="shared" ca="1" si="0"/>
        <v>2</v>
      </c>
      <c r="B61" t="str">
        <f t="shared" ca="1" si="1"/>
        <v>Female</v>
      </c>
      <c r="C61">
        <f t="shared" ca="1" si="2"/>
        <v>42</v>
      </c>
      <c r="D61">
        <f t="shared" ca="1" si="3"/>
        <v>5</v>
      </c>
      <c r="E61" t="str">
        <f t="shared" ca="1" si="4"/>
        <v>General Work</v>
      </c>
      <c r="F61">
        <f t="shared" ca="1" si="5"/>
        <v>3</v>
      </c>
      <c r="G61" t="str">
        <f t="shared" ca="1" si="6"/>
        <v>University</v>
      </c>
      <c r="H61">
        <f t="shared" ca="1" si="7"/>
        <v>2</v>
      </c>
      <c r="I61">
        <f t="shared" ca="1" si="8"/>
        <v>3</v>
      </c>
      <c r="J61">
        <f t="shared" ca="1" si="9"/>
        <v>78671</v>
      </c>
      <c r="K61">
        <f t="shared" ca="1" si="10"/>
        <v>10</v>
      </c>
      <c r="L61" t="str">
        <f t="shared" ca="1" si="11"/>
        <v>Rajasthan</v>
      </c>
      <c r="M61">
        <f t="shared" ca="1" si="12"/>
        <v>314684</v>
      </c>
      <c r="N61">
        <f t="shared" ca="1" si="13"/>
        <v>299830.86215207586</v>
      </c>
      <c r="O61">
        <f t="shared" ca="1" si="14"/>
        <v>36083.850777905689</v>
      </c>
      <c r="P61">
        <f t="shared" ca="1" si="15"/>
        <v>2013</v>
      </c>
      <c r="Q61">
        <f t="shared" ca="1" si="16"/>
        <v>134267.43585622939</v>
      </c>
      <c r="R61">
        <f t="shared" ca="1" si="17"/>
        <v>33355.650152159404</v>
      </c>
      <c r="S61">
        <f t="shared" ca="1" si="18"/>
        <v>384123.50093006506</v>
      </c>
      <c r="T61">
        <f t="shared" ca="1" si="19"/>
        <v>436111.29800830525</v>
      </c>
      <c r="U61">
        <f t="shared" ca="1" si="20"/>
        <v>-51987.797078240197</v>
      </c>
      <c r="W61">
        <f t="shared" ca="1" si="21"/>
        <v>1</v>
      </c>
      <c r="AA61" s="1">
        <f ca="1">Table1[[#This Row],[Mortgage left]]/Table1[[#This Row],[Value of House]]</f>
        <v>0.9527998314247812</v>
      </c>
      <c r="AB61">
        <f t="shared" ca="1" si="22"/>
        <v>0</v>
      </c>
      <c r="AE61">
        <f ca="1">IF(Table1[[#This Row],[Gender]]="male", 1, 0)</f>
        <v>0</v>
      </c>
      <c r="AF61">
        <f ca="1">IF(Table1[[#This Row],[Gender]]="female", 1, 0)</f>
        <v>1</v>
      </c>
      <c r="AK61" s="8">
        <f ca="1">IF(Table1[[#This Row],[Profession]]="Teaching", 1, 0)</f>
        <v>0</v>
      </c>
      <c r="AL61" s="9">
        <f ca="1">IF(Table1[[#This Row],[Profession]]="Health", 1, 0)</f>
        <v>0</v>
      </c>
      <c r="AM61" s="9">
        <f ca="1">IF(Table1[[#This Row],[Profession]]="Construction", 1, 0)</f>
        <v>0</v>
      </c>
      <c r="AN61" s="9">
        <f ca="1">IF(Table1[[#This Row],[Profession]]="IT", 1, 0)</f>
        <v>0</v>
      </c>
      <c r="AO61" s="9">
        <f ca="1">IF(Table1[[#This Row],[Profession]]="Agriculture", 1, 0)</f>
        <v>0</v>
      </c>
      <c r="AP61" s="10">
        <f ca="1">IF(Table1[[#This Row],[Profession]]="General Work", 1, 0)</f>
        <v>1</v>
      </c>
      <c r="AS61">
        <f ca="1">Table1[[#This Row],[Value of Cars]]/Table1[[#This Row],[Number of Cars ]]</f>
        <v>12027.950259301897</v>
      </c>
      <c r="AU61" s="8">
        <f ca="1">IF(Table1[[#This Row],[State]]="Karnataka", Table1[[#This Row],[Income]], 0)</f>
        <v>0</v>
      </c>
      <c r="AV61" s="9">
        <f ca="1">IF(Table1[[#This Row],[State]]="Gujarat", Table1[[#This Row],[Income]], 0)</f>
        <v>0</v>
      </c>
      <c r="AW61" s="9">
        <f ca="1">IF(Table1[[#This Row],[State]]="Andhra Pradesh", Table1[[#This Row],[Income]], 0)</f>
        <v>0</v>
      </c>
      <c r="AX61" s="9">
        <f ca="1">IF(Table1[[#This Row],[State]]="Telangana", Table1[[#This Row],[Income]], 0)</f>
        <v>0</v>
      </c>
      <c r="AY61" s="9">
        <f ca="1">IF(Table1[[#This Row],[State]]="Madhya Pradesh", Table1[[#This Row],[Income]], 0)</f>
        <v>0</v>
      </c>
      <c r="AZ61" s="9">
        <f ca="1">IF(Table1[[#This Row],[State]]="Maharashtra", Table1[[#This Row],[Income]], 0)</f>
        <v>0</v>
      </c>
      <c r="BA61" s="9">
        <f ca="1">IF(Table1[[#This Row],[State]]="Punjab", Table1[[#This Row],[Income]], 0)</f>
        <v>0</v>
      </c>
      <c r="BB61" s="9">
        <f ca="1">IF(Table1[[#This Row],[State]]="Kerala", Table1[[#This Row],[Income]], 0)</f>
        <v>0</v>
      </c>
      <c r="BC61" s="9">
        <f ca="1">IF(Table1[[#This Row],[State]]="Tamil Nadu", Table1[[#This Row],[Income]], 0)</f>
        <v>0</v>
      </c>
      <c r="BD61" s="9">
        <f ca="1">IF(Table1[[#This Row],[State]]="Rajasthan", Table1[[#This Row],[Income]], 0)</f>
        <v>78671</v>
      </c>
      <c r="BE61" s="9">
        <f ca="1">IF(Table1[[#This Row],[State]]="Uttar Pradesh", Table1[[#This Row],[Income]], 0)</f>
        <v>0</v>
      </c>
      <c r="BF61" s="9">
        <f ca="1">IF(Table1[[#This Row],[State]]="Bihar", Table1[[#This Row],[Income]], 0)</f>
        <v>0</v>
      </c>
      <c r="BG61" s="9">
        <f ca="1">IF(Table1[[#This Row],[State]]="West Bengal", Table1[[#This Row],[Income]], 0)</f>
        <v>0</v>
      </c>
      <c r="BH61" s="10">
        <f ca="1">IF(Table1[[#This Row],[State]]="Goa", Table1[[#This Row],[Income]], 0)</f>
        <v>0</v>
      </c>
      <c r="BJ61" s="8">
        <f ca="1">IF(Table1[[#This Row],[Profession]]="Health", Table1[[#This Row],[Income]], 0)</f>
        <v>0</v>
      </c>
      <c r="BK61" s="9">
        <f ca="1">IF(Table1[[#This Row],[Profession]]="Construction", Table1[[#This Row],[Income]], 0)</f>
        <v>0</v>
      </c>
      <c r="BL61" s="9">
        <f ca="1">IF(Table1[[#This Row],[Profession]]="Teaching", Table1[[#This Row],[Income]], 0)</f>
        <v>0</v>
      </c>
      <c r="BM61" s="9">
        <f ca="1">IF(Table1[[#This Row],[Profession]]="IT", Table1[[#This Row],[Income]], 0)</f>
        <v>0</v>
      </c>
      <c r="BN61" s="9">
        <f ca="1">IF(Table1[[#This Row],[Profession]]="General Work", Table1[[#This Row],[Income]], 0)</f>
        <v>78671</v>
      </c>
      <c r="BO61" s="10">
        <f ca="1">IF(Table1[[#This Row],[Profession]]="Agriculture", Table1[[#This Row],[Income]], 0)</f>
        <v>0</v>
      </c>
      <c r="BQ61" s="8">
        <f ca="1">IF(Table1[[#This Row],[Value of debts ]]&gt;Table1[[#This Row],[Income]], 1, 0)</f>
        <v>1</v>
      </c>
      <c r="BR61" s="10"/>
      <c r="BT61">
        <f ca="1">IF(Table1[[#This Row],[Net Worth of person]]&gt;$BU$4, Table1[[#This Row],[Age]], 0)</f>
        <v>0</v>
      </c>
    </row>
    <row r="62" spans="1:72" x14ac:dyDescent="0.3">
      <c r="A62">
        <f t="shared" ca="1" si="0"/>
        <v>1</v>
      </c>
      <c r="B62" t="str">
        <f t="shared" ca="1" si="1"/>
        <v>Male</v>
      </c>
      <c r="C62">
        <f t="shared" ca="1" si="2"/>
        <v>40</v>
      </c>
      <c r="D62">
        <f t="shared" ca="1" si="3"/>
        <v>6</v>
      </c>
      <c r="E62" t="str">
        <f t="shared" ca="1" si="4"/>
        <v>Agriculture</v>
      </c>
      <c r="F62">
        <f t="shared" ca="1" si="5"/>
        <v>5</v>
      </c>
      <c r="G62" t="str">
        <f t="shared" ca="1" si="6"/>
        <v>Other</v>
      </c>
      <c r="H62">
        <f t="shared" ca="1" si="7"/>
        <v>2</v>
      </c>
      <c r="I62">
        <f t="shared" ca="1" si="8"/>
        <v>2</v>
      </c>
      <c r="J62">
        <f t="shared" ca="1" si="9"/>
        <v>35096</v>
      </c>
      <c r="K62">
        <f t="shared" ca="1" si="10"/>
        <v>2</v>
      </c>
      <c r="L62" t="str">
        <f t="shared" ca="1" si="11"/>
        <v>Gujarat</v>
      </c>
      <c r="M62">
        <f t="shared" ca="1" si="12"/>
        <v>175480</v>
      </c>
      <c r="N62">
        <f t="shared" ca="1" si="13"/>
        <v>15883.82042195792</v>
      </c>
      <c r="O62">
        <f t="shared" ca="1" si="14"/>
        <v>12213.876448984245</v>
      </c>
      <c r="P62">
        <f t="shared" ca="1" si="15"/>
        <v>4489</v>
      </c>
      <c r="Q62">
        <f t="shared" ca="1" si="16"/>
        <v>61663.997134711157</v>
      </c>
      <c r="R62">
        <f t="shared" ca="1" si="17"/>
        <v>41142.177122907822</v>
      </c>
      <c r="S62">
        <f t="shared" ca="1" si="18"/>
        <v>228836.05357189209</v>
      </c>
      <c r="T62">
        <f t="shared" ca="1" si="19"/>
        <v>82036.817556669077</v>
      </c>
      <c r="U62">
        <f t="shared" ca="1" si="20"/>
        <v>146799.23601522302</v>
      </c>
      <c r="W62">
        <f t="shared" ca="1" si="21"/>
        <v>1</v>
      </c>
      <c r="AA62" s="1">
        <f ca="1">Table1[[#This Row],[Mortgage left]]/Table1[[#This Row],[Value of House]]</f>
        <v>9.0516414531330747E-2</v>
      </c>
      <c r="AB62">
        <f t="shared" ca="1" si="22"/>
        <v>1</v>
      </c>
      <c r="AE62">
        <f ca="1">IF(Table1[[#This Row],[Gender]]="male", 1, 0)</f>
        <v>1</v>
      </c>
      <c r="AF62">
        <f ca="1">IF(Table1[[#This Row],[Gender]]="female", 1, 0)</f>
        <v>0</v>
      </c>
      <c r="AK62" s="8">
        <f ca="1">IF(Table1[[#This Row],[Profession]]="Teaching", 1, 0)</f>
        <v>0</v>
      </c>
      <c r="AL62" s="9">
        <f ca="1">IF(Table1[[#This Row],[Profession]]="Health", 1, 0)</f>
        <v>0</v>
      </c>
      <c r="AM62" s="9">
        <f ca="1">IF(Table1[[#This Row],[Profession]]="Construction", 1, 0)</f>
        <v>0</v>
      </c>
      <c r="AN62" s="9">
        <f ca="1">IF(Table1[[#This Row],[Profession]]="IT", 1, 0)</f>
        <v>0</v>
      </c>
      <c r="AO62" s="9">
        <f ca="1">IF(Table1[[#This Row],[Profession]]="Agriculture", 1, 0)</f>
        <v>1</v>
      </c>
      <c r="AP62" s="10">
        <f ca="1">IF(Table1[[#This Row],[Profession]]="General Work", 1, 0)</f>
        <v>0</v>
      </c>
      <c r="AS62">
        <f ca="1">Table1[[#This Row],[Value of Cars]]/Table1[[#This Row],[Number of Cars ]]</f>
        <v>6106.9382244921226</v>
      </c>
      <c r="AU62" s="8">
        <f ca="1">IF(Table1[[#This Row],[State]]="Karnataka", Table1[[#This Row],[Income]], 0)</f>
        <v>0</v>
      </c>
      <c r="AV62" s="9">
        <f ca="1">IF(Table1[[#This Row],[State]]="Gujarat", Table1[[#This Row],[Income]], 0)</f>
        <v>35096</v>
      </c>
      <c r="AW62" s="9">
        <f ca="1">IF(Table1[[#This Row],[State]]="Andhra Pradesh", Table1[[#This Row],[Income]], 0)</f>
        <v>0</v>
      </c>
      <c r="AX62" s="9">
        <f ca="1">IF(Table1[[#This Row],[State]]="Telangana", Table1[[#This Row],[Income]], 0)</f>
        <v>0</v>
      </c>
      <c r="AY62" s="9">
        <f ca="1">IF(Table1[[#This Row],[State]]="Madhya Pradesh", Table1[[#This Row],[Income]], 0)</f>
        <v>0</v>
      </c>
      <c r="AZ62" s="9">
        <f ca="1">IF(Table1[[#This Row],[State]]="Maharashtra", Table1[[#This Row],[Income]], 0)</f>
        <v>0</v>
      </c>
      <c r="BA62" s="9">
        <f ca="1">IF(Table1[[#This Row],[State]]="Punjab", Table1[[#This Row],[Income]], 0)</f>
        <v>0</v>
      </c>
      <c r="BB62" s="9">
        <f ca="1">IF(Table1[[#This Row],[State]]="Kerala", Table1[[#This Row],[Income]], 0)</f>
        <v>0</v>
      </c>
      <c r="BC62" s="9">
        <f ca="1">IF(Table1[[#This Row],[State]]="Tamil Nadu", Table1[[#This Row],[Income]], 0)</f>
        <v>0</v>
      </c>
      <c r="BD62" s="9">
        <f ca="1">IF(Table1[[#This Row],[State]]="Rajasthan", Table1[[#This Row],[Income]], 0)</f>
        <v>0</v>
      </c>
      <c r="BE62" s="9">
        <f ca="1">IF(Table1[[#This Row],[State]]="Uttar Pradesh", Table1[[#This Row],[Income]], 0)</f>
        <v>0</v>
      </c>
      <c r="BF62" s="9">
        <f ca="1">IF(Table1[[#This Row],[State]]="Bihar", Table1[[#This Row],[Income]], 0)</f>
        <v>0</v>
      </c>
      <c r="BG62" s="9">
        <f ca="1">IF(Table1[[#This Row],[State]]="West Bengal", Table1[[#This Row],[Income]], 0)</f>
        <v>0</v>
      </c>
      <c r="BH62" s="10">
        <f ca="1">IF(Table1[[#This Row],[State]]="Goa", Table1[[#This Row],[Income]], 0)</f>
        <v>0</v>
      </c>
      <c r="BJ62" s="8">
        <f ca="1">IF(Table1[[#This Row],[Profession]]="Health", Table1[[#This Row],[Income]], 0)</f>
        <v>0</v>
      </c>
      <c r="BK62" s="9">
        <f ca="1">IF(Table1[[#This Row],[Profession]]="Construction", Table1[[#This Row],[Income]], 0)</f>
        <v>0</v>
      </c>
      <c r="BL62" s="9">
        <f ca="1">IF(Table1[[#This Row],[Profession]]="Teaching", Table1[[#This Row],[Income]], 0)</f>
        <v>0</v>
      </c>
      <c r="BM62" s="9">
        <f ca="1">IF(Table1[[#This Row],[Profession]]="IT", Table1[[#This Row],[Income]], 0)</f>
        <v>0</v>
      </c>
      <c r="BN62" s="9">
        <f ca="1">IF(Table1[[#This Row],[Profession]]="General Work", Table1[[#This Row],[Income]], 0)</f>
        <v>0</v>
      </c>
      <c r="BO62" s="10">
        <f ca="1">IF(Table1[[#This Row],[Profession]]="Agriculture", Table1[[#This Row],[Income]], 0)</f>
        <v>35096</v>
      </c>
      <c r="BQ62" s="8">
        <f ca="1">IF(Table1[[#This Row],[Value of debts ]]&gt;Table1[[#This Row],[Income]], 1, 0)</f>
        <v>1</v>
      </c>
      <c r="BR62" s="10"/>
      <c r="BT62">
        <f ca="1">IF(Table1[[#This Row],[Net Worth of person]]&gt;$BU$4, Table1[[#This Row],[Age]], 0)</f>
        <v>40</v>
      </c>
    </row>
    <row r="63" spans="1:72" x14ac:dyDescent="0.3">
      <c r="A63">
        <f t="shared" ca="1" si="0"/>
        <v>2</v>
      </c>
      <c r="B63" t="str">
        <f t="shared" ca="1" si="1"/>
        <v>Female</v>
      </c>
      <c r="C63">
        <f t="shared" ca="1" si="2"/>
        <v>29</v>
      </c>
      <c r="D63">
        <f t="shared" ca="1" si="3"/>
        <v>1</v>
      </c>
      <c r="E63" t="str">
        <f t="shared" ca="1" si="4"/>
        <v>Health</v>
      </c>
      <c r="F63">
        <f t="shared" ca="1" si="5"/>
        <v>4</v>
      </c>
      <c r="G63" t="str">
        <f t="shared" ca="1" si="6"/>
        <v>Technical</v>
      </c>
      <c r="H63">
        <f t="shared" ca="1" si="7"/>
        <v>0</v>
      </c>
      <c r="I63">
        <f t="shared" ca="1" si="8"/>
        <v>2</v>
      </c>
      <c r="J63">
        <f t="shared" ca="1" si="9"/>
        <v>47018</v>
      </c>
      <c r="K63">
        <f t="shared" ca="1" si="10"/>
        <v>5</v>
      </c>
      <c r="L63" t="str">
        <f t="shared" ca="1" si="11"/>
        <v>Madhya Pradesh</v>
      </c>
      <c r="M63">
        <f t="shared" ca="1" si="12"/>
        <v>141054</v>
      </c>
      <c r="N63">
        <f t="shared" ca="1" si="13"/>
        <v>14719.989578605075</v>
      </c>
      <c r="O63">
        <f t="shared" ca="1" si="14"/>
        <v>58039.16022042025</v>
      </c>
      <c r="P63">
        <f t="shared" ca="1" si="15"/>
        <v>50395</v>
      </c>
      <c r="Q63">
        <f t="shared" ca="1" si="16"/>
        <v>39864.064848017668</v>
      </c>
      <c r="R63">
        <f t="shared" ca="1" si="17"/>
        <v>54043.87684367397</v>
      </c>
      <c r="S63">
        <f t="shared" ca="1" si="18"/>
        <v>253137.03706409421</v>
      </c>
      <c r="T63">
        <f t="shared" ca="1" si="19"/>
        <v>104979.05442662275</v>
      </c>
      <c r="U63">
        <f t="shared" ca="1" si="20"/>
        <v>148157.98263747146</v>
      </c>
      <c r="W63">
        <f t="shared" ca="1" si="21"/>
        <v>1</v>
      </c>
      <c r="AA63" s="1">
        <f ca="1">Table1[[#This Row],[Mortgage left]]/Table1[[#This Row],[Value of House]]</f>
        <v>0.10435712265235353</v>
      </c>
      <c r="AB63">
        <f t="shared" ca="1" si="22"/>
        <v>1</v>
      </c>
      <c r="AE63">
        <f ca="1">IF(Table1[[#This Row],[Gender]]="male", 1, 0)</f>
        <v>0</v>
      </c>
      <c r="AF63">
        <f ca="1">IF(Table1[[#This Row],[Gender]]="female", 1, 0)</f>
        <v>1</v>
      </c>
      <c r="AK63" s="8">
        <f ca="1">IF(Table1[[#This Row],[Profession]]="Teaching", 1, 0)</f>
        <v>0</v>
      </c>
      <c r="AL63" s="9">
        <f ca="1">IF(Table1[[#This Row],[Profession]]="Health", 1, 0)</f>
        <v>1</v>
      </c>
      <c r="AM63" s="9">
        <f ca="1">IF(Table1[[#This Row],[Profession]]="Construction", 1, 0)</f>
        <v>0</v>
      </c>
      <c r="AN63" s="9">
        <f ca="1">IF(Table1[[#This Row],[Profession]]="IT", 1, 0)</f>
        <v>0</v>
      </c>
      <c r="AO63" s="9">
        <f ca="1">IF(Table1[[#This Row],[Profession]]="Agriculture", 1, 0)</f>
        <v>0</v>
      </c>
      <c r="AP63" s="10">
        <f ca="1">IF(Table1[[#This Row],[Profession]]="General Work", 1, 0)</f>
        <v>0</v>
      </c>
      <c r="AS63">
        <f ca="1">Table1[[#This Row],[Value of Cars]]/Table1[[#This Row],[Number of Cars ]]</f>
        <v>29019.580110210125</v>
      </c>
      <c r="AU63" s="8">
        <f ca="1">IF(Table1[[#This Row],[State]]="Karnataka", Table1[[#This Row],[Income]], 0)</f>
        <v>0</v>
      </c>
      <c r="AV63" s="9">
        <f ca="1">IF(Table1[[#This Row],[State]]="Gujarat", Table1[[#This Row],[Income]], 0)</f>
        <v>0</v>
      </c>
      <c r="AW63" s="9">
        <f ca="1">IF(Table1[[#This Row],[State]]="Andhra Pradesh", Table1[[#This Row],[Income]], 0)</f>
        <v>0</v>
      </c>
      <c r="AX63" s="9">
        <f ca="1">IF(Table1[[#This Row],[State]]="Telangana", Table1[[#This Row],[Income]], 0)</f>
        <v>0</v>
      </c>
      <c r="AY63" s="9">
        <f ca="1">IF(Table1[[#This Row],[State]]="Madhya Pradesh", Table1[[#This Row],[Income]], 0)</f>
        <v>47018</v>
      </c>
      <c r="AZ63" s="9">
        <f ca="1">IF(Table1[[#This Row],[State]]="Maharashtra", Table1[[#This Row],[Income]], 0)</f>
        <v>0</v>
      </c>
      <c r="BA63" s="9">
        <f ca="1">IF(Table1[[#This Row],[State]]="Punjab", Table1[[#This Row],[Income]], 0)</f>
        <v>0</v>
      </c>
      <c r="BB63" s="9">
        <f ca="1">IF(Table1[[#This Row],[State]]="Kerala", Table1[[#This Row],[Income]], 0)</f>
        <v>0</v>
      </c>
      <c r="BC63" s="9">
        <f ca="1">IF(Table1[[#This Row],[State]]="Tamil Nadu", Table1[[#This Row],[Income]], 0)</f>
        <v>0</v>
      </c>
      <c r="BD63" s="9">
        <f ca="1">IF(Table1[[#This Row],[State]]="Rajasthan", Table1[[#This Row],[Income]], 0)</f>
        <v>0</v>
      </c>
      <c r="BE63" s="9">
        <f ca="1">IF(Table1[[#This Row],[State]]="Uttar Pradesh", Table1[[#This Row],[Income]], 0)</f>
        <v>0</v>
      </c>
      <c r="BF63" s="9">
        <f ca="1">IF(Table1[[#This Row],[State]]="Bihar", Table1[[#This Row],[Income]], 0)</f>
        <v>0</v>
      </c>
      <c r="BG63" s="9">
        <f ca="1">IF(Table1[[#This Row],[State]]="West Bengal", Table1[[#This Row],[Income]], 0)</f>
        <v>0</v>
      </c>
      <c r="BH63" s="10">
        <f ca="1">IF(Table1[[#This Row],[State]]="Goa", Table1[[#This Row],[Income]], 0)</f>
        <v>0</v>
      </c>
      <c r="BJ63" s="8">
        <f ca="1">IF(Table1[[#This Row],[Profession]]="Health", Table1[[#This Row],[Income]], 0)</f>
        <v>47018</v>
      </c>
      <c r="BK63" s="9">
        <f ca="1">IF(Table1[[#This Row],[Profession]]="Construction", Table1[[#This Row],[Income]], 0)</f>
        <v>0</v>
      </c>
      <c r="BL63" s="9">
        <f ca="1">IF(Table1[[#This Row],[Profession]]="Teaching", Table1[[#This Row],[Income]], 0)</f>
        <v>0</v>
      </c>
      <c r="BM63" s="9">
        <f ca="1">IF(Table1[[#This Row],[Profession]]="IT", Table1[[#This Row],[Income]], 0)</f>
        <v>0</v>
      </c>
      <c r="BN63" s="9">
        <f ca="1">IF(Table1[[#This Row],[Profession]]="General Work", Table1[[#This Row],[Income]], 0)</f>
        <v>0</v>
      </c>
      <c r="BO63" s="10">
        <f ca="1">IF(Table1[[#This Row],[Profession]]="Agriculture", Table1[[#This Row],[Income]], 0)</f>
        <v>0</v>
      </c>
      <c r="BQ63" s="8">
        <f ca="1">IF(Table1[[#This Row],[Value of debts ]]&gt;Table1[[#This Row],[Income]], 1, 0)</f>
        <v>1</v>
      </c>
      <c r="BR63" s="10"/>
      <c r="BT63">
        <f ca="1">IF(Table1[[#This Row],[Net Worth of person]]&gt;$BU$4, Table1[[#This Row],[Age]], 0)</f>
        <v>29</v>
      </c>
    </row>
    <row r="64" spans="1:72" x14ac:dyDescent="0.3">
      <c r="A64">
        <f t="shared" ca="1" si="0"/>
        <v>2</v>
      </c>
      <c r="B64" t="str">
        <f t="shared" ca="1" si="1"/>
        <v>Female</v>
      </c>
      <c r="C64">
        <f t="shared" ca="1" si="2"/>
        <v>37</v>
      </c>
      <c r="D64">
        <f t="shared" ca="1" si="3"/>
        <v>6</v>
      </c>
      <c r="E64" t="str">
        <f t="shared" ca="1" si="4"/>
        <v>Agriculture</v>
      </c>
      <c r="F64">
        <f t="shared" ca="1" si="5"/>
        <v>2</v>
      </c>
      <c r="G64" t="str">
        <f t="shared" ca="1" si="6"/>
        <v>College</v>
      </c>
      <c r="H64">
        <f t="shared" ca="1" si="7"/>
        <v>2</v>
      </c>
      <c r="I64">
        <f t="shared" ca="1" si="8"/>
        <v>3</v>
      </c>
      <c r="J64">
        <f t="shared" ca="1" si="9"/>
        <v>73488</v>
      </c>
      <c r="K64">
        <f t="shared" ca="1" si="10"/>
        <v>4</v>
      </c>
      <c r="L64" t="str">
        <f t="shared" ca="1" si="11"/>
        <v>Telangana</v>
      </c>
      <c r="M64">
        <f t="shared" ca="1" si="12"/>
        <v>220464</v>
      </c>
      <c r="N64">
        <f t="shared" ca="1" si="13"/>
        <v>12343.052064420908</v>
      </c>
      <c r="O64">
        <f t="shared" ca="1" si="14"/>
        <v>184051.28732357078</v>
      </c>
      <c r="P64">
        <f t="shared" ca="1" si="15"/>
        <v>116554</v>
      </c>
      <c r="Q64">
        <f t="shared" ca="1" si="16"/>
        <v>56083.979880981751</v>
      </c>
      <c r="R64">
        <f t="shared" ca="1" si="17"/>
        <v>62246.018052377745</v>
      </c>
      <c r="S64">
        <f t="shared" ca="1" si="18"/>
        <v>466761.30537594855</v>
      </c>
      <c r="T64">
        <f t="shared" ca="1" si="19"/>
        <v>184981.03194540265</v>
      </c>
      <c r="U64">
        <f t="shared" ca="1" si="20"/>
        <v>281780.27343054593</v>
      </c>
      <c r="W64">
        <f t="shared" ca="1" si="21"/>
        <v>1</v>
      </c>
      <c r="AA64" s="1">
        <f ca="1">Table1[[#This Row],[Mortgage left]]/Table1[[#This Row],[Value of House]]</f>
        <v>5.598670106875004E-2</v>
      </c>
      <c r="AB64">
        <f t="shared" ca="1" si="22"/>
        <v>1</v>
      </c>
      <c r="AE64">
        <f ca="1">IF(Table1[[#This Row],[Gender]]="male", 1, 0)</f>
        <v>0</v>
      </c>
      <c r="AF64">
        <f ca="1">IF(Table1[[#This Row],[Gender]]="female", 1, 0)</f>
        <v>1</v>
      </c>
      <c r="AK64" s="8">
        <f ca="1">IF(Table1[[#This Row],[Profession]]="Teaching", 1, 0)</f>
        <v>0</v>
      </c>
      <c r="AL64" s="9">
        <f ca="1">IF(Table1[[#This Row],[Profession]]="Health", 1, 0)</f>
        <v>0</v>
      </c>
      <c r="AM64" s="9">
        <f ca="1">IF(Table1[[#This Row],[Profession]]="Construction", 1, 0)</f>
        <v>0</v>
      </c>
      <c r="AN64" s="9">
        <f ca="1">IF(Table1[[#This Row],[Profession]]="IT", 1, 0)</f>
        <v>0</v>
      </c>
      <c r="AO64" s="9">
        <f ca="1">IF(Table1[[#This Row],[Profession]]="Agriculture", 1, 0)</f>
        <v>1</v>
      </c>
      <c r="AP64" s="10">
        <f ca="1">IF(Table1[[#This Row],[Profession]]="General Work", 1, 0)</f>
        <v>0</v>
      </c>
      <c r="AS64">
        <f ca="1">Table1[[#This Row],[Value of Cars]]/Table1[[#This Row],[Number of Cars ]]</f>
        <v>61350.429107856929</v>
      </c>
      <c r="AU64" s="8">
        <f ca="1">IF(Table1[[#This Row],[State]]="Karnataka", Table1[[#This Row],[Income]], 0)</f>
        <v>0</v>
      </c>
      <c r="AV64" s="9">
        <f ca="1">IF(Table1[[#This Row],[State]]="Gujarat", Table1[[#This Row],[Income]], 0)</f>
        <v>0</v>
      </c>
      <c r="AW64" s="9">
        <f ca="1">IF(Table1[[#This Row],[State]]="Andhra Pradesh", Table1[[#This Row],[Income]], 0)</f>
        <v>0</v>
      </c>
      <c r="AX64" s="9">
        <f ca="1">IF(Table1[[#This Row],[State]]="Telangana", Table1[[#This Row],[Income]], 0)</f>
        <v>73488</v>
      </c>
      <c r="AY64" s="9">
        <f ca="1">IF(Table1[[#This Row],[State]]="Madhya Pradesh", Table1[[#This Row],[Income]], 0)</f>
        <v>0</v>
      </c>
      <c r="AZ64" s="9">
        <f ca="1">IF(Table1[[#This Row],[State]]="Maharashtra", Table1[[#This Row],[Income]], 0)</f>
        <v>0</v>
      </c>
      <c r="BA64" s="9">
        <f ca="1">IF(Table1[[#This Row],[State]]="Punjab", Table1[[#This Row],[Income]], 0)</f>
        <v>0</v>
      </c>
      <c r="BB64" s="9">
        <f ca="1">IF(Table1[[#This Row],[State]]="Kerala", Table1[[#This Row],[Income]], 0)</f>
        <v>0</v>
      </c>
      <c r="BC64" s="9">
        <f ca="1">IF(Table1[[#This Row],[State]]="Tamil Nadu", Table1[[#This Row],[Income]], 0)</f>
        <v>0</v>
      </c>
      <c r="BD64" s="9">
        <f ca="1">IF(Table1[[#This Row],[State]]="Rajasthan", Table1[[#This Row],[Income]], 0)</f>
        <v>0</v>
      </c>
      <c r="BE64" s="9">
        <f ca="1">IF(Table1[[#This Row],[State]]="Uttar Pradesh", Table1[[#This Row],[Income]], 0)</f>
        <v>0</v>
      </c>
      <c r="BF64" s="9">
        <f ca="1">IF(Table1[[#This Row],[State]]="Bihar", Table1[[#This Row],[Income]], 0)</f>
        <v>0</v>
      </c>
      <c r="BG64" s="9">
        <f ca="1">IF(Table1[[#This Row],[State]]="West Bengal", Table1[[#This Row],[Income]], 0)</f>
        <v>0</v>
      </c>
      <c r="BH64" s="10">
        <f ca="1">IF(Table1[[#This Row],[State]]="Goa", Table1[[#This Row],[Income]], 0)</f>
        <v>0</v>
      </c>
      <c r="BJ64" s="8">
        <f ca="1">IF(Table1[[#This Row],[Profession]]="Health", Table1[[#This Row],[Income]], 0)</f>
        <v>0</v>
      </c>
      <c r="BK64" s="9">
        <f ca="1">IF(Table1[[#This Row],[Profession]]="Construction", Table1[[#This Row],[Income]], 0)</f>
        <v>0</v>
      </c>
      <c r="BL64" s="9">
        <f ca="1">IF(Table1[[#This Row],[Profession]]="Teaching", Table1[[#This Row],[Income]], 0)</f>
        <v>0</v>
      </c>
      <c r="BM64" s="9">
        <f ca="1">IF(Table1[[#This Row],[Profession]]="IT", Table1[[#This Row],[Income]], 0)</f>
        <v>0</v>
      </c>
      <c r="BN64" s="9">
        <f ca="1">IF(Table1[[#This Row],[Profession]]="General Work", Table1[[#This Row],[Income]], 0)</f>
        <v>0</v>
      </c>
      <c r="BO64" s="10">
        <f ca="1">IF(Table1[[#This Row],[Profession]]="Agriculture", Table1[[#This Row],[Income]], 0)</f>
        <v>73488</v>
      </c>
      <c r="BQ64" s="8">
        <f ca="1">IF(Table1[[#This Row],[Value of debts ]]&gt;Table1[[#This Row],[Income]], 1, 0)</f>
        <v>1</v>
      </c>
      <c r="BR64" s="10"/>
      <c r="BT64">
        <f ca="1">IF(Table1[[#This Row],[Net Worth of person]]&gt;$BU$4, Table1[[#This Row],[Age]], 0)</f>
        <v>37</v>
      </c>
    </row>
    <row r="65" spans="1:72" x14ac:dyDescent="0.3">
      <c r="A65">
        <f t="shared" ca="1" si="0"/>
        <v>1</v>
      </c>
      <c r="B65" t="str">
        <f t="shared" ca="1" si="1"/>
        <v>Male</v>
      </c>
      <c r="C65">
        <f t="shared" ca="1" si="2"/>
        <v>27</v>
      </c>
      <c r="D65">
        <f t="shared" ca="1" si="3"/>
        <v>1</v>
      </c>
      <c r="E65" t="str">
        <f t="shared" ca="1" si="4"/>
        <v>Health</v>
      </c>
      <c r="F65">
        <f t="shared" ca="1" si="5"/>
        <v>2</v>
      </c>
      <c r="G65" t="str">
        <f t="shared" ca="1" si="6"/>
        <v>College</v>
      </c>
      <c r="H65">
        <f t="shared" ca="1" si="7"/>
        <v>0</v>
      </c>
      <c r="I65">
        <f t="shared" ca="1" si="8"/>
        <v>3</v>
      </c>
      <c r="J65">
        <f t="shared" ca="1" si="9"/>
        <v>58995</v>
      </c>
      <c r="K65">
        <f t="shared" ca="1" si="10"/>
        <v>9</v>
      </c>
      <c r="L65" t="str">
        <f t="shared" ca="1" si="11"/>
        <v>Tamil Nadu</v>
      </c>
      <c r="M65">
        <f t="shared" ca="1" si="12"/>
        <v>294975</v>
      </c>
      <c r="N65">
        <f t="shared" ca="1" si="13"/>
        <v>43769.260589250873</v>
      </c>
      <c r="O65">
        <f t="shared" ca="1" si="14"/>
        <v>95775.094226917106</v>
      </c>
      <c r="P65">
        <f t="shared" ca="1" si="15"/>
        <v>37797</v>
      </c>
      <c r="Q65">
        <f t="shared" ca="1" si="16"/>
        <v>57412.959042335016</v>
      </c>
      <c r="R65">
        <f t="shared" ca="1" si="17"/>
        <v>21182.05468264451</v>
      </c>
      <c r="S65">
        <f t="shared" ca="1" si="18"/>
        <v>411932.14890956163</v>
      </c>
      <c r="T65">
        <f t="shared" ca="1" si="19"/>
        <v>138979.21963158587</v>
      </c>
      <c r="U65">
        <f t="shared" ca="1" si="20"/>
        <v>272952.92927797575</v>
      </c>
      <c r="W65">
        <f t="shared" ca="1" si="21"/>
        <v>1</v>
      </c>
      <c r="AA65" s="1">
        <f ca="1">Table1[[#This Row],[Mortgage left]]/Table1[[#This Row],[Value of House]]</f>
        <v>0.14838294970506272</v>
      </c>
      <c r="AB65">
        <f t="shared" ca="1" si="22"/>
        <v>1</v>
      </c>
      <c r="AE65">
        <f ca="1">IF(Table1[[#This Row],[Gender]]="male", 1, 0)</f>
        <v>1</v>
      </c>
      <c r="AF65">
        <f ca="1">IF(Table1[[#This Row],[Gender]]="female", 1, 0)</f>
        <v>0</v>
      </c>
      <c r="AK65" s="8">
        <f ca="1">IF(Table1[[#This Row],[Profession]]="Teaching", 1, 0)</f>
        <v>0</v>
      </c>
      <c r="AL65" s="9">
        <f ca="1">IF(Table1[[#This Row],[Profession]]="Health", 1, 0)</f>
        <v>1</v>
      </c>
      <c r="AM65" s="9">
        <f ca="1">IF(Table1[[#This Row],[Profession]]="Construction", 1, 0)</f>
        <v>0</v>
      </c>
      <c r="AN65" s="9">
        <f ca="1">IF(Table1[[#This Row],[Profession]]="IT", 1, 0)</f>
        <v>0</v>
      </c>
      <c r="AO65" s="9">
        <f ca="1">IF(Table1[[#This Row],[Profession]]="Agriculture", 1, 0)</f>
        <v>0</v>
      </c>
      <c r="AP65" s="10">
        <f ca="1">IF(Table1[[#This Row],[Profession]]="General Work", 1, 0)</f>
        <v>0</v>
      </c>
      <c r="AS65">
        <f ca="1">Table1[[#This Row],[Value of Cars]]/Table1[[#This Row],[Number of Cars ]]</f>
        <v>31925.031408972369</v>
      </c>
      <c r="AU65" s="8">
        <f ca="1">IF(Table1[[#This Row],[State]]="Karnataka", Table1[[#This Row],[Income]], 0)</f>
        <v>0</v>
      </c>
      <c r="AV65" s="9">
        <f ca="1">IF(Table1[[#This Row],[State]]="Gujarat", Table1[[#This Row],[Income]], 0)</f>
        <v>0</v>
      </c>
      <c r="AW65" s="9">
        <f ca="1">IF(Table1[[#This Row],[State]]="Andhra Pradesh", Table1[[#This Row],[Income]], 0)</f>
        <v>0</v>
      </c>
      <c r="AX65" s="9">
        <f ca="1">IF(Table1[[#This Row],[State]]="Telangana", Table1[[#This Row],[Income]], 0)</f>
        <v>0</v>
      </c>
      <c r="AY65" s="9">
        <f ca="1">IF(Table1[[#This Row],[State]]="Madhya Pradesh", Table1[[#This Row],[Income]], 0)</f>
        <v>0</v>
      </c>
      <c r="AZ65" s="9">
        <f ca="1">IF(Table1[[#This Row],[State]]="Maharashtra", Table1[[#This Row],[Income]], 0)</f>
        <v>0</v>
      </c>
      <c r="BA65" s="9">
        <f ca="1">IF(Table1[[#This Row],[State]]="Punjab", Table1[[#This Row],[Income]], 0)</f>
        <v>0</v>
      </c>
      <c r="BB65" s="9">
        <f ca="1">IF(Table1[[#This Row],[State]]="Kerala", Table1[[#This Row],[Income]], 0)</f>
        <v>0</v>
      </c>
      <c r="BC65" s="9">
        <f ca="1">IF(Table1[[#This Row],[State]]="Tamil Nadu", Table1[[#This Row],[Income]], 0)</f>
        <v>58995</v>
      </c>
      <c r="BD65" s="9">
        <f ca="1">IF(Table1[[#This Row],[State]]="Rajasthan", Table1[[#This Row],[Income]], 0)</f>
        <v>0</v>
      </c>
      <c r="BE65" s="9">
        <f ca="1">IF(Table1[[#This Row],[State]]="Uttar Pradesh", Table1[[#This Row],[Income]], 0)</f>
        <v>0</v>
      </c>
      <c r="BF65" s="9">
        <f ca="1">IF(Table1[[#This Row],[State]]="Bihar", Table1[[#This Row],[Income]], 0)</f>
        <v>0</v>
      </c>
      <c r="BG65" s="9">
        <f ca="1">IF(Table1[[#This Row],[State]]="West Bengal", Table1[[#This Row],[Income]], 0)</f>
        <v>0</v>
      </c>
      <c r="BH65" s="10">
        <f ca="1">IF(Table1[[#This Row],[State]]="Goa", Table1[[#This Row],[Income]], 0)</f>
        <v>0</v>
      </c>
      <c r="BJ65" s="8">
        <f ca="1">IF(Table1[[#This Row],[Profession]]="Health", Table1[[#This Row],[Income]], 0)</f>
        <v>58995</v>
      </c>
      <c r="BK65" s="9">
        <f ca="1">IF(Table1[[#This Row],[Profession]]="Construction", Table1[[#This Row],[Income]], 0)</f>
        <v>0</v>
      </c>
      <c r="BL65" s="9">
        <f ca="1">IF(Table1[[#This Row],[Profession]]="Teaching", Table1[[#This Row],[Income]], 0)</f>
        <v>0</v>
      </c>
      <c r="BM65" s="9">
        <f ca="1">IF(Table1[[#This Row],[Profession]]="IT", Table1[[#This Row],[Income]], 0)</f>
        <v>0</v>
      </c>
      <c r="BN65" s="9">
        <f ca="1">IF(Table1[[#This Row],[Profession]]="General Work", Table1[[#This Row],[Income]], 0)</f>
        <v>0</v>
      </c>
      <c r="BO65" s="10">
        <f ca="1">IF(Table1[[#This Row],[Profession]]="Agriculture", Table1[[#This Row],[Income]], 0)</f>
        <v>0</v>
      </c>
      <c r="BQ65" s="8">
        <f ca="1">IF(Table1[[#This Row],[Value of debts ]]&gt;Table1[[#This Row],[Income]], 1, 0)</f>
        <v>1</v>
      </c>
      <c r="BR65" s="10"/>
      <c r="BT65">
        <f ca="1">IF(Table1[[#This Row],[Net Worth of person]]&gt;$BU$4, Table1[[#This Row],[Age]], 0)</f>
        <v>27</v>
      </c>
    </row>
    <row r="66" spans="1:72" x14ac:dyDescent="0.3">
      <c r="A66">
        <f t="shared" ca="1" si="0"/>
        <v>2</v>
      </c>
      <c r="B66" t="str">
        <f t="shared" ca="1" si="1"/>
        <v>Female</v>
      </c>
      <c r="C66">
        <f t="shared" ca="1" si="2"/>
        <v>42</v>
      </c>
      <c r="D66">
        <f t="shared" ca="1" si="3"/>
        <v>4</v>
      </c>
      <c r="E66" t="str">
        <f t="shared" ca="1" si="4"/>
        <v>IT</v>
      </c>
      <c r="F66">
        <f t="shared" ca="1" si="5"/>
        <v>3</v>
      </c>
      <c r="G66" t="str">
        <f t="shared" ca="1" si="6"/>
        <v>University</v>
      </c>
      <c r="H66">
        <f t="shared" ca="1" si="7"/>
        <v>3</v>
      </c>
      <c r="I66">
        <f t="shared" ca="1" si="8"/>
        <v>2</v>
      </c>
      <c r="J66">
        <f t="shared" ca="1" si="9"/>
        <v>35934</v>
      </c>
      <c r="K66">
        <f t="shared" ca="1" si="10"/>
        <v>2</v>
      </c>
      <c r="L66" t="str">
        <f t="shared" ca="1" si="11"/>
        <v>Gujarat</v>
      </c>
      <c r="M66">
        <f t="shared" ca="1" si="12"/>
        <v>179670</v>
      </c>
      <c r="N66">
        <f t="shared" ca="1" si="13"/>
        <v>155429.23759019963</v>
      </c>
      <c r="O66">
        <f t="shared" ca="1" si="14"/>
        <v>46106.637693870856</v>
      </c>
      <c r="P66">
        <f t="shared" ca="1" si="15"/>
        <v>2995</v>
      </c>
      <c r="Q66">
        <f t="shared" ca="1" si="16"/>
        <v>59097.466064367203</v>
      </c>
      <c r="R66">
        <f t="shared" ca="1" si="17"/>
        <v>9476.199798417796</v>
      </c>
      <c r="S66">
        <f t="shared" ca="1" si="18"/>
        <v>235252.83749228867</v>
      </c>
      <c r="T66">
        <f t="shared" ca="1" si="19"/>
        <v>217521.70365456684</v>
      </c>
      <c r="U66">
        <f t="shared" ca="1" si="20"/>
        <v>17731.133837721834</v>
      </c>
      <c r="W66">
        <f t="shared" ca="1" si="21"/>
        <v>1</v>
      </c>
      <c r="AA66" s="1">
        <f ca="1">Table1[[#This Row],[Mortgage left]]/Table1[[#This Row],[Value of House]]</f>
        <v>0.86508174759392009</v>
      </c>
      <c r="AB66">
        <f t="shared" ca="1" si="22"/>
        <v>0</v>
      </c>
      <c r="AE66">
        <f ca="1">IF(Table1[[#This Row],[Gender]]="male", 1, 0)</f>
        <v>0</v>
      </c>
      <c r="AF66">
        <f ca="1">IF(Table1[[#This Row],[Gender]]="female", 1, 0)</f>
        <v>1</v>
      </c>
      <c r="AK66" s="8">
        <f ca="1">IF(Table1[[#This Row],[Profession]]="Teaching", 1, 0)</f>
        <v>0</v>
      </c>
      <c r="AL66" s="9">
        <f ca="1">IF(Table1[[#This Row],[Profession]]="Health", 1, 0)</f>
        <v>0</v>
      </c>
      <c r="AM66" s="9">
        <f ca="1">IF(Table1[[#This Row],[Profession]]="Construction", 1, 0)</f>
        <v>0</v>
      </c>
      <c r="AN66" s="9">
        <f ca="1">IF(Table1[[#This Row],[Profession]]="IT", 1, 0)</f>
        <v>1</v>
      </c>
      <c r="AO66" s="9">
        <f ca="1">IF(Table1[[#This Row],[Profession]]="Agriculture", 1, 0)</f>
        <v>0</v>
      </c>
      <c r="AP66" s="10">
        <f ca="1">IF(Table1[[#This Row],[Profession]]="General Work", 1, 0)</f>
        <v>0</v>
      </c>
      <c r="AS66">
        <f ca="1">Table1[[#This Row],[Value of Cars]]/Table1[[#This Row],[Number of Cars ]]</f>
        <v>23053.318846935428</v>
      </c>
      <c r="AU66" s="8">
        <f ca="1">IF(Table1[[#This Row],[State]]="Karnataka", Table1[[#This Row],[Income]], 0)</f>
        <v>0</v>
      </c>
      <c r="AV66" s="9">
        <f ca="1">IF(Table1[[#This Row],[State]]="Gujarat", Table1[[#This Row],[Income]], 0)</f>
        <v>35934</v>
      </c>
      <c r="AW66" s="9">
        <f ca="1">IF(Table1[[#This Row],[State]]="Andhra Pradesh", Table1[[#This Row],[Income]], 0)</f>
        <v>0</v>
      </c>
      <c r="AX66" s="9">
        <f ca="1">IF(Table1[[#This Row],[State]]="Telangana", Table1[[#This Row],[Income]], 0)</f>
        <v>0</v>
      </c>
      <c r="AY66" s="9">
        <f ca="1">IF(Table1[[#This Row],[State]]="Madhya Pradesh", Table1[[#This Row],[Income]], 0)</f>
        <v>0</v>
      </c>
      <c r="AZ66" s="9">
        <f ca="1">IF(Table1[[#This Row],[State]]="Maharashtra", Table1[[#This Row],[Income]], 0)</f>
        <v>0</v>
      </c>
      <c r="BA66" s="9">
        <f ca="1">IF(Table1[[#This Row],[State]]="Punjab", Table1[[#This Row],[Income]], 0)</f>
        <v>0</v>
      </c>
      <c r="BB66" s="9">
        <f ca="1">IF(Table1[[#This Row],[State]]="Kerala", Table1[[#This Row],[Income]], 0)</f>
        <v>0</v>
      </c>
      <c r="BC66" s="9">
        <f ca="1">IF(Table1[[#This Row],[State]]="Tamil Nadu", Table1[[#This Row],[Income]], 0)</f>
        <v>0</v>
      </c>
      <c r="BD66" s="9">
        <f ca="1">IF(Table1[[#This Row],[State]]="Rajasthan", Table1[[#This Row],[Income]], 0)</f>
        <v>0</v>
      </c>
      <c r="BE66" s="9">
        <f ca="1">IF(Table1[[#This Row],[State]]="Uttar Pradesh", Table1[[#This Row],[Income]], 0)</f>
        <v>0</v>
      </c>
      <c r="BF66" s="9">
        <f ca="1">IF(Table1[[#This Row],[State]]="Bihar", Table1[[#This Row],[Income]], 0)</f>
        <v>0</v>
      </c>
      <c r="BG66" s="9">
        <f ca="1">IF(Table1[[#This Row],[State]]="West Bengal", Table1[[#This Row],[Income]], 0)</f>
        <v>0</v>
      </c>
      <c r="BH66" s="10">
        <f ca="1">IF(Table1[[#This Row],[State]]="Goa", Table1[[#This Row],[Income]], 0)</f>
        <v>0</v>
      </c>
      <c r="BJ66" s="8">
        <f ca="1">IF(Table1[[#This Row],[Profession]]="Health", Table1[[#This Row],[Income]], 0)</f>
        <v>0</v>
      </c>
      <c r="BK66" s="9">
        <f ca="1">IF(Table1[[#This Row],[Profession]]="Construction", Table1[[#This Row],[Income]], 0)</f>
        <v>0</v>
      </c>
      <c r="BL66" s="9">
        <f ca="1">IF(Table1[[#This Row],[Profession]]="Teaching", Table1[[#This Row],[Income]], 0)</f>
        <v>0</v>
      </c>
      <c r="BM66" s="9">
        <f ca="1">IF(Table1[[#This Row],[Profession]]="IT", Table1[[#This Row],[Income]], 0)</f>
        <v>35934</v>
      </c>
      <c r="BN66" s="9">
        <f ca="1">IF(Table1[[#This Row],[Profession]]="General Work", Table1[[#This Row],[Income]], 0)</f>
        <v>0</v>
      </c>
      <c r="BO66" s="10">
        <f ca="1">IF(Table1[[#This Row],[Profession]]="Agriculture", Table1[[#This Row],[Income]], 0)</f>
        <v>0</v>
      </c>
      <c r="BQ66" s="8">
        <f ca="1">IF(Table1[[#This Row],[Value of debts ]]&gt;Table1[[#This Row],[Income]], 1, 0)</f>
        <v>1</v>
      </c>
      <c r="BR66" s="10"/>
      <c r="BT66">
        <f ca="1">IF(Table1[[#This Row],[Net Worth of person]]&gt;$BU$4, Table1[[#This Row],[Age]], 0)</f>
        <v>0</v>
      </c>
    </row>
    <row r="67" spans="1:72" x14ac:dyDescent="0.3">
      <c r="A67">
        <f t="shared" ca="1" si="0"/>
        <v>2</v>
      </c>
      <c r="B67" t="str">
        <f t="shared" ca="1" si="1"/>
        <v>Female</v>
      </c>
      <c r="C67">
        <f t="shared" ca="1" si="2"/>
        <v>40</v>
      </c>
      <c r="D67">
        <f t="shared" ca="1" si="3"/>
        <v>2</v>
      </c>
      <c r="E67" t="str">
        <f t="shared" ca="1" si="4"/>
        <v>Construction</v>
      </c>
      <c r="F67">
        <f t="shared" ca="1" si="5"/>
        <v>4</v>
      </c>
      <c r="G67" t="str">
        <f t="shared" ca="1" si="6"/>
        <v>Technical</v>
      </c>
      <c r="H67">
        <f t="shared" ca="1" si="7"/>
        <v>2</v>
      </c>
      <c r="I67">
        <f t="shared" ca="1" si="8"/>
        <v>1</v>
      </c>
      <c r="J67">
        <f t="shared" ca="1" si="9"/>
        <v>46911</v>
      </c>
      <c r="K67">
        <f t="shared" ca="1" si="10"/>
        <v>6</v>
      </c>
      <c r="L67" t="str">
        <f t="shared" ca="1" si="11"/>
        <v>Maharashtra</v>
      </c>
      <c r="M67">
        <f t="shared" ca="1" si="12"/>
        <v>187644</v>
      </c>
      <c r="N67">
        <f t="shared" ca="1" si="13"/>
        <v>73648.723687944206</v>
      </c>
      <c r="O67">
        <f t="shared" ca="1" si="14"/>
        <v>40023.885213224108</v>
      </c>
      <c r="P67">
        <f t="shared" ca="1" si="15"/>
        <v>16991</v>
      </c>
      <c r="Q67">
        <f t="shared" ca="1" si="16"/>
        <v>3052.9249140171773</v>
      </c>
      <c r="R67">
        <f t="shared" ca="1" si="17"/>
        <v>26706.733826454052</v>
      </c>
      <c r="S67">
        <f t="shared" ca="1" si="18"/>
        <v>254374.61903967816</v>
      </c>
      <c r="T67">
        <f t="shared" ca="1" si="19"/>
        <v>93692.64860196138</v>
      </c>
      <c r="U67">
        <f t="shared" ca="1" si="20"/>
        <v>160681.97043771678</v>
      </c>
      <c r="W67">
        <f t="shared" ca="1" si="21"/>
        <v>1</v>
      </c>
      <c r="AA67" s="1">
        <f ca="1">Table1[[#This Row],[Mortgage left]]/Table1[[#This Row],[Value of House]]</f>
        <v>0.39249175933120273</v>
      </c>
      <c r="AB67">
        <f t="shared" ca="1" si="22"/>
        <v>1</v>
      </c>
      <c r="AE67">
        <f ca="1">IF(Table1[[#This Row],[Gender]]="male", 1, 0)</f>
        <v>0</v>
      </c>
      <c r="AF67">
        <f ca="1">IF(Table1[[#This Row],[Gender]]="female", 1, 0)</f>
        <v>1</v>
      </c>
      <c r="AK67" s="8">
        <f ca="1">IF(Table1[[#This Row],[Profession]]="Teaching", 1, 0)</f>
        <v>0</v>
      </c>
      <c r="AL67" s="9">
        <f ca="1">IF(Table1[[#This Row],[Profession]]="Health", 1, 0)</f>
        <v>0</v>
      </c>
      <c r="AM67" s="9">
        <f ca="1">IF(Table1[[#This Row],[Profession]]="Construction", 1, 0)</f>
        <v>1</v>
      </c>
      <c r="AN67" s="9">
        <f ca="1">IF(Table1[[#This Row],[Profession]]="IT", 1, 0)</f>
        <v>0</v>
      </c>
      <c r="AO67" s="9">
        <f ca="1">IF(Table1[[#This Row],[Profession]]="Agriculture", 1, 0)</f>
        <v>0</v>
      </c>
      <c r="AP67" s="10">
        <f ca="1">IF(Table1[[#This Row],[Profession]]="General Work", 1, 0)</f>
        <v>0</v>
      </c>
      <c r="AS67">
        <f ca="1">Table1[[#This Row],[Value of Cars]]/Table1[[#This Row],[Number of Cars ]]</f>
        <v>40023.885213224108</v>
      </c>
      <c r="AU67" s="8">
        <f ca="1">IF(Table1[[#This Row],[State]]="Karnataka", Table1[[#This Row],[Income]], 0)</f>
        <v>0</v>
      </c>
      <c r="AV67" s="9">
        <f ca="1">IF(Table1[[#This Row],[State]]="Gujarat", Table1[[#This Row],[Income]], 0)</f>
        <v>0</v>
      </c>
      <c r="AW67" s="9">
        <f ca="1">IF(Table1[[#This Row],[State]]="Andhra Pradesh", Table1[[#This Row],[Income]], 0)</f>
        <v>0</v>
      </c>
      <c r="AX67" s="9">
        <f ca="1">IF(Table1[[#This Row],[State]]="Telangana", Table1[[#This Row],[Income]], 0)</f>
        <v>0</v>
      </c>
      <c r="AY67" s="9">
        <f ca="1">IF(Table1[[#This Row],[State]]="Madhya Pradesh", Table1[[#This Row],[Income]], 0)</f>
        <v>0</v>
      </c>
      <c r="AZ67" s="9">
        <f ca="1">IF(Table1[[#This Row],[State]]="Maharashtra", Table1[[#This Row],[Income]], 0)</f>
        <v>46911</v>
      </c>
      <c r="BA67" s="9">
        <f ca="1">IF(Table1[[#This Row],[State]]="Punjab", Table1[[#This Row],[Income]], 0)</f>
        <v>0</v>
      </c>
      <c r="BB67" s="9">
        <f ca="1">IF(Table1[[#This Row],[State]]="Kerala", Table1[[#This Row],[Income]], 0)</f>
        <v>0</v>
      </c>
      <c r="BC67" s="9">
        <f ca="1">IF(Table1[[#This Row],[State]]="Tamil Nadu", Table1[[#This Row],[Income]], 0)</f>
        <v>0</v>
      </c>
      <c r="BD67" s="9">
        <f ca="1">IF(Table1[[#This Row],[State]]="Rajasthan", Table1[[#This Row],[Income]], 0)</f>
        <v>0</v>
      </c>
      <c r="BE67" s="9">
        <f ca="1">IF(Table1[[#This Row],[State]]="Uttar Pradesh", Table1[[#This Row],[Income]], 0)</f>
        <v>0</v>
      </c>
      <c r="BF67" s="9">
        <f ca="1">IF(Table1[[#This Row],[State]]="Bihar", Table1[[#This Row],[Income]], 0)</f>
        <v>0</v>
      </c>
      <c r="BG67" s="9">
        <f ca="1">IF(Table1[[#This Row],[State]]="West Bengal", Table1[[#This Row],[Income]], 0)</f>
        <v>0</v>
      </c>
      <c r="BH67" s="10">
        <f ca="1">IF(Table1[[#This Row],[State]]="Goa", Table1[[#This Row],[Income]], 0)</f>
        <v>0</v>
      </c>
      <c r="BJ67" s="8">
        <f ca="1">IF(Table1[[#This Row],[Profession]]="Health", Table1[[#This Row],[Income]], 0)</f>
        <v>0</v>
      </c>
      <c r="BK67" s="9">
        <f ca="1">IF(Table1[[#This Row],[Profession]]="Construction", Table1[[#This Row],[Income]], 0)</f>
        <v>46911</v>
      </c>
      <c r="BL67" s="9">
        <f ca="1">IF(Table1[[#This Row],[Profession]]="Teaching", Table1[[#This Row],[Income]], 0)</f>
        <v>0</v>
      </c>
      <c r="BM67" s="9">
        <f ca="1">IF(Table1[[#This Row],[Profession]]="IT", Table1[[#This Row],[Income]], 0)</f>
        <v>0</v>
      </c>
      <c r="BN67" s="9">
        <f ca="1">IF(Table1[[#This Row],[Profession]]="General Work", Table1[[#This Row],[Income]], 0)</f>
        <v>0</v>
      </c>
      <c r="BO67" s="10">
        <f ca="1">IF(Table1[[#This Row],[Profession]]="Agriculture", Table1[[#This Row],[Income]], 0)</f>
        <v>0</v>
      </c>
      <c r="BQ67" s="8">
        <f ca="1">IF(Table1[[#This Row],[Value of debts ]]&gt;Table1[[#This Row],[Income]], 1, 0)</f>
        <v>1</v>
      </c>
      <c r="BR67" s="10"/>
      <c r="BT67">
        <f ca="1">IF(Table1[[#This Row],[Net Worth of person]]&gt;$BU$4, Table1[[#This Row],[Age]], 0)</f>
        <v>40</v>
      </c>
    </row>
    <row r="68" spans="1:72" x14ac:dyDescent="0.3">
      <c r="A68">
        <f t="shared" ca="1" si="0"/>
        <v>1</v>
      </c>
      <c r="B68" t="str">
        <f t="shared" ca="1" si="1"/>
        <v>Male</v>
      </c>
      <c r="C68">
        <f t="shared" ca="1" si="2"/>
        <v>35</v>
      </c>
      <c r="D68">
        <f t="shared" ca="1" si="3"/>
        <v>3</v>
      </c>
      <c r="E68" t="str">
        <f t="shared" ca="1" si="4"/>
        <v>Teaching</v>
      </c>
      <c r="F68">
        <f t="shared" ca="1" si="5"/>
        <v>2</v>
      </c>
      <c r="G68" t="str">
        <f t="shared" ca="1" si="6"/>
        <v>College</v>
      </c>
      <c r="H68">
        <f t="shared" ca="1" si="7"/>
        <v>4</v>
      </c>
      <c r="I68">
        <f t="shared" ca="1" si="8"/>
        <v>3</v>
      </c>
      <c r="J68">
        <f t="shared" ca="1" si="9"/>
        <v>26190</v>
      </c>
      <c r="K68">
        <f t="shared" ca="1" si="10"/>
        <v>3</v>
      </c>
      <c r="L68" t="str">
        <f t="shared" ca="1" si="11"/>
        <v>Andhra Pradesh</v>
      </c>
      <c r="M68">
        <f t="shared" ca="1" si="12"/>
        <v>130950</v>
      </c>
      <c r="N68">
        <f t="shared" ca="1" si="13"/>
        <v>97253.754691621725</v>
      </c>
      <c r="O68">
        <f t="shared" ca="1" si="14"/>
        <v>31829.120166416094</v>
      </c>
      <c r="P68">
        <f t="shared" ca="1" si="15"/>
        <v>5472</v>
      </c>
      <c r="Q68">
        <f t="shared" ca="1" si="16"/>
        <v>40366.572212244115</v>
      </c>
      <c r="R68">
        <f t="shared" ca="1" si="17"/>
        <v>934.47634827065917</v>
      </c>
      <c r="S68">
        <f t="shared" ca="1" si="18"/>
        <v>163713.59651468677</v>
      </c>
      <c r="T68">
        <f t="shared" ca="1" si="19"/>
        <v>143092.32690386585</v>
      </c>
      <c r="U68">
        <f t="shared" ca="1" si="20"/>
        <v>20621.26961082092</v>
      </c>
      <c r="W68">
        <f t="shared" ca="1" si="21"/>
        <v>1</v>
      </c>
      <c r="AA68" s="1">
        <f ca="1">Table1[[#This Row],[Mortgage left]]/Table1[[#This Row],[Value of House]]</f>
        <v>0.74267853907309456</v>
      </c>
      <c r="AB68">
        <f t="shared" ca="1" si="22"/>
        <v>0</v>
      </c>
      <c r="AE68">
        <f ca="1">IF(Table1[[#This Row],[Gender]]="male", 1, 0)</f>
        <v>1</v>
      </c>
      <c r="AF68">
        <f ca="1">IF(Table1[[#This Row],[Gender]]="female", 1, 0)</f>
        <v>0</v>
      </c>
      <c r="AK68" s="8">
        <f ca="1">IF(Table1[[#This Row],[Profession]]="Teaching", 1, 0)</f>
        <v>1</v>
      </c>
      <c r="AL68" s="9">
        <f ca="1">IF(Table1[[#This Row],[Profession]]="Health", 1, 0)</f>
        <v>0</v>
      </c>
      <c r="AM68" s="9">
        <f ca="1">IF(Table1[[#This Row],[Profession]]="Construction", 1, 0)</f>
        <v>0</v>
      </c>
      <c r="AN68" s="9">
        <f ca="1">IF(Table1[[#This Row],[Profession]]="IT", 1, 0)</f>
        <v>0</v>
      </c>
      <c r="AO68" s="9">
        <f ca="1">IF(Table1[[#This Row],[Profession]]="Agriculture", 1, 0)</f>
        <v>0</v>
      </c>
      <c r="AP68" s="10">
        <f ca="1">IF(Table1[[#This Row],[Profession]]="General Work", 1, 0)</f>
        <v>0</v>
      </c>
      <c r="AS68">
        <f ca="1">Table1[[#This Row],[Value of Cars]]/Table1[[#This Row],[Number of Cars ]]</f>
        <v>10609.706722138699</v>
      </c>
      <c r="AU68" s="8">
        <f ca="1">IF(Table1[[#This Row],[State]]="Karnataka", Table1[[#This Row],[Income]], 0)</f>
        <v>0</v>
      </c>
      <c r="AV68" s="9">
        <f ca="1">IF(Table1[[#This Row],[State]]="Gujarat", Table1[[#This Row],[Income]], 0)</f>
        <v>0</v>
      </c>
      <c r="AW68" s="9">
        <f ca="1">IF(Table1[[#This Row],[State]]="Andhra Pradesh", Table1[[#This Row],[Income]], 0)</f>
        <v>26190</v>
      </c>
      <c r="AX68" s="9">
        <f ca="1">IF(Table1[[#This Row],[State]]="Telangana", Table1[[#This Row],[Income]], 0)</f>
        <v>0</v>
      </c>
      <c r="AY68" s="9">
        <f ca="1">IF(Table1[[#This Row],[State]]="Madhya Pradesh", Table1[[#This Row],[Income]], 0)</f>
        <v>0</v>
      </c>
      <c r="AZ68" s="9">
        <f ca="1">IF(Table1[[#This Row],[State]]="Maharashtra", Table1[[#This Row],[Income]], 0)</f>
        <v>0</v>
      </c>
      <c r="BA68" s="9">
        <f ca="1">IF(Table1[[#This Row],[State]]="Punjab", Table1[[#This Row],[Income]], 0)</f>
        <v>0</v>
      </c>
      <c r="BB68" s="9">
        <f ca="1">IF(Table1[[#This Row],[State]]="Kerala", Table1[[#This Row],[Income]], 0)</f>
        <v>0</v>
      </c>
      <c r="BC68" s="9">
        <f ca="1">IF(Table1[[#This Row],[State]]="Tamil Nadu", Table1[[#This Row],[Income]], 0)</f>
        <v>0</v>
      </c>
      <c r="BD68" s="9">
        <f ca="1">IF(Table1[[#This Row],[State]]="Rajasthan", Table1[[#This Row],[Income]], 0)</f>
        <v>0</v>
      </c>
      <c r="BE68" s="9">
        <f ca="1">IF(Table1[[#This Row],[State]]="Uttar Pradesh", Table1[[#This Row],[Income]], 0)</f>
        <v>0</v>
      </c>
      <c r="BF68" s="9">
        <f ca="1">IF(Table1[[#This Row],[State]]="Bihar", Table1[[#This Row],[Income]], 0)</f>
        <v>0</v>
      </c>
      <c r="BG68" s="9">
        <f ca="1">IF(Table1[[#This Row],[State]]="West Bengal", Table1[[#This Row],[Income]], 0)</f>
        <v>0</v>
      </c>
      <c r="BH68" s="10">
        <f ca="1">IF(Table1[[#This Row],[State]]="Goa", Table1[[#This Row],[Income]], 0)</f>
        <v>0</v>
      </c>
      <c r="BJ68" s="8">
        <f ca="1">IF(Table1[[#This Row],[Profession]]="Health", Table1[[#This Row],[Income]], 0)</f>
        <v>0</v>
      </c>
      <c r="BK68" s="9">
        <f ca="1">IF(Table1[[#This Row],[Profession]]="Construction", Table1[[#This Row],[Income]], 0)</f>
        <v>0</v>
      </c>
      <c r="BL68" s="9">
        <f ca="1">IF(Table1[[#This Row],[Profession]]="Teaching", Table1[[#This Row],[Income]], 0)</f>
        <v>26190</v>
      </c>
      <c r="BM68" s="9">
        <f ca="1">IF(Table1[[#This Row],[Profession]]="IT", Table1[[#This Row],[Income]], 0)</f>
        <v>0</v>
      </c>
      <c r="BN68" s="9">
        <f ca="1">IF(Table1[[#This Row],[Profession]]="General Work", Table1[[#This Row],[Income]], 0)</f>
        <v>0</v>
      </c>
      <c r="BO68" s="10">
        <f ca="1">IF(Table1[[#This Row],[Profession]]="Agriculture", Table1[[#This Row],[Income]], 0)</f>
        <v>0</v>
      </c>
      <c r="BQ68" s="8">
        <f ca="1">IF(Table1[[#This Row],[Value of debts ]]&gt;Table1[[#This Row],[Income]], 1, 0)</f>
        <v>1</v>
      </c>
      <c r="BR68" s="10"/>
      <c r="BT68">
        <f ca="1">IF(Table1[[#This Row],[Net Worth of person]]&gt;$BU$4, Table1[[#This Row],[Age]], 0)</f>
        <v>0</v>
      </c>
    </row>
    <row r="69" spans="1:72" x14ac:dyDescent="0.3">
      <c r="A69">
        <f t="shared" ca="1" si="0"/>
        <v>1</v>
      </c>
      <c r="B69" t="str">
        <f t="shared" ca="1" si="1"/>
        <v>Male</v>
      </c>
      <c r="C69">
        <f t="shared" ca="1" si="2"/>
        <v>40</v>
      </c>
      <c r="D69">
        <f t="shared" ca="1" si="3"/>
        <v>5</v>
      </c>
      <c r="E69" t="str">
        <f t="shared" ca="1" si="4"/>
        <v>General Work</v>
      </c>
      <c r="F69">
        <f t="shared" ca="1" si="5"/>
        <v>1</v>
      </c>
      <c r="G69" t="str">
        <f t="shared" ca="1" si="6"/>
        <v>High School</v>
      </c>
      <c r="H69">
        <f t="shared" ca="1" si="7"/>
        <v>1</v>
      </c>
      <c r="I69">
        <f t="shared" ca="1" si="8"/>
        <v>1</v>
      </c>
      <c r="J69">
        <f t="shared" ca="1" si="9"/>
        <v>33782</v>
      </c>
      <c r="K69">
        <f t="shared" ca="1" si="10"/>
        <v>2</v>
      </c>
      <c r="L69" t="str">
        <f t="shared" ca="1" si="11"/>
        <v>Gujarat</v>
      </c>
      <c r="M69">
        <f t="shared" ca="1" si="12"/>
        <v>101346</v>
      </c>
      <c r="N69">
        <f t="shared" ca="1" si="13"/>
        <v>20019.779478429027</v>
      </c>
      <c r="O69">
        <f t="shared" ca="1" si="14"/>
        <v>20698.281079844677</v>
      </c>
      <c r="P69">
        <f t="shared" ca="1" si="15"/>
        <v>2307</v>
      </c>
      <c r="Q69">
        <f t="shared" ca="1" si="16"/>
        <v>22983.116241566942</v>
      </c>
      <c r="R69">
        <f t="shared" ca="1" si="17"/>
        <v>16028.478521359106</v>
      </c>
      <c r="S69">
        <f t="shared" ca="1" si="18"/>
        <v>138072.75960120378</v>
      </c>
      <c r="T69">
        <f t="shared" ca="1" si="19"/>
        <v>45309.89571999597</v>
      </c>
      <c r="U69">
        <f t="shared" ca="1" si="20"/>
        <v>92762.863881207813</v>
      </c>
      <c r="W69">
        <f t="shared" ca="1" si="21"/>
        <v>1</v>
      </c>
      <c r="AA69" s="1">
        <f ca="1">Table1[[#This Row],[Mortgage left]]/Table1[[#This Row],[Value of House]]</f>
        <v>0.19753892090885705</v>
      </c>
      <c r="AB69">
        <f t="shared" ca="1" si="22"/>
        <v>1</v>
      </c>
      <c r="AE69">
        <f ca="1">IF(Table1[[#This Row],[Gender]]="male", 1, 0)</f>
        <v>1</v>
      </c>
      <c r="AF69">
        <f ca="1">IF(Table1[[#This Row],[Gender]]="female", 1, 0)</f>
        <v>0</v>
      </c>
      <c r="AK69" s="8">
        <f ca="1">IF(Table1[[#This Row],[Profession]]="Teaching", 1, 0)</f>
        <v>0</v>
      </c>
      <c r="AL69" s="9">
        <f ca="1">IF(Table1[[#This Row],[Profession]]="Health", 1, 0)</f>
        <v>0</v>
      </c>
      <c r="AM69" s="9">
        <f ca="1">IF(Table1[[#This Row],[Profession]]="Construction", 1, 0)</f>
        <v>0</v>
      </c>
      <c r="AN69" s="9">
        <f ca="1">IF(Table1[[#This Row],[Profession]]="IT", 1, 0)</f>
        <v>0</v>
      </c>
      <c r="AO69" s="9">
        <f ca="1">IF(Table1[[#This Row],[Profession]]="Agriculture", 1, 0)</f>
        <v>0</v>
      </c>
      <c r="AP69" s="10">
        <f ca="1">IF(Table1[[#This Row],[Profession]]="General Work", 1, 0)</f>
        <v>1</v>
      </c>
      <c r="AS69">
        <f ca="1">Table1[[#This Row],[Value of Cars]]/Table1[[#This Row],[Number of Cars ]]</f>
        <v>20698.281079844677</v>
      </c>
      <c r="AU69" s="8">
        <f ca="1">IF(Table1[[#This Row],[State]]="Karnataka", Table1[[#This Row],[Income]], 0)</f>
        <v>0</v>
      </c>
      <c r="AV69" s="9">
        <f ca="1">IF(Table1[[#This Row],[State]]="Gujarat", Table1[[#This Row],[Income]], 0)</f>
        <v>33782</v>
      </c>
      <c r="AW69" s="9">
        <f ca="1">IF(Table1[[#This Row],[State]]="Andhra Pradesh", Table1[[#This Row],[Income]], 0)</f>
        <v>0</v>
      </c>
      <c r="AX69" s="9">
        <f ca="1">IF(Table1[[#This Row],[State]]="Telangana", Table1[[#This Row],[Income]], 0)</f>
        <v>0</v>
      </c>
      <c r="AY69" s="9">
        <f ca="1">IF(Table1[[#This Row],[State]]="Madhya Pradesh", Table1[[#This Row],[Income]], 0)</f>
        <v>0</v>
      </c>
      <c r="AZ69" s="9">
        <f ca="1">IF(Table1[[#This Row],[State]]="Maharashtra", Table1[[#This Row],[Income]], 0)</f>
        <v>0</v>
      </c>
      <c r="BA69" s="9">
        <f ca="1">IF(Table1[[#This Row],[State]]="Punjab", Table1[[#This Row],[Income]], 0)</f>
        <v>0</v>
      </c>
      <c r="BB69" s="9">
        <f ca="1">IF(Table1[[#This Row],[State]]="Kerala", Table1[[#This Row],[Income]], 0)</f>
        <v>0</v>
      </c>
      <c r="BC69" s="9">
        <f ca="1">IF(Table1[[#This Row],[State]]="Tamil Nadu", Table1[[#This Row],[Income]], 0)</f>
        <v>0</v>
      </c>
      <c r="BD69" s="9">
        <f ca="1">IF(Table1[[#This Row],[State]]="Rajasthan", Table1[[#This Row],[Income]], 0)</f>
        <v>0</v>
      </c>
      <c r="BE69" s="9">
        <f ca="1">IF(Table1[[#This Row],[State]]="Uttar Pradesh", Table1[[#This Row],[Income]], 0)</f>
        <v>0</v>
      </c>
      <c r="BF69" s="9">
        <f ca="1">IF(Table1[[#This Row],[State]]="Bihar", Table1[[#This Row],[Income]], 0)</f>
        <v>0</v>
      </c>
      <c r="BG69" s="9">
        <f ca="1">IF(Table1[[#This Row],[State]]="West Bengal", Table1[[#This Row],[Income]], 0)</f>
        <v>0</v>
      </c>
      <c r="BH69" s="10">
        <f ca="1">IF(Table1[[#This Row],[State]]="Goa", Table1[[#This Row],[Income]], 0)</f>
        <v>0</v>
      </c>
      <c r="BJ69" s="8">
        <f ca="1">IF(Table1[[#This Row],[Profession]]="Health", Table1[[#This Row],[Income]], 0)</f>
        <v>0</v>
      </c>
      <c r="BK69" s="9">
        <f ca="1">IF(Table1[[#This Row],[Profession]]="Construction", Table1[[#This Row],[Income]], 0)</f>
        <v>0</v>
      </c>
      <c r="BL69" s="9">
        <f ca="1">IF(Table1[[#This Row],[Profession]]="Teaching", Table1[[#This Row],[Income]], 0)</f>
        <v>0</v>
      </c>
      <c r="BM69" s="9">
        <f ca="1">IF(Table1[[#This Row],[Profession]]="IT", Table1[[#This Row],[Income]], 0)</f>
        <v>0</v>
      </c>
      <c r="BN69" s="9">
        <f ca="1">IF(Table1[[#This Row],[Profession]]="General Work", Table1[[#This Row],[Income]], 0)</f>
        <v>33782</v>
      </c>
      <c r="BO69" s="10">
        <f ca="1">IF(Table1[[#This Row],[Profession]]="Agriculture", Table1[[#This Row],[Income]], 0)</f>
        <v>0</v>
      </c>
      <c r="BQ69" s="8">
        <f ca="1">IF(Table1[[#This Row],[Value of debts ]]&gt;Table1[[#This Row],[Income]], 1, 0)</f>
        <v>1</v>
      </c>
      <c r="BR69" s="10"/>
      <c r="BT69">
        <f ca="1">IF(Table1[[#This Row],[Net Worth of person]]&gt;$BU$4, Table1[[#This Row],[Age]], 0)</f>
        <v>40</v>
      </c>
    </row>
    <row r="70" spans="1:72" x14ac:dyDescent="0.3">
      <c r="A70">
        <f t="shared" ref="A70:A133" ca="1" si="23">RANDBETWEEN(1, 2)</f>
        <v>2</v>
      </c>
      <c r="B70" t="str">
        <f t="shared" ref="B70:B133" ca="1" si="24">IF(A70=1, "Male", "Female")</f>
        <v>Female</v>
      </c>
      <c r="C70">
        <f t="shared" ref="C70:C133" ca="1" si="25">RANDBETWEEN(25, 45)</f>
        <v>42</v>
      </c>
      <c r="D70">
        <f t="shared" ref="D70:D133" ca="1" si="26">RANDBETWEEN(1,6)</f>
        <v>2</v>
      </c>
      <c r="E70" t="str">
        <f t="shared" ref="E70:E133" ca="1" si="27">VLOOKUP(D70,$CQ$5:$CR$10,2)</f>
        <v>Construction</v>
      </c>
      <c r="F70">
        <f t="shared" ref="F70:F133" ca="1" si="28">RANDBETWEEN(1,5)</f>
        <v>1</v>
      </c>
      <c r="G70" t="str">
        <f t="shared" ref="G70:G133" ca="1" si="29">VLOOKUP(F70,$CS$5:$CT$9,2)</f>
        <v>High School</v>
      </c>
      <c r="H70">
        <f t="shared" ref="H70:H133" ca="1" si="30">RANDBETWEEN(0,4)</f>
        <v>0</v>
      </c>
      <c r="I70">
        <f t="shared" ref="I70:I133" ca="1" si="31">RANDBETWEEN(1,3)</f>
        <v>3</v>
      </c>
      <c r="J70">
        <f t="shared" ref="J70:J133" ca="1" si="32">RANDBETWEEN(25000,90000)</f>
        <v>58793</v>
      </c>
      <c r="K70">
        <f t="shared" ref="K70:K133" ca="1" si="33">RANDBETWEEN(1,14)</f>
        <v>2</v>
      </c>
      <c r="L70" t="str">
        <f t="shared" ref="L70:L133" ca="1" si="34">VLOOKUP(K70,$CU$5:$CV$18,2)</f>
        <v>Gujarat</v>
      </c>
      <c r="M70">
        <f t="shared" ref="M70:M133" ca="1" si="35">J70*RANDBETWEEN(3,6)</f>
        <v>235172</v>
      </c>
      <c r="N70">
        <f t="shared" ref="N70:N133" ca="1" si="36">RAND()*M70</f>
        <v>159501.36135838294</v>
      </c>
      <c r="O70">
        <f t="shared" ref="O70:O133" ca="1" si="37">I70*J70*RAND()</f>
        <v>116222.64986714241</v>
      </c>
      <c r="P70">
        <f t="shared" ref="P70:P133" ca="1" si="38">RANDBETWEEN(0,O70)</f>
        <v>12142</v>
      </c>
      <c r="Q70">
        <f t="shared" ref="Q70:Q133" ca="1" si="39">RAND()*J70*2</f>
        <v>82977.450349270395</v>
      </c>
      <c r="R70">
        <f t="shared" ref="R70:R133" ca="1" si="40">RAND()*J70*1.5</f>
        <v>67252.93491352901</v>
      </c>
      <c r="S70">
        <f t="shared" ref="S70:S133" ca="1" si="41">M70+O70+R70</f>
        <v>418647.58478067146</v>
      </c>
      <c r="T70">
        <f t="shared" ref="T70:T133" ca="1" si="42">N70+P70+Q70</f>
        <v>254620.81170765334</v>
      </c>
      <c r="U70">
        <f t="shared" ref="U70:U133" ca="1" si="43">S70-T70</f>
        <v>164026.77307301812</v>
      </c>
      <c r="W70">
        <f t="shared" ref="W70:W133" ca="1" si="44">IF(T70&gt;$X$3, 1, 0)</f>
        <v>1</v>
      </c>
      <c r="AA70" s="1">
        <f ca="1">Table1[[#This Row],[Mortgage left]]/Table1[[#This Row],[Value of House]]</f>
        <v>0.67823278859040592</v>
      </c>
      <c r="AB70">
        <f t="shared" ref="AB70:AB133" ca="1" si="45">IF(AA70&lt;$AC$3, 1, 0)</f>
        <v>0</v>
      </c>
      <c r="AE70">
        <f ca="1">IF(Table1[[#This Row],[Gender]]="male", 1, 0)</f>
        <v>0</v>
      </c>
      <c r="AF70">
        <f ca="1">IF(Table1[[#This Row],[Gender]]="female", 1, 0)</f>
        <v>1</v>
      </c>
      <c r="AK70" s="8">
        <f ca="1">IF(Table1[[#This Row],[Profession]]="Teaching", 1, 0)</f>
        <v>0</v>
      </c>
      <c r="AL70" s="9">
        <f ca="1">IF(Table1[[#This Row],[Profession]]="Health", 1, 0)</f>
        <v>0</v>
      </c>
      <c r="AM70" s="9">
        <f ca="1">IF(Table1[[#This Row],[Profession]]="Construction", 1, 0)</f>
        <v>1</v>
      </c>
      <c r="AN70" s="9">
        <f ca="1">IF(Table1[[#This Row],[Profession]]="IT", 1, 0)</f>
        <v>0</v>
      </c>
      <c r="AO70" s="9">
        <f ca="1">IF(Table1[[#This Row],[Profession]]="Agriculture", 1, 0)</f>
        <v>0</v>
      </c>
      <c r="AP70" s="10">
        <f ca="1">IF(Table1[[#This Row],[Profession]]="General Work", 1, 0)</f>
        <v>0</v>
      </c>
      <c r="AS70">
        <f ca="1">Table1[[#This Row],[Value of Cars]]/Table1[[#This Row],[Number of Cars ]]</f>
        <v>38740.883289047466</v>
      </c>
      <c r="AU70" s="8">
        <f ca="1">IF(Table1[[#This Row],[State]]="Karnataka", Table1[[#This Row],[Income]], 0)</f>
        <v>0</v>
      </c>
      <c r="AV70" s="9">
        <f ca="1">IF(Table1[[#This Row],[State]]="Gujarat", Table1[[#This Row],[Income]], 0)</f>
        <v>58793</v>
      </c>
      <c r="AW70" s="9">
        <f ca="1">IF(Table1[[#This Row],[State]]="Andhra Pradesh", Table1[[#This Row],[Income]], 0)</f>
        <v>0</v>
      </c>
      <c r="AX70" s="9">
        <f ca="1">IF(Table1[[#This Row],[State]]="Telangana", Table1[[#This Row],[Income]], 0)</f>
        <v>0</v>
      </c>
      <c r="AY70" s="9">
        <f ca="1">IF(Table1[[#This Row],[State]]="Madhya Pradesh", Table1[[#This Row],[Income]], 0)</f>
        <v>0</v>
      </c>
      <c r="AZ70" s="9">
        <f ca="1">IF(Table1[[#This Row],[State]]="Maharashtra", Table1[[#This Row],[Income]], 0)</f>
        <v>0</v>
      </c>
      <c r="BA70" s="9">
        <f ca="1">IF(Table1[[#This Row],[State]]="Punjab", Table1[[#This Row],[Income]], 0)</f>
        <v>0</v>
      </c>
      <c r="BB70" s="9">
        <f ca="1">IF(Table1[[#This Row],[State]]="Kerala", Table1[[#This Row],[Income]], 0)</f>
        <v>0</v>
      </c>
      <c r="BC70" s="9">
        <f ca="1">IF(Table1[[#This Row],[State]]="Tamil Nadu", Table1[[#This Row],[Income]], 0)</f>
        <v>0</v>
      </c>
      <c r="BD70" s="9">
        <f ca="1">IF(Table1[[#This Row],[State]]="Rajasthan", Table1[[#This Row],[Income]], 0)</f>
        <v>0</v>
      </c>
      <c r="BE70" s="9">
        <f ca="1">IF(Table1[[#This Row],[State]]="Uttar Pradesh", Table1[[#This Row],[Income]], 0)</f>
        <v>0</v>
      </c>
      <c r="BF70" s="9">
        <f ca="1">IF(Table1[[#This Row],[State]]="Bihar", Table1[[#This Row],[Income]], 0)</f>
        <v>0</v>
      </c>
      <c r="BG70" s="9">
        <f ca="1">IF(Table1[[#This Row],[State]]="West Bengal", Table1[[#This Row],[Income]], 0)</f>
        <v>0</v>
      </c>
      <c r="BH70" s="10">
        <f ca="1">IF(Table1[[#This Row],[State]]="Goa", Table1[[#This Row],[Income]], 0)</f>
        <v>0</v>
      </c>
      <c r="BJ70" s="8">
        <f ca="1">IF(Table1[[#This Row],[Profession]]="Health", Table1[[#This Row],[Income]], 0)</f>
        <v>0</v>
      </c>
      <c r="BK70" s="9">
        <f ca="1">IF(Table1[[#This Row],[Profession]]="Construction", Table1[[#This Row],[Income]], 0)</f>
        <v>58793</v>
      </c>
      <c r="BL70" s="9">
        <f ca="1">IF(Table1[[#This Row],[Profession]]="Teaching", Table1[[#This Row],[Income]], 0)</f>
        <v>0</v>
      </c>
      <c r="BM70" s="9">
        <f ca="1">IF(Table1[[#This Row],[Profession]]="IT", Table1[[#This Row],[Income]], 0)</f>
        <v>0</v>
      </c>
      <c r="BN70" s="9">
        <f ca="1">IF(Table1[[#This Row],[Profession]]="General Work", Table1[[#This Row],[Income]], 0)</f>
        <v>0</v>
      </c>
      <c r="BO70" s="10">
        <f ca="1">IF(Table1[[#This Row],[Profession]]="Agriculture", Table1[[#This Row],[Income]], 0)</f>
        <v>0</v>
      </c>
      <c r="BQ70" s="8">
        <f ca="1">IF(Table1[[#This Row],[Value of debts ]]&gt;Table1[[#This Row],[Income]], 1, 0)</f>
        <v>1</v>
      </c>
      <c r="BR70" s="10"/>
      <c r="BT70">
        <f ca="1">IF(Table1[[#This Row],[Net Worth of person]]&gt;$BU$4, Table1[[#This Row],[Age]], 0)</f>
        <v>42</v>
      </c>
    </row>
    <row r="71" spans="1:72" x14ac:dyDescent="0.3">
      <c r="A71">
        <f t="shared" ca="1" si="23"/>
        <v>1</v>
      </c>
      <c r="B71" t="str">
        <f t="shared" ca="1" si="24"/>
        <v>Male</v>
      </c>
      <c r="C71">
        <f t="shared" ca="1" si="25"/>
        <v>27</v>
      </c>
      <c r="D71">
        <f t="shared" ca="1" si="26"/>
        <v>3</v>
      </c>
      <c r="E71" t="str">
        <f t="shared" ca="1" si="27"/>
        <v>Teaching</v>
      </c>
      <c r="F71">
        <f t="shared" ca="1" si="28"/>
        <v>5</v>
      </c>
      <c r="G71" t="str">
        <f t="shared" ca="1" si="29"/>
        <v>Other</v>
      </c>
      <c r="H71">
        <f t="shared" ca="1" si="30"/>
        <v>0</v>
      </c>
      <c r="I71">
        <f t="shared" ca="1" si="31"/>
        <v>2</v>
      </c>
      <c r="J71">
        <f t="shared" ca="1" si="32"/>
        <v>88630</v>
      </c>
      <c r="K71">
        <f t="shared" ca="1" si="33"/>
        <v>8</v>
      </c>
      <c r="L71" t="str">
        <f t="shared" ca="1" si="34"/>
        <v>Kerala</v>
      </c>
      <c r="M71">
        <f t="shared" ca="1" si="35"/>
        <v>531780</v>
      </c>
      <c r="N71">
        <f t="shared" ca="1" si="36"/>
        <v>273134.76849806355</v>
      </c>
      <c r="O71">
        <f t="shared" ca="1" si="37"/>
        <v>293.66600100670593</v>
      </c>
      <c r="P71">
        <f t="shared" ca="1" si="38"/>
        <v>15</v>
      </c>
      <c r="Q71">
        <f t="shared" ca="1" si="39"/>
        <v>116898.00963272389</v>
      </c>
      <c r="R71">
        <f t="shared" ca="1" si="40"/>
        <v>102241.13806934489</v>
      </c>
      <c r="S71">
        <f t="shared" ca="1" si="41"/>
        <v>634314.80407035165</v>
      </c>
      <c r="T71">
        <f t="shared" ca="1" si="42"/>
        <v>390047.77813078742</v>
      </c>
      <c r="U71">
        <f t="shared" ca="1" si="43"/>
        <v>244267.02593956422</v>
      </c>
      <c r="W71">
        <f t="shared" ca="1" si="44"/>
        <v>1</v>
      </c>
      <c r="AA71" s="1">
        <f ca="1">Table1[[#This Row],[Mortgage left]]/Table1[[#This Row],[Value of House]]</f>
        <v>0.51362361972632209</v>
      </c>
      <c r="AB71">
        <f t="shared" ca="1" si="45"/>
        <v>0</v>
      </c>
      <c r="AE71">
        <f ca="1">IF(Table1[[#This Row],[Gender]]="male", 1, 0)</f>
        <v>1</v>
      </c>
      <c r="AF71">
        <f ca="1">IF(Table1[[#This Row],[Gender]]="female", 1, 0)</f>
        <v>0</v>
      </c>
      <c r="AK71" s="8">
        <f ca="1">IF(Table1[[#This Row],[Profession]]="Teaching", 1, 0)</f>
        <v>1</v>
      </c>
      <c r="AL71" s="9">
        <f ca="1">IF(Table1[[#This Row],[Profession]]="Health", 1, 0)</f>
        <v>0</v>
      </c>
      <c r="AM71" s="9">
        <f ca="1">IF(Table1[[#This Row],[Profession]]="Construction", 1, 0)</f>
        <v>0</v>
      </c>
      <c r="AN71" s="9">
        <f ca="1">IF(Table1[[#This Row],[Profession]]="IT", 1, 0)</f>
        <v>0</v>
      </c>
      <c r="AO71" s="9">
        <f ca="1">IF(Table1[[#This Row],[Profession]]="Agriculture", 1, 0)</f>
        <v>0</v>
      </c>
      <c r="AP71" s="10">
        <f ca="1">IF(Table1[[#This Row],[Profession]]="General Work", 1, 0)</f>
        <v>0</v>
      </c>
      <c r="AS71">
        <f ca="1">Table1[[#This Row],[Value of Cars]]/Table1[[#This Row],[Number of Cars ]]</f>
        <v>146.83300050335296</v>
      </c>
      <c r="AU71" s="8">
        <f ca="1">IF(Table1[[#This Row],[State]]="Karnataka", Table1[[#This Row],[Income]], 0)</f>
        <v>0</v>
      </c>
      <c r="AV71" s="9">
        <f ca="1">IF(Table1[[#This Row],[State]]="Gujarat", Table1[[#This Row],[Income]], 0)</f>
        <v>0</v>
      </c>
      <c r="AW71" s="9">
        <f ca="1">IF(Table1[[#This Row],[State]]="Andhra Pradesh", Table1[[#This Row],[Income]], 0)</f>
        <v>0</v>
      </c>
      <c r="AX71" s="9">
        <f ca="1">IF(Table1[[#This Row],[State]]="Telangana", Table1[[#This Row],[Income]], 0)</f>
        <v>0</v>
      </c>
      <c r="AY71" s="9">
        <f ca="1">IF(Table1[[#This Row],[State]]="Madhya Pradesh", Table1[[#This Row],[Income]], 0)</f>
        <v>0</v>
      </c>
      <c r="AZ71" s="9">
        <f ca="1">IF(Table1[[#This Row],[State]]="Maharashtra", Table1[[#This Row],[Income]], 0)</f>
        <v>0</v>
      </c>
      <c r="BA71" s="9">
        <f ca="1">IF(Table1[[#This Row],[State]]="Punjab", Table1[[#This Row],[Income]], 0)</f>
        <v>0</v>
      </c>
      <c r="BB71" s="9">
        <f ca="1">IF(Table1[[#This Row],[State]]="Kerala", Table1[[#This Row],[Income]], 0)</f>
        <v>88630</v>
      </c>
      <c r="BC71" s="9">
        <f ca="1">IF(Table1[[#This Row],[State]]="Tamil Nadu", Table1[[#This Row],[Income]], 0)</f>
        <v>0</v>
      </c>
      <c r="BD71" s="9">
        <f ca="1">IF(Table1[[#This Row],[State]]="Rajasthan", Table1[[#This Row],[Income]], 0)</f>
        <v>0</v>
      </c>
      <c r="BE71" s="9">
        <f ca="1">IF(Table1[[#This Row],[State]]="Uttar Pradesh", Table1[[#This Row],[Income]], 0)</f>
        <v>0</v>
      </c>
      <c r="BF71" s="9">
        <f ca="1">IF(Table1[[#This Row],[State]]="Bihar", Table1[[#This Row],[Income]], 0)</f>
        <v>0</v>
      </c>
      <c r="BG71" s="9">
        <f ca="1">IF(Table1[[#This Row],[State]]="West Bengal", Table1[[#This Row],[Income]], 0)</f>
        <v>0</v>
      </c>
      <c r="BH71" s="10">
        <f ca="1">IF(Table1[[#This Row],[State]]="Goa", Table1[[#This Row],[Income]], 0)</f>
        <v>0</v>
      </c>
      <c r="BJ71" s="8">
        <f ca="1">IF(Table1[[#This Row],[Profession]]="Health", Table1[[#This Row],[Income]], 0)</f>
        <v>0</v>
      </c>
      <c r="BK71" s="9">
        <f ca="1">IF(Table1[[#This Row],[Profession]]="Construction", Table1[[#This Row],[Income]], 0)</f>
        <v>0</v>
      </c>
      <c r="BL71" s="9">
        <f ca="1">IF(Table1[[#This Row],[Profession]]="Teaching", Table1[[#This Row],[Income]], 0)</f>
        <v>88630</v>
      </c>
      <c r="BM71" s="9">
        <f ca="1">IF(Table1[[#This Row],[Profession]]="IT", Table1[[#This Row],[Income]], 0)</f>
        <v>0</v>
      </c>
      <c r="BN71" s="9">
        <f ca="1">IF(Table1[[#This Row],[Profession]]="General Work", Table1[[#This Row],[Income]], 0)</f>
        <v>0</v>
      </c>
      <c r="BO71" s="10">
        <f ca="1">IF(Table1[[#This Row],[Profession]]="Agriculture", Table1[[#This Row],[Income]], 0)</f>
        <v>0</v>
      </c>
      <c r="BQ71" s="8">
        <f ca="1">IF(Table1[[#This Row],[Value of debts ]]&gt;Table1[[#This Row],[Income]], 1, 0)</f>
        <v>1</v>
      </c>
      <c r="BR71" s="10"/>
      <c r="BT71">
        <f ca="1">IF(Table1[[#This Row],[Net Worth of person]]&gt;$BU$4, Table1[[#This Row],[Age]], 0)</f>
        <v>27</v>
      </c>
    </row>
    <row r="72" spans="1:72" x14ac:dyDescent="0.3">
      <c r="A72">
        <f t="shared" ca="1" si="23"/>
        <v>1</v>
      </c>
      <c r="B72" t="str">
        <f t="shared" ca="1" si="24"/>
        <v>Male</v>
      </c>
      <c r="C72">
        <f t="shared" ca="1" si="25"/>
        <v>29</v>
      </c>
      <c r="D72">
        <f t="shared" ca="1" si="26"/>
        <v>4</v>
      </c>
      <c r="E72" t="str">
        <f t="shared" ca="1" si="27"/>
        <v>IT</v>
      </c>
      <c r="F72">
        <f t="shared" ca="1" si="28"/>
        <v>5</v>
      </c>
      <c r="G72" t="str">
        <f t="shared" ca="1" si="29"/>
        <v>Other</v>
      </c>
      <c r="H72">
        <f t="shared" ca="1" si="30"/>
        <v>2</v>
      </c>
      <c r="I72">
        <f t="shared" ca="1" si="31"/>
        <v>1</v>
      </c>
      <c r="J72">
        <f t="shared" ca="1" si="32"/>
        <v>26391</v>
      </c>
      <c r="K72">
        <f t="shared" ca="1" si="33"/>
        <v>14</v>
      </c>
      <c r="L72" t="str">
        <f t="shared" ca="1" si="34"/>
        <v>Goa</v>
      </c>
      <c r="M72">
        <f t="shared" ca="1" si="35"/>
        <v>79173</v>
      </c>
      <c r="N72">
        <f t="shared" ca="1" si="36"/>
        <v>29356.463774747219</v>
      </c>
      <c r="O72">
        <f t="shared" ca="1" si="37"/>
        <v>25903.716064087508</v>
      </c>
      <c r="P72">
        <f t="shared" ca="1" si="38"/>
        <v>18422</v>
      </c>
      <c r="Q72">
        <f t="shared" ca="1" si="39"/>
        <v>13418.048636854839</v>
      </c>
      <c r="R72">
        <f t="shared" ca="1" si="40"/>
        <v>30693.784212303537</v>
      </c>
      <c r="S72">
        <f t="shared" ca="1" si="41"/>
        <v>135770.50027639105</v>
      </c>
      <c r="T72">
        <f t="shared" ca="1" si="42"/>
        <v>61196.512411602052</v>
      </c>
      <c r="U72">
        <f t="shared" ca="1" si="43"/>
        <v>74573.987864789</v>
      </c>
      <c r="W72">
        <f t="shared" ca="1" si="44"/>
        <v>1</v>
      </c>
      <c r="AA72" s="1">
        <f ca="1">Table1[[#This Row],[Mortgage left]]/Table1[[#This Row],[Value of House]]</f>
        <v>0.37078882668014623</v>
      </c>
      <c r="AB72">
        <f t="shared" ca="1" si="45"/>
        <v>1</v>
      </c>
      <c r="AE72">
        <f ca="1">IF(Table1[[#This Row],[Gender]]="male", 1, 0)</f>
        <v>1</v>
      </c>
      <c r="AF72">
        <f ca="1">IF(Table1[[#This Row],[Gender]]="female", 1, 0)</f>
        <v>0</v>
      </c>
      <c r="AK72" s="8">
        <f ca="1">IF(Table1[[#This Row],[Profession]]="Teaching", 1, 0)</f>
        <v>0</v>
      </c>
      <c r="AL72" s="9">
        <f ca="1">IF(Table1[[#This Row],[Profession]]="Health", 1, 0)</f>
        <v>0</v>
      </c>
      <c r="AM72" s="9">
        <f ca="1">IF(Table1[[#This Row],[Profession]]="Construction", 1, 0)</f>
        <v>0</v>
      </c>
      <c r="AN72" s="9">
        <f ca="1">IF(Table1[[#This Row],[Profession]]="IT", 1, 0)</f>
        <v>1</v>
      </c>
      <c r="AO72" s="9">
        <f ca="1">IF(Table1[[#This Row],[Profession]]="Agriculture", 1, 0)</f>
        <v>0</v>
      </c>
      <c r="AP72" s="10">
        <f ca="1">IF(Table1[[#This Row],[Profession]]="General Work", 1, 0)</f>
        <v>0</v>
      </c>
      <c r="AS72">
        <f ca="1">Table1[[#This Row],[Value of Cars]]/Table1[[#This Row],[Number of Cars ]]</f>
        <v>25903.716064087508</v>
      </c>
      <c r="AU72" s="8">
        <f ca="1">IF(Table1[[#This Row],[State]]="Karnataka", Table1[[#This Row],[Income]], 0)</f>
        <v>0</v>
      </c>
      <c r="AV72" s="9">
        <f ca="1">IF(Table1[[#This Row],[State]]="Gujarat", Table1[[#This Row],[Income]], 0)</f>
        <v>0</v>
      </c>
      <c r="AW72" s="9">
        <f ca="1">IF(Table1[[#This Row],[State]]="Andhra Pradesh", Table1[[#This Row],[Income]], 0)</f>
        <v>0</v>
      </c>
      <c r="AX72" s="9">
        <f ca="1">IF(Table1[[#This Row],[State]]="Telangana", Table1[[#This Row],[Income]], 0)</f>
        <v>0</v>
      </c>
      <c r="AY72" s="9">
        <f ca="1">IF(Table1[[#This Row],[State]]="Madhya Pradesh", Table1[[#This Row],[Income]], 0)</f>
        <v>0</v>
      </c>
      <c r="AZ72" s="9">
        <f ca="1">IF(Table1[[#This Row],[State]]="Maharashtra", Table1[[#This Row],[Income]], 0)</f>
        <v>0</v>
      </c>
      <c r="BA72" s="9">
        <f ca="1">IF(Table1[[#This Row],[State]]="Punjab", Table1[[#This Row],[Income]], 0)</f>
        <v>0</v>
      </c>
      <c r="BB72" s="9">
        <f ca="1">IF(Table1[[#This Row],[State]]="Kerala", Table1[[#This Row],[Income]], 0)</f>
        <v>0</v>
      </c>
      <c r="BC72" s="9">
        <f ca="1">IF(Table1[[#This Row],[State]]="Tamil Nadu", Table1[[#This Row],[Income]], 0)</f>
        <v>0</v>
      </c>
      <c r="BD72" s="9">
        <f ca="1">IF(Table1[[#This Row],[State]]="Rajasthan", Table1[[#This Row],[Income]], 0)</f>
        <v>0</v>
      </c>
      <c r="BE72" s="9">
        <f ca="1">IF(Table1[[#This Row],[State]]="Uttar Pradesh", Table1[[#This Row],[Income]], 0)</f>
        <v>0</v>
      </c>
      <c r="BF72" s="9">
        <f ca="1">IF(Table1[[#This Row],[State]]="Bihar", Table1[[#This Row],[Income]], 0)</f>
        <v>0</v>
      </c>
      <c r="BG72" s="9">
        <f ca="1">IF(Table1[[#This Row],[State]]="West Bengal", Table1[[#This Row],[Income]], 0)</f>
        <v>0</v>
      </c>
      <c r="BH72" s="10">
        <f ca="1">IF(Table1[[#This Row],[State]]="Goa", Table1[[#This Row],[Income]], 0)</f>
        <v>26391</v>
      </c>
      <c r="BJ72" s="8">
        <f ca="1">IF(Table1[[#This Row],[Profession]]="Health", Table1[[#This Row],[Income]], 0)</f>
        <v>0</v>
      </c>
      <c r="BK72" s="9">
        <f ca="1">IF(Table1[[#This Row],[Profession]]="Construction", Table1[[#This Row],[Income]], 0)</f>
        <v>0</v>
      </c>
      <c r="BL72" s="9">
        <f ca="1">IF(Table1[[#This Row],[Profession]]="Teaching", Table1[[#This Row],[Income]], 0)</f>
        <v>0</v>
      </c>
      <c r="BM72" s="9">
        <f ca="1">IF(Table1[[#This Row],[Profession]]="IT", Table1[[#This Row],[Income]], 0)</f>
        <v>26391</v>
      </c>
      <c r="BN72" s="9">
        <f ca="1">IF(Table1[[#This Row],[Profession]]="General Work", Table1[[#This Row],[Income]], 0)</f>
        <v>0</v>
      </c>
      <c r="BO72" s="10">
        <f ca="1">IF(Table1[[#This Row],[Profession]]="Agriculture", Table1[[#This Row],[Income]], 0)</f>
        <v>0</v>
      </c>
      <c r="BQ72" s="8">
        <f ca="1">IF(Table1[[#This Row],[Value of debts ]]&gt;Table1[[#This Row],[Income]], 1, 0)</f>
        <v>1</v>
      </c>
      <c r="BR72" s="10"/>
      <c r="BT72">
        <f ca="1">IF(Table1[[#This Row],[Net Worth of person]]&gt;$BU$4, Table1[[#This Row],[Age]], 0)</f>
        <v>0</v>
      </c>
    </row>
    <row r="73" spans="1:72" x14ac:dyDescent="0.3">
      <c r="A73">
        <f t="shared" ca="1" si="23"/>
        <v>1</v>
      </c>
      <c r="B73" t="str">
        <f t="shared" ca="1" si="24"/>
        <v>Male</v>
      </c>
      <c r="C73">
        <f t="shared" ca="1" si="25"/>
        <v>35</v>
      </c>
      <c r="D73">
        <f t="shared" ca="1" si="26"/>
        <v>6</v>
      </c>
      <c r="E73" t="str">
        <f t="shared" ca="1" si="27"/>
        <v>Agriculture</v>
      </c>
      <c r="F73">
        <f t="shared" ca="1" si="28"/>
        <v>2</v>
      </c>
      <c r="G73" t="str">
        <f t="shared" ca="1" si="29"/>
        <v>College</v>
      </c>
      <c r="H73">
        <f t="shared" ca="1" si="30"/>
        <v>2</v>
      </c>
      <c r="I73">
        <f t="shared" ca="1" si="31"/>
        <v>3</v>
      </c>
      <c r="J73">
        <f t="shared" ca="1" si="32"/>
        <v>34525</v>
      </c>
      <c r="K73">
        <f t="shared" ca="1" si="33"/>
        <v>7</v>
      </c>
      <c r="L73" t="str">
        <f t="shared" ca="1" si="34"/>
        <v>Punjab</v>
      </c>
      <c r="M73">
        <f t="shared" ca="1" si="35"/>
        <v>103575</v>
      </c>
      <c r="N73">
        <f t="shared" ca="1" si="36"/>
        <v>60348.26306072226</v>
      </c>
      <c r="O73">
        <f t="shared" ca="1" si="37"/>
        <v>52873.658991609896</v>
      </c>
      <c r="P73">
        <f t="shared" ca="1" si="38"/>
        <v>38144</v>
      </c>
      <c r="Q73">
        <f t="shared" ca="1" si="39"/>
        <v>60183.874696052677</v>
      </c>
      <c r="R73">
        <f t="shared" ca="1" si="40"/>
        <v>35350.981105508967</v>
      </c>
      <c r="S73">
        <f t="shared" ca="1" si="41"/>
        <v>191799.64009711886</v>
      </c>
      <c r="T73">
        <f t="shared" ca="1" si="42"/>
        <v>158676.13775677496</v>
      </c>
      <c r="U73">
        <f t="shared" ca="1" si="43"/>
        <v>33123.502340343897</v>
      </c>
      <c r="W73">
        <f t="shared" ca="1" si="44"/>
        <v>1</v>
      </c>
      <c r="AA73" s="1">
        <f ca="1">Table1[[#This Row],[Mortgage left]]/Table1[[#This Row],[Value of House]]</f>
        <v>0.58265279324858565</v>
      </c>
      <c r="AB73">
        <f t="shared" ca="1" si="45"/>
        <v>0</v>
      </c>
      <c r="AE73">
        <f ca="1">IF(Table1[[#This Row],[Gender]]="male", 1, 0)</f>
        <v>1</v>
      </c>
      <c r="AF73">
        <f ca="1">IF(Table1[[#This Row],[Gender]]="female", 1, 0)</f>
        <v>0</v>
      </c>
      <c r="AK73" s="8">
        <f ca="1">IF(Table1[[#This Row],[Profession]]="Teaching", 1, 0)</f>
        <v>0</v>
      </c>
      <c r="AL73" s="9">
        <f ca="1">IF(Table1[[#This Row],[Profession]]="Health", 1, 0)</f>
        <v>0</v>
      </c>
      <c r="AM73" s="9">
        <f ca="1">IF(Table1[[#This Row],[Profession]]="Construction", 1, 0)</f>
        <v>0</v>
      </c>
      <c r="AN73" s="9">
        <f ca="1">IF(Table1[[#This Row],[Profession]]="IT", 1, 0)</f>
        <v>0</v>
      </c>
      <c r="AO73" s="9">
        <f ca="1">IF(Table1[[#This Row],[Profession]]="Agriculture", 1, 0)</f>
        <v>1</v>
      </c>
      <c r="AP73" s="10">
        <f ca="1">IF(Table1[[#This Row],[Profession]]="General Work", 1, 0)</f>
        <v>0</v>
      </c>
      <c r="AS73">
        <f ca="1">Table1[[#This Row],[Value of Cars]]/Table1[[#This Row],[Number of Cars ]]</f>
        <v>17624.5529972033</v>
      </c>
      <c r="AU73" s="8">
        <f ca="1">IF(Table1[[#This Row],[State]]="Karnataka", Table1[[#This Row],[Income]], 0)</f>
        <v>0</v>
      </c>
      <c r="AV73" s="9">
        <f ca="1">IF(Table1[[#This Row],[State]]="Gujarat", Table1[[#This Row],[Income]], 0)</f>
        <v>0</v>
      </c>
      <c r="AW73" s="9">
        <f ca="1">IF(Table1[[#This Row],[State]]="Andhra Pradesh", Table1[[#This Row],[Income]], 0)</f>
        <v>0</v>
      </c>
      <c r="AX73" s="9">
        <f ca="1">IF(Table1[[#This Row],[State]]="Telangana", Table1[[#This Row],[Income]], 0)</f>
        <v>0</v>
      </c>
      <c r="AY73" s="9">
        <f ca="1">IF(Table1[[#This Row],[State]]="Madhya Pradesh", Table1[[#This Row],[Income]], 0)</f>
        <v>0</v>
      </c>
      <c r="AZ73" s="9">
        <f ca="1">IF(Table1[[#This Row],[State]]="Maharashtra", Table1[[#This Row],[Income]], 0)</f>
        <v>0</v>
      </c>
      <c r="BA73" s="9">
        <f ca="1">IF(Table1[[#This Row],[State]]="Punjab", Table1[[#This Row],[Income]], 0)</f>
        <v>34525</v>
      </c>
      <c r="BB73" s="9">
        <f ca="1">IF(Table1[[#This Row],[State]]="Kerala", Table1[[#This Row],[Income]], 0)</f>
        <v>0</v>
      </c>
      <c r="BC73" s="9">
        <f ca="1">IF(Table1[[#This Row],[State]]="Tamil Nadu", Table1[[#This Row],[Income]], 0)</f>
        <v>0</v>
      </c>
      <c r="BD73" s="9">
        <f ca="1">IF(Table1[[#This Row],[State]]="Rajasthan", Table1[[#This Row],[Income]], 0)</f>
        <v>0</v>
      </c>
      <c r="BE73" s="9">
        <f ca="1">IF(Table1[[#This Row],[State]]="Uttar Pradesh", Table1[[#This Row],[Income]], 0)</f>
        <v>0</v>
      </c>
      <c r="BF73" s="9">
        <f ca="1">IF(Table1[[#This Row],[State]]="Bihar", Table1[[#This Row],[Income]], 0)</f>
        <v>0</v>
      </c>
      <c r="BG73" s="9">
        <f ca="1">IF(Table1[[#This Row],[State]]="West Bengal", Table1[[#This Row],[Income]], 0)</f>
        <v>0</v>
      </c>
      <c r="BH73" s="10">
        <f ca="1">IF(Table1[[#This Row],[State]]="Goa", Table1[[#This Row],[Income]], 0)</f>
        <v>0</v>
      </c>
      <c r="BJ73" s="8">
        <f ca="1">IF(Table1[[#This Row],[Profession]]="Health", Table1[[#This Row],[Income]], 0)</f>
        <v>0</v>
      </c>
      <c r="BK73" s="9">
        <f ca="1">IF(Table1[[#This Row],[Profession]]="Construction", Table1[[#This Row],[Income]], 0)</f>
        <v>0</v>
      </c>
      <c r="BL73" s="9">
        <f ca="1">IF(Table1[[#This Row],[Profession]]="Teaching", Table1[[#This Row],[Income]], 0)</f>
        <v>0</v>
      </c>
      <c r="BM73" s="9">
        <f ca="1">IF(Table1[[#This Row],[Profession]]="IT", Table1[[#This Row],[Income]], 0)</f>
        <v>0</v>
      </c>
      <c r="BN73" s="9">
        <f ca="1">IF(Table1[[#This Row],[Profession]]="General Work", Table1[[#This Row],[Income]], 0)</f>
        <v>0</v>
      </c>
      <c r="BO73" s="10">
        <f ca="1">IF(Table1[[#This Row],[Profession]]="Agriculture", Table1[[#This Row],[Income]], 0)</f>
        <v>34525</v>
      </c>
      <c r="BQ73" s="8">
        <f ca="1">IF(Table1[[#This Row],[Value of debts ]]&gt;Table1[[#This Row],[Income]], 1, 0)</f>
        <v>1</v>
      </c>
      <c r="BR73" s="10"/>
      <c r="BT73">
        <f ca="1">IF(Table1[[#This Row],[Net Worth of person]]&gt;$BU$4, Table1[[#This Row],[Age]], 0)</f>
        <v>0</v>
      </c>
    </row>
    <row r="74" spans="1:72" x14ac:dyDescent="0.3">
      <c r="A74">
        <f t="shared" ca="1" si="23"/>
        <v>1</v>
      </c>
      <c r="B74" t="str">
        <f t="shared" ca="1" si="24"/>
        <v>Male</v>
      </c>
      <c r="C74">
        <f t="shared" ca="1" si="25"/>
        <v>29</v>
      </c>
      <c r="D74">
        <f t="shared" ca="1" si="26"/>
        <v>2</v>
      </c>
      <c r="E74" t="str">
        <f t="shared" ca="1" si="27"/>
        <v>Construction</v>
      </c>
      <c r="F74">
        <f t="shared" ca="1" si="28"/>
        <v>4</v>
      </c>
      <c r="G74" t="str">
        <f t="shared" ca="1" si="29"/>
        <v>Technical</v>
      </c>
      <c r="H74">
        <f t="shared" ca="1" si="30"/>
        <v>0</v>
      </c>
      <c r="I74">
        <f t="shared" ca="1" si="31"/>
        <v>3</v>
      </c>
      <c r="J74">
        <f t="shared" ca="1" si="32"/>
        <v>62377</v>
      </c>
      <c r="K74">
        <f t="shared" ca="1" si="33"/>
        <v>8</v>
      </c>
      <c r="L74" t="str">
        <f t="shared" ca="1" si="34"/>
        <v>Kerala</v>
      </c>
      <c r="M74">
        <f t="shared" ca="1" si="35"/>
        <v>249508</v>
      </c>
      <c r="N74">
        <f t="shared" ca="1" si="36"/>
        <v>206228.3896442785</v>
      </c>
      <c r="O74">
        <f t="shared" ca="1" si="37"/>
        <v>70903.361887494611</v>
      </c>
      <c r="P74">
        <f t="shared" ca="1" si="38"/>
        <v>67456</v>
      </c>
      <c r="Q74">
        <f t="shared" ca="1" si="39"/>
        <v>27210.720605219296</v>
      </c>
      <c r="R74">
        <f t="shared" ca="1" si="40"/>
        <v>38517.73733668949</v>
      </c>
      <c r="S74">
        <f t="shared" ca="1" si="41"/>
        <v>358929.09922418412</v>
      </c>
      <c r="T74">
        <f t="shared" ca="1" si="42"/>
        <v>300895.11024949781</v>
      </c>
      <c r="U74">
        <f t="shared" ca="1" si="43"/>
        <v>58033.988974686305</v>
      </c>
      <c r="W74">
        <f t="shared" ca="1" si="44"/>
        <v>1</v>
      </c>
      <c r="AA74" s="1">
        <f ca="1">Table1[[#This Row],[Mortgage left]]/Table1[[#This Row],[Value of House]]</f>
        <v>0.82654018967038534</v>
      </c>
      <c r="AB74">
        <f t="shared" ca="1" si="45"/>
        <v>0</v>
      </c>
      <c r="AE74">
        <f ca="1">IF(Table1[[#This Row],[Gender]]="male", 1, 0)</f>
        <v>1</v>
      </c>
      <c r="AF74">
        <f ca="1">IF(Table1[[#This Row],[Gender]]="female", 1, 0)</f>
        <v>0</v>
      </c>
      <c r="AK74" s="8">
        <f ca="1">IF(Table1[[#This Row],[Profession]]="Teaching", 1, 0)</f>
        <v>0</v>
      </c>
      <c r="AL74" s="9">
        <f ca="1">IF(Table1[[#This Row],[Profession]]="Health", 1, 0)</f>
        <v>0</v>
      </c>
      <c r="AM74" s="9">
        <f ca="1">IF(Table1[[#This Row],[Profession]]="Construction", 1, 0)</f>
        <v>1</v>
      </c>
      <c r="AN74" s="9">
        <f ca="1">IF(Table1[[#This Row],[Profession]]="IT", 1, 0)</f>
        <v>0</v>
      </c>
      <c r="AO74" s="9">
        <f ca="1">IF(Table1[[#This Row],[Profession]]="Agriculture", 1, 0)</f>
        <v>0</v>
      </c>
      <c r="AP74" s="10">
        <f ca="1">IF(Table1[[#This Row],[Profession]]="General Work", 1, 0)</f>
        <v>0</v>
      </c>
      <c r="AS74">
        <f ca="1">Table1[[#This Row],[Value of Cars]]/Table1[[#This Row],[Number of Cars ]]</f>
        <v>23634.453962498203</v>
      </c>
      <c r="AU74" s="8">
        <f ca="1">IF(Table1[[#This Row],[State]]="Karnataka", Table1[[#This Row],[Income]], 0)</f>
        <v>0</v>
      </c>
      <c r="AV74" s="9">
        <f ca="1">IF(Table1[[#This Row],[State]]="Gujarat", Table1[[#This Row],[Income]], 0)</f>
        <v>0</v>
      </c>
      <c r="AW74" s="9">
        <f ca="1">IF(Table1[[#This Row],[State]]="Andhra Pradesh", Table1[[#This Row],[Income]], 0)</f>
        <v>0</v>
      </c>
      <c r="AX74" s="9">
        <f ca="1">IF(Table1[[#This Row],[State]]="Telangana", Table1[[#This Row],[Income]], 0)</f>
        <v>0</v>
      </c>
      <c r="AY74" s="9">
        <f ca="1">IF(Table1[[#This Row],[State]]="Madhya Pradesh", Table1[[#This Row],[Income]], 0)</f>
        <v>0</v>
      </c>
      <c r="AZ74" s="9">
        <f ca="1">IF(Table1[[#This Row],[State]]="Maharashtra", Table1[[#This Row],[Income]], 0)</f>
        <v>0</v>
      </c>
      <c r="BA74" s="9">
        <f ca="1">IF(Table1[[#This Row],[State]]="Punjab", Table1[[#This Row],[Income]], 0)</f>
        <v>0</v>
      </c>
      <c r="BB74" s="9">
        <f ca="1">IF(Table1[[#This Row],[State]]="Kerala", Table1[[#This Row],[Income]], 0)</f>
        <v>62377</v>
      </c>
      <c r="BC74" s="9">
        <f ca="1">IF(Table1[[#This Row],[State]]="Tamil Nadu", Table1[[#This Row],[Income]], 0)</f>
        <v>0</v>
      </c>
      <c r="BD74" s="9">
        <f ca="1">IF(Table1[[#This Row],[State]]="Rajasthan", Table1[[#This Row],[Income]], 0)</f>
        <v>0</v>
      </c>
      <c r="BE74" s="9">
        <f ca="1">IF(Table1[[#This Row],[State]]="Uttar Pradesh", Table1[[#This Row],[Income]], 0)</f>
        <v>0</v>
      </c>
      <c r="BF74" s="9">
        <f ca="1">IF(Table1[[#This Row],[State]]="Bihar", Table1[[#This Row],[Income]], 0)</f>
        <v>0</v>
      </c>
      <c r="BG74" s="9">
        <f ca="1">IF(Table1[[#This Row],[State]]="West Bengal", Table1[[#This Row],[Income]], 0)</f>
        <v>0</v>
      </c>
      <c r="BH74" s="10">
        <f ca="1">IF(Table1[[#This Row],[State]]="Goa", Table1[[#This Row],[Income]], 0)</f>
        <v>0</v>
      </c>
      <c r="BJ74" s="8">
        <f ca="1">IF(Table1[[#This Row],[Profession]]="Health", Table1[[#This Row],[Income]], 0)</f>
        <v>0</v>
      </c>
      <c r="BK74" s="9">
        <f ca="1">IF(Table1[[#This Row],[Profession]]="Construction", Table1[[#This Row],[Income]], 0)</f>
        <v>62377</v>
      </c>
      <c r="BL74" s="9">
        <f ca="1">IF(Table1[[#This Row],[Profession]]="Teaching", Table1[[#This Row],[Income]], 0)</f>
        <v>0</v>
      </c>
      <c r="BM74" s="9">
        <f ca="1">IF(Table1[[#This Row],[Profession]]="IT", Table1[[#This Row],[Income]], 0)</f>
        <v>0</v>
      </c>
      <c r="BN74" s="9">
        <f ca="1">IF(Table1[[#This Row],[Profession]]="General Work", Table1[[#This Row],[Income]], 0)</f>
        <v>0</v>
      </c>
      <c r="BO74" s="10">
        <f ca="1">IF(Table1[[#This Row],[Profession]]="Agriculture", Table1[[#This Row],[Income]], 0)</f>
        <v>0</v>
      </c>
      <c r="BQ74" s="8">
        <f ca="1">IF(Table1[[#This Row],[Value of debts ]]&gt;Table1[[#This Row],[Income]], 1, 0)</f>
        <v>1</v>
      </c>
      <c r="BR74" s="10"/>
      <c r="BT74">
        <f ca="1">IF(Table1[[#This Row],[Net Worth of person]]&gt;$BU$4, Table1[[#This Row],[Age]], 0)</f>
        <v>0</v>
      </c>
    </row>
    <row r="75" spans="1:72" x14ac:dyDescent="0.3">
      <c r="A75">
        <f t="shared" ca="1" si="23"/>
        <v>2</v>
      </c>
      <c r="B75" t="str">
        <f t="shared" ca="1" si="24"/>
        <v>Female</v>
      </c>
      <c r="C75">
        <f t="shared" ca="1" si="25"/>
        <v>36</v>
      </c>
      <c r="D75">
        <f t="shared" ca="1" si="26"/>
        <v>6</v>
      </c>
      <c r="E75" t="str">
        <f t="shared" ca="1" si="27"/>
        <v>Agriculture</v>
      </c>
      <c r="F75">
        <f t="shared" ca="1" si="28"/>
        <v>4</v>
      </c>
      <c r="G75" t="str">
        <f t="shared" ca="1" si="29"/>
        <v>Technical</v>
      </c>
      <c r="H75">
        <f t="shared" ca="1" si="30"/>
        <v>3</v>
      </c>
      <c r="I75">
        <f t="shared" ca="1" si="31"/>
        <v>2</v>
      </c>
      <c r="J75">
        <f t="shared" ca="1" si="32"/>
        <v>40267</v>
      </c>
      <c r="K75">
        <f t="shared" ca="1" si="33"/>
        <v>5</v>
      </c>
      <c r="L75" t="str">
        <f t="shared" ca="1" si="34"/>
        <v>Madhya Pradesh</v>
      </c>
      <c r="M75">
        <f t="shared" ca="1" si="35"/>
        <v>120801</v>
      </c>
      <c r="N75">
        <f t="shared" ca="1" si="36"/>
        <v>56538.910152408607</v>
      </c>
      <c r="O75">
        <f t="shared" ca="1" si="37"/>
        <v>37300.030138651404</v>
      </c>
      <c r="P75">
        <f t="shared" ca="1" si="38"/>
        <v>37106</v>
      </c>
      <c r="Q75">
        <f t="shared" ca="1" si="39"/>
        <v>71096.126723899855</v>
      </c>
      <c r="R75">
        <f t="shared" ca="1" si="40"/>
        <v>28992.358402100999</v>
      </c>
      <c r="S75">
        <f t="shared" ca="1" si="41"/>
        <v>187093.38854075241</v>
      </c>
      <c r="T75">
        <f t="shared" ca="1" si="42"/>
        <v>164741.03687630847</v>
      </c>
      <c r="U75">
        <f t="shared" ca="1" si="43"/>
        <v>22352.351664443937</v>
      </c>
      <c r="W75">
        <f t="shared" ca="1" si="44"/>
        <v>1</v>
      </c>
      <c r="AA75" s="1">
        <f ca="1">Table1[[#This Row],[Mortgage left]]/Table1[[#This Row],[Value of House]]</f>
        <v>0.46803346124956424</v>
      </c>
      <c r="AB75">
        <f t="shared" ca="1" si="45"/>
        <v>0</v>
      </c>
      <c r="AE75">
        <f ca="1">IF(Table1[[#This Row],[Gender]]="male", 1, 0)</f>
        <v>0</v>
      </c>
      <c r="AF75">
        <f ca="1">IF(Table1[[#This Row],[Gender]]="female", 1, 0)</f>
        <v>1</v>
      </c>
      <c r="AK75" s="8">
        <f ca="1">IF(Table1[[#This Row],[Profession]]="Teaching", 1, 0)</f>
        <v>0</v>
      </c>
      <c r="AL75" s="9">
        <f ca="1">IF(Table1[[#This Row],[Profession]]="Health", 1, 0)</f>
        <v>0</v>
      </c>
      <c r="AM75" s="9">
        <f ca="1">IF(Table1[[#This Row],[Profession]]="Construction", 1, 0)</f>
        <v>0</v>
      </c>
      <c r="AN75" s="9">
        <f ca="1">IF(Table1[[#This Row],[Profession]]="IT", 1, 0)</f>
        <v>0</v>
      </c>
      <c r="AO75" s="9">
        <f ca="1">IF(Table1[[#This Row],[Profession]]="Agriculture", 1, 0)</f>
        <v>1</v>
      </c>
      <c r="AP75" s="10">
        <f ca="1">IF(Table1[[#This Row],[Profession]]="General Work", 1, 0)</f>
        <v>0</v>
      </c>
      <c r="AS75">
        <f ca="1">Table1[[#This Row],[Value of Cars]]/Table1[[#This Row],[Number of Cars ]]</f>
        <v>18650.015069325702</v>
      </c>
      <c r="AU75" s="8">
        <f ca="1">IF(Table1[[#This Row],[State]]="Karnataka", Table1[[#This Row],[Income]], 0)</f>
        <v>0</v>
      </c>
      <c r="AV75" s="9">
        <f ca="1">IF(Table1[[#This Row],[State]]="Gujarat", Table1[[#This Row],[Income]], 0)</f>
        <v>0</v>
      </c>
      <c r="AW75" s="9">
        <f ca="1">IF(Table1[[#This Row],[State]]="Andhra Pradesh", Table1[[#This Row],[Income]], 0)</f>
        <v>0</v>
      </c>
      <c r="AX75" s="9">
        <f ca="1">IF(Table1[[#This Row],[State]]="Telangana", Table1[[#This Row],[Income]], 0)</f>
        <v>0</v>
      </c>
      <c r="AY75" s="9">
        <f ca="1">IF(Table1[[#This Row],[State]]="Madhya Pradesh", Table1[[#This Row],[Income]], 0)</f>
        <v>40267</v>
      </c>
      <c r="AZ75" s="9">
        <f ca="1">IF(Table1[[#This Row],[State]]="Maharashtra", Table1[[#This Row],[Income]], 0)</f>
        <v>0</v>
      </c>
      <c r="BA75" s="9">
        <f ca="1">IF(Table1[[#This Row],[State]]="Punjab", Table1[[#This Row],[Income]], 0)</f>
        <v>0</v>
      </c>
      <c r="BB75" s="9">
        <f ca="1">IF(Table1[[#This Row],[State]]="Kerala", Table1[[#This Row],[Income]], 0)</f>
        <v>0</v>
      </c>
      <c r="BC75" s="9">
        <f ca="1">IF(Table1[[#This Row],[State]]="Tamil Nadu", Table1[[#This Row],[Income]], 0)</f>
        <v>0</v>
      </c>
      <c r="BD75" s="9">
        <f ca="1">IF(Table1[[#This Row],[State]]="Rajasthan", Table1[[#This Row],[Income]], 0)</f>
        <v>0</v>
      </c>
      <c r="BE75" s="9">
        <f ca="1">IF(Table1[[#This Row],[State]]="Uttar Pradesh", Table1[[#This Row],[Income]], 0)</f>
        <v>0</v>
      </c>
      <c r="BF75" s="9">
        <f ca="1">IF(Table1[[#This Row],[State]]="Bihar", Table1[[#This Row],[Income]], 0)</f>
        <v>0</v>
      </c>
      <c r="BG75" s="9">
        <f ca="1">IF(Table1[[#This Row],[State]]="West Bengal", Table1[[#This Row],[Income]], 0)</f>
        <v>0</v>
      </c>
      <c r="BH75" s="10">
        <f ca="1">IF(Table1[[#This Row],[State]]="Goa", Table1[[#This Row],[Income]], 0)</f>
        <v>0</v>
      </c>
      <c r="BJ75" s="8">
        <f ca="1">IF(Table1[[#This Row],[Profession]]="Health", Table1[[#This Row],[Income]], 0)</f>
        <v>0</v>
      </c>
      <c r="BK75" s="9">
        <f ca="1">IF(Table1[[#This Row],[Profession]]="Construction", Table1[[#This Row],[Income]], 0)</f>
        <v>0</v>
      </c>
      <c r="BL75" s="9">
        <f ca="1">IF(Table1[[#This Row],[Profession]]="Teaching", Table1[[#This Row],[Income]], 0)</f>
        <v>0</v>
      </c>
      <c r="BM75" s="9">
        <f ca="1">IF(Table1[[#This Row],[Profession]]="IT", Table1[[#This Row],[Income]], 0)</f>
        <v>0</v>
      </c>
      <c r="BN75" s="9">
        <f ca="1">IF(Table1[[#This Row],[Profession]]="General Work", Table1[[#This Row],[Income]], 0)</f>
        <v>0</v>
      </c>
      <c r="BO75" s="10">
        <f ca="1">IF(Table1[[#This Row],[Profession]]="Agriculture", Table1[[#This Row],[Income]], 0)</f>
        <v>40267</v>
      </c>
      <c r="BQ75" s="8">
        <f ca="1">IF(Table1[[#This Row],[Value of debts ]]&gt;Table1[[#This Row],[Income]], 1, 0)</f>
        <v>1</v>
      </c>
      <c r="BR75" s="10"/>
      <c r="BT75">
        <f ca="1">IF(Table1[[#This Row],[Net Worth of person]]&gt;$BU$4, Table1[[#This Row],[Age]], 0)</f>
        <v>0</v>
      </c>
    </row>
    <row r="76" spans="1:72" x14ac:dyDescent="0.3">
      <c r="A76">
        <f t="shared" ca="1" si="23"/>
        <v>1</v>
      </c>
      <c r="B76" t="str">
        <f t="shared" ca="1" si="24"/>
        <v>Male</v>
      </c>
      <c r="C76">
        <f t="shared" ca="1" si="25"/>
        <v>41</v>
      </c>
      <c r="D76">
        <f t="shared" ca="1" si="26"/>
        <v>3</v>
      </c>
      <c r="E76" t="str">
        <f t="shared" ca="1" si="27"/>
        <v>Teaching</v>
      </c>
      <c r="F76">
        <f t="shared" ca="1" si="28"/>
        <v>4</v>
      </c>
      <c r="G76" t="str">
        <f t="shared" ca="1" si="29"/>
        <v>Technical</v>
      </c>
      <c r="H76">
        <f t="shared" ca="1" si="30"/>
        <v>4</v>
      </c>
      <c r="I76">
        <f t="shared" ca="1" si="31"/>
        <v>2</v>
      </c>
      <c r="J76">
        <f t="shared" ca="1" si="32"/>
        <v>45695</v>
      </c>
      <c r="K76">
        <f t="shared" ca="1" si="33"/>
        <v>5</v>
      </c>
      <c r="L76" t="str">
        <f t="shared" ca="1" si="34"/>
        <v>Madhya Pradesh</v>
      </c>
      <c r="M76">
        <f t="shared" ca="1" si="35"/>
        <v>137085</v>
      </c>
      <c r="N76">
        <f t="shared" ca="1" si="36"/>
        <v>16250.120721385209</v>
      </c>
      <c r="O76">
        <f t="shared" ca="1" si="37"/>
        <v>80911.399753935446</v>
      </c>
      <c r="P76">
        <f t="shared" ca="1" si="38"/>
        <v>2489</v>
      </c>
      <c r="Q76">
        <f t="shared" ca="1" si="39"/>
        <v>52472.634085694845</v>
      </c>
      <c r="R76">
        <f t="shared" ca="1" si="40"/>
        <v>49929.285121156063</v>
      </c>
      <c r="S76">
        <f t="shared" ca="1" si="41"/>
        <v>267925.68487509154</v>
      </c>
      <c r="T76">
        <f t="shared" ca="1" si="42"/>
        <v>71211.754807080055</v>
      </c>
      <c r="U76">
        <f t="shared" ca="1" si="43"/>
        <v>196713.93006801148</v>
      </c>
      <c r="W76">
        <f t="shared" ca="1" si="44"/>
        <v>1</v>
      </c>
      <c r="AA76" s="1">
        <f ca="1">Table1[[#This Row],[Mortgage left]]/Table1[[#This Row],[Value of House]]</f>
        <v>0.11854047285541969</v>
      </c>
      <c r="AB76">
        <f t="shared" ca="1" si="45"/>
        <v>1</v>
      </c>
      <c r="AE76">
        <f ca="1">IF(Table1[[#This Row],[Gender]]="male", 1, 0)</f>
        <v>1</v>
      </c>
      <c r="AF76">
        <f ca="1">IF(Table1[[#This Row],[Gender]]="female", 1, 0)</f>
        <v>0</v>
      </c>
      <c r="AK76" s="8">
        <f ca="1">IF(Table1[[#This Row],[Profession]]="Teaching", 1, 0)</f>
        <v>1</v>
      </c>
      <c r="AL76" s="9">
        <f ca="1">IF(Table1[[#This Row],[Profession]]="Health", 1, 0)</f>
        <v>0</v>
      </c>
      <c r="AM76" s="9">
        <f ca="1">IF(Table1[[#This Row],[Profession]]="Construction", 1, 0)</f>
        <v>0</v>
      </c>
      <c r="AN76" s="9">
        <f ca="1">IF(Table1[[#This Row],[Profession]]="IT", 1, 0)</f>
        <v>0</v>
      </c>
      <c r="AO76" s="9">
        <f ca="1">IF(Table1[[#This Row],[Profession]]="Agriculture", 1, 0)</f>
        <v>0</v>
      </c>
      <c r="AP76" s="10">
        <f ca="1">IF(Table1[[#This Row],[Profession]]="General Work", 1, 0)</f>
        <v>0</v>
      </c>
      <c r="AS76">
        <f ca="1">Table1[[#This Row],[Value of Cars]]/Table1[[#This Row],[Number of Cars ]]</f>
        <v>40455.699876967723</v>
      </c>
      <c r="AU76" s="8">
        <f ca="1">IF(Table1[[#This Row],[State]]="Karnataka", Table1[[#This Row],[Income]], 0)</f>
        <v>0</v>
      </c>
      <c r="AV76" s="9">
        <f ca="1">IF(Table1[[#This Row],[State]]="Gujarat", Table1[[#This Row],[Income]], 0)</f>
        <v>0</v>
      </c>
      <c r="AW76" s="9">
        <f ca="1">IF(Table1[[#This Row],[State]]="Andhra Pradesh", Table1[[#This Row],[Income]], 0)</f>
        <v>0</v>
      </c>
      <c r="AX76" s="9">
        <f ca="1">IF(Table1[[#This Row],[State]]="Telangana", Table1[[#This Row],[Income]], 0)</f>
        <v>0</v>
      </c>
      <c r="AY76" s="9">
        <f ca="1">IF(Table1[[#This Row],[State]]="Madhya Pradesh", Table1[[#This Row],[Income]], 0)</f>
        <v>45695</v>
      </c>
      <c r="AZ76" s="9">
        <f ca="1">IF(Table1[[#This Row],[State]]="Maharashtra", Table1[[#This Row],[Income]], 0)</f>
        <v>0</v>
      </c>
      <c r="BA76" s="9">
        <f ca="1">IF(Table1[[#This Row],[State]]="Punjab", Table1[[#This Row],[Income]], 0)</f>
        <v>0</v>
      </c>
      <c r="BB76" s="9">
        <f ca="1">IF(Table1[[#This Row],[State]]="Kerala", Table1[[#This Row],[Income]], 0)</f>
        <v>0</v>
      </c>
      <c r="BC76" s="9">
        <f ca="1">IF(Table1[[#This Row],[State]]="Tamil Nadu", Table1[[#This Row],[Income]], 0)</f>
        <v>0</v>
      </c>
      <c r="BD76" s="9">
        <f ca="1">IF(Table1[[#This Row],[State]]="Rajasthan", Table1[[#This Row],[Income]], 0)</f>
        <v>0</v>
      </c>
      <c r="BE76" s="9">
        <f ca="1">IF(Table1[[#This Row],[State]]="Uttar Pradesh", Table1[[#This Row],[Income]], 0)</f>
        <v>0</v>
      </c>
      <c r="BF76" s="9">
        <f ca="1">IF(Table1[[#This Row],[State]]="Bihar", Table1[[#This Row],[Income]], 0)</f>
        <v>0</v>
      </c>
      <c r="BG76" s="9">
        <f ca="1">IF(Table1[[#This Row],[State]]="West Bengal", Table1[[#This Row],[Income]], 0)</f>
        <v>0</v>
      </c>
      <c r="BH76" s="10">
        <f ca="1">IF(Table1[[#This Row],[State]]="Goa", Table1[[#This Row],[Income]], 0)</f>
        <v>0</v>
      </c>
      <c r="BJ76" s="8">
        <f ca="1">IF(Table1[[#This Row],[Profession]]="Health", Table1[[#This Row],[Income]], 0)</f>
        <v>0</v>
      </c>
      <c r="BK76" s="9">
        <f ca="1">IF(Table1[[#This Row],[Profession]]="Construction", Table1[[#This Row],[Income]], 0)</f>
        <v>0</v>
      </c>
      <c r="BL76" s="9">
        <f ca="1">IF(Table1[[#This Row],[Profession]]="Teaching", Table1[[#This Row],[Income]], 0)</f>
        <v>45695</v>
      </c>
      <c r="BM76" s="9">
        <f ca="1">IF(Table1[[#This Row],[Profession]]="IT", Table1[[#This Row],[Income]], 0)</f>
        <v>0</v>
      </c>
      <c r="BN76" s="9">
        <f ca="1">IF(Table1[[#This Row],[Profession]]="General Work", Table1[[#This Row],[Income]], 0)</f>
        <v>0</v>
      </c>
      <c r="BO76" s="10">
        <f ca="1">IF(Table1[[#This Row],[Profession]]="Agriculture", Table1[[#This Row],[Income]], 0)</f>
        <v>0</v>
      </c>
      <c r="BQ76" s="8">
        <f ca="1">IF(Table1[[#This Row],[Value of debts ]]&gt;Table1[[#This Row],[Income]], 1, 0)</f>
        <v>1</v>
      </c>
      <c r="BR76" s="10"/>
      <c r="BT76">
        <f ca="1">IF(Table1[[#This Row],[Net Worth of person]]&gt;$BU$4, Table1[[#This Row],[Age]], 0)</f>
        <v>41</v>
      </c>
    </row>
    <row r="77" spans="1:72" x14ac:dyDescent="0.3">
      <c r="A77">
        <f t="shared" ca="1" si="23"/>
        <v>1</v>
      </c>
      <c r="B77" t="str">
        <f t="shared" ca="1" si="24"/>
        <v>Male</v>
      </c>
      <c r="C77">
        <f t="shared" ca="1" si="25"/>
        <v>44</v>
      </c>
      <c r="D77">
        <f t="shared" ca="1" si="26"/>
        <v>4</v>
      </c>
      <c r="E77" t="str">
        <f t="shared" ca="1" si="27"/>
        <v>IT</v>
      </c>
      <c r="F77">
        <f t="shared" ca="1" si="28"/>
        <v>3</v>
      </c>
      <c r="G77" t="str">
        <f t="shared" ca="1" si="29"/>
        <v>University</v>
      </c>
      <c r="H77">
        <f t="shared" ca="1" si="30"/>
        <v>2</v>
      </c>
      <c r="I77">
        <f t="shared" ca="1" si="31"/>
        <v>2</v>
      </c>
      <c r="J77">
        <f t="shared" ca="1" si="32"/>
        <v>77087</v>
      </c>
      <c r="K77">
        <f t="shared" ca="1" si="33"/>
        <v>4</v>
      </c>
      <c r="L77" t="str">
        <f t="shared" ca="1" si="34"/>
        <v>Telangana</v>
      </c>
      <c r="M77">
        <f t="shared" ca="1" si="35"/>
        <v>385435</v>
      </c>
      <c r="N77">
        <f t="shared" ca="1" si="36"/>
        <v>99700.738190557458</v>
      </c>
      <c r="O77">
        <f t="shared" ca="1" si="37"/>
        <v>70916.5190284563</v>
      </c>
      <c r="P77">
        <f t="shared" ca="1" si="38"/>
        <v>22975</v>
      </c>
      <c r="Q77">
        <f t="shared" ca="1" si="39"/>
        <v>43603.823672225801</v>
      </c>
      <c r="R77">
        <f t="shared" ca="1" si="40"/>
        <v>24412.33154992279</v>
      </c>
      <c r="S77">
        <f t="shared" ca="1" si="41"/>
        <v>480763.85057837912</v>
      </c>
      <c r="T77">
        <f t="shared" ca="1" si="42"/>
        <v>166279.56186278327</v>
      </c>
      <c r="U77">
        <f t="shared" ca="1" si="43"/>
        <v>314484.28871559585</v>
      </c>
      <c r="W77">
        <f t="shared" ca="1" si="44"/>
        <v>1</v>
      </c>
      <c r="AA77" s="1">
        <f ca="1">Table1[[#This Row],[Mortgage left]]/Table1[[#This Row],[Value of House]]</f>
        <v>0.25867069205068938</v>
      </c>
      <c r="AB77">
        <f t="shared" ca="1" si="45"/>
        <v>1</v>
      </c>
      <c r="AE77">
        <f ca="1">IF(Table1[[#This Row],[Gender]]="male", 1, 0)</f>
        <v>1</v>
      </c>
      <c r="AF77">
        <f ca="1">IF(Table1[[#This Row],[Gender]]="female", 1, 0)</f>
        <v>0</v>
      </c>
      <c r="AK77" s="8">
        <f ca="1">IF(Table1[[#This Row],[Profession]]="Teaching", 1, 0)</f>
        <v>0</v>
      </c>
      <c r="AL77" s="9">
        <f ca="1">IF(Table1[[#This Row],[Profession]]="Health", 1, 0)</f>
        <v>0</v>
      </c>
      <c r="AM77" s="9">
        <f ca="1">IF(Table1[[#This Row],[Profession]]="Construction", 1, 0)</f>
        <v>0</v>
      </c>
      <c r="AN77" s="9">
        <f ca="1">IF(Table1[[#This Row],[Profession]]="IT", 1, 0)</f>
        <v>1</v>
      </c>
      <c r="AO77" s="9">
        <f ca="1">IF(Table1[[#This Row],[Profession]]="Agriculture", 1, 0)</f>
        <v>0</v>
      </c>
      <c r="AP77" s="10">
        <f ca="1">IF(Table1[[#This Row],[Profession]]="General Work", 1, 0)</f>
        <v>0</v>
      </c>
      <c r="AS77">
        <f ca="1">Table1[[#This Row],[Value of Cars]]/Table1[[#This Row],[Number of Cars ]]</f>
        <v>35458.25951422815</v>
      </c>
      <c r="AU77" s="8">
        <f ca="1">IF(Table1[[#This Row],[State]]="Karnataka", Table1[[#This Row],[Income]], 0)</f>
        <v>0</v>
      </c>
      <c r="AV77" s="9">
        <f ca="1">IF(Table1[[#This Row],[State]]="Gujarat", Table1[[#This Row],[Income]], 0)</f>
        <v>0</v>
      </c>
      <c r="AW77" s="9">
        <f ca="1">IF(Table1[[#This Row],[State]]="Andhra Pradesh", Table1[[#This Row],[Income]], 0)</f>
        <v>0</v>
      </c>
      <c r="AX77" s="9">
        <f ca="1">IF(Table1[[#This Row],[State]]="Telangana", Table1[[#This Row],[Income]], 0)</f>
        <v>77087</v>
      </c>
      <c r="AY77" s="9">
        <f ca="1">IF(Table1[[#This Row],[State]]="Madhya Pradesh", Table1[[#This Row],[Income]], 0)</f>
        <v>0</v>
      </c>
      <c r="AZ77" s="9">
        <f ca="1">IF(Table1[[#This Row],[State]]="Maharashtra", Table1[[#This Row],[Income]], 0)</f>
        <v>0</v>
      </c>
      <c r="BA77" s="9">
        <f ca="1">IF(Table1[[#This Row],[State]]="Punjab", Table1[[#This Row],[Income]], 0)</f>
        <v>0</v>
      </c>
      <c r="BB77" s="9">
        <f ca="1">IF(Table1[[#This Row],[State]]="Kerala", Table1[[#This Row],[Income]], 0)</f>
        <v>0</v>
      </c>
      <c r="BC77" s="9">
        <f ca="1">IF(Table1[[#This Row],[State]]="Tamil Nadu", Table1[[#This Row],[Income]], 0)</f>
        <v>0</v>
      </c>
      <c r="BD77" s="9">
        <f ca="1">IF(Table1[[#This Row],[State]]="Rajasthan", Table1[[#This Row],[Income]], 0)</f>
        <v>0</v>
      </c>
      <c r="BE77" s="9">
        <f ca="1">IF(Table1[[#This Row],[State]]="Uttar Pradesh", Table1[[#This Row],[Income]], 0)</f>
        <v>0</v>
      </c>
      <c r="BF77" s="9">
        <f ca="1">IF(Table1[[#This Row],[State]]="Bihar", Table1[[#This Row],[Income]], 0)</f>
        <v>0</v>
      </c>
      <c r="BG77" s="9">
        <f ca="1">IF(Table1[[#This Row],[State]]="West Bengal", Table1[[#This Row],[Income]], 0)</f>
        <v>0</v>
      </c>
      <c r="BH77" s="10">
        <f ca="1">IF(Table1[[#This Row],[State]]="Goa", Table1[[#This Row],[Income]], 0)</f>
        <v>0</v>
      </c>
      <c r="BJ77" s="8">
        <f ca="1">IF(Table1[[#This Row],[Profession]]="Health", Table1[[#This Row],[Income]], 0)</f>
        <v>0</v>
      </c>
      <c r="BK77" s="9">
        <f ca="1">IF(Table1[[#This Row],[Profession]]="Construction", Table1[[#This Row],[Income]], 0)</f>
        <v>0</v>
      </c>
      <c r="BL77" s="9">
        <f ca="1">IF(Table1[[#This Row],[Profession]]="Teaching", Table1[[#This Row],[Income]], 0)</f>
        <v>0</v>
      </c>
      <c r="BM77" s="9">
        <f ca="1">IF(Table1[[#This Row],[Profession]]="IT", Table1[[#This Row],[Income]], 0)</f>
        <v>77087</v>
      </c>
      <c r="BN77" s="9">
        <f ca="1">IF(Table1[[#This Row],[Profession]]="General Work", Table1[[#This Row],[Income]], 0)</f>
        <v>0</v>
      </c>
      <c r="BO77" s="10">
        <f ca="1">IF(Table1[[#This Row],[Profession]]="Agriculture", Table1[[#This Row],[Income]], 0)</f>
        <v>0</v>
      </c>
      <c r="BQ77" s="8">
        <f ca="1">IF(Table1[[#This Row],[Value of debts ]]&gt;Table1[[#This Row],[Income]], 1, 0)</f>
        <v>1</v>
      </c>
      <c r="BR77" s="10"/>
      <c r="BT77">
        <f ca="1">IF(Table1[[#This Row],[Net Worth of person]]&gt;$BU$4, Table1[[#This Row],[Age]], 0)</f>
        <v>44</v>
      </c>
    </row>
    <row r="78" spans="1:72" x14ac:dyDescent="0.3">
      <c r="A78">
        <f t="shared" ca="1" si="23"/>
        <v>1</v>
      </c>
      <c r="B78" t="str">
        <f t="shared" ca="1" si="24"/>
        <v>Male</v>
      </c>
      <c r="C78">
        <f t="shared" ca="1" si="25"/>
        <v>28</v>
      </c>
      <c r="D78">
        <f t="shared" ca="1" si="26"/>
        <v>2</v>
      </c>
      <c r="E78" t="str">
        <f t="shared" ca="1" si="27"/>
        <v>Construction</v>
      </c>
      <c r="F78">
        <f t="shared" ca="1" si="28"/>
        <v>1</v>
      </c>
      <c r="G78" t="str">
        <f t="shared" ca="1" si="29"/>
        <v>High School</v>
      </c>
      <c r="H78">
        <f t="shared" ca="1" si="30"/>
        <v>3</v>
      </c>
      <c r="I78">
        <f t="shared" ca="1" si="31"/>
        <v>1</v>
      </c>
      <c r="J78">
        <f t="shared" ca="1" si="32"/>
        <v>75586</v>
      </c>
      <c r="K78">
        <f t="shared" ca="1" si="33"/>
        <v>12</v>
      </c>
      <c r="L78" t="str">
        <f t="shared" ca="1" si="34"/>
        <v>Bihar</v>
      </c>
      <c r="M78">
        <f t="shared" ca="1" si="35"/>
        <v>377930</v>
      </c>
      <c r="N78">
        <f t="shared" ca="1" si="36"/>
        <v>344764.15981903195</v>
      </c>
      <c r="O78">
        <f t="shared" ca="1" si="37"/>
        <v>13476.804937464256</v>
      </c>
      <c r="P78">
        <f t="shared" ca="1" si="38"/>
        <v>11048</v>
      </c>
      <c r="Q78">
        <f t="shared" ca="1" si="39"/>
        <v>59373.719357290596</v>
      </c>
      <c r="R78">
        <f t="shared" ca="1" si="40"/>
        <v>85365.579775036764</v>
      </c>
      <c r="S78">
        <f t="shared" ca="1" si="41"/>
        <v>476772.38471250102</v>
      </c>
      <c r="T78">
        <f t="shared" ca="1" si="42"/>
        <v>415185.87917632255</v>
      </c>
      <c r="U78">
        <f t="shared" ca="1" si="43"/>
        <v>61586.505536178476</v>
      </c>
      <c r="W78">
        <f t="shared" ca="1" si="44"/>
        <v>1</v>
      </c>
      <c r="AA78" s="1">
        <f ca="1">Table1[[#This Row],[Mortgage left]]/Table1[[#This Row],[Value of House]]</f>
        <v>0.91224343084442083</v>
      </c>
      <c r="AB78">
        <f t="shared" ca="1" si="45"/>
        <v>0</v>
      </c>
      <c r="AE78">
        <f ca="1">IF(Table1[[#This Row],[Gender]]="male", 1, 0)</f>
        <v>1</v>
      </c>
      <c r="AF78">
        <f ca="1">IF(Table1[[#This Row],[Gender]]="female", 1, 0)</f>
        <v>0</v>
      </c>
      <c r="AK78" s="8">
        <f ca="1">IF(Table1[[#This Row],[Profession]]="Teaching", 1, 0)</f>
        <v>0</v>
      </c>
      <c r="AL78" s="9">
        <f ca="1">IF(Table1[[#This Row],[Profession]]="Health", 1, 0)</f>
        <v>0</v>
      </c>
      <c r="AM78" s="9">
        <f ca="1">IF(Table1[[#This Row],[Profession]]="Construction", 1, 0)</f>
        <v>1</v>
      </c>
      <c r="AN78" s="9">
        <f ca="1">IF(Table1[[#This Row],[Profession]]="IT", 1, 0)</f>
        <v>0</v>
      </c>
      <c r="AO78" s="9">
        <f ca="1">IF(Table1[[#This Row],[Profession]]="Agriculture", 1, 0)</f>
        <v>0</v>
      </c>
      <c r="AP78" s="10">
        <f ca="1">IF(Table1[[#This Row],[Profession]]="General Work", 1, 0)</f>
        <v>0</v>
      </c>
      <c r="AS78">
        <f ca="1">Table1[[#This Row],[Value of Cars]]/Table1[[#This Row],[Number of Cars ]]</f>
        <v>13476.804937464256</v>
      </c>
      <c r="AU78" s="8">
        <f ca="1">IF(Table1[[#This Row],[State]]="Karnataka", Table1[[#This Row],[Income]], 0)</f>
        <v>0</v>
      </c>
      <c r="AV78" s="9">
        <f ca="1">IF(Table1[[#This Row],[State]]="Gujarat", Table1[[#This Row],[Income]], 0)</f>
        <v>0</v>
      </c>
      <c r="AW78" s="9">
        <f ca="1">IF(Table1[[#This Row],[State]]="Andhra Pradesh", Table1[[#This Row],[Income]], 0)</f>
        <v>0</v>
      </c>
      <c r="AX78" s="9">
        <f ca="1">IF(Table1[[#This Row],[State]]="Telangana", Table1[[#This Row],[Income]], 0)</f>
        <v>0</v>
      </c>
      <c r="AY78" s="9">
        <f ca="1">IF(Table1[[#This Row],[State]]="Madhya Pradesh", Table1[[#This Row],[Income]], 0)</f>
        <v>0</v>
      </c>
      <c r="AZ78" s="9">
        <f ca="1">IF(Table1[[#This Row],[State]]="Maharashtra", Table1[[#This Row],[Income]], 0)</f>
        <v>0</v>
      </c>
      <c r="BA78" s="9">
        <f ca="1">IF(Table1[[#This Row],[State]]="Punjab", Table1[[#This Row],[Income]], 0)</f>
        <v>0</v>
      </c>
      <c r="BB78" s="9">
        <f ca="1">IF(Table1[[#This Row],[State]]="Kerala", Table1[[#This Row],[Income]], 0)</f>
        <v>0</v>
      </c>
      <c r="BC78" s="9">
        <f ca="1">IF(Table1[[#This Row],[State]]="Tamil Nadu", Table1[[#This Row],[Income]], 0)</f>
        <v>0</v>
      </c>
      <c r="BD78" s="9">
        <f ca="1">IF(Table1[[#This Row],[State]]="Rajasthan", Table1[[#This Row],[Income]], 0)</f>
        <v>0</v>
      </c>
      <c r="BE78" s="9">
        <f ca="1">IF(Table1[[#This Row],[State]]="Uttar Pradesh", Table1[[#This Row],[Income]], 0)</f>
        <v>0</v>
      </c>
      <c r="BF78" s="9">
        <f ca="1">IF(Table1[[#This Row],[State]]="Bihar", Table1[[#This Row],[Income]], 0)</f>
        <v>75586</v>
      </c>
      <c r="BG78" s="9">
        <f ca="1">IF(Table1[[#This Row],[State]]="West Bengal", Table1[[#This Row],[Income]], 0)</f>
        <v>0</v>
      </c>
      <c r="BH78" s="10">
        <f ca="1">IF(Table1[[#This Row],[State]]="Goa", Table1[[#This Row],[Income]], 0)</f>
        <v>0</v>
      </c>
      <c r="BJ78" s="8">
        <f ca="1">IF(Table1[[#This Row],[Profession]]="Health", Table1[[#This Row],[Income]], 0)</f>
        <v>0</v>
      </c>
      <c r="BK78" s="9">
        <f ca="1">IF(Table1[[#This Row],[Profession]]="Construction", Table1[[#This Row],[Income]], 0)</f>
        <v>75586</v>
      </c>
      <c r="BL78" s="9">
        <f ca="1">IF(Table1[[#This Row],[Profession]]="Teaching", Table1[[#This Row],[Income]], 0)</f>
        <v>0</v>
      </c>
      <c r="BM78" s="9">
        <f ca="1">IF(Table1[[#This Row],[Profession]]="IT", Table1[[#This Row],[Income]], 0)</f>
        <v>0</v>
      </c>
      <c r="BN78" s="9">
        <f ca="1">IF(Table1[[#This Row],[Profession]]="General Work", Table1[[#This Row],[Income]], 0)</f>
        <v>0</v>
      </c>
      <c r="BO78" s="10">
        <f ca="1">IF(Table1[[#This Row],[Profession]]="Agriculture", Table1[[#This Row],[Income]], 0)</f>
        <v>0</v>
      </c>
      <c r="BQ78" s="8">
        <f ca="1">IF(Table1[[#This Row],[Value of debts ]]&gt;Table1[[#This Row],[Income]], 1, 0)</f>
        <v>1</v>
      </c>
      <c r="BR78" s="10"/>
      <c r="BT78">
        <f ca="1">IF(Table1[[#This Row],[Net Worth of person]]&gt;$BU$4, Table1[[#This Row],[Age]], 0)</f>
        <v>0</v>
      </c>
    </row>
    <row r="79" spans="1:72" x14ac:dyDescent="0.3">
      <c r="A79">
        <f t="shared" ca="1" si="23"/>
        <v>1</v>
      </c>
      <c r="B79" t="str">
        <f t="shared" ca="1" si="24"/>
        <v>Male</v>
      </c>
      <c r="C79">
        <f t="shared" ca="1" si="25"/>
        <v>36</v>
      </c>
      <c r="D79">
        <f t="shared" ca="1" si="26"/>
        <v>5</v>
      </c>
      <c r="E79" t="str">
        <f t="shared" ca="1" si="27"/>
        <v>General Work</v>
      </c>
      <c r="F79">
        <f t="shared" ca="1" si="28"/>
        <v>5</v>
      </c>
      <c r="G79" t="str">
        <f t="shared" ca="1" si="29"/>
        <v>Other</v>
      </c>
      <c r="H79">
        <f t="shared" ca="1" si="30"/>
        <v>4</v>
      </c>
      <c r="I79">
        <f t="shared" ca="1" si="31"/>
        <v>1</v>
      </c>
      <c r="J79">
        <f t="shared" ca="1" si="32"/>
        <v>75154</v>
      </c>
      <c r="K79">
        <f t="shared" ca="1" si="33"/>
        <v>9</v>
      </c>
      <c r="L79" t="str">
        <f t="shared" ca="1" si="34"/>
        <v>Tamil Nadu</v>
      </c>
      <c r="M79">
        <f t="shared" ca="1" si="35"/>
        <v>375770</v>
      </c>
      <c r="N79">
        <f t="shared" ca="1" si="36"/>
        <v>71903.350882554296</v>
      </c>
      <c r="O79">
        <f t="shared" ca="1" si="37"/>
        <v>22500.542880674144</v>
      </c>
      <c r="P79">
        <f t="shared" ca="1" si="38"/>
        <v>12235</v>
      </c>
      <c r="Q79">
        <f t="shared" ca="1" si="39"/>
        <v>148366.64759712332</v>
      </c>
      <c r="R79">
        <f t="shared" ca="1" si="40"/>
        <v>24437.70897811481</v>
      </c>
      <c r="S79">
        <f t="shared" ca="1" si="41"/>
        <v>422708.25185878895</v>
      </c>
      <c r="T79">
        <f t="shared" ca="1" si="42"/>
        <v>232504.9984796776</v>
      </c>
      <c r="U79">
        <f t="shared" ca="1" si="43"/>
        <v>190203.25337911135</v>
      </c>
      <c r="W79">
        <f t="shared" ca="1" si="44"/>
        <v>1</v>
      </c>
      <c r="AA79" s="1">
        <f ca="1">Table1[[#This Row],[Mortgage left]]/Table1[[#This Row],[Value of House]]</f>
        <v>0.19134936499069721</v>
      </c>
      <c r="AB79">
        <f t="shared" ca="1" si="45"/>
        <v>1</v>
      </c>
      <c r="AE79">
        <f ca="1">IF(Table1[[#This Row],[Gender]]="male", 1, 0)</f>
        <v>1</v>
      </c>
      <c r="AF79">
        <f ca="1">IF(Table1[[#This Row],[Gender]]="female", 1, 0)</f>
        <v>0</v>
      </c>
      <c r="AK79" s="8">
        <f ca="1">IF(Table1[[#This Row],[Profession]]="Teaching", 1, 0)</f>
        <v>0</v>
      </c>
      <c r="AL79" s="9">
        <f ca="1">IF(Table1[[#This Row],[Profession]]="Health", 1, 0)</f>
        <v>0</v>
      </c>
      <c r="AM79" s="9">
        <f ca="1">IF(Table1[[#This Row],[Profession]]="Construction", 1, 0)</f>
        <v>0</v>
      </c>
      <c r="AN79" s="9">
        <f ca="1">IF(Table1[[#This Row],[Profession]]="IT", 1, 0)</f>
        <v>0</v>
      </c>
      <c r="AO79" s="9">
        <f ca="1">IF(Table1[[#This Row],[Profession]]="Agriculture", 1, 0)</f>
        <v>0</v>
      </c>
      <c r="AP79" s="10">
        <f ca="1">IF(Table1[[#This Row],[Profession]]="General Work", 1, 0)</f>
        <v>1</v>
      </c>
      <c r="AS79">
        <f ca="1">Table1[[#This Row],[Value of Cars]]/Table1[[#This Row],[Number of Cars ]]</f>
        <v>22500.542880674144</v>
      </c>
      <c r="AU79" s="8">
        <f ca="1">IF(Table1[[#This Row],[State]]="Karnataka", Table1[[#This Row],[Income]], 0)</f>
        <v>0</v>
      </c>
      <c r="AV79" s="9">
        <f ca="1">IF(Table1[[#This Row],[State]]="Gujarat", Table1[[#This Row],[Income]], 0)</f>
        <v>0</v>
      </c>
      <c r="AW79" s="9">
        <f ca="1">IF(Table1[[#This Row],[State]]="Andhra Pradesh", Table1[[#This Row],[Income]], 0)</f>
        <v>0</v>
      </c>
      <c r="AX79" s="9">
        <f ca="1">IF(Table1[[#This Row],[State]]="Telangana", Table1[[#This Row],[Income]], 0)</f>
        <v>0</v>
      </c>
      <c r="AY79" s="9">
        <f ca="1">IF(Table1[[#This Row],[State]]="Madhya Pradesh", Table1[[#This Row],[Income]], 0)</f>
        <v>0</v>
      </c>
      <c r="AZ79" s="9">
        <f ca="1">IF(Table1[[#This Row],[State]]="Maharashtra", Table1[[#This Row],[Income]], 0)</f>
        <v>0</v>
      </c>
      <c r="BA79" s="9">
        <f ca="1">IF(Table1[[#This Row],[State]]="Punjab", Table1[[#This Row],[Income]], 0)</f>
        <v>0</v>
      </c>
      <c r="BB79" s="9">
        <f ca="1">IF(Table1[[#This Row],[State]]="Kerala", Table1[[#This Row],[Income]], 0)</f>
        <v>0</v>
      </c>
      <c r="BC79" s="9">
        <f ca="1">IF(Table1[[#This Row],[State]]="Tamil Nadu", Table1[[#This Row],[Income]], 0)</f>
        <v>75154</v>
      </c>
      <c r="BD79" s="9">
        <f ca="1">IF(Table1[[#This Row],[State]]="Rajasthan", Table1[[#This Row],[Income]], 0)</f>
        <v>0</v>
      </c>
      <c r="BE79" s="9">
        <f ca="1">IF(Table1[[#This Row],[State]]="Uttar Pradesh", Table1[[#This Row],[Income]], 0)</f>
        <v>0</v>
      </c>
      <c r="BF79" s="9">
        <f ca="1">IF(Table1[[#This Row],[State]]="Bihar", Table1[[#This Row],[Income]], 0)</f>
        <v>0</v>
      </c>
      <c r="BG79" s="9">
        <f ca="1">IF(Table1[[#This Row],[State]]="West Bengal", Table1[[#This Row],[Income]], 0)</f>
        <v>0</v>
      </c>
      <c r="BH79" s="10">
        <f ca="1">IF(Table1[[#This Row],[State]]="Goa", Table1[[#This Row],[Income]], 0)</f>
        <v>0</v>
      </c>
      <c r="BJ79" s="8">
        <f ca="1">IF(Table1[[#This Row],[Profession]]="Health", Table1[[#This Row],[Income]], 0)</f>
        <v>0</v>
      </c>
      <c r="BK79" s="9">
        <f ca="1">IF(Table1[[#This Row],[Profession]]="Construction", Table1[[#This Row],[Income]], 0)</f>
        <v>0</v>
      </c>
      <c r="BL79" s="9">
        <f ca="1">IF(Table1[[#This Row],[Profession]]="Teaching", Table1[[#This Row],[Income]], 0)</f>
        <v>0</v>
      </c>
      <c r="BM79" s="9">
        <f ca="1">IF(Table1[[#This Row],[Profession]]="IT", Table1[[#This Row],[Income]], 0)</f>
        <v>0</v>
      </c>
      <c r="BN79" s="9">
        <f ca="1">IF(Table1[[#This Row],[Profession]]="General Work", Table1[[#This Row],[Income]], 0)</f>
        <v>75154</v>
      </c>
      <c r="BO79" s="10">
        <f ca="1">IF(Table1[[#This Row],[Profession]]="Agriculture", Table1[[#This Row],[Income]], 0)</f>
        <v>0</v>
      </c>
      <c r="BQ79" s="8">
        <f ca="1">IF(Table1[[#This Row],[Value of debts ]]&gt;Table1[[#This Row],[Income]], 1, 0)</f>
        <v>1</v>
      </c>
      <c r="BR79" s="10"/>
      <c r="BT79">
        <f ca="1">IF(Table1[[#This Row],[Net Worth of person]]&gt;$BU$4, Table1[[#This Row],[Age]], 0)</f>
        <v>36</v>
      </c>
    </row>
    <row r="80" spans="1:72" x14ac:dyDescent="0.3">
      <c r="A80">
        <f t="shared" ca="1" si="23"/>
        <v>2</v>
      </c>
      <c r="B80" t="str">
        <f t="shared" ca="1" si="24"/>
        <v>Female</v>
      </c>
      <c r="C80">
        <f t="shared" ca="1" si="25"/>
        <v>34</v>
      </c>
      <c r="D80">
        <f t="shared" ca="1" si="26"/>
        <v>1</v>
      </c>
      <c r="E80" t="str">
        <f t="shared" ca="1" si="27"/>
        <v>Health</v>
      </c>
      <c r="F80">
        <f t="shared" ca="1" si="28"/>
        <v>3</v>
      </c>
      <c r="G80" t="str">
        <f t="shared" ca="1" si="29"/>
        <v>University</v>
      </c>
      <c r="H80">
        <f t="shared" ca="1" si="30"/>
        <v>0</v>
      </c>
      <c r="I80">
        <f t="shared" ca="1" si="31"/>
        <v>2</v>
      </c>
      <c r="J80">
        <f t="shared" ca="1" si="32"/>
        <v>82740</v>
      </c>
      <c r="K80">
        <f t="shared" ca="1" si="33"/>
        <v>3</v>
      </c>
      <c r="L80" t="str">
        <f t="shared" ca="1" si="34"/>
        <v>Andhra Pradesh</v>
      </c>
      <c r="M80">
        <f t="shared" ca="1" si="35"/>
        <v>330960</v>
      </c>
      <c r="N80">
        <f t="shared" ca="1" si="36"/>
        <v>296083.35318206321</v>
      </c>
      <c r="O80">
        <f t="shared" ca="1" si="37"/>
        <v>44158.418363246878</v>
      </c>
      <c r="P80">
        <f t="shared" ca="1" si="38"/>
        <v>6432</v>
      </c>
      <c r="Q80">
        <f t="shared" ca="1" si="39"/>
        <v>156134.11117871973</v>
      </c>
      <c r="R80">
        <f t="shared" ca="1" si="40"/>
        <v>123822.9472489586</v>
      </c>
      <c r="S80">
        <f t="shared" ca="1" si="41"/>
        <v>498941.36561220547</v>
      </c>
      <c r="T80">
        <f t="shared" ca="1" si="42"/>
        <v>458649.46436078293</v>
      </c>
      <c r="U80">
        <f t="shared" ca="1" si="43"/>
        <v>40291.901251422532</v>
      </c>
      <c r="W80">
        <f t="shared" ca="1" si="44"/>
        <v>1</v>
      </c>
      <c r="AA80" s="1">
        <f ca="1">Table1[[#This Row],[Mortgage left]]/Table1[[#This Row],[Value of House]]</f>
        <v>0.89461975218172352</v>
      </c>
      <c r="AB80">
        <f t="shared" ca="1" si="45"/>
        <v>0</v>
      </c>
      <c r="AE80">
        <f ca="1">IF(Table1[[#This Row],[Gender]]="male", 1, 0)</f>
        <v>0</v>
      </c>
      <c r="AF80">
        <f ca="1">IF(Table1[[#This Row],[Gender]]="female", 1, 0)</f>
        <v>1</v>
      </c>
      <c r="AK80" s="8">
        <f ca="1">IF(Table1[[#This Row],[Profession]]="Teaching", 1, 0)</f>
        <v>0</v>
      </c>
      <c r="AL80" s="9">
        <f ca="1">IF(Table1[[#This Row],[Profession]]="Health", 1, 0)</f>
        <v>1</v>
      </c>
      <c r="AM80" s="9">
        <f ca="1">IF(Table1[[#This Row],[Profession]]="Construction", 1, 0)</f>
        <v>0</v>
      </c>
      <c r="AN80" s="9">
        <f ca="1">IF(Table1[[#This Row],[Profession]]="IT", 1, 0)</f>
        <v>0</v>
      </c>
      <c r="AO80" s="9">
        <f ca="1">IF(Table1[[#This Row],[Profession]]="Agriculture", 1, 0)</f>
        <v>0</v>
      </c>
      <c r="AP80" s="10">
        <f ca="1">IF(Table1[[#This Row],[Profession]]="General Work", 1, 0)</f>
        <v>0</v>
      </c>
      <c r="AS80">
        <f ca="1">Table1[[#This Row],[Value of Cars]]/Table1[[#This Row],[Number of Cars ]]</f>
        <v>22079.209181623439</v>
      </c>
      <c r="AU80" s="8">
        <f ca="1">IF(Table1[[#This Row],[State]]="Karnataka", Table1[[#This Row],[Income]], 0)</f>
        <v>0</v>
      </c>
      <c r="AV80" s="9">
        <f ca="1">IF(Table1[[#This Row],[State]]="Gujarat", Table1[[#This Row],[Income]], 0)</f>
        <v>0</v>
      </c>
      <c r="AW80" s="9">
        <f ca="1">IF(Table1[[#This Row],[State]]="Andhra Pradesh", Table1[[#This Row],[Income]], 0)</f>
        <v>82740</v>
      </c>
      <c r="AX80" s="9">
        <f ca="1">IF(Table1[[#This Row],[State]]="Telangana", Table1[[#This Row],[Income]], 0)</f>
        <v>0</v>
      </c>
      <c r="AY80" s="9">
        <f ca="1">IF(Table1[[#This Row],[State]]="Madhya Pradesh", Table1[[#This Row],[Income]], 0)</f>
        <v>0</v>
      </c>
      <c r="AZ80" s="9">
        <f ca="1">IF(Table1[[#This Row],[State]]="Maharashtra", Table1[[#This Row],[Income]], 0)</f>
        <v>0</v>
      </c>
      <c r="BA80" s="9">
        <f ca="1">IF(Table1[[#This Row],[State]]="Punjab", Table1[[#This Row],[Income]], 0)</f>
        <v>0</v>
      </c>
      <c r="BB80" s="9">
        <f ca="1">IF(Table1[[#This Row],[State]]="Kerala", Table1[[#This Row],[Income]], 0)</f>
        <v>0</v>
      </c>
      <c r="BC80" s="9">
        <f ca="1">IF(Table1[[#This Row],[State]]="Tamil Nadu", Table1[[#This Row],[Income]], 0)</f>
        <v>0</v>
      </c>
      <c r="BD80" s="9">
        <f ca="1">IF(Table1[[#This Row],[State]]="Rajasthan", Table1[[#This Row],[Income]], 0)</f>
        <v>0</v>
      </c>
      <c r="BE80" s="9">
        <f ca="1">IF(Table1[[#This Row],[State]]="Uttar Pradesh", Table1[[#This Row],[Income]], 0)</f>
        <v>0</v>
      </c>
      <c r="BF80" s="9">
        <f ca="1">IF(Table1[[#This Row],[State]]="Bihar", Table1[[#This Row],[Income]], 0)</f>
        <v>0</v>
      </c>
      <c r="BG80" s="9">
        <f ca="1">IF(Table1[[#This Row],[State]]="West Bengal", Table1[[#This Row],[Income]], 0)</f>
        <v>0</v>
      </c>
      <c r="BH80" s="10">
        <f ca="1">IF(Table1[[#This Row],[State]]="Goa", Table1[[#This Row],[Income]], 0)</f>
        <v>0</v>
      </c>
      <c r="BJ80" s="8">
        <f ca="1">IF(Table1[[#This Row],[Profession]]="Health", Table1[[#This Row],[Income]], 0)</f>
        <v>82740</v>
      </c>
      <c r="BK80" s="9">
        <f ca="1">IF(Table1[[#This Row],[Profession]]="Construction", Table1[[#This Row],[Income]], 0)</f>
        <v>0</v>
      </c>
      <c r="BL80" s="9">
        <f ca="1">IF(Table1[[#This Row],[Profession]]="Teaching", Table1[[#This Row],[Income]], 0)</f>
        <v>0</v>
      </c>
      <c r="BM80" s="9">
        <f ca="1">IF(Table1[[#This Row],[Profession]]="IT", Table1[[#This Row],[Income]], 0)</f>
        <v>0</v>
      </c>
      <c r="BN80" s="9">
        <f ca="1">IF(Table1[[#This Row],[Profession]]="General Work", Table1[[#This Row],[Income]], 0)</f>
        <v>0</v>
      </c>
      <c r="BO80" s="10">
        <f ca="1">IF(Table1[[#This Row],[Profession]]="Agriculture", Table1[[#This Row],[Income]], 0)</f>
        <v>0</v>
      </c>
      <c r="BQ80" s="8">
        <f ca="1">IF(Table1[[#This Row],[Value of debts ]]&gt;Table1[[#This Row],[Income]], 1, 0)</f>
        <v>1</v>
      </c>
      <c r="BR80" s="10"/>
      <c r="BT80">
        <f ca="1">IF(Table1[[#This Row],[Net Worth of person]]&gt;$BU$4, Table1[[#This Row],[Age]], 0)</f>
        <v>0</v>
      </c>
    </row>
    <row r="81" spans="1:72" x14ac:dyDescent="0.3">
      <c r="A81">
        <f t="shared" ca="1" si="23"/>
        <v>2</v>
      </c>
      <c r="B81" t="str">
        <f t="shared" ca="1" si="24"/>
        <v>Female</v>
      </c>
      <c r="C81">
        <f t="shared" ca="1" si="25"/>
        <v>33</v>
      </c>
      <c r="D81">
        <f t="shared" ca="1" si="26"/>
        <v>3</v>
      </c>
      <c r="E81" t="str">
        <f t="shared" ca="1" si="27"/>
        <v>Teaching</v>
      </c>
      <c r="F81">
        <f t="shared" ca="1" si="28"/>
        <v>5</v>
      </c>
      <c r="G81" t="str">
        <f t="shared" ca="1" si="29"/>
        <v>Other</v>
      </c>
      <c r="H81">
        <f t="shared" ca="1" si="30"/>
        <v>2</v>
      </c>
      <c r="I81">
        <f t="shared" ca="1" si="31"/>
        <v>1</v>
      </c>
      <c r="J81">
        <f t="shared" ca="1" si="32"/>
        <v>62750</v>
      </c>
      <c r="K81">
        <f t="shared" ca="1" si="33"/>
        <v>10</v>
      </c>
      <c r="L81" t="str">
        <f t="shared" ca="1" si="34"/>
        <v>Rajasthan</v>
      </c>
      <c r="M81">
        <f t="shared" ca="1" si="35"/>
        <v>251000</v>
      </c>
      <c r="N81">
        <f t="shared" ca="1" si="36"/>
        <v>198153.95481497076</v>
      </c>
      <c r="O81">
        <f t="shared" ca="1" si="37"/>
        <v>21342.123942069877</v>
      </c>
      <c r="P81">
        <f t="shared" ca="1" si="38"/>
        <v>21260</v>
      </c>
      <c r="Q81">
        <f t="shared" ca="1" si="39"/>
        <v>121089.52979248992</v>
      </c>
      <c r="R81">
        <f t="shared" ca="1" si="40"/>
        <v>2605.9711212849111</v>
      </c>
      <c r="S81">
        <f t="shared" ca="1" si="41"/>
        <v>274948.09506335482</v>
      </c>
      <c r="T81">
        <f t="shared" ca="1" si="42"/>
        <v>340503.48460746068</v>
      </c>
      <c r="U81">
        <f t="shared" ca="1" si="43"/>
        <v>-65555.389544105856</v>
      </c>
      <c r="W81">
        <f t="shared" ca="1" si="44"/>
        <v>1</v>
      </c>
      <c r="AA81" s="1">
        <f ca="1">Table1[[#This Row],[Mortgage left]]/Table1[[#This Row],[Value of House]]</f>
        <v>0.78945798731064043</v>
      </c>
      <c r="AB81">
        <f t="shared" ca="1" si="45"/>
        <v>0</v>
      </c>
      <c r="AE81">
        <f ca="1">IF(Table1[[#This Row],[Gender]]="male", 1, 0)</f>
        <v>0</v>
      </c>
      <c r="AF81">
        <f ca="1">IF(Table1[[#This Row],[Gender]]="female", 1, 0)</f>
        <v>1</v>
      </c>
      <c r="AK81" s="8">
        <f ca="1">IF(Table1[[#This Row],[Profession]]="Teaching", 1, 0)</f>
        <v>1</v>
      </c>
      <c r="AL81" s="9">
        <f ca="1">IF(Table1[[#This Row],[Profession]]="Health", 1, 0)</f>
        <v>0</v>
      </c>
      <c r="AM81" s="9">
        <f ca="1">IF(Table1[[#This Row],[Profession]]="Construction", 1, 0)</f>
        <v>0</v>
      </c>
      <c r="AN81" s="9">
        <f ca="1">IF(Table1[[#This Row],[Profession]]="IT", 1, 0)</f>
        <v>0</v>
      </c>
      <c r="AO81" s="9">
        <f ca="1">IF(Table1[[#This Row],[Profession]]="Agriculture", 1, 0)</f>
        <v>0</v>
      </c>
      <c r="AP81" s="10">
        <f ca="1">IF(Table1[[#This Row],[Profession]]="General Work", 1, 0)</f>
        <v>0</v>
      </c>
      <c r="AS81">
        <f ca="1">Table1[[#This Row],[Value of Cars]]/Table1[[#This Row],[Number of Cars ]]</f>
        <v>21342.123942069877</v>
      </c>
      <c r="AU81" s="8">
        <f ca="1">IF(Table1[[#This Row],[State]]="Karnataka", Table1[[#This Row],[Income]], 0)</f>
        <v>0</v>
      </c>
      <c r="AV81" s="9">
        <f ca="1">IF(Table1[[#This Row],[State]]="Gujarat", Table1[[#This Row],[Income]], 0)</f>
        <v>0</v>
      </c>
      <c r="AW81" s="9">
        <f ca="1">IF(Table1[[#This Row],[State]]="Andhra Pradesh", Table1[[#This Row],[Income]], 0)</f>
        <v>0</v>
      </c>
      <c r="AX81" s="9">
        <f ca="1">IF(Table1[[#This Row],[State]]="Telangana", Table1[[#This Row],[Income]], 0)</f>
        <v>0</v>
      </c>
      <c r="AY81" s="9">
        <f ca="1">IF(Table1[[#This Row],[State]]="Madhya Pradesh", Table1[[#This Row],[Income]], 0)</f>
        <v>0</v>
      </c>
      <c r="AZ81" s="9">
        <f ca="1">IF(Table1[[#This Row],[State]]="Maharashtra", Table1[[#This Row],[Income]], 0)</f>
        <v>0</v>
      </c>
      <c r="BA81" s="9">
        <f ca="1">IF(Table1[[#This Row],[State]]="Punjab", Table1[[#This Row],[Income]], 0)</f>
        <v>0</v>
      </c>
      <c r="BB81" s="9">
        <f ca="1">IF(Table1[[#This Row],[State]]="Kerala", Table1[[#This Row],[Income]], 0)</f>
        <v>0</v>
      </c>
      <c r="BC81" s="9">
        <f ca="1">IF(Table1[[#This Row],[State]]="Tamil Nadu", Table1[[#This Row],[Income]], 0)</f>
        <v>0</v>
      </c>
      <c r="BD81" s="9">
        <f ca="1">IF(Table1[[#This Row],[State]]="Rajasthan", Table1[[#This Row],[Income]], 0)</f>
        <v>62750</v>
      </c>
      <c r="BE81" s="9">
        <f ca="1">IF(Table1[[#This Row],[State]]="Uttar Pradesh", Table1[[#This Row],[Income]], 0)</f>
        <v>0</v>
      </c>
      <c r="BF81" s="9">
        <f ca="1">IF(Table1[[#This Row],[State]]="Bihar", Table1[[#This Row],[Income]], 0)</f>
        <v>0</v>
      </c>
      <c r="BG81" s="9">
        <f ca="1">IF(Table1[[#This Row],[State]]="West Bengal", Table1[[#This Row],[Income]], 0)</f>
        <v>0</v>
      </c>
      <c r="BH81" s="10">
        <f ca="1">IF(Table1[[#This Row],[State]]="Goa", Table1[[#This Row],[Income]], 0)</f>
        <v>0</v>
      </c>
      <c r="BJ81" s="8">
        <f ca="1">IF(Table1[[#This Row],[Profession]]="Health", Table1[[#This Row],[Income]], 0)</f>
        <v>0</v>
      </c>
      <c r="BK81" s="9">
        <f ca="1">IF(Table1[[#This Row],[Profession]]="Construction", Table1[[#This Row],[Income]], 0)</f>
        <v>0</v>
      </c>
      <c r="BL81" s="9">
        <f ca="1">IF(Table1[[#This Row],[Profession]]="Teaching", Table1[[#This Row],[Income]], 0)</f>
        <v>62750</v>
      </c>
      <c r="BM81" s="9">
        <f ca="1">IF(Table1[[#This Row],[Profession]]="IT", Table1[[#This Row],[Income]], 0)</f>
        <v>0</v>
      </c>
      <c r="BN81" s="9">
        <f ca="1">IF(Table1[[#This Row],[Profession]]="General Work", Table1[[#This Row],[Income]], 0)</f>
        <v>0</v>
      </c>
      <c r="BO81" s="10">
        <f ca="1">IF(Table1[[#This Row],[Profession]]="Agriculture", Table1[[#This Row],[Income]], 0)</f>
        <v>0</v>
      </c>
      <c r="BQ81" s="8">
        <f ca="1">IF(Table1[[#This Row],[Value of debts ]]&gt;Table1[[#This Row],[Income]], 1, 0)</f>
        <v>1</v>
      </c>
      <c r="BR81" s="10"/>
      <c r="BT81">
        <f ca="1">IF(Table1[[#This Row],[Net Worth of person]]&gt;$BU$4, Table1[[#This Row],[Age]], 0)</f>
        <v>0</v>
      </c>
    </row>
    <row r="82" spans="1:72" x14ac:dyDescent="0.3">
      <c r="A82">
        <f t="shared" ca="1" si="23"/>
        <v>1</v>
      </c>
      <c r="B82" t="str">
        <f t="shared" ca="1" si="24"/>
        <v>Male</v>
      </c>
      <c r="C82">
        <f t="shared" ca="1" si="25"/>
        <v>29</v>
      </c>
      <c r="D82">
        <f t="shared" ca="1" si="26"/>
        <v>5</v>
      </c>
      <c r="E82" t="str">
        <f t="shared" ca="1" si="27"/>
        <v>General Work</v>
      </c>
      <c r="F82">
        <f t="shared" ca="1" si="28"/>
        <v>3</v>
      </c>
      <c r="G82" t="str">
        <f t="shared" ca="1" si="29"/>
        <v>University</v>
      </c>
      <c r="H82">
        <f t="shared" ca="1" si="30"/>
        <v>1</v>
      </c>
      <c r="I82">
        <f t="shared" ca="1" si="31"/>
        <v>1</v>
      </c>
      <c r="J82">
        <f t="shared" ca="1" si="32"/>
        <v>28368</v>
      </c>
      <c r="K82">
        <f t="shared" ca="1" si="33"/>
        <v>3</v>
      </c>
      <c r="L82" t="str">
        <f t="shared" ca="1" si="34"/>
        <v>Andhra Pradesh</v>
      </c>
      <c r="M82">
        <f t="shared" ca="1" si="35"/>
        <v>113472</v>
      </c>
      <c r="N82">
        <f t="shared" ca="1" si="36"/>
        <v>60405.86942762931</v>
      </c>
      <c r="O82">
        <f t="shared" ca="1" si="37"/>
        <v>9892.2225134777273</v>
      </c>
      <c r="P82">
        <f t="shared" ca="1" si="38"/>
        <v>7944</v>
      </c>
      <c r="Q82">
        <f t="shared" ca="1" si="39"/>
        <v>16886.218737465697</v>
      </c>
      <c r="R82">
        <f t="shared" ca="1" si="40"/>
        <v>33356.518357720459</v>
      </c>
      <c r="S82">
        <f t="shared" ca="1" si="41"/>
        <v>156720.74087119818</v>
      </c>
      <c r="T82">
        <f t="shared" ca="1" si="42"/>
        <v>85236.088165095003</v>
      </c>
      <c r="U82">
        <f t="shared" ca="1" si="43"/>
        <v>71484.652706103181</v>
      </c>
      <c r="W82">
        <f t="shared" ca="1" si="44"/>
        <v>1</v>
      </c>
      <c r="AA82" s="1">
        <f ca="1">Table1[[#This Row],[Mortgage left]]/Table1[[#This Row],[Value of House]]</f>
        <v>0.53234162989662037</v>
      </c>
      <c r="AB82">
        <f t="shared" ca="1" si="45"/>
        <v>0</v>
      </c>
      <c r="AE82">
        <f ca="1">IF(Table1[[#This Row],[Gender]]="male", 1, 0)</f>
        <v>1</v>
      </c>
      <c r="AF82">
        <f ca="1">IF(Table1[[#This Row],[Gender]]="female", 1, 0)</f>
        <v>0</v>
      </c>
      <c r="AK82" s="8">
        <f ca="1">IF(Table1[[#This Row],[Profession]]="Teaching", 1, 0)</f>
        <v>0</v>
      </c>
      <c r="AL82" s="9">
        <f ca="1">IF(Table1[[#This Row],[Profession]]="Health", 1, 0)</f>
        <v>0</v>
      </c>
      <c r="AM82" s="9">
        <f ca="1">IF(Table1[[#This Row],[Profession]]="Construction", 1, 0)</f>
        <v>0</v>
      </c>
      <c r="AN82" s="9">
        <f ca="1">IF(Table1[[#This Row],[Profession]]="IT", 1, 0)</f>
        <v>0</v>
      </c>
      <c r="AO82" s="9">
        <f ca="1">IF(Table1[[#This Row],[Profession]]="Agriculture", 1, 0)</f>
        <v>0</v>
      </c>
      <c r="AP82" s="10">
        <f ca="1">IF(Table1[[#This Row],[Profession]]="General Work", 1, 0)</f>
        <v>1</v>
      </c>
      <c r="AS82">
        <f ca="1">Table1[[#This Row],[Value of Cars]]/Table1[[#This Row],[Number of Cars ]]</f>
        <v>9892.2225134777273</v>
      </c>
      <c r="AU82" s="8">
        <f ca="1">IF(Table1[[#This Row],[State]]="Karnataka", Table1[[#This Row],[Income]], 0)</f>
        <v>0</v>
      </c>
      <c r="AV82" s="9">
        <f ca="1">IF(Table1[[#This Row],[State]]="Gujarat", Table1[[#This Row],[Income]], 0)</f>
        <v>0</v>
      </c>
      <c r="AW82" s="9">
        <f ca="1">IF(Table1[[#This Row],[State]]="Andhra Pradesh", Table1[[#This Row],[Income]], 0)</f>
        <v>28368</v>
      </c>
      <c r="AX82" s="9">
        <f ca="1">IF(Table1[[#This Row],[State]]="Telangana", Table1[[#This Row],[Income]], 0)</f>
        <v>0</v>
      </c>
      <c r="AY82" s="9">
        <f ca="1">IF(Table1[[#This Row],[State]]="Madhya Pradesh", Table1[[#This Row],[Income]], 0)</f>
        <v>0</v>
      </c>
      <c r="AZ82" s="9">
        <f ca="1">IF(Table1[[#This Row],[State]]="Maharashtra", Table1[[#This Row],[Income]], 0)</f>
        <v>0</v>
      </c>
      <c r="BA82" s="9">
        <f ca="1">IF(Table1[[#This Row],[State]]="Punjab", Table1[[#This Row],[Income]], 0)</f>
        <v>0</v>
      </c>
      <c r="BB82" s="9">
        <f ca="1">IF(Table1[[#This Row],[State]]="Kerala", Table1[[#This Row],[Income]], 0)</f>
        <v>0</v>
      </c>
      <c r="BC82" s="9">
        <f ca="1">IF(Table1[[#This Row],[State]]="Tamil Nadu", Table1[[#This Row],[Income]], 0)</f>
        <v>0</v>
      </c>
      <c r="BD82" s="9">
        <f ca="1">IF(Table1[[#This Row],[State]]="Rajasthan", Table1[[#This Row],[Income]], 0)</f>
        <v>0</v>
      </c>
      <c r="BE82" s="9">
        <f ca="1">IF(Table1[[#This Row],[State]]="Uttar Pradesh", Table1[[#This Row],[Income]], 0)</f>
        <v>0</v>
      </c>
      <c r="BF82" s="9">
        <f ca="1">IF(Table1[[#This Row],[State]]="Bihar", Table1[[#This Row],[Income]], 0)</f>
        <v>0</v>
      </c>
      <c r="BG82" s="9">
        <f ca="1">IF(Table1[[#This Row],[State]]="West Bengal", Table1[[#This Row],[Income]], 0)</f>
        <v>0</v>
      </c>
      <c r="BH82" s="10">
        <f ca="1">IF(Table1[[#This Row],[State]]="Goa", Table1[[#This Row],[Income]], 0)</f>
        <v>0</v>
      </c>
      <c r="BJ82" s="8">
        <f ca="1">IF(Table1[[#This Row],[Profession]]="Health", Table1[[#This Row],[Income]], 0)</f>
        <v>0</v>
      </c>
      <c r="BK82" s="9">
        <f ca="1">IF(Table1[[#This Row],[Profession]]="Construction", Table1[[#This Row],[Income]], 0)</f>
        <v>0</v>
      </c>
      <c r="BL82" s="9">
        <f ca="1">IF(Table1[[#This Row],[Profession]]="Teaching", Table1[[#This Row],[Income]], 0)</f>
        <v>0</v>
      </c>
      <c r="BM82" s="9">
        <f ca="1">IF(Table1[[#This Row],[Profession]]="IT", Table1[[#This Row],[Income]], 0)</f>
        <v>0</v>
      </c>
      <c r="BN82" s="9">
        <f ca="1">IF(Table1[[#This Row],[Profession]]="General Work", Table1[[#This Row],[Income]], 0)</f>
        <v>28368</v>
      </c>
      <c r="BO82" s="10">
        <f ca="1">IF(Table1[[#This Row],[Profession]]="Agriculture", Table1[[#This Row],[Income]], 0)</f>
        <v>0</v>
      </c>
      <c r="BQ82" s="8">
        <f ca="1">IF(Table1[[#This Row],[Value of debts ]]&gt;Table1[[#This Row],[Income]], 1, 0)</f>
        <v>1</v>
      </c>
      <c r="BR82" s="10"/>
      <c r="BT82">
        <f ca="1">IF(Table1[[#This Row],[Net Worth of person]]&gt;$BU$4, Table1[[#This Row],[Age]], 0)</f>
        <v>0</v>
      </c>
    </row>
    <row r="83" spans="1:72" x14ac:dyDescent="0.3">
      <c r="A83">
        <f t="shared" ca="1" si="23"/>
        <v>2</v>
      </c>
      <c r="B83" t="str">
        <f t="shared" ca="1" si="24"/>
        <v>Female</v>
      </c>
      <c r="C83">
        <f t="shared" ca="1" si="25"/>
        <v>43</v>
      </c>
      <c r="D83">
        <f t="shared" ca="1" si="26"/>
        <v>3</v>
      </c>
      <c r="E83" t="str">
        <f t="shared" ca="1" si="27"/>
        <v>Teaching</v>
      </c>
      <c r="F83">
        <f t="shared" ca="1" si="28"/>
        <v>5</v>
      </c>
      <c r="G83" t="str">
        <f t="shared" ca="1" si="29"/>
        <v>Other</v>
      </c>
      <c r="H83">
        <f t="shared" ca="1" si="30"/>
        <v>0</v>
      </c>
      <c r="I83">
        <f t="shared" ca="1" si="31"/>
        <v>3</v>
      </c>
      <c r="J83">
        <f t="shared" ca="1" si="32"/>
        <v>47783</v>
      </c>
      <c r="K83">
        <f t="shared" ca="1" si="33"/>
        <v>11</v>
      </c>
      <c r="L83" t="str">
        <f t="shared" ca="1" si="34"/>
        <v>Uttar Pradesh</v>
      </c>
      <c r="M83">
        <f t="shared" ca="1" si="35"/>
        <v>143349</v>
      </c>
      <c r="N83">
        <f t="shared" ca="1" si="36"/>
        <v>65840.496999742361</v>
      </c>
      <c r="O83">
        <f t="shared" ca="1" si="37"/>
        <v>52990.272202959139</v>
      </c>
      <c r="P83">
        <f t="shared" ca="1" si="38"/>
        <v>38326</v>
      </c>
      <c r="Q83">
        <f t="shared" ca="1" si="39"/>
        <v>94368.86743816972</v>
      </c>
      <c r="R83">
        <f t="shared" ca="1" si="40"/>
        <v>21464.492979931478</v>
      </c>
      <c r="S83">
        <f t="shared" ca="1" si="41"/>
        <v>217803.76518289061</v>
      </c>
      <c r="T83">
        <f t="shared" ca="1" si="42"/>
        <v>198535.36443791207</v>
      </c>
      <c r="U83">
        <f t="shared" ca="1" si="43"/>
        <v>19268.400744978542</v>
      </c>
      <c r="W83">
        <f t="shared" ca="1" si="44"/>
        <v>1</v>
      </c>
      <c r="AA83" s="1">
        <f ca="1">Table1[[#This Row],[Mortgage left]]/Table1[[#This Row],[Value of House]]</f>
        <v>0.45930210186148746</v>
      </c>
      <c r="AB83">
        <f t="shared" ca="1" si="45"/>
        <v>0</v>
      </c>
      <c r="AE83">
        <f ca="1">IF(Table1[[#This Row],[Gender]]="male", 1, 0)</f>
        <v>0</v>
      </c>
      <c r="AF83">
        <f ca="1">IF(Table1[[#This Row],[Gender]]="female", 1, 0)</f>
        <v>1</v>
      </c>
      <c r="AK83" s="8">
        <f ca="1">IF(Table1[[#This Row],[Profession]]="Teaching", 1, 0)</f>
        <v>1</v>
      </c>
      <c r="AL83" s="9">
        <f ca="1">IF(Table1[[#This Row],[Profession]]="Health", 1, 0)</f>
        <v>0</v>
      </c>
      <c r="AM83" s="9">
        <f ca="1">IF(Table1[[#This Row],[Profession]]="Construction", 1, 0)</f>
        <v>0</v>
      </c>
      <c r="AN83" s="9">
        <f ca="1">IF(Table1[[#This Row],[Profession]]="IT", 1, 0)</f>
        <v>0</v>
      </c>
      <c r="AO83" s="9">
        <f ca="1">IF(Table1[[#This Row],[Profession]]="Agriculture", 1, 0)</f>
        <v>0</v>
      </c>
      <c r="AP83" s="10">
        <f ca="1">IF(Table1[[#This Row],[Profession]]="General Work", 1, 0)</f>
        <v>0</v>
      </c>
      <c r="AS83">
        <f ca="1">Table1[[#This Row],[Value of Cars]]/Table1[[#This Row],[Number of Cars ]]</f>
        <v>17663.424067653046</v>
      </c>
      <c r="AU83" s="8">
        <f ca="1">IF(Table1[[#This Row],[State]]="Karnataka", Table1[[#This Row],[Income]], 0)</f>
        <v>0</v>
      </c>
      <c r="AV83" s="9">
        <f ca="1">IF(Table1[[#This Row],[State]]="Gujarat", Table1[[#This Row],[Income]], 0)</f>
        <v>0</v>
      </c>
      <c r="AW83" s="9">
        <f ca="1">IF(Table1[[#This Row],[State]]="Andhra Pradesh", Table1[[#This Row],[Income]], 0)</f>
        <v>0</v>
      </c>
      <c r="AX83" s="9">
        <f ca="1">IF(Table1[[#This Row],[State]]="Telangana", Table1[[#This Row],[Income]], 0)</f>
        <v>0</v>
      </c>
      <c r="AY83" s="9">
        <f ca="1">IF(Table1[[#This Row],[State]]="Madhya Pradesh", Table1[[#This Row],[Income]], 0)</f>
        <v>0</v>
      </c>
      <c r="AZ83" s="9">
        <f ca="1">IF(Table1[[#This Row],[State]]="Maharashtra", Table1[[#This Row],[Income]], 0)</f>
        <v>0</v>
      </c>
      <c r="BA83" s="9">
        <f ca="1">IF(Table1[[#This Row],[State]]="Punjab", Table1[[#This Row],[Income]], 0)</f>
        <v>0</v>
      </c>
      <c r="BB83" s="9">
        <f ca="1">IF(Table1[[#This Row],[State]]="Kerala", Table1[[#This Row],[Income]], 0)</f>
        <v>0</v>
      </c>
      <c r="BC83" s="9">
        <f ca="1">IF(Table1[[#This Row],[State]]="Tamil Nadu", Table1[[#This Row],[Income]], 0)</f>
        <v>0</v>
      </c>
      <c r="BD83" s="9">
        <f ca="1">IF(Table1[[#This Row],[State]]="Rajasthan", Table1[[#This Row],[Income]], 0)</f>
        <v>0</v>
      </c>
      <c r="BE83" s="9">
        <f ca="1">IF(Table1[[#This Row],[State]]="Uttar Pradesh", Table1[[#This Row],[Income]], 0)</f>
        <v>47783</v>
      </c>
      <c r="BF83" s="9">
        <f ca="1">IF(Table1[[#This Row],[State]]="Bihar", Table1[[#This Row],[Income]], 0)</f>
        <v>0</v>
      </c>
      <c r="BG83" s="9">
        <f ca="1">IF(Table1[[#This Row],[State]]="West Bengal", Table1[[#This Row],[Income]], 0)</f>
        <v>0</v>
      </c>
      <c r="BH83" s="10">
        <f ca="1">IF(Table1[[#This Row],[State]]="Goa", Table1[[#This Row],[Income]], 0)</f>
        <v>0</v>
      </c>
      <c r="BJ83" s="8">
        <f ca="1">IF(Table1[[#This Row],[Profession]]="Health", Table1[[#This Row],[Income]], 0)</f>
        <v>0</v>
      </c>
      <c r="BK83" s="9">
        <f ca="1">IF(Table1[[#This Row],[Profession]]="Construction", Table1[[#This Row],[Income]], 0)</f>
        <v>0</v>
      </c>
      <c r="BL83" s="9">
        <f ca="1">IF(Table1[[#This Row],[Profession]]="Teaching", Table1[[#This Row],[Income]], 0)</f>
        <v>47783</v>
      </c>
      <c r="BM83" s="9">
        <f ca="1">IF(Table1[[#This Row],[Profession]]="IT", Table1[[#This Row],[Income]], 0)</f>
        <v>0</v>
      </c>
      <c r="BN83" s="9">
        <f ca="1">IF(Table1[[#This Row],[Profession]]="General Work", Table1[[#This Row],[Income]], 0)</f>
        <v>0</v>
      </c>
      <c r="BO83" s="10">
        <f ca="1">IF(Table1[[#This Row],[Profession]]="Agriculture", Table1[[#This Row],[Income]], 0)</f>
        <v>0</v>
      </c>
      <c r="BQ83" s="8">
        <f ca="1">IF(Table1[[#This Row],[Value of debts ]]&gt;Table1[[#This Row],[Income]], 1, 0)</f>
        <v>1</v>
      </c>
      <c r="BR83" s="10"/>
      <c r="BT83">
        <f ca="1">IF(Table1[[#This Row],[Net Worth of person]]&gt;$BU$4, Table1[[#This Row],[Age]], 0)</f>
        <v>0</v>
      </c>
    </row>
    <row r="84" spans="1:72" x14ac:dyDescent="0.3">
      <c r="A84">
        <f t="shared" ca="1" si="23"/>
        <v>2</v>
      </c>
      <c r="B84" t="str">
        <f t="shared" ca="1" si="24"/>
        <v>Female</v>
      </c>
      <c r="C84">
        <f t="shared" ca="1" si="25"/>
        <v>36</v>
      </c>
      <c r="D84">
        <f t="shared" ca="1" si="26"/>
        <v>4</v>
      </c>
      <c r="E84" t="str">
        <f t="shared" ca="1" si="27"/>
        <v>IT</v>
      </c>
      <c r="F84">
        <f t="shared" ca="1" si="28"/>
        <v>3</v>
      </c>
      <c r="G84" t="str">
        <f t="shared" ca="1" si="29"/>
        <v>University</v>
      </c>
      <c r="H84">
        <f t="shared" ca="1" si="30"/>
        <v>4</v>
      </c>
      <c r="I84">
        <f t="shared" ca="1" si="31"/>
        <v>3</v>
      </c>
      <c r="J84">
        <f t="shared" ca="1" si="32"/>
        <v>81054</v>
      </c>
      <c r="K84">
        <f t="shared" ca="1" si="33"/>
        <v>11</v>
      </c>
      <c r="L84" t="str">
        <f t="shared" ca="1" si="34"/>
        <v>Uttar Pradesh</v>
      </c>
      <c r="M84">
        <f t="shared" ca="1" si="35"/>
        <v>243162</v>
      </c>
      <c r="N84">
        <f t="shared" ca="1" si="36"/>
        <v>147583.35979048701</v>
      </c>
      <c r="O84">
        <f t="shared" ca="1" si="37"/>
        <v>134218.20789942361</v>
      </c>
      <c r="P84">
        <f t="shared" ca="1" si="38"/>
        <v>68083</v>
      </c>
      <c r="Q84">
        <f t="shared" ca="1" si="39"/>
        <v>104172.79839521337</v>
      </c>
      <c r="R84">
        <f t="shared" ca="1" si="40"/>
        <v>83018.76917178501</v>
      </c>
      <c r="S84">
        <f t="shared" ca="1" si="41"/>
        <v>460398.97707120865</v>
      </c>
      <c r="T84">
        <f t="shared" ca="1" si="42"/>
        <v>319839.15818570036</v>
      </c>
      <c r="U84">
        <f t="shared" ca="1" si="43"/>
        <v>140559.81888550828</v>
      </c>
      <c r="W84">
        <f t="shared" ca="1" si="44"/>
        <v>1</v>
      </c>
      <c r="AA84" s="1">
        <f ca="1">Table1[[#This Row],[Mortgage left]]/Table1[[#This Row],[Value of House]]</f>
        <v>0.60693430630808687</v>
      </c>
      <c r="AB84">
        <f t="shared" ca="1" si="45"/>
        <v>0</v>
      </c>
      <c r="AE84">
        <f ca="1">IF(Table1[[#This Row],[Gender]]="male", 1, 0)</f>
        <v>0</v>
      </c>
      <c r="AF84">
        <f ca="1">IF(Table1[[#This Row],[Gender]]="female", 1, 0)</f>
        <v>1</v>
      </c>
      <c r="AK84" s="8">
        <f ca="1">IF(Table1[[#This Row],[Profession]]="Teaching", 1, 0)</f>
        <v>0</v>
      </c>
      <c r="AL84" s="9">
        <f ca="1">IF(Table1[[#This Row],[Profession]]="Health", 1, 0)</f>
        <v>0</v>
      </c>
      <c r="AM84" s="9">
        <f ca="1">IF(Table1[[#This Row],[Profession]]="Construction", 1, 0)</f>
        <v>0</v>
      </c>
      <c r="AN84" s="9">
        <f ca="1">IF(Table1[[#This Row],[Profession]]="IT", 1, 0)</f>
        <v>1</v>
      </c>
      <c r="AO84" s="9">
        <f ca="1">IF(Table1[[#This Row],[Profession]]="Agriculture", 1, 0)</f>
        <v>0</v>
      </c>
      <c r="AP84" s="10">
        <f ca="1">IF(Table1[[#This Row],[Profession]]="General Work", 1, 0)</f>
        <v>0</v>
      </c>
      <c r="AS84">
        <f ca="1">Table1[[#This Row],[Value of Cars]]/Table1[[#This Row],[Number of Cars ]]</f>
        <v>44739.402633141202</v>
      </c>
      <c r="AU84" s="8">
        <f ca="1">IF(Table1[[#This Row],[State]]="Karnataka", Table1[[#This Row],[Income]], 0)</f>
        <v>0</v>
      </c>
      <c r="AV84" s="9">
        <f ca="1">IF(Table1[[#This Row],[State]]="Gujarat", Table1[[#This Row],[Income]], 0)</f>
        <v>0</v>
      </c>
      <c r="AW84" s="9">
        <f ca="1">IF(Table1[[#This Row],[State]]="Andhra Pradesh", Table1[[#This Row],[Income]], 0)</f>
        <v>0</v>
      </c>
      <c r="AX84" s="9">
        <f ca="1">IF(Table1[[#This Row],[State]]="Telangana", Table1[[#This Row],[Income]], 0)</f>
        <v>0</v>
      </c>
      <c r="AY84" s="9">
        <f ca="1">IF(Table1[[#This Row],[State]]="Madhya Pradesh", Table1[[#This Row],[Income]], 0)</f>
        <v>0</v>
      </c>
      <c r="AZ84" s="9">
        <f ca="1">IF(Table1[[#This Row],[State]]="Maharashtra", Table1[[#This Row],[Income]], 0)</f>
        <v>0</v>
      </c>
      <c r="BA84" s="9">
        <f ca="1">IF(Table1[[#This Row],[State]]="Punjab", Table1[[#This Row],[Income]], 0)</f>
        <v>0</v>
      </c>
      <c r="BB84" s="9">
        <f ca="1">IF(Table1[[#This Row],[State]]="Kerala", Table1[[#This Row],[Income]], 0)</f>
        <v>0</v>
      </c>
      <c r="BC84" s="9">
        <f ca="1">IF(Table1[[#This Row],[State]]="Tamil Nadu", Table1[[#This Row],[Income]], 0)</f>
        <v>0</v>
      </c>
      <c r="BD84" s="9">
        <f ca="1">IF(Table1[[#This Row],[State]]="Rajasthan", Table1[[#This Row],[Income]], 0)</f>
        <v>0</v>
      </c>
      <c r="BE84" s="9">
        <f ca="1">IF(Table1[[#This Row],[State]]="Uttar Pradesh", Table1[[#This Row],[Income]], 0)</f>
        <v>81054</v>
      </c>
      <c r="BF84" s="9">
        <f ca="1">IF(Table1[[#This Row],[State]]="Bihar", Table1[[#This Row],[Income]], 0)</f>
        <v>0</v>
      </c>
      <c r="BG84" s="9">
        <f ca="1">IF(Table1[[#This Row],[State]]="West Bengal", Table1[[#This Row],[Income]], 0)</f>
        <v>0</v>
      </c>
      <c r="BH84" s="10">
        <f ca="1">IF(Table1[[#This Row],[State]]="Goa", Table1[[#This Row],[Income]], 0)</f>
        <v>0</v>
      </c>
      <c r="BJ84" s="8">
        <f ca="1">IF(Table1[[#This Row],[Profession]]="Health", Table1[[#This Row],[Income]], 0)</f>
        <v>0</v>
      </c>
      <c r="BK84" s="9">
        <f ca="1">IF(Table1[[#This Row],[Profession]]="Construction", Table1[[#This Row],[Income]], 0)</f>
        <v>0</v>
      </c>
      <c r="BL84" s="9">
        <f ca="1">IF(Table1[[#This Row],[Profession]]="Teaching", Table1[[#This Row],[Income]], 0)</f>
        <v>0</v>
      </c>
      <c r="BM84" s="9">
        <f ca="1">IF(Table1[[#This Row],[Profession]]="IT", Table1[[#This Row],[Income]], 0)</f>
        <v>81054</v>
      </c>
      <c r="BN84" s="9">
        <f ca="1">IF(Table1[[#This Row],[Profession]]="General Work", Table1[[#This Row],[Income]], 0)</f>
        <v>0</v>
      </c>
      <c r="BO84" s="10">
        <f ca="1">IF(Table1[[#This Row],[Profession]]="Agriculture", Table1[[#This Row],[Income]], 0)</f>
        <v>0</v>
      </c>
      <c r="BQ84" s="8">
        <f ca="1">IF(Table1[[#This Row],[Value of debts ]]&gt;Table1[[#This Row],[Income]], 1, 0)</f>
        <v>1</v>
      </c>
      <c r="BR84" s="10"/>
      <c r="BT84">
        <f ca="1">IF(Table1[[#This Row],[Net Worth of person]]&gt;$BU$4, Table1[[#This Row],[Age]], 0)</f>
        <v>36</v>
      </c>
    </row>
    <row r="85" spans="1:72" x14ac:dyDescent="0.3">
      <c r="A85">
        <f t="shared" ca="1" si="23"/>
        <v>2</v>
      </c>
      <c r="B85" t="str">
        <f t="shared" ca="1" si="24"/>
        <v>Female</v>
      </c>
      <c r="C85">
        <f t="shared" ca="1" si="25"/>
        <v>43</v>
      </c>
      <c r="D85">
        <f t="shared" ca="1" si="26"/>
        <v>4</v>
      </c>
      <c r="E85" t="str">
        <f t="shared" ca="1" si="27"/>
        <v>IT</v>
      </c>
      <c r="F85">
        <f t="shared" ca="1" si="28"/>
        <v>4</v>
      </c>
      <c r="G85" t="str">
        <f t="shared" ca="1" si="29"/>
        <v>Technical</v>
      </c>
      <c r="H85">
        <f t="shared" ca="1" si="30"/>
        <v>0</v>
      </c>
      <c r="I85">
        <f t="shared" ca="1" si="31"/>
        <v>3</v>
      </c>
      <c r="J85">
        <f t="shared" ca="1" si="32"/>
        <v>44008</v>
      </c>
      <c r="K85">
        <f t="shared" ca="1" si="33"/>
        <v>4</v>
      </c>
      <c r="L85" t="str">
        <f t="shared" ca="1" si="34"/>
        <v>Telangana</v>
      </c>
      <c r="M85">
        <f t="shared" ca="1" si="35"/>
        <v>176032</v>
      </c>
      <c r="N85">
        <f t="shared" ca="1" si="36"/>
        <v>24658.213674886156</v>
      </c>
      <c r="O85">
        <f t="shared" ca="1" si="37"/>
        <v>32158.973944129903</v>
      </c>
      <c r="P85">
        <f t="shared" ca="1" si="38"/>
        <v>9045</v>
      </c>
      <c r="Q85">
        <f t="shared" ca="1" si="39"/>
        <v>75296.979099043063</v>
      </c>
      <c r="R85">
        <f t="shared" ca="1" si="40"/>
        <v>41144.605241857578</v>
      </c>
      <c r="S85">
        <f t="shared" ca="1" si="41"/>
        <v>249335.57918598747</v>
      </c>
      <c r="T85">
        <f t="shared" ca="1" si="42"/>
        <v>109000.19277392922</v>
      </c>
      <c r="U85">
        <f t="shared" ca="1" si="43"/>
        <v>140335.38641205826</v>
      </c>
      <c r="W85">
        <f t="shared" ca="1" si="44"/>
        <v>1</v>
      </c>
      <c r="AA85" s="1">
        <f ca="1">Table1[[#This Row],[Mortgage left]]/Table1[[#This Row],[Value of House]]</f>
        <v>0.14007801805856979</v>
      </c>
      <c r="AB85">
        <f t="shared" ca="1" si="45"/>
        <v>1</v>
      </c>
      <c r="AE85">
        <f ca="1">IF(Table1[[#This Row],[Gender]]="male", 1, 0)</f>
        <v>0</v>
      </c>
      <c r="AF85">
        <f ca="1">IF(Table1[[#This Row],[Gender]]="female", 1, 0)</f>
        <v>1</v>
      </c>
      <c r="AK85" s="8">
        <f ca="1">IF(Table1[[#This Row],[Profession]]="Teaching", 1, 0)</f>
        <v>0</v>
      </c>
      <c r="AL85" s="9">
        <f ca="1">IF(Table1[[#This Row],[Profession]]="Health", 1, 0)</f>
        <v>0</v>
      </c>
      <c r="AM85" s="9">
        <f ca="1">IF(Table1[[#This Row],[Profession]]="Construction", 1, 0)</f>
        <v>0</v>
      </c>
      <c r="AN85" s="9">
        <f ca="1">IF(Table1[[#This Row],[Profession]]="IT", 1, 0)</f>
        <v>1</v>
      </c>
      <c r="AO85" s="9">
        <f ca="1">IF(Table1[[#This Row],[Profession]]="Agriculture", 1, 0)</f>
        <v>0</v>
      </c>
      <c r="AP85" s="10">
        <f ca="1">IF(Table1[[#This Row],[Profession]]="General Work", 1, 0)</f>
        <v>0</v>
      </c>
      <c r="AS85">
        <f ca="1">Table1[[#This Row],[Value of Cars]]/Table1[[#This Row],[Number of Cars ]]</f>
        <v>10719.657981376635</v>
      </c>
      <c r="AU85" s="8">
        <f ca="1">IF(Table1[[#This Row],[State]]="Karnataka", Table1[[#This Row],[Income]], 0)</f>
        <v>0</v>
      </c>
      <c r="AV85" s="9">
        <f ca="1">IF(Table1[[#This Row],[State]]="Gujarat", Table1[[#This Row],[Income]], 0)</f>
        <v>0</v>
      </c>
      <c r="AW85" s="9">
        <f ca="1">IF(Table1[[#This Row],[State]]="Andhra Pradesh", Table1[[#This Row],[Income]], 0)</f>
        <v>0</v>
      </c>
      <c r="AX85" s="9">
        <f ca="1">IF(Table1[[#This Row],[State]]="Telangana", Table1[[#This Row],[Income]], 0)</f>
        <v>44008</v>
      </c>
      <c r="AY85" s="9">
        <f ca="1">IF(Table1[[#This Row],[State]]="Madhya Pradesh", Table1[[#This Row],[Income]], 0)</f>
        <v>0</v>
      </c>
      <c r="AZ85" s="9">
        <f ca="1">IF(Table1[[#This Row],[State]]="Maharashtra", Table1[[#This Row],[Income]], 0)</f>
        <v>0</v>
      </c>
      <c r="BA85" s="9">
        <f ca="1">IF(Table1[[#This Row],[State]]="Punjab", Table1[[#This Row],[Income]], 0)</f>
        <v>0</v>
      </c>
      <c r="BB85" s="9">
        <f ca="1">IF(Table1[[#This Row],[State]]="Kerala", Table1[[#This Row],[Income]], 0)</f>
        <v>0</v>
      </c>
      <c r="BC85" s="9">
        <f ca="1">IF(Table1[[#This Row],[State]]="Tamil Nadu", Table1[[#This Row],[Income]], 0)</f>
        <v>0</v>
      </c>
      <c r="BD85" s="9">
        <f ca="1">IF(Table1[[#This Row],[State]]="Rajasthan", Table1[[#This Row],[Income]], 0)</f>
        <v>0</v>
      </c>
      <c r="BE85" s="9">
        <f ca="1">IF(Table1[[#This Row],[State]]="Uttar Pradesh", Table1[[#This Row],[Income]], 0)</f>
        <v>0</v>
      </c>
      <c r="BF85" s="9">
        <f ca="1">IF(Table1[[#This Row],[State]]="Bihar", Table1[[#This Row],[Income]], 0)</f>
        <v>0</v>
      </c>
      <c r="BG85" s="9">
        <f ca="1">IF(Table1[[#This Row],[State]]="West Bengal", Table1[[#This Row],[Income]], 0)</f>
        <v>0</v>
      </c>
      <c r="BH85" s="10">
        <f ca="1">IF(Table1[[#This Row],[State]]="Goa", Table1[[#This Row],[Income]], 0)</f>
        <v>0</v>
      </c>
      <c r="BJ85" s="8">
        <f ca="1">IF(Table1[[#This Row],[Profession]]="Health", Table1[[#This Row],[Income]], 0)</f>
        <v>0</v>
      </c>
      <c r="BK85" s="9">
        <f ca="1">IF(Table1[[#This Row],[Profession]]="Construction", Table1[[#This Row],[Income]], 0)</f>
        <v>0</v>
      </c>
      <c r="BL85" s="9">
        <f ca="1">IF(Table1[[#This Row],[Profession]]="Teaching", Table1[[#This Row],[Income]], 0)</f>
        <v>0</v>
      </c>
      <c r="BM85" s="9">
        <f ca="1">IF(Table1[[#This Row],[Profession]]="IT", Table1[[#This Row],[Income]], 0)</f>
        <v>44008</v>
      </c>
      <c r="BN85" s="9">
        <f ca="1">IF(Table1[[#This Row],[Profession]]="General Work", Table1[[#This Row],[Income]], 0)</f>
        <v>0</v>
      </c>
      <c r="BO85" s="10">
        <f ca="1">IF(Table1[[#This Row],[Profession]]="Agriculture", Table1[[#This Row],[Income]], 0)</f>
        <v>0</v>
      </c>
      <c r="BQ85" s="8">
        <f ca="1">IF(Table1[[#This Row],[Value of debts ]]&gt;Table1[[#This Row],[Income]], 1, 0)</f>
        <v>1</v>
      </c>
      <c r="BR85" s="10"/>
      <c r="BT85">
        <f ca="1">IF(Table1[[#This Row],[Net Worth of person]]&gt;$BU$4, Table1[[#This Row],[Age]], 0)</f>
        <v>43</v>
      </c>
    </row>
    <row r="86" spans="1:72" x14ac:dyDescent="0.3">
      <c r="A86">
        <f t="shared" ca="1" si="23"/>
        <v>2</v>
      </c>
      <c r="B86" t="str">
        <f t="shared" ca="1" si="24"/>
        <v>Female</v>
      </c>
      <c r="C86">
        <f t="shared" ca="1" si="25"/>
        <v>26</v>
      </c>
      <c r="D86">
        <f t="shared" ca="1" si="26"/>
        <v>1</v>
      </c>
      <c r="E86" t="str">
        <f t="shared" ca="1" si="27"/>
        <v>Health</v>
      </c>
      <c r="F86">
        <f t="shared" ca="1" si="28"/>
        <v>1</v>
      </c>
      <c r="G86" t="str">
        <f t="shared" ca="1" si="29"/>
        <v>High School</v>
      </c>
      <c r="H86">
        <f t="shared" ca="1" si="30"/>
        <v>2</v>
      </c>
      <c r="I86">
        <f t="shared" ca="1" si="31"/>
        <v>2</v>
      </c>
      <c r="J86">
        <f t="shared" ca="1" si="32"/>
        <v>31123</v>
      </c>
      <c r="K86">
        <f t="shared" ca="1" si="33"/>
        <v>12</v>
      </c>
      <c r="L86" t="str">
        <f t="shared" ca="1" si="34"/>
        <v>Bihar</v>
      </c>
      <c r="M86">
        <f t="shared" ca="1" si="35"/>
        <v>124492</v>
      </c>
      <c r="N86">
        <f t="shared" ca="1" si="36"/>
        <v>19590.245842003933</v>
      </c>
      <c r="O86">
        <f t="shared" ca="1" si="37"/>
        <v>61746.75019516248</v>
      </c>
      <c r="P86">
        <f t="shared" ca="1" si="38"/>
        <v>50972</v>
      </c>
      <c r="Q86">
        <f t="shared" ca="1" si="39"/>
        <v>42381.470556107168</v>
      </c>
      <c r="R86">
        <f t="shared" ca="1" si="40"/>
        <v>35537.930133567279</v>
      </c>
      <c r="S86">
        <f t="shared" ca="1" si="41"/>
        <v>221776.68032872977</v>
      </c>
      <c r="T86">
        <f t="shared" ca="1" si="42"/>
        <v>112943.71639811111</v>
      </c>
      <c r="U86">
        <f t="shared" ca="1" si="43"/>
        <v>108832.96393061866</v>
      </c>
      <c r="W86">
        <f t="shared" ca="1" si="44"/>
        <v>1</v>
      </c>
      <c r="AA86" s="1">
        <f ca="1">Table1[[#This Row],[Mortgage left]]/Table1[[#This Row],[Value of House]]</f>
        <v>0.15736148380621995</v>
      </c>
      <c r="AB86">
        <f t="shared" ca="1" si="45"/>
        <v>1</v>
      </c>
      <c r="AE86">
        <f ca="1">IF(Table1[[#This Row],[Gender]]="male", 1, 0)</f>
        <v>0</v>
      </c>
      <c r="AF86">
        <f ca="1">IF(Table1[[#This Row],[Gender]]="female", 1, 0)</f>
        <v>1</v>
      </c>
      <c r="AK86" s="8">
        <f ca="1">IF(Table1[[#This Row],[Profession]]="Teaching", 1, 0)</f>
        <v>0</v>
      </c>
      <c r="AL86" s="9">
        <f ca="1">IF(Table1[[#This Row],[Profession]]="Health", 1, 0)</f>
        <v>1</v>
      </c>
      <c r="AM86" s="9">
        <f ca="1">IF(Table1[[#This Row],[Profession]]="Construction", 1, 0)</f>
        <v>0</v>
      </c>
      <c r="AN86" s="9">
        <f ca="1">IF(Table1[[#This Row],[Profession]]="IT", 1, 0)</f>
        <v>0</v>
      </c>
      <c r="AO86" s="9">
        <f ca="1">IF(Table1[[#This Row],[Profession]]="Agriculture", 1, 0)</f>
        <v>0</v>
      </c>
      <c r="AP86" s="10">
        <f ca="1">IF(Table1[[#This Row],[Profession]]="General Work", 1, 0)</f>
        <v>0</v>
      </c>
      <c r="AS86">
        <f ca="1">Table1[[#This Row],[Value of Cars]]/Table1[[#This Row],[Number of Cars ]]</f>
        <v>30873.37509758124</v>
      </c>
      <c r="AU86" s="8">
        <f ca="1">IF(Table1[[#This Row],[State]]="Karnataka", Table1[[#This Row],[Income]], 0)</f>
        <v>0</v>
      </c>
      <c r="AV86" s="9">
        <f ca="1">IF(Table1[[#This Row],[State]]="Gujarat", Table1[[#This Row],[Income]], 0)</f>
        <v>0</v>
      </c>
      <c r="AW86" s="9">
        <f ca="1">IF(Table1[[#This Row],[State]]="Andhra Pradesh", Table1[[#This Row],[Income]], 0)</f>
        <v>0</v>
      </c>
      <c r="AX86" s="9">
        <f ca="1">IF(Table1[[#This Row],[State]]="Telangana", Table1[[#This Row],[Income]], 0)</f>
        <v>0</v>
      </c>
      <c r="AY86" s="9">
        <f ca="1">IF(Table1[[#This Row],[State]]="Madhya Pradesh", Table1[[#This Row],[Income]], 0)</f>
        <v>0</v>
      </c>
      <c r="AZ86" s="9">
        <f ca="1">IF(Table1[[#This Row],[State]]="Maharashtra", Table1[[#This Row],[Income]], 0)</f>
        <v>0</v>
      </c>
      <c r="BA86" s="9">
        <f ca="1">IF(Table1[[#This Row],[State]]="Punjab", Table1[[#This Row],[Income]], 0)</f>
        <v>0</v>
      </c>
      <c r="BB86" s="9">
        <f ca="1">IF(Table1[[#This Row],[State]]="Kerala", Table1[[#This Row],[Income]], 0)</f>
        <v>0</v>
      </c>
      <c r="BC86" s="9">
        <f ca="1">IF(Table1[[#This Row],[State]]="Tamil Nadu", Table1[[#This Row],[Income]], 0)</f>
        <v>0</v>
      </c>
      <c r="BD86" s="9">
        <f ca="1">IF(Table1[[#This Row],[State]]="Rajasthan", Table1[[#This Row],[Income]], 0)</f>
        <v>0</v>
      </c>
      <c r="BE86" s="9">
        <f ca="1">IF(Table1[[#This Row],[State]]="Uttar Pradesh", Table1[[#This Row],[Income]], 0)</f>
        <v>0</v>
      </c>
      <c r="BF86" s="9">
        <f ca="1">IF(Table1[[#This Row],[State]]="Bihar", Table1[[#This Row],[Income]], 0)</f>
        <v>31123</v>
      </c>
      <c r="BG86" s="9">
        <f ca="1">IF(Table1[[#This Row],[State]]="West Bengal", Table1[[#This Row],[Income]], 0)</f>
        <v>0</v>
      </c>
      <c r="BH86" s="10">
        <f ca="1">IF(Table1[[#This Row],[State]]="Goa", Table1[[#This Row],[Income]], 0)</f>
        <v>0</v>
      </c>
      <c r="BJ86" s="8">
        <f ca="1">IF(Table1[[#This Row],[Profession]]="Health", Table1[[#This Row],[Income]], 0)</f>
        <v>31123</v>
      </c>
      <c r="BK86" s="9">
        <f ca="1">IF(Table1[[#This Row],[Profession]]="Construction", Table1[[#This Row],[Income]], 0)</f>
        <v>0</v>
      </c>
      <c r="BL86" s="9">
        <f ca="1">IF(Table1[[#This Row],[Profession]]="Teaching", Table1[[#This Row],[Income]], 0)</f>
        <v>0</v>
      </c>
      <c r="BM86" s="9">
        <f ca="1">IF(Table1[[#This Row],[Profession]]="IT", Table1[[#This Row],[Income]], 0)</f>
        <v>0</v>
      </c>
      <c r="BN86" s="9">
        <f ca="1">IF(Table1[[#This Row],[Profession]]="General Work", Table1[[#This Row],[Income]], 0)</f>
        <v>0</v>
      </c>
      <c r="BO86" s="10">
        <f ca="1">IF(Table1[[#This Row],[Profession]]="Agriculture", Table1[[#This Row],[Income]], 0)</f>
        <v>0</v>
      </c>
      <c r="BQ86" s="8">
        <f ca="1">IF(Table1[[#This Row],[Value of debts ]]&gt;Table1[[#This Row],[Income]], 1, 0)</f>
        <v>1</v>
      </c>
      <c r="BR86" s="10"/>
      <c r="BT86">
        <f ca="1">IF(Table1[[#This Row],[Net Worth of person]]&gt;$BU$4, Table1[[#This Row],[Age]], 0)</f>
        <v>26</v>
      </c>
    </row>
    <row r="87" spans="1:72" x14ac:dyDescent="0.3">
      <c r="A87">
        <f t="shared" ca="1" si="23"/>
        <v>1</v>
      </c>
      <c r="B87" t="str">
        <f t="shared" ca="1" si="24"/>
        <v>Male</v>
      </c>
      <c r="C87">
        <f t="shared" ca="1" si="25"/>
        <v>44</v>
      </c>
      <c r="D87">
        <f t="shared" ca="1" si="26"/>
        <v>5</v>
      </c>
      <c r="E87" t="str">
        <f t="shared" ca="1" si="27"/>
        <v>General Work</v>
      </c>
      <c r="F87">
        <f t="shared" ca="1" si="28"/>
        <v>3</v>
      </c>
      <c r="G87" t="str">
        <f t="shared" ca="1" si="29"/>
        <v>University</v>
      </c>
      <c r="H87">
        <f t="shared" ca="1" si="30"/>
        <v>2</v>
      </c>
      <c r="I87">
        <f t="shared" ca="1" si="31"/>
        <v>1</v>
      </c>
      <c r="J87">
        <f t="shared" ca="1" si="32"/>
        <v>46877</v>
      </c>
      <c r="K87">
        <f t="shared" ca="1" si="33"/>
        <v>4</v>
      </c>
      <c r="L87" t="str">
        <f t="shared" ca="1" si="34"/>
        <v>Telangana</v>
      </c>
      <c r="M87">
        <f t="shared" ca="1" si="35"/>
        <v>281262</v>
      </c>
      <c r="N87">
        <f t="shared" ca="1" si="36"/>
        <v>89807.115713330408</v>
      </c>
      <c r="O87">
        <f t="shared" ca="1" si="37"/>
        <v>40536.623325686764</v>
      </c>
      <c r="P87">
        <f t="shared" ca="1" si="38"/>
        <v>25702</v>
      </c>
      <c r="Q87">
        <f t="shared" ca="1" si="39"/>
        <v>75503.691821431377</v>
      </c>
      <c r="R87">
        <f t="shared" ca="1" si="40"/>
        <v>34277.978720205145</v>
      </c>
      <c r="S87">
        <f t="shared" ca="1" si="41"/>
        <v>356076.60204589192</v>
      </c>
      <c r="T87">
        <f t="shared" ca="1" si="42"/>
        <v>191012.80753476179</v>
      </c>
      <c r="U87">
        <f t="shared" ca="1" si="43"/>
        <v>165063.79451113014</v>
      </c>
      <c r="W87">
        <f t="shared" ca="1" si="44"/>
        <v>1</v>
      </c>
      <c r="AA87" s="1">
        <f ca="1">Table1[[#This Row],[Mortgage left]]/Table1[[#This Row],[Value of House]]</f>
        <v>0.31930056571214882</v>
      </c>
      <c r="AB87">
        <f t="shared" ca="1" si="45"/>
        <v>1</v>
      </c>
      <c r="AE87">
        <f ca="1">IF(Table1[[#This Row],[Gender]]="male", 1, 0)</f>
        <v>1</v>
      </c>
      <c r="AF87">
        <f ca="1">IF(Table1[[#This Row],[Gender]]="female", 1, 0)</f>
        <v>0</v>
      </c>
      <c r="AK87" s="8">
        <f ca="1">IF(Table1[[#This Row],[Profession]]="Teaching", 1, 0)</f>
        <v>0</v>
      </c>
      <c r="AL87" s="9">
        <f ca="1">IF(Table1[[#This Row],[Profession]]="Health", 1, 0)</f>
        <v>0</v>
      </c>
      <c r="AM87" s="9">
        <f ca="1">IF(Table1[[#This Row],[Profession]]="Construction", 1, 0)</f>
        <v>0</v>
      </c>
      <c r="AN87" s="9">
        <f ca="1">IF(Table1[[#This Row],[Profession]]="IT", 1, 0)</f>
        <v>0</v>
      </c>
      <c r="AO87" s="9">
        <f ca="1">IF(Table1[[#This Row],[Profession]]="Agriculture", 1, 0)</f>
        <v>0</v>
      </c>
      <c r="AP87" s="10">
        <f ca="1">IF(Table1[[#This Row],[Profession]]="General Work", 1, 0)</f>
        <v>1</v>
      </c>
      <c r="AS87">
        <f ca="1">Table1[[#This Row],[Value of Cars]]/Table1[[#This Row],[Number of Cars ]]</f>
        <v>40536.623325686764</v>
      </c>
      <c r="AU87" s="8">
        <f ca="1">IF(Table1[[#This Row],[State]]="Karnataka", Table1[[#This Row],[Income]], 0)</f>
        <v>0</v>
      </c>
      <c r="AV87" s="9">
        <f ca="1">IF(Table1[[#This Row],[State]]="Gujarat", Table1[[#This Row],[Income]], 0)</f>
        <v>0</v>
      </c>
      <c r="AW87" s="9">
        <f ca="1">IF(Table1[[#This Row],[State]]="Andhra Pradesh", Table1[[#This Row],[Income]], 0)</f>
        <v>0</v>
      </c>
      <c r="AX87" s="9">
        <f ca="1">IF(Table1[[#This Row],[State]]="Telangana", Table1[[#This Row],[Income]], 0)</f>
        <v>46877</v>
      </c>
      <c r="AY87" s="9">
        <f ca="1">IF(Table1[[#This Row],[State]]="Madhya Pradesh", Table1[[#This Row],[Income]], 0)</f>
        <v>0</v>
      </c>
      <c r="AZ87" s="9">
        <f ca="1">IF(Table1[[#This Row],[State]]="Maharashtra", Table1[[#This Row],[Income]], 0)</f>
        <v>0</v>
      </c>
      <c r="BA87" s="9">
        <f ca="1">IF(Table1[[#This Row],[State]]="Punjab", Table1[[#This Row],[Income]], 0)</f>
        <v>0</v>
      </c>
      <c r="BB87" s="9">
        <f ca="1">IF(Table1[[#This Row],[State]]="Kerala", Table1[[#This Row],[Income]], 0)</f>
        <v>0</v>
      </c>
      <c r="BC87" s="9">
        <f ca="1">IF(Table1[[#This Row],[State]]="Tamil Nadu", Table1[[#This Row],[Income]], 0)</f>
        <v>0</v>
      </c>
      <c r="BD87" s="9">
        <f ca="1">IF(Table1[[#This Row],[State]]="Rajasthan", Table1[[#This Row],[Income]], 0)</f>
        <v>0</v>
      </c>
      <c r="BE87" s="9">
        <f ca="1">IF(Table1[[#This Row],[State]]="Uttar Pradesh", Table1[[#This Row],[Income]], 0)</f>
        <v>0</v>
      </c>
      <c r="BF87" s="9">
        <f ca="1">IF(Table1[[#This Row],[State]]="Bihar", Table1[[#This Row],[Income]], 0)</f>
        <v>0</v>
      </c>
      <c r="BG87" s="9">
        <f ca="1">IF(Table1[[#This Row],[State]]="West Bengal", Table1[[#This Row],[Income]], 0)</f>
        <v>0</v>
      </c>
      <c r="BH87" s="10">
        <f ca="1">IF(Table1[[#This Row],[State]]="Goa", Table1[[#This Row],[Income]], 0)</f>
        <v>0</v>
      </c>
      <c r="BJ87" s="8">
        <f ca="1">IF(Table1[[#This Row],[Profession]]="Health", Table1[[#This Row],[Income]], 0)</f>
        <v>0</v>
      </c>
      <c r="BK87" s="9">
        <f ca="1">IF(Table1[[#This Row],[Profession]]="Construction", Table1[[#This Row],[Income]], 0)</f>
        <v>0</v>
      </c>
      <c r="BL87" s="9">
        <f ca="1">IF(Table1[[#This Row],[Profession]]="Teaching", Table1[[#This Row],[Income]], 0)</f>
        <v>0</v>
      </c>
      <c r="BM87" s="9">
        <f ca="1">IF(Table1[[#This Row],[Profession]]="IT", Table1[[#This Row],[Income]], 0)</f>
        <v>0</v>
      </c>
      <c r="BN87" s="9">
        <f ca="1">IF(Table1[[#This Row],[Profession]]="General Work", Table1[[#This Row],[Income]], 0)</f>
        <v>46877</v>
      </c>
      <c r="BO87" s="10">
        <f ca="1">IF(Table1[[#This Row],[Profession]]="Agriculture", Table1[[#This Row],[Income]], 0)</f>
        <v>0</v>
      </c>
      <c r="BQ87" s="8">
        <f ca="1">IF(Table1[[#This Row],[Value of debts ]]&gt;Table1[[#This Row],[Income]], 1, 0)</f>
        <v>1</v>
      </c>
      <c r="BR87" s="10"/>
      <c r="BT87">
        <f ca="1">IF(Table1[[#This Row],[Net Worth of person]]&gt;$BU$4, Table1[[#This Row],[Age]], 0)</f>
        <v>44</v>
      </c>
    </row>
    <row r="88" spans="1:72" x14ac:dyDescent="0.3">
      <c r="A88">
        <f t="shared" ca="1" si="23"/>
        <v>2</v>
      </c>
      <c r="B88" t="str">
        <f t="shared" ca="1" si="24"/>
        <v>Female</v>
      </c>
      <c r="C88">
        <f t="shared" ca="1" si="25"/>
        <v>37</v>
      </c>
      <c r="D88">
        <f t="shared" ca="1" si="26"/>
        <v>3</v>
      </c>
      <c r="E88" t="str">
        <f t="shared" ca="1" si="27"/>
        <v>Teaching</v>
      </c>
      <c r="F88">
        <f t="shared" ca="1" si="28"/>
        <v>4</v>
      </c>
      <c r="G88" t="str">
        <f t="shared" ca="1" si="29"/>
        <v>Technical</v>
      </c>
      <c r="H88">
        <f t="shared" ca="1" si="30"/>
        <v>4</v>
      </c>
      <c r="I88">
        <f t="shared" ca="1" si="31"/>
        <v>3</v>
      </c>
      <c r="J88">
        <f t="shared" ca="1" si="32"/>
        <v>27838</v>
      </c>
      <c r="K88">
        <f t="shared" ca="1" si="33"/>
        <v>13</v>
      </c>
      <c r="L88" t="str">
        <f t="shared" ca="1" si="34"/>
        <v>West Bengal</v>
      </c>
      <c r="M88">
        <f t="shared" ca="1" si="35"/>
        <v>111352</v>
      </c>
      <c r="N88">
        <f t="shared" ca="1" si="36"/>
        <v>16946.802347166107</v>
      </c>
      <c r="O88">
        <f t="shared" ca="1" si="37"/>
        <v>2781.5134003390326</v>
      </c>
      <c r="P88">
        <f t="shared" ca="1" si="38"/>
        <v>2075</v>
      </c>
      <c r="Q88">
        <f t="shared" ca="1" si="39"/>
        <v>29695.446829078126</v>
      </c>
      <c r="R88">
        <f t="shared" ca="1" si="40"/>
        <v>18974.108333207871</v>
      </c>
      <c r="S88">
        <f t="shared" ca="1" si="41"/>
        <v>133107.6217335469</v>
      </c>
      <c r="T88">
        <f t="shared" ca="1" si="42"/>
        <v>48717.249176244237</v>
      </c>
      <c r="U88">
        <f t="shared" ca="1" si="43"/>
        <v>84390.37255730266</v>
      </c>
      <c r="W88">
        <f t="shared" ca="1" si="44"/>
        <v>1</v>
      </c>
      <c r="AA88" s="1">
        <f ca="1">Table1[[#This Row],[Mortgage left]]/Table1[[#This Row],[Value of House]]</f>
        <v>0.15219127045015901</v>
      </c>
      <c r="AB88">
        <f t="shared" ca="1" si="45"/>
        <v>1</v>
      </c>
      <c r="AE88">
        <f ca="1">IF(Table1[[#This Row],[Gender]]="male", 1, 0)</f>
        <v>0</v>
      </c>
      <c r="AF88">
        <f ca="1">IF(Table1[[#This Row],[Gender]]="female", 1, 0)</f>
        <v>1</v>
      </c>
      <c r="AK88" s="8">
        <f ca="1">IF(Table1[[#This Row],[Profession]]="Teaching", 1, 0)</f>
        <v>1</v>
      </c>
      <c r="AL88" s="9">
        <f ca="1">IF(Table1[[#This Row],[Profession]]="Health", 1, 0)</f>
        <v>0</v>
      </c>
      <c r="AM88" s="9">
        <f ca="1">IF(Table1[[#This Row],[Profession]]="Construction", 1, 0)</f>
        <v>0</v>
      </c>
      <c r="AN88" s="9">
        <f ca="1">IF(Table1[[#This Row],[Profession]]="IT", 1, 0)</f>
        <v>0</v>
      </c>
      <c r="AO88" s="9">
        <f ca="1">IF(Table1[[#This Row],[Profession]]="Agriculture", 1, 0)</f>
        <v>0</v>
      </c>
      <c r="AP88" s="10">
        <f ca="1">IF(Table1[[#This Row],[Profession]]="General Work", 1, 0)</f>
        <v>0</v>
      </c>
      <c r="AS88">
        <f ca="1">Table1[[#This Row],[Value of Cars]]/Table1[[#This Row],[Number of Cars ]]</f>
        <v>927.17113344634424</v>
      </c>
      <c r="AU88" s="8">
        <f ca="1">IF(Table1[[#This Row],[State]]="Karnataka", Table1[[#This Row],[Income]], 0)</f>
        <v>0</v>
      </c>
      <c r="AV88" s="9">
        <f ca="1">IF(Table1[[#This Row],[State]]="Gujarat", Table1[[#This Row],[Income]], 0)</f>
        <v>0</v>
      </c>
      <c r="AW88" s="9">
        <f ca="1">IF(Table1[[#This Row],[State]]="Andhra Pradesh", Table1[[#This Row],[Income]], 0)</f>
        <v>0</v>
      </c>
      <c r="AX88" s="9">
        <f ca="1">IF(Table1[[#This Row],[State]]="Telangana", Table1[[#This Row],[Income]], 0)</f>
        <v>0</v>
      </c>
      <c r="AY88" s="9">
        <f ca="1">IF(Table1[[#This Row],[State]]="Madhya Pradesh", Table1[[#This Row],[Income]], 0)</f>
        <v>0</v>
      </c>
      <c r="AZ88" s="9">
        <f ca="1">IF(Table1[[#This Row],[State]]="Maharashtra", Table1[[#This Row],[Income]], 0)</f>
        <v>0</v>
      </c>
      <c r="BA88" s="9">
        <f ca="1">IF(Table1[[#This Row],[State]]="Punjab", Table1[[#This Row],[Income]], 0)</f>
        <v>0</v>
      </c>
      <c r="BB88" s="9">
        <f ca="1">IF(Table1[[#This Row],[State]]="Kerala", Table1[[#This Row],[Income]], 0)</f>
        <v>0</v>
      </c>
      <c r="BC88" s="9">
        <f ca="1">IF(Table1[[#This Row],[State]]="Tamil Nadu", Table1[[#This Row],[Income]], 0)</f>
        <v>0</v>
      </c>
      <c r="BD88" s="9">
        <f ca="1">IF(Table1[[#This Row],[State]]="Rajasthan", Table1[[#This Row],[Income]], 0)</f>
        <v>0</v>
      </c>
      <c r="BE88" s="9">
        <f ca="1">IF(Table1[[#This Row],[State]]="Uttar Pradesh", Table1[[#This Row],[Income]], 0)</f>
        <v>0</v>
      </c>
      <c r="BF88" s="9">
        <f ca="1">IF(Table1[[#This Row],[State]]="Bihar", Table1[[#This Row],[Income]], 0)</f>
        <v>0</v>
      </c>
      <c r="BG88" s="9">
        <f ca="1">IF(Table1[[#This Row],[State]]="West Bengal", Table1[[#This Row],[Income]], 0)</f>
        <v>27838</v>
      </c>
      <c r="BH88" s="10">
        <f ca="1">IF(Table1[[#This Row],[State]]="Goa", Table1[[#This Row],[Income]], 0)</f>
        <v>0</v>
      </c>
      <c r="BJ88" s="8">
        <f ca="1">IF(Table1[[#This Row],[Profession]]="Health", Table1[[#This Row],[Income]], 0)</f>
        <v>0</v>
      </c>
      <c r="BK88" s="9">
        <f ca="1">IF(Table1[[#This Row],[Profession]]="Construction", Table1[[#This Row],[Income]], 0)</f>
        <v>0</v>
      </c>
      <c r="BL88" s="9">
        <f ca="1">IF(Table1[[#This Row],[Profession]]="Teaching", Table1[[#This Row],[Income]], 0)</f>
        <v>27838</v>
      </c>
      <c r="BM88" s="9">
        <f ca="1">IF(Table1[[#This Row],[Profession]]="IT", Table1[[#This Row],[Income]], 0)</f>
        <v>0</v>
      </c>
      <c r="BN88" s="9">
        <f ca="1">IF(Table1[[#This Row],[Profession]]="General Work", Table1[[#This Row],[Income]], 0)</f>
        <v>0</v>
      </c>
      <c r="BO88" s="10">
        <f ca="1">IF(Table1[[#This Row],[Profession]]="Agriculture", Table1[[#This Row],[Income]], 0)</f>
        <v>0</v>
      </c>
      <c r="BQ88" s="8">
        <f ca="1">IF(Table1[[#This Row],[Value of debts ]]&gt;Table1[[#This Row],[Income]], 1, 0)</f>
        <v>1</v>
      </c>
      <c r="BR88" s="10"/>
      <c r="BT88">
        <f ca="1">IF(Table1[[#This Row],[Net Worth of person]]&gt;$BU$4, Table1[[#This Row],[Age]], 0)</f>
        <v>0</v>
      </c>
    </row>
    <row r="89" spans="1:72" x14ac:dyDescent="0.3">
      <c r="A89">
        <f t="shared" ca="1" si="23"/>
        <v>2</v>
      </c>
      <c r="B89" t="str">
        <f t="shared" ca="1" si="24"/>
        <v>Female</v>
      </c>
      <c r="C89">
        <f t="shared" ca="1" si="25"/>
        <v>29</v>
      </c>
      <c r="D89">
        <f t="shared" ca="1" si="26"/>
        <v>4</v>
      </c>
      <c r="E89" t="str">
        <f t="shared" ca="1" si="27"/>
        <v>IT</v>
      </c>
      <c r="F89">
        <f t="shared" ca="1" si="28"/>
        <v>1</v>
      </c>
      <c r="G89" t="str">
        <f t="shared" ca="1" si="29"/>
        <v>High School</v>
      </c>
      <c r="H89">
        <f t="shared" ca="1" si="30"/>
        <v>0</v>
      </c>
      <c r="I89">
        <f t="shared" ca="1" si="31"/>
        <v>3</v>
      </c>
      <c r="J89">
        <f t="shared" ca="1" si="32"/>
        <v>46287</v>
      </c>
      <c r="K89">
        <f t="shared" ca="1" si="33"/>
        <v>6</v>
      </c>
      <c r="L89" t="str">
        <f t="shared" ca="1" si="34"/>
        <v>Maharashtra</v>
      </c>
      <c r="M89">
        <f t="shared" ca="1" si="35"/>
        <v>138861</v>
      </c>
      <c r="N89">
        <f t="shared" ca="1" si="36"/>
        <v>4392.5512181801969</v>
      </c>
      <c r="O89">
        <f t="shared" ca="1" si="37"/>
        <v>52159.813260710616</v>
      </c>
      <c r="P89">
        <f t="shared" ca="1" si="38"/>
        <v>7996</v>
      </c>
      <c r="Q89">
        <f t="shared" ca="1" si="39"/>
        <v>54738.423218162883</v>
      </c>
      <c r="R89">
        <f t="shared" ca="1" si="40"/>
        <v>36447.288558925022</v>
      </c>
      <c r="S89">
        <f t="shared" ca="1" si="41"/>
        <v>227468.10181963566</v>
      </c>
      <c r="T89">
        <f t="shared" ca="1" si="42"/>
        <v>67126.97443634308</v>
      </c>
      <c r="U89">
        <f t="shared" ca="1" si="43"/>
        <v>160341.12738329259</v>
      </c>
      <c r="W89">
        <f t="shared" ca="1" si="44"/>
        <v>1</v>
      </c>
      <c r="AA89" s="1">
        <f ca="1">Table1[[#This Row],[Mortgage left]]/Table1[[#This Row],[Value of House]]</f>
        <v>3.1632720621198152E-2</v>
      </c>
      <c r="AB89">
        <f t="shared" ca="1" si="45"/>
        <v>1</v>
      </c>
      <c r="AE89">
        <f ca="1">IF(Table1[[#This Row],[Gender]]="male", 1, 0)</f>
        <v>0</v>
      </c>
      <c r="AF89">
        <f ca="1">IF(Table1[[#This Row],[Gender]]="female", 1, 0)</f>
        <v>1</v>
      </c>
      <c r="AK89" s="8">
        <f ca="1">IF(Table1[[#This Row],[Profession]]="Teaching", 1, 0)</f>
        <v>0</v>
      </c>
      <c r="AL89" s="9">
        <f ca="1">IF(Table1[[#This Row],[Profession]]="Health", 1, 0)</f>
        <v>0</v>
      </c>
      <c r="AM89" s="9">
        <f ca="1">IF(Table1[[#This Row],[Profession]]="Construction", 1, 0)</f>
        <v>0</v>
      </c>
      <c r="AN89" s="9">
        <f ca="1">IF(Table1[[#This Row],[Profession]]="IT", 1, 0)</f>
        <v>1</v>
      </c>
      <c r="AO89" s="9">
        <f ca="1">IF(Table1[[#This Row],[Profession]]="Agriculture", 1, 0)</f>
        <v>0</v>
      </c>
      <c r="AP89" s="10">
        <f ca="1">IF(Table1[[#This Row],[Profession]]="General Work", 1, 0)</f>
        <v>0</v>
      </c>
      <c r="AS89">
        <f ca="1">Table1[[#This Row],[Value of Cars]]/Table1[[#This Row],[Number of Cars ]]</f>
        <v>17386.604420236872</v>
      </c>
      <c r="AU89" s="8">
        <f ca="1">IF(Table1[[#This Row],[State]]="Karnataka", Table1[[#This Row],[Income]], 0)</f>
        <v>0</v>
      </c>
      <c r="AV89" s="9">
        <f ca="1">IF(Table1[[#This Row],[State]]="Gujarat", Table1[[#This Row],[Income]], 0)</f>
        <v>0</v>
      </c>
      <c r="AW89" s="9">
        <f ca="1">IF(Table1[[#This Row],[State]]="Andhra Pradesh", Table1[[#This Row],[Income]], 0)</f>
        <v>0</v>
      </c>
      <c r="AX89" s="9">
        <f ca="1">IF(Table1[[#This Row],[State]]="Telangana", Table1[[#This Row],[Income]], 0)</f>
        <v>0</v>
      </c>
      <c r="AY89" s="9">
        <f ca="1">IF(Table1[[#This Row],[State]]="Madhya Pradesh", Table1[[#This Row],[Income]], 0)</f>
        <v>0</v>
      </c>
      <c r="AZ89" s="9">
        <f ca="1">IF(Table1[[#This Row],[State]]="Maharashtra", Table1[[#This Row],[Income]], 0)</f>
        <v>46287</v>
      </c>
      <c r="BA89" s="9">
        <f ca="1">IF(Table1[[#This Row],[State]]="Punjab", Table1[[#This Row],[Income]], 0)</f>
        <v>0</v>
      </c>
      <c r="BB89" s="9">
        <f ca="1">IF(Table1[[#This Row],[State]]="Kerala", Table1[[#This Row],[Income]], 0)</f>
        <v>0</v>
      </c>
      <c r="BC89" s="9">
        <f ca="1">IF(Table1[[#This Row],[State]]="Tamil Nadu", Table1[[#This Row],[Income]], 0)</f>
        <v>0</v>
      </c>
      <c r="BD89" s="9">
        <f ca="1">IF(Table1[[#This Row],[State]]="Rajasthan", Table1[[#This Row],[Income]], 0)</f>
        <v>0</v>
      </c>
      <c r="BE89" s="9">
        <f ca="1">IF(Table1[[#This Row],[State]]="Uttar Pradesh", Table1[[#This Row],[Income]], 0)</f>
        <v>0</v>
      </c>
      <c r="BF89" s="9">
        <f ca="1">IF(Table1[[#This Row],[State]]="Bihar", Table1[[#This Row],[Income]], 0)</f>
        <v>0</v>
      </c>
      <c r="BG89" s="9">
        <f ca="1">IF(Table1[[#This Row],[State]]="West Bengal", Table1[[#This Row],[Income]], 0)</f>
        <v>0</v>
      </c>
      <c r="BH89" s="10">
        <f ca="1">IF(Table1[[#This Row],[State]]="Goa", Table1[[#This Row],[Income]], 0)</f>
        <v>0</v>
      </c>
      <c r="BJ89" s="8">
        <f ca="1">IF(Table1[[#This Row],[Profession]]="Health", Table1[[#This Row],[Income]], 0)</f>
        <v>0</v>
      </c>
      <c r="BK89" s="9">
        <f ca="1">IF(Table1[[#This Row],[Profession]]="Construction", Table1[[#This Row],[Income]], 0)</f>
        <v>0</v>
      </c>
      <c r="BL89" s="9">
        <f ca="1">IF(Table1[[#This Row],[Profession]]="Teaching", Table1[[#This Row],[Income]], 0)</f>
        <v>0</v>
      </c>
      <c r="BM89" s="9">
        <f ca="1">IF(Table1[[#This Row],[Profession]]="IT", Table1[[#This Row],[Income]], 0)</f>
        <v>46287</v>
      </c>
      <c r="BN89" s="9">
        <f ca="1">IF(Table1[[#This Row],[Profession]]="General Work", Table1[[#This Row],[Income]], 0)</f>
        <v>0</v>
      </c>
      <c r="BO89" s="10">
        <f ca="1">IF(Table1[[#This Row],[Profession]]="Agriculture", Table1[[#This Row],[Income]], 0)</f>
        <v>0</v>
      </c>
      <c r="BQ89" s="8">
        <f ca="1">IF(Table1[[#This Row],[Value of debts ]]&gt;Table1[[#This Row],[Income]], 1, 0)</f>
        <v>1</v>
      </c>
      <c r="BR89" s="10"/>
      <c r="BT89">
        <f ca="1">IF(Table1[[#This Row],[Net Worth of person]]&gt;$BU$4, Table1[[#This Row],[Age]], 0)</f>
        <v>29</v>
      </c>
    </row>
    <row r="90" spans="1:72" x14ac:dyDescent="0.3">
      <c r="A90">
        <f t="shared" ca="1" si="23"/>
        <v>1</v>
      </c>
      <c r="B90" t="str">
        <f t="shared" ca="1" si="24"/>
        <v>Male</v>
      </c>
      <c r="C90">
        <f t="shared" ca="1" si="25"/>
        <v>25</v>
      </c>
      <c r="D90">
        <f t="shared" ca="1" si="26"/>
        <v>5</v>
      </c>
      <c r="E90" t="str">
        <f t="shared" ca="1" si="27"/>
        <v>General Work</v>
      </c>
      <c r="F90">
        <f t="shared" ca="1" si="28"/>
        <v>3</v>
      </c>
      <c r="G90" t="str">
        <f t="shared" ca="1" si="29"/>
        <v>University</v>
      </c>
      <c r="H90">
        <f t="shared" ca="1" si="30"/>
        <v>4</v>
      </c>
      <c r="I90">
        <f t="shared" ca="1" si="31"/>
        <v>2</v>
      </c>
      <c r="J90">
        <f t="shared" ca="1" si="32"/>
        <v>64106</v>
      </c>
      <c r="K90">
        <f t="shared" ca="1" si="33"/>
        <v>11</v>
      </c>
      <c r="L90" t="str">
        <f t="shared" ca="1" si="34"/>
        <v>Uttar Pradesh</v>
      </c>
      <c r="M90">
        <f t="shared" ca="1" si="35"/>
        <v>320530</v>
      </c>
      <c r="N90">
        <f t="shared" ca="1" si="36"/>
        <v>46438.58942170837</v>
      </c>
      <c r="O90">
        <f t="shared" ca="1" si="37"/>
        <v>118529.87705036534</v>
      </c>
      <c r="P90">
        <f t="shared" ca="1" si="38"/>
        <v>103980</v>
      </c>
      <c r="Q90">
        <f t="shared" ca="1" si="39"/>
        <v>106642.78971819408</v>
      </c>
      <c r="R90">
        <f t="shared" ca="1" si="40"/>
        <v>57355.741220523807</v>
      </c>
      <c r="S90">
        <f t="shared" ca="1" si="41"/>
        <v>496415.61827088916</v>
      </c>
      <c r="T90">
        <f t="shared" ca="1" si="42"/>
        <v>257061.37913990245</v>
      </c>
      <c r="U90">
        <f t="shared" ca="1" si="43"/>
        <v>239354.23913098671</v>
      </c>
      <c r="W90">
        <f t="shared" ca="1" si="44"/>
        <v>1</v>
      </c>
      <c r="AA90" s="1">
        <f ca="1">Table1[[#This Row],[Mortgage left]]/Table1[[#This Row],[Value of House]]</f>
        <v>0.14488063339378021</v>
      </c>
      <c r="AB90">
        <f t="shared" ca="1" si="45"/>
        <v>1</v>
      </c>
      <c r="AE90">
        <f ca="1">IF(Table1[[#This Row],[Gender]]="male", 1, 0)</f>
        <v>1</v>
      </c>
      <c r="AF90">
        <f ca="1">IF(Table1[[#This Row],[Gender]]="female", 1, 0)</f>
        <v>0</v>
      </c>
      <c r="AK90" s="8">
        <f ca="1">IF(Table1[[#This Row],[Profession]]="Teaching", 1, 0)</f>
        <v>0</v>
      </c>
      <c r="AL90" s="9">
        <f ca="1">IF(Table1[[#This Row],[Profession]]="Health", 1, 0)</f>
        <v>0</v>
      </c>
      <c r="AM90" s="9">
        <f ca="1">IF(Table1[[#This Row],[Profession]]="Construction", 1, 0)</f>
        <v>0</v>
      </c>
      <c r="AN90" s="9">
        <f ca="1">IF(Table1[[#This Row],[Profession]]="IT", 1, 0)</f>
        <v>0</v>
      </c>
      <c r="AO90" s="9">
        <f ca="1">IF(Table1[[#This Row],[Profession]]="Agriculture", 1, 0)</f>
        <v>0</v>
      </c>
      <c r="AP90" s="10">
        <f ca="1">IF(Table1[[#This Row],[Profession]]="General Work", 1, 0)</f>
        <v>1</v>
      </c>
      <c r="AS90">
        <f ca="1">Table1[[#This Row],[Value of Cars]]/Table1[[#This Row],[Number of Cars ]]</f>
        <v>59264.938525182668</v>
      </c>
      <c r="AU90" s="8">
        <f ca="1">IF(Table1[[#This Row],[State]]="Karnataka", Table1[[#This Row],[Income]], 0)</f>
        <v>0</v>
      </c>
      <c r="AV90" s="9">
        <f ca="1">IF(Table1[[#This Row],[State]]="Gujarat", Table1[[#This Row],[Income]], 0)</f>
        <v>0</v>
      </c>
      <c r="AW90" s="9">
        <f ca="1">IF(Table1[[#This Row],[State]]="Andhra Pradesh", Table1[[#This Row],[Income]], 0)</f>
        <v>0</v>
      </c>
      <c r="AX90" s="9">
        <f ca="1">IF(Table1[[#This Row],[State]]="Telangana", Table1[[#This Row],[Income]], 0)</f>
        <v>0</v>
      </c>
      <c r="AY90" s="9">
        <f ca="1">IF(Table1[[#This Row],[State]]="Madhya Pradesh", Table1[[#This Row],[Income]], 0)</f>
        <v>0</v>
      </c>
      <c r="AZ90" s="9">
        <f ca="1">IF(Table1[[#This Row],[State]]="Maharashtra", Table1[[#This Row],[Income]], 0)</f>
        <v>0</v>
      </c>
      <c r="BA90" s="9">
        <f ca="1">IF(Table1[[#This Row],[State]]="Punjab", Table1[[#This Row],[Income]], 0)</f>
        <v>0</v>
      </c>
      <c r="BB90" s="9">
        <f ca="1">IF(Table1[[#This Row],[State]]="Kerala", Table1[[#This Row],[Income]], 0)</f>
        <v>0</v>
      </c>
      <c r="BC90" s="9">
        <f ca="1">IF(Table1[[#This Row],[State]]="Tamil Nadu", Table1[[#This Row],[Income]], 0)</f>
        <v>0</v>
      </c>
      <c r="BD90" s="9">
        <f ca="1">IF(Table1[[#This Row],[State]]="Rajasthan", Table1[[#This Row],[Income]], 0)</f>
        <v>0</v>
      </c>
      <c r="BE90" s="9">
        <f ca="1">IF(Table1[[#This Row],[State]]="Uttar Pradesh", Table1[[#This Row],[Income]], 0)</f>
        <v>64106</v>
      </c>
      <c r="BF90" s="9">
        <f ca="1">IF(Table1[[#This Row],[State]]="Bihar", Table1[[#This Row],[Income]], 0)</f>
        <v>0</v>
      </c>
      <c r="BG90" s="9">
        <f ca="1">IF(Table1[[#This Row],[State]]="West Bengal", Table1[[#This Row],[Income]], 0)</f>
        <v>0</v>
      </c>
      <c r="BH90" s="10">
        <f ca="1">IF(Table1[[#This Row],[State]]="Goa", Table1[[#This Row],[Income]], 0)</f>
        <v>0</v>
      </c>
      <c r="BJ90" s="8">
        <f ca="1">IF(Table1[[#This Row],[Profession]]="Health", Table1[[#This Row],[Income]], 0)</f>
        <v>0</v>
      </c>
      <c r="BK90" s="9">
        <f ca="1">IF(Table1[[#This Row],[Profession]]="Construction", Table1[[#This Row],[Income]], 0)</f>
        <v>0</v>
      </c>
      <c r="BL90" s="9">
        <f ca="1">IF(Table1[[#This Row],[Profession]]="Teaching", Table1[[#This Row],[Income]], 0)</f>
        <v>0</v>
      </c>
      <c r="BM90" s="9">
        <f ca="1">IF(Table1[[#This Row],[Profession]]="IT", Table1[[#This Row],[Income]], 0)</f>
        <v>0</v>
      </c>
      <c r="BN90" s="9">
        <f ca="1">IF(Table1[[#This Row],[Profession]]="General Work", Table1[[#This Row],[Income]], 0)</f>
        <v>64106</v>
      </c>
      <c r="BO90" s="10">
        <f ca="1">IF(Table1[[#This Row],[Profession]]="Agriculture", Table1[[#This Row],[Income]], 0)</f>
        <v>0</v>
      </c>
      <c r="BQ90" s="8">
        <f ca="1">IF(Table1[[#This Row],[Value of debts ]]&gt;Table1[[#This Row],[Income]], 1, 0)</f>
        <v>1</v>
      </c>
      <c r="BR90" s="10"/>
      <c r="BT90">
        <f ca="1">IF(Table1[[#This Row],[Net Worth of person]]&gt;$BU$4, Table1[[#This Row],[Age]], 0)</f>
        <v>25</v>
      </c>
    </row>
    <row r="91" spans="1:72" x14ac:dyDescent="0.3">
      <c r="A91">
        <f t="shared" ca="1" si="23"/>
        <v>1</v>
      </c>
      <c r="B91" t="str">
        <f t="shared" ca="1" si="24"/>
        <v>Male</v>
      </c>
      <c r="C91">
        <f t="shared" ca="1" si="25"/>
        <v>28</v>
      </c>
      <c r="D91">
        <f t="shared" ca="1" si="26"/>
        <v>6</v>
      </c>
      <c r="E91" t="str">
        <f t="shared" ca="1" si="27"/>
        <v>Agriculture</v>
      </c>
      <c r="F91">
        <f t="shared" ca="1" si="28"/>
        <v>5</v>
      </c>
      <c r="G91" t="str">
        <f t="shared" ca="1" si="29"/>
        <v>Other</v>
      </c>
      <c r="H91">
        <f t="shared" ca="1" si="30"/>
        <v>4</v>
      </c>
      <c r="I91">
        <f t="shared" ca="1" si="31"/>
        <v>2</v>
      </c>
      <c r="J91">
        <f t="shared" ca="1" si="32"/>
        <v>80344</v>
      </c>
      <c r="K91">
        <f t="shared" ca="1" si="33"/>
        <v>3</v>
      </c>
      <c r="L91" t="str">
        <f t="shared" ca="1" si="34"/>
        <v>Andhra Pradesh</v>
      </c>
      <c r="M91">
        <f t="shared" ca="1" si="35"/>
        <v>401720</v>
      </c>
      <c r="N91">
        <f t="shared" ca="1" si="36"/>
        <v>347979.64109950344</v>
      </c>
      <c r="O91">
        <f t="shared" ca="1" si="37"/>
        <v>34226.60320360976</v>
      </c>
      <c r="P91">
        <f t="shared" ca="1" si="38"/>
        <v>18844</v>
      </c>
      <c r="Q91">
        <f t="shared" ca="1" si="39"/>
        <v>14168.428905754958</v>
      </c>
      <c r="R91">
        <f t="shared" ca="1" si="40"/>
        <v>17487.600902266327</v>
      </c>
      <c r="S91">
        <f t="shared" ca="1" si="41"/>
        <v>453434.2041058761</v>
      </c>
      <c r="T91">
        <f t="shared" ca="1" si="42"/>
        <v>380992.07000525837</v>
      </c>
      <c r="U91">
        <f t="shared" ca="1" si="43"/>
        <v>72442.134100617724</v>
      </c>
      <c r="W91">
        <f t="shared" ca="1" si="44"/>
        <v>1</v>
      </c>
      <c r="AA91" s="1">
        <f ca="1">Table1[[#This Row],[Mortgage left]]/Table1[[#This Row],[Value of House]]</f>
        <v>0.86622433809495036</v>
      </c>
      <c r="AB91">
        <f t="shared" ca="1" si="45"/>
        <v>0</v>
      </c>
      <c r="AE91">
        <f ca="1">IF(Table1[[#This Row],[Gender]]="male", 1, 0)</f>
        <v>1</v>
      </c>
      <c r="AF91">
        <f ca="1">IF(Table1[[#This Row],[Gender]]="female", 1, 0)</f>
        <v>0</v>
      </c>
      <c r="AK91" s="8">
        <f ca="1">IF(Table1[[#This Row],[Profession]]="Teaching", 1, 0)</f>
        <v>0</v>
      </c>
      <c r="AL91" s="9">
        <f ca="1">IF(Table1[[#This Row],[Profession]]="Health", 1, 0)</f>
        <v>0</v>
      </c>
      <c r="AM91" s="9">
        <f ca="1">IF(Table1[[#This Row],[Profession]]="Construction", 1, 0)</f>
        <v>0</v>
      </c>
      <c r="AN91" s="9">
        <f ca="1">IF(Table1[[#This Row],[Profession]]="IT", 1, 0)</f>
        <v>0</v>
      </c>
      <c r="AO91" s="9">
        <f ca="1">IF(Table1[[#This Row],[Profession]]="Agriculture", 1, 0)</f>
        <v>1</v>
      </c>
      <c r="AP91" s="10">
        <f ca="1">IF(Table1[[#This Row],[Profession]]="General Work", 1, 0)</f>
        <v>0</v>
      </c>
      <c r="AS91">
        <f ca="1">Table1[[#This Row],[Value of Cars]]/Table1[[#This Row],[Number of Cars ]]</f>
        <v>17113.30160180488</v>
      </c>
      <c r="AU91" s="8">
        <f ca="1">IF(Table1[[#This Row],[State]]="Karnataka", Table1[[#This Row],[Income]], 0)</f>
        <v>0</v>
      </c>
      <c r="AV91" s="9">
        <f ca="1">IF(Table1[[#This Row],[State]]="Gujarat", Table1[[#This Row],[Income]], 0)</f>
        <v>0</v>
      </c>
      <c r="AW91" s="9">
        <f ca="1">IF(Table1[[#This Row],[State]]="Andhra Pradesh", Table1[[#This Row],[Income]], 0)</f>
        <v>80344</v>
      </c>
      <c r="AX91" s="9">
        <f ca="1">IF(Table1[[#This Row],[State]]="Telangana", Table1[[#This Row],[Income]], 0)</f>
        <v>0</v>
      </c>
      <c r="AY91" s="9">
        <f ca="1">IF(Table1[[#This Row],[State]]="Madhya Pradesh", Table1[[#This Row],[Income]], 0)</f>
        <v>0</v>
      </c>
      <c r="AZ91" s="9">
        <f ca="1">IF(Table1[[#This Row],[State]]="Maharashtra", Table1[[#This Row],[Income]], 0)</f>
        <v>0</v>
      </c>
      <c r="BA91" s="9">
        <f ca="1">IF(Table1[[#This Row],[State]]="Punjab", Table1[[#This Row],[Income]], 0)</f>
        <v>0</v>
      </c>
      <c r="BB91" s="9">
        <f ca="1">IF(Table1[[#This Row],[State]]="Kerala", Table1[[#This Row],[Income]], 0)</f>
        <v>0</v>
      </c>
      <c r="BC91" s="9">
        <f ca="1">IF(Table1[[#This Row],[State]]="Tamil Nadu", Table1[[#This Row],[Income]], 0)</f>
        <v>0</v>
      </c>
      <c r="BD91" s="9">
        <f ca="1">IF(Table1[[#This Row],[State]]="Rajasthan", Table1[[#This Row],[Income]], 0)</f>
        <v>0</v>
      </c>
      <c r="BE91" s="9">
        <f ca="1">IF(Table1[[#This Row],[State]]="Uttar Pradesh", Table1[[#This Row],[Income]], 0)</f>
        <v>0</v>
      </c>
      <c r="BF91" s="9">
        <f ca="1">IF(Table1[[#This Row],[State]]="Bihar", Table1[[#This Row],[Income]], 0)</f>
        <v>0</v>
      </c>
      <c r="BG91" s="9">
        <f ca="1">IF(Table1[[#This Row],[State]]="West Bengal", Table1[[#This Row],[Income]], 0)</f>
        <v>0</v>
      </c>
      <c r="BH91" s="10">
        <f ca="1">IF(Table1[[#This Row],[State]]="Goa", Table1[[#This Row],[Income]], 0)</f>
        <v>0</v>
      </c>
      <c r="BJ91" s="8">
        <f ca="1">IF(Table1[[#This Row],[Profession]]="Health", Table1[[#This Row],[Income]], 0)</f>
        <v>0</v>
      </c>
      <c r="BK91" s="9">
        <f ca="1">IF(Table1[[#This Row],[Profession]]="Construction", Table1[[#This Row],[Income]], 0)</f>
        <v>0</v>
      </c>
      <c r="BL91" s="9">
        <f ca="1">IF(Table1[[#This Row],[Profession]]="Teaching", Table1[[#This Row],[Income]], 0)</f>
        <v>0</v>
      </c>
      <c r="BM91" s="9">
        <f ca="1">IF(Table1[[#This Row],[Profession]]="IT", Table1[[#This Row],[Income]], 0)</f>
        <v>0</v>
      </c>
      <c r="BN91" s="9">
        <f ca="1">IF(Table1[[#This Row],[Profession]]="General Work", Table1[[#This Row],[Income]], 0)</f>
        <v>0</v>
      </c>
      <c r="BO91" s="10">
        <f ca="1">IF(Table1[[#This Row],[Profession]]="Agriculture", Table1[[#This Row],[Income]], 0)</f>
        <v>80344</v>
      </c>
      <c r="BQ91" s="8">
        <f ca="1">IF(Table1[[#This Row],[Value of debts ]]&gt;Table1[[#This Row],[Income]], 1, 0)</f>
        <v>1</v>
      </c>
      <c r="BR91" s="10"/>
      <c r="BT91">
        <f ca="1">IF(Table1[[#This Row],[Net Worth of person]]&gt;$BU$4, Table1[[#This Row],[Age]], 0)</f>
        <v>0</v>
      </c>
    </row>
    <row r="92" spans="1:72" x14ac:dyDescent="0.3">
      <c r="A92">
        <f t="shared" ca="1" si="23"/>
        <v>2</v>
      </c>
      <c r="B92" t="str">
        <f t="shared" ca="1" si="24"/>
        <v>Female</v>
      </c>
      <c r="C92">
        <f t="shared" ca="1" si="25"/>
        <v>40</v>
      </c>
      <c r="D92">
        <f t="shared" ca="1" si="26"/>
        <v>5</v>
      </c>
      <c r="E92" t="str">
        <f t="shared" ca="1" si="27"/>
        <v>General Work</v>
      </c>
      <c r="F92">
        <f t="shared" ca="1" si="28"/>
        <v>5</v>
      </c>
      <c r="G92" t="str">
        <f t="shared" ca="1" si="29"/>
        <v>Other</v>
      </c>
      <c r="H92">
        <f t="shared" ca="1" si="30"/>
        <v>2</v>
      </c>
      <c r="I92">
        <f t="shared" ca="1" si="31"/>
        <v>3</v>
      </c>
      <c r="J92">
        <f t="shared" ca="1" si="32"/>
        <v>65575</v>
      </c>
      <c r="K92">
        <f t="shared" ca="1" si="33"/>
        <v>9</v>
      </c>
      <c r="L92" t="str">
        <f t="shared" ca="1" si="34"/>
        <v>Tamil Nadu</v>
      </c>
      <c r="M92">
        <f t="shared" ca="1" si="35"/>
        <v>196725</v>
      </c>
      <c r="N92">
        <f t="shared" ca="1" si="36"/>
        <v>187365.41914302102</v>
      </c>
      <c r="O92">
        <f t="shared" ca="1" si="37"/>
        <v>195970.7236165294</v>
      </c>
      <c r="P92">
        <f t="shared" ca="1" si="38"/>
        <v>183495</v>
      </c>
      <c r="Q92">
        <f t="shared" ca="1" si="39"/>
        <v>3049.8517515826306</v>
      </c>
      <c r="R92">
        <f t="shared" ca="1" si="40"/>
        <v>7933.2985802119347</v>
      </c>
      <c r="S92">
        <f t="shared" ca="1" si="41"/>
        <v>400629.02219674131</v>
      </c>
      <c r="T92">
        <f t="shared" ca="1" si="42"/>
        <v>373910.27089460363</v>
      </c>
      <c r="U92">
        <f t="shared" ca="1" si="43"/>
        <v>26718.75130213768</v>
      </c>
      <c r="W92">
        <f t="shared" ca="1" si="44"/>
        <v>1</v>
      </c>
      <c r="AA92" s="1">
        <f ca="1">Table1[[#This Row],[Mortgage left]]/Table1[[#This Row],[Value of House]]</f>
        <v>0.95242302271201429</v>
      </c>
      <c r="AB92">
        <f t="shared" ca="1" si="45"/>
        <v>0</v>
      </c>
      <c r="AE92">
        <f ca="1">IF(Table1[[#This Row],[Gender]]="male", 1, 0)</f>
        <v>0</v>
      </c>
      <c r="AF92">
        <f ca="1">IF(Table1[[#This Row],[Gender]]="female", 1, 0)</f>
        <v>1</v>
      </c>
      <c r="AK92" s="8">
        <f ca="1">IF(Table1[[#This Row],[Profession]]="Teaching", 1, 0)</f>
        <v>0</v>
      </c>
      <c r="AL92" s="9">
        <f ca="1">IF(Table1[[#This Row],[Profession]]="Health", 1, 0)</f>
        <v>0</v>
      </c>
      <c r="AM92" s="9">
        <f ca="1">IF(Table1[[#This Row],[Profession]]="Construction", 1, 0)</f>
        <v>0</v>
      </c>
      <c r="AN92" s="9">
        <f ca="1">IF(Table1[[#This Row],[Profession]]="IT", 1, 0)</f>
        <v>0</v>
      </c>
      <c r="AO92" s="9">
        <f ca="1">IF(Table1[[#This Row],[Profession]]="Agriculture", 1, 0)</f>
        <v>0</v>
      </c>
      <c r="AP92" s="10">
        <f ca="1">IF(Table1[[#This Row],[Profession]]="General Work", 1, 0)</f>
        <v>1</v>
      </c>
      <c r="AS92">
        <f ca="1">Table1[[#This Row],[Value of Cars]]/Table1[[#This Row],[Number of Cars ]]</f>
        <v>65323.574538843131</v>
      </c>
      <c r="AU92" s="8">
        <f ca="1">IF(Table1[[#This Row],[State]]="Karnataka", Table1[[#This Row],[Income]], 0)</f>
        <v>0</v>
      </c>
      <c r="AV92" s="9">
        <f ca="1">IF(Table1[[#This Row],[State]]="Gujarat", Table1[[#This Row],[Income]], 0)</f>
        <v>0</v>
      </c>
      <c r="AW92" s="9">
        <f ca="1">IF(Table1[[#This Row],[State]]="Andhra Pradesh", Table1[[#This Row],[Income]], 0)</f>
        <v>0</v>
      </c>
      <c r="AX92" s="9">
        <f ca="1">IF(Table1[[#This Row],[State]]="Telangana", Table1[[#This Row],[Income]], 0)</f>
        <v>0</v>
      </c>
      <c r="AY92" s="9">
        <f ca="1">IF(Table1[[#This Row],[State]]="Madhya Pradesh", Table1[[#This Row],[Income]], 0)</f>
        <v>0</v>
      </c>
      <c r="AZ92" s="9">
        <f ca="1">IF(Table1[[#This Row],[State]]="Maharashtra", Table1[[#This Row],[Income]], 0)</f>
        <v>0</v>
      </c>
      <c r="BA92" s="9">
        <f ca="1">IF(Table1[[#This Row],[State]]="Punjab", Table1[[#This Row],[Income]], 0)</f>
        <v>0</v>
      </c>
      <c r="BB92" s="9">
        <f ca="1">IF(Table1[[#This Row],[State]]="Kerala", Table1[[#This Row],[Income]], 0)</f>
        <v>0</v>
      </c>
      <c r="BC92" s="9">
        <f ca="1">IF(Table1[[#This Row],[State]]="Tamil Nadu", Table1[[#This Row],[Income]], 0)</f>
        <v>65575</v>
      </c>
      <c r="BD92" s="9">
        <f ca="1">IF(Table1[[#This Row],[State]]="Rajasthan", Table1[[#This Row],[Income]], 0)</f>
        <v>0</v>
      </c>
      <c r="BE92" s="9">
        <f ca="1">IF(Table1[[#This Row],[State]]="Uttar Pradesh", Table1[[#This Row],[Income]], 0)</f>
        <v>0</v>
      </c>
      <c r="BF92" s="9">
        <f ca="1">IF(Table1[[#This Row],[State]]="Bihar", Table1[[#This Row],[Income]], 0)</f>
        <v>0</v>
      </c>
      <c r="BG92" s="9">
        <f ca="1">IF(Table1[[#This Row],[State]]="West Bengal", Table1[[#This Row],[Income]], 0)</f>
        <v>0</v>
      </c>
      <c r="BH92" s="10">
        <f ca="1">IF(Table1[[#This Row],[State]]="Goa", Table1[[#This Row],[Income]], 0)</f>
        <v>0</v>
      </c>
      <c r="BJ92" s="8">
        <f ca="1">IF(Table1[[#This Row],[Profession]]="Health", Table1[[#This Row],[Income]], 0)</f>
        <v>0</v>
      </c>
      <c r="BK92" s="9">
        <f ca="1">IF(Table1[[#This Row],[Profession]]="Construction", Table1[[#This Row],[Income]], 0)</f>
        <v>0</v>
      </c>
      <c r="BL92" s="9">
        <f ca="1">IF(Table1[[#This Row],[Profession]]="Teaching", Table1[[#This Row],[Income]], 0)</f>
        <v>0</v>
      </c>
      <c r="BM92" s="9">
        <f ca="1">IF(Table1[[#This Row],[Profession]]="IT", Table1[[#This Row],[Income]], 0)</f>
        <v>0</v>
      </c>
      <c r="BN92" s="9">
        <f ca="1">IF(Table1[[#This Row],[Profession]]="General Work", Table1[[#This Row],[Income]], 0)</f>
        <v>65575</v>
      </c>
      <c r="BO92" s="10">
        <f ca="1">IF(Table1[[#This Row],[Profession]]="Agriculture", Table1[[#This Row],[Income]], 0)</f>
        <v>0</v>
      </c>
      <c r="BQ92" s="8">
        <f ca="1">IF(Table1[[#This Row],[Value of debts ]]&gt;Table1[[#This Row],[Income]], 1, 0)</f>
        <v>1</v>
      </c>
      <c r="BR92" s="10"/>
      <c r="BT92">
        <f ca="1">IF(Table1[[#This Row],[Net Worth of person]]&gt;$BU$4, Table1[[#This Row],[Age]], 0)</f>
        <v>0</v>
      </c>
    </row>
    <row r="93" spans="1:72" x14ac:dyDescent="0.3">
      <c r="A93">
        <f t="shared" ca="1" si="23"/>
        <v>1</v>
      </c>
      <c r="B93" t="str">
        <f t="shared" ca="1" si="24"/>
        <v>Male</v>
      </c>
      <c r="C93">
        <f t="shared" ca="1" si="25"/>
        <v>39</v>
      </c>
      <c r="D93">
        <f t="shared" ca="1" si="26"/>
        <v>5</v>
      </c>
      <c r="E93" t="str">
        <f t="shared" ca="1" si="27"/>
        <v>General Work</v>
      </c>
      <c r="F93">
        <f t="shared" ca="1" si="28"/>
        <v>5</v>
      </c>
      <c r="G93" t="str">
        <f t="shared" ca="1" si="29"/>
        <v>Other</v>
      </c>
      <c r="H93">
        <f t="shared" ca="1" si="30"/>
        <v>1</v>
      </c>
      <c r="I93">
        <f t="shared" ca="1" si="31"/>
        <v>2</v>
      </c>
      <c r="J93">
        <f t="shared" ca="1" si="32"/>
        <v>32734</v>
      </c>
      <c r="K93">
        <f t="shared" ca="1" si="33"/>
        <v>10</v>
      </c>
      <c r="L93" t="str">
        <f t="shared" ca="1" si="34"/>
        <v>Rajasthan</v>
      </c>
      <c r="M93">
        <f t="shared" ca="1" si="35"/>
        <v>163670</v>
      </c>
      <c r="N93">
        <f t="shared" ca="1" si="36"/>
        <v>4229.8551006971111</v>
      </c>
      <c r="O93">
        <f t="shared" ca="1" si="37"/>
        <v>26437.328557524394</v>
      </c>
      <c r="P93">
        <f t="shared" ca="1" si="38"/>
        <v>9961</v>
      </c>
      <c r="Q93">
        <f t="shared" ca="1" si="39"/>
        <v>31411.691932654656</v>
      </c>
      <c r="R93">
        <f t="shared" ca="1" si="40"/>
        <v>1686.5117293862127</v>
      </c>
      <c r="S93">
        <f t="shared" ca="1" si="41"/>
        <v>191793.84028691059</v>
      </c>
      <c r="T93">
        <f t="shared" ca="1" si="42"/>
        <v>45602.547033351766</v>
      </c>
      <c r="U93">
        <f t="shared" ca="1" si="43"/>
        <v>146191.29325355883</v>
      </c>
      <c r="W93">
        <f t="shared" ca="1" si="44"/>
        <v>1</v>
      </c>
      <c r="AA93" s="1">
        <f ca="1">Table1[[#This Row],[Mortgage left]]/Table1[[#This Row],[Value of House]]</f>
        <v>2.5843802167147989E-2</v>
      </c>
      <c r="AB93">
        <f t="shared" ca="1" si="45"/>
        <v>1</v>
      </c>
      <c r="AE93">
        <f ca="1">IF(Table1[[#This Row],[Gender]]="male", 1, 0)</f>
        <v>1</v>
      </c>
      <c r="AF93">
        <f ca="1">IF(Table1[[#This Row],[Gender]]="female", 1, 0)</f>
        <v>0</v>
      </c>
      <c r="AK93" s="8">
        <f ca="1">IF(Table1[[#This Row],[Profession]]="Teaching", 1, 0)</f>
        <v>0</v>
      </c>
      <c r="AL93" s="9">
        <f ca="1">IF(Table1[[#This Row],[Profession]]="Health", 1, 0)</f>
        <v>0</v>
      </c>
      <c r="AM93" s="9">
        <f ca="1">IF(Table1[[#This Row],[Profession]]="Construction", 1, 0)</f>
        <v>0</v>
      </c>
      <c r="AN93" s="9">
        <f ca="1">IF(Table1[[#This Row],[Profession]]="IT", 1, 0)</f>
        <v>0</v>
      </c>
      <c r="AO93" s="9">
        <f ca="1">IF(Table1[[#This Row],[Profession]]="Agriculture", 1, 0)</f>
        <v>0</v>
      </c>
      <c r="AP93" s="10">
        <f ca="1">IF(Table1[[#This Row],[Profession]]="General Work", 1, 0)</f>
        <v>1</v>
      </c>
      <c r="AS93">
        <f ca="1">Table1[[#This Row],[Value of Cars]]/Table1[[#This Row],[Number of Cars ]]</f>
        <v>13218.664278762197</v>
      </c>
      <c r="AU93" s="8">
        <f ca="1">IF(Table1[[#This Row],[State]]="Karnataka", Table1[[#This Row],[Income]], 0)</f>
        <v>0</v>
      </c>
      <c r="AV93" s="9">
        <f ca="1">IF(Table1[[#This Row],[State]]="Gujarat", Table1[[#This Row],[Income]], 0)</f>
        <v>0</v>
      </c>
      <c r="AW93" s="9">
        <f ca="1">IF(Table1[[#This Row],[State]]="Andhra Pradesh", Table1[[#This Row],[Income]], 0)</f>
        <v>0</v>
      </c>
      <c r="AX93" s="9">
        <f ca="1">IF(Table1[[#This Row],[State]]="Telangana", Table1[[#This Row],[Income]], 0)</f>
        <v>0</v>
      </c>
      <c r="AY93" s="9">
        <f ca="1">IF(Table1[[#This Row],[State]]="Madhya Pradesh", Table1[[#This Row],[Income]], 0)</f>
        <v>0</v>
      </c>
      <c r="AZ93" s="9">
        <f ca="1">IF(Table1[[#This Row],[State]]="Maharashtra", Table1[[#This Row],[Income]], 0)</f>
        <v>0</v>
      </c>
      <c r="BA93" s="9">
        <f ca="1">IF(Table1[[#This Row],[State]]="Punjab", Table1[[#This Row],[Income]], 0)</f>
        <v>0</v>
      </c>
      <c r="BB93" s="9">
        <f ca="1">IF(Table1[[#This Row],[State]]="Kerala", Table1[[#This Row],[Income]], 0)</f>
        <v>0</v>
      </c>
      <c r="BC93" s="9">
        <f ca="1">IF(Table1[[#This Row],[State]]="Tamil Nadu", Table1[[#This Row],[Income]], 0)</f>
        <v>0</v>
      </c>
      <c r="BD93" s="9">
        <f ca="1">IF(Table1[[#This Row],[State]]="Rajasthan", Table1[[#This Row],[Income]], 0)</f>
        <v>32734</v>
      </c>
      <c r="BE93" s="9">
        <f ca="1">IF(Table1[[#This Row],[State]]="Uttar Pradesh", Table1[[#This Row],[Income]], 0)</f>
        <v>0</v>
      </c>
      <c r="BF93" s="9">
        <f ca="1">IF(Table1[[#This Row],[State]]="Bihar", Table1[[#This Row],[Income]], 0)</f>
        <v>0</v>
      </c>
      <c r="BG93" s="9">
        <f ca="1">IF(Table1[[#This Row],[State]]="West Bengal", Table1[[#This Row],[Income]], 0)</f>
        <v>0</v>
      </c>
      <c r="BH93" s="10">
        <f ca="1">IF(Table1[[#This Row],[State]]="Goa", Table1[[#This Row],[Income]], 0)</f>
        <v>0</v>
      </c>
      <c r="BJ93" s="8">
        <f ca="1">IF(Table1[[#This Row],[Profession]]="Health", Table1[[#This Row],[Income]], 0)</f>
        <v>0</v>
      </c>
      <c r="BK93" s="9">
        <f ca="1">IF(Table1[[#This Row],[Profession]]="Construction", Table1[[#This Row],[Income]], 0)</f>
        <v>0</v>
      </c>
      <c r="BL93" s="9">
        <f ca="1">IF(Table1[[#This Row],[Profession]]="Teaching", Table1[[#This Row],[Income]], 0)</f>
        <v>0</v>
      </c>
      <c r="BM93" s="9">
        <f ca="1">IF(Table1[[#This Row],[Profession]]="IT", Table1[[#This Row],[Income]], 0)</f>
        <v>0</v>
      </c>
      <c r="BN93" s="9">
        <f ca="1">IF(Table1[[#This Row],[Profession]]="General Work", Table1[[#This Row],[Income]], 0)</f>
        <v>32734</v>
      </c>
      <c r="BO93" s="10">
        <f ca="1">IF(Table1[[#This Row],[Profession]]="Agriculture", Table1[[#This Row],[Income]], 0)</f>
        <v>0</v>
      </c>
      <c r="BQ93" s="8">
        <f ca="1">IF(Table1[[#This Row],[Value of debts ]]&gt;Table1[[#This Row],[Income]], 1, 0)</f>
        <v>1</v>
      </c>
      <c r="BR93" s="10"/>
      <c r="BT93">
        <f ca="1">IF(Table1[[#This Row],[Net Worth of person]]&gt;$BU$4, Table1[[#This Row],[Age]], 0)</f>
        <v>39</v>
      </c>
    </row>
    <row r="94" spans="1:72" x14ac:dyDescent="0.3">
      <c r="A94">
        <f t="shared" ca="1" si="23"/>
        <v>2</v>
      </c>
      <c r="B94" t="str">
        <f t="shared" ca="1" si="24"/>
        <v>Female</v>
      </c>
      <c r="C94">
        <f t="shared" ca="1" si="25"/>
        <v>40</v>
      </c>
      <c r="D94">
        <f t="shared" ca="1" si="26"/>
        <v>4</v>
      </c>
      <c r="E94" t="str">
        <f t="shared" ca="1" si="27"/>
        <v>IT</v>
      </c>
      <c r="F94">
        <f t="shared" ca="1" si="28"/>
        <v>3</v>
      </c>
      <c r="G94" t="str">
        <f t="shared" ca="1" si="29"/>
        <v>University</v>
      </c>
      <c r="H94">
        <f t="shared" ca="1" si="30"/>
        <v>0</v>
      </c>
      <c r="I94">
        <f t="shared" ca="1" si="31"/>
        <v>1</v>
      </c>
      <c r="J94">
        <f t="shared" ca="1" si="32"/>
        <v>67085</v>
      </c>
      <c r="K94">
        <f t="shared" ca="1" si="33"/>
        <v>7</v>
      </c>
      <c r="L94" t="str">
        <f t="shared" ca="1" si="34"/>
        <v>Punjab</v>
      </c>
      <c r="M94">
        <f t="shared" ca="1" si="35"/>
        <v>402510</v>
      </c>
      <c r="N94">
        <f t="shared" ca="1" si="36"/>
        <v>228094.90013973106</v>
      </c>
      <c r="O94">
        <f t="shared" ca="1" si="37"/>
        <v>4231.2555503925378</v>
      </c>
      <c r="P94">
        <f t="shared" ca="1" si="38"/>
        <v>3566</v>
      </c>
      <c r="Q94">
        <f t="shared" ca="1" si="39"/>
        <v>67857.371233856858</v>
      </c>
      <c r="R94">
        <f t="shared" ca="1" si="40"/>
        <v>45650.973109590079</v>
      </c>
      <c r="S94">
        <f t="shared" ca="1" si="41"/>
        <v>452392.22865998262</v>
      </c>
      <c r="T94">
        <f t="shared" ca="1" si="42"/>
        <v>299518.27137358789</v>
      </c>
      <c r="U94">
        <f t="shared" ca="1" si="43"/>
        <v>152873.95728639473</v>
      </c>
      <c r="W94">
        <f t="shared" ca="1" si="44"/>
        <v>1</v>
      </c>
      <c r="AA94" s="1">
        <f ca="1">Table1[[#This Row],[Mortgage left]]/Table1[[#This Row],[Value of House]]</f>
        <v>0.56668132503473467</v>
      </c>
      <c r="AB94">
        <f t="shared" ca="1" si="45"/>
        <v>0</v>
      </c>
      <c r="AE94">
        <f ca="1">IF(Table1[[#This Row],[Gender]]="male", 1, 0)</f>
        <v>0</v>
      </c>
      <c r="AF94">
        <f ca="1">IF(Table1[[#This Row],[Gender]]="female", 1, 0)</f>
        <v>1</v>
      </c>
      <c r="AK94" s="8">
        <f ca="1">IF(Table1[[#This Row],[Profession]]="Teaching", 1, 0)</f>
        <v>0</v>
      </c>
      <c r="AL94" s="9">
        <f ca="1">IF(Table1[[#This Row],[Profession]]="Health", 1, 0)</f>
        <v>0</v>
      </c>
      <c r="AM94" s="9">
        <f ca="1">IF(Table1[[#This Row],[Profession]]="Construction", 1, 0)</f>
        <v>0</v>
      </c>
      <c r="AN94" s="9">
        <f ca="1">IF(Table1[[#This Row],[Profession]]="IT", 1, 0)</f>
        <v>1</v>
      </c>
      <c r="AO94" s="9">
        <f ca="1">IF(Table1[[#This Row],[Profession]]="Agriculture", 1, 0)</f>
        <v>0</v>
      </c>
      <c r="AP94" s="10">
        <f ca="1">IF(Table1[[#This Row],[Profession]]="General Work", 1, 0)</f>
        <v>0</v>
      </c>
      <c r="AS94">
        <f ca="1">Table1[[#This Row],[Value of Cars]]/Table1[[#This Row],[Number of Cars ]]</f>
        <v>4231.2555503925378</v>
      </c>
      <c r="AU94" s="8">
        <f ca="1">IF(Table1[[#This Row],[State]]="Karnataka", Table1[[#This Row],[Income]], 0)</f>
        <v>0</v>
      </c>
      <c r="AV94" s="9">
        <f ca="1">IF(Table1[[#This Row],[State]]="Gujarat", Table1[[#This Row],[Income]], 0)</f>
        <v>0</v>
      </c>
      <c r="AW94" s="9">
        <f ca="1">IF(Table1[[#This Row],[State]]="Andhra Pradesh", Table1[[#This Row],[Income]], 0)</f>
        <v>0</v>
      </c>
      <c r="AX94" s="9">
        <f ca="1">IF(Table1[[#This Row],[State]]="Telangana", Table1[[#This Row],[Income]], 0)</f>
        <v>0</v>
      </c>
      <c r="AY94" s="9">
        <f ca="1">IF(Table1[[#This Row],[State]]="Madhya Pradesh", Table1[[#This Row],[Income]], 0)</f>
        <v>0</v>
      </c>
      <c r="AZ94" s="9">
        <f ca="1">IF(Table1[[#This Row],[State]]="Maharashtra", Table1[[#This Row],[Income]], 0)</f>
        <v>0</v>
      </c>
      <c r="BA94" s="9">
        <f ca="1">IF(Table1[[#This Row],[State]]="Punjab", Table1[[#This Row],[Income]], 0)</f>
        <v>67085</v>
      </c>
      <c r="BB94" s="9">
        <f ca="1">IF(Table1[[#This Row],[State]]="Kerala", Table1[[#This Row],[Income]], 0)</f>
        <v>0</v>
      </c>
      <c r="BC94" s="9">
        <f ca="1">IF(Table1[[#This Row],[State]]="Tamil Nadu", Table1[[#This Row],[Income]], 0)</f>
        <v>0</v>
      </c>
      <c r="BD94" s="9">
        <f ca="1">IF(Table1[[#This Row],[State]]="Rajasthan", Table1[[#This Row],[Income]], 0)</f>
        <v>0</v>
      </c>
      <c r="BE94" s="9">
        <f ca="1">IF(Table1[[#This Row],[State]]="Uttar Pradesh", Table1[[#This Row],[Income]], 0)</f>
        <v>0</v>
      </c>
      <c r="BF94" s="9">
        <f ca="1">IF(Table1[[#This Row],[State]]="Bihar", Table1[[#This Row],[Income]], 0)</f>
        <v>0</v>
      </c>
      <c r="BG94" s="9">
        <f ca="1">IF(Table1[[#This Row],[State]]="West Bengal", Table1[[#This Row],[Income]], 0)</f>
        <v>0</v>
      </c>
      <c r="BH94" s="10">
        <f ca="1">IF(Table1[[#This Row],[State]]="Goa", Table1[[#This Row],[Income]], 0)</f>
        <v>0</v>
      </c>
      <c r="BJ94" s="8">
        <f ca="1">IF(Table1[[#This Row],[Profession]]="Health", Table1[[#This Row],[Income]], 0)</f>
        <v>0</v>
      </c>
      <c r="BK94" s="9">
        <f ca="1">IF(Table1[[#This Row],[Profession]]="Construction", Table1[[#This Row],[Income]], 0)</f>
        <v>0</v>
      </c>
      <c r="BL94" s="9">
        <f ca="1">IF(Table1[[#This Row],[Profession]]="Teaching", Table1[[#This Row],[Income]], 0)</f>
        <v>0</v>
      </c>
      <c r="BM94" s="9">
        <f ca="1">IF(Table1[[#This Row],[Profession]]="IT", Table1[[#This Row],[Income]], 0)</f>
        <v>67085</v>
      </c>
      <c r="BN94" s="9">
        <f ca="1">IF(Table1[[#This Row],[Profession]]="General Work", Table1[[#This Row],[Income]], 0)</f>
        <v>0</v>
      </c>
      <c r="BO94" s="10">
        <f ca="1">IF(Table1[[#This Row],[Profession]]="Agriculture", Table1[[#This Row],[Income]], 0)</f>
        <v>0</v>
      </c>
      <c r="BQ94" s="8">
        <f ca="1">IF(Table1[[#This Row],[Value of debts ]]&gt;Table1[[#This Row],[Income]], 1, 0)</f>
        <v>1</v>
      </c>
      <c r="BR94" s="10"/>
      <c r="BT94">
        <f ca="1">IF(Table1[[#This Row],[Net Worth of person]]&gt;$BU$4, Table1[[#This Row],[Age]], 0)</f>
        <v>40</v>
      </c>
    </row>
    <row r="95" spans="1:72" x14ac:dyDescent="0.3">
      <c r="A95">
        <f t="shared" ca="1" si="23"/>
        <v>2</v>
      </c>
      <c r="B95" t="str">
        <f t="shared" ca="1" si="24"/>
        <v>Female</v>
      </c>
      <c r="C95">
        <f t="shared" ca="1" si="25"/>
        <v>30</v>
      </c>
      <c r="D95">
        <f t="shared" ca="1" si="26"/>
        <v>2</v>
      </c>
      <c r="E95" t="str">
        <f t="shared" ca="1" si="27"/>
        <v>Construction</v>
      </c>
      <c r="F95">
        <f t="shared" ca="1" si="28"/>
        <v>3</v>
      </c>
      <c r="G95" t="str">
        <f t="shared" ca="1" si="29"/>
        <v>University</v>
      </c>
      <c r="H95">
        <f t="shared" ca="1" si="30"/>
        <v>4</v>
      </c>
      <c r="I95">
        <f t="shared" ca="1" si="31"/>
        <v>1</v>
      </c>
      <c r="J95">
        <f t="shared" ca="1" si="32"/>
        <v>78656</v>
      </c>
      <c r="K95">
        <f t="shared" ca="1" si="33"/>
        <v>14</v>
      </c>
      <c r="L95" t="str">
        <f t="shared" ca="1" si="34"/>
        <v>Goa</v>
      </c>
      <c r="M95">
        <f t="shared" ca="1" si="35"/>
        <v>314624</v>
      </c>
      <c r="N95">
        <f t="shared" ca="1" si="36"/>
        <v>89009.939388280007</v>
      </c>
      <c r="O95">
        <f t="shared" ca="1" si="37"/>
        <v>64946.720331179175</v>
      </c>
      <c r="P95">
        <f t="shared" ca="1" si="38"/>
        <v>11685</v>
      </c>
      <c r="Q95">
        <f t="shared" ca="1" si="39"/>
        <v>56137.009610744179</v>
      </c>
      <c r="R95">
        <f t="shared" ca="1" si="40"/>
        <v>7126.3218711479922</v>
      </c>
      <c r="S95">
        <f t="shared" ca="1" si="41"/>
        <v>386697.04220232717</v>
      </c>
      <c r="T95">
        <f t="shared" ca="1" si="42"/>
        <v>156831.94899902417</v>
      </c>
      <c r="U95">
        <f t="shared" ca="1" si="43"/>
        <v>229865.093203303</v>
      </c>
      <c r="W95">
        <f t="shared" ca="1" si="44"/>
        <v>1</v>
      </c>
      <c r="AA95" s="1">
        <f ca="1">Table1[[#This Row],[Mortgage left]]/Table1[[#This Row],[Value of House]]</f>
        <v>0.28290893062283873</v>
      </c>
      <c r="AB95">
        <f t="shared" ca="1" si="45"/>
        <v>1</v>
      </c>
      <c r="AE95">
        <f ca="1">IF(Table1[[#This Row],[Gender]]="male", 1, 0)</f>
        <v>0</v>
      </c>
      <c r="AF95">
        <f ca="1">IF(Table1[[#This Row],[Gender]]="female", 1, 0)</f>
        <v>1</v>
      </c>
      <c r="AK95" s="8">
        <f ca="1">IF(Table1[[#This Row],[Profession]]="Teaching", 1, 0)</f>
        <v>0</v>
      </c>
      <c r="AL95" s="9">
        <f ca="1">IF(Table1[[#This Row],[Profession]]="Health", 1, 0)</f>
        <v>0</v>
      </c>
      <c r="AM95" s="9">
        <f ca="1">IF(Table1[[#This Row],[Profession]]="Construction", 1, 0)</f>
        <v>1</v>
      </c>
      <c r="AN95" s="9">
        <f ca="1">IF(Table1[[#This Row],[Profession]]="IT", 1, 0)</f>
        <v>0</v>
      </c>
      <c r="AO95" s="9">
        <f ca="1">IF(Table1[[#This Row],[Profession]]="Agriculture", 1, 0)</f>
        <v>0</v>
      </c>
      <c r="AP95" s="10">
        <f ca="1">IF(Table1[[#This Row],[Profession]]="General Work", 1, 0)</f>
        <v>0</v>
      </c>
      <c r="AS95">
        <f ca="1">Table1[[#This Row],[Value of Cars]]/Table1[[#This Row],[Number of Cars ]]</f>
        <v>64946.720331179175</v>
      </c>
      <c r="AU95" s="8">
        <f ca="1">IF(Table1[[#This Row],[State]]="Karnataka", Table1[[#This Row],[Income]], 0)</f>
        <v>0</v>
      </c>
      <c r="AV95" s="9">
        <f ca="1">IF(Table1[[#This Row],[State]]="Gujarat", Table1[[#This Row],[Income]], 0)</f>
        <v>0</v>
      </c>
      <c r="AW95" s="9">
        <f ca="1">IF(Table1[[#This Row],[State]]="Andhra Pradesh", Table1[[#This Row],[Income]], 0)</f>
        <v>0</v>
      </c>
      <c r="AX95" s="9">
        <f ca="1">IF(Table1[[#This Row],[State]]="Telangana", Table1[[#This Row],[Income]], 0)</f>
        <v>0</v>
      </c>
      <c r="AY95" s="9">
        <f ca="1">IF(Table1[[#This Row],[State]]="Madhya Pradesh", Table1[[#This Row],[Income]], 0)</f>
        <v>0</v>
      </c>
      <c r="AZ95" s="9">
        <f ca="1">IF(Table1[[#This Row],[State]]="Maharashtra", Table1[[#This Row],[Income]], 0)</f>
        <v>0</v>
      </c>
      <c r="BA95" s="9">
        <f ca="1">IF(Table1[[#This Row],[State]]="Punjab", Table1[[#This Row],[Income]], 0)</f>
        <v>0</v>
      </c>
      <c r="BB95" s="9">
        <f ca="1">IF(Table1[[#This Row],[State]]="Kerala", Table1[[#This Row],[Income]], 0)</f>
        <v>0</v>
      </c>
      <c r="BC95" s="9">
        <f ca="1">IF(Table1[[#This Row],[State]]="Tamil Nadu", Table1[[#This Row],[Income]], 0)</f>
        <v>0</v>
      </c>
      <c r="BD95" s="9">
        <f ca="1">IF(Table1[[#This Row],[State]]="Rajasthan", Table1[[#This Row],[Income]], 0)</f>
        <v>0</v>
      </c>
      <c r="BE95" s="9">
        <f ca="1">IF(Table1[[#This Row],[State]]="Uttar Pradesh", Table1[[#This Row],[Income]], 0)</f>
        <v>0</v>
      </c>
      <c r="BF95" s="9">
        <f ca="1">IF(Table1[[#This Row],[State]]="Bihar", Table1[[#This Row],[Income]], 0)</f>
        <v>0</v>
      </c>
      <c r="BG95" s="9">
        <f ca="1">IF(Table1[[#This Row],[State]]="West Bengal", Table1[[#This Row],[Income]], 0)</f>
        <v>0</v>
      </c>
      <c r="BH95" s="10">
        <f ca="1">IF(Table1[[#This Row],[State]]="Goa", Table1[[#This Row],[Income]], 0)</f>
        <v>78656</v>
      </c>
      <c r="BJ95" s="8">
        <f ca="1">IF(Table1[[#This Row],[Profession]]="Health", Table1[[#This Row],[Income]], 0)</f>
        <v>0</v>
      </c>
      <c r="BK95" s="9">
        <f ca="1">IF(Table1[[#This Row],[Profession]]="Construction", Table1[[#This Row],[Income]], 0)</f>
        <v>78656</v>
      </c>
      <c r="BL95" s="9">
        <f ca="1">IF(Table1[[#This Row],[Profession]]="Teaching", Table1[[#This Row],[Income]], 0)</f>
        <v>0</v>
      </c>
      <c r="BM95" s="9">
        <f ca="1">IF(Table1[[#This Row],[Profession]]="IT", Table1[[#This Row],[Income]], 0)</f>
        <v>0</v>
      </c>
      <c r="BN95" s="9">
        <f ca="1">IF(Table1[[#This Row],[Profession]]="General Work", Table1[[#This Row],[Income]], 0)</f>
        <v>0</v>
      </c>
      <c r="BO95" s="10">
        <f ca="1">IF(Table1[[#This Row],[Profession]]="Agriculture", Table1[[#This Row],[Income]], 0)</f>
        <v>0</v>
      </c>
      <c r="BQ95" s="8">
        <f ca="1">IF(Table1[[#This Row],[Value of debts ]]&gt;Table1[[#This Row],[Income]], 1, 0)</f>
        <v>1</v>
      </c>
      <c r="BR95" s="10"/>
      <c r="BT95">
        <f ca="1">IF(Table1[[#This Row],[Net Worth of person]]&gt;$BU$4, Table1[[#This Row],[Age]], 0)</f>
        <v>30</v>
      </c>
    </row>
    <row r="96" spans="1:72" x14ac:dyDescent="0.3">
      <c r="A96">
        <f t="shared" ca="1" si="23"/>
        <v>1</v>
      </c>
      <c r="B96" t="str">
        <f t="shared" ca="1" si="24"/>
        <v>Male</v>
      </c>
      <c r="C96">
        <f t="shared" ca="1" si="25"/>
        <v>40</v>
      </c>
      <c r="D96">
        <f t="shared" ca="1" si="26"/>
        <v>2</v>
      </c>
      <c r="E96" t="str">
        <f t="shared" ca="1" si="27"/>
        <v>Construction</v>
      </c>
      <c r="F96">
        <f t="shared" ca="1" si="28"/>
        <v>3</v>
      </c>
      <c r="G96" t="str">
        <f t="shared" ca="1" si="29"/>
        <v>University</v>
      </c>
      <c r="H96">
        <f t="shared" ca="1" si="30"/>
        <v>2</v>
      </c>
      <c r="I96">
        <f t="shared" ca="1" si="31"/>
        <v>1</v>
      </c>
      <c r="J96">
        <f t="shared" ca="1" si="32"/>
        <v>80396</v>
      </c>
      <c r="K96">
        <f t="shared" ca="1" si="33"/>
        <v>9</v>
      </c>
      <c r="L96" t="str">
        <f t="shared" ca="1" si="34"/>
        <v>Tamil Nadu</v>
      </c>
      <c r="M96">
        <f t="shared" ca="1" si="35"/>
        <v>482376</v>
      </c>
      <c r="N96">
        <f t="shared" ca="1" si="36"/>
        <v>71427.632935195943</v>
      </c>
      <c r="O96">
        <f t="shared" ca="1" si="37"/>
        <v>6951.0869188231663</v>
      </c>
      <c r="P96">
        <f t="shared" ca="1" si="38"/>
        <v>3367</v>
      </c>
      <c r="Q96">
        <f t="shared" ca="1" si="39"/>
        <v>8381.0450515259181</v>
      </c>
      <c r="R96">
        <f t="shared" ca="1" si="40"/>
        <v>60301.831301828206</v>
      </c>
      <c r="S96">
        <f t="shared" ca="1" si="41"/>
        <v>549628.91822065134</v>
      </c>
      <c r="T96">
        <f t="shared" ca="1" si="42"/>
        <v>83175.677986721857</v>
      </c>
      <c r="U96">
        <f t="shared" ca="1" si="43"/>
        <v>466453.24023392948</v>
      </c>
      <c r="W96">
        <f t="shared" ca="1" si="44"/>
        <v>1</v>
      </c>
      <c r="AA96" s="1">
        <f ca="1">Table1[[#This Row],[Mortgage left]]/Table1[[#This Row],[Value of House]]</f>
        <v>0.14807459934821787</v>
      </c>
      <c r="AB96">
        <f t="shared" ca="1" si="45"/>
        <v>1</v>
      </c>
      <c r="AE96">
        <f ca="1">IF(Table1[[#This Row],[Gender]]="male", 1, 0)</f>
        <v>1</v>
      </c>
      <c r="AF96">
        <f ca="1">IF(Table1[[#This Row],[Gender]]="female", 1, 0)</f>
        <v>0</v>
      </c>
      <c r="AK96" s="8">
        <f ca="1">IF(Table1[[#This Row],[Profession]]="Teaching", 1, 0)</f>
        <v>0</v>
      </c>
      <c r="AL96" s="9">
        <f ca="1">IF(Table1[[#This Row],[Profession]]="Health", 1, 0)</f>
        <v>0</v>
      </c>
      <c r="AM96" s="9">
        <f ca="1">IF(Table1[[#This Row],[Profession]]="Construction", 1, 0)</f>
        <v>1</v>
      </c>
      <c r="AN96" s="9">
        <f ca="1">IF(Table1[[#This Row],[Profession]]="IT", 1, 0)</f>
        <v>0</v>
      </c>
      <c r="AO96" s="9">
        <f ca="1">IF(Table1[[#This Row],[Profession]]="Agriculture", 1, 0)</f>
        <v>0</v>
      </c>
      <c r="AP96" s="10">
        <f ca="1">IF(Table1[[#This Row],[Profession]]="General Work", 1, 0)</f>
        <v>0</v>
      </c>
      <c r="AS96">
        <f ca="1">Table1[[#This Row],[Value of Cars]]/Table1[[#This Row],[Number of Cars ]]</f>
        <v>6951.0869188231663</v>
      </c>
      <c r="AU96" s="8">
        <f ca="1">IF(Table1[[#This Row],[State]]="Karnataka", Table1[[#This Row],[Income]], 0)</f>
        <v>0</v>
      </c>
      <c r="AV96" s="9">
        <f ca="1">IF(Table1[[#This Row],[State]]="Gujarat", Table1[[#This Row],[Income]], 0)</f>
        <v>0</v>
      </c>
      <c r="AW96" s="9">
        <f ca="1">IF(Table1[[#This Row],[State]]="Andhra Pradesh", Table1[[#This Row],[Income]], 0)</f>
        <v>0</v>
      </c>
      <c r="AX96" s="9">
        <f ca="1">IF(Table1[[#This Row],[State]]="Telangana", Table1[[#This Row],[Income]], 0)</f>
        <v>0</v>
      </c>
      <c r="AY96" s="9">
        <f ca="1">IF(Table1[[#This Row],[State]]="Madhya Pradesh", Table1[[#This Row],[Income]], 0)</f>
        <v>0</v>
      </c>
      <c r="AZ96" s="9">
        <f ca="1">IF(Table1[[#This Row],[State]]="Maharashtra", Table1[[#This Row],[Income]], 0)</f>
        <v>0</v>
      </c>
      <c r="BA96" s="9">
        <f ca="1">IF(Table1[[#This Row],[State]]="Punjab", Table1[[#This Row],[Income]], 0)</f>
        <v>0</v>
      </c>
      <c r="BB96" s="9">
        <f ca="1">IF(Table1[[#This Row],[State]]="Kerala", Table1[[#This Row],[Income]], 0)</f>
        <v>0</v>
      </c>
      <c r="BC96" s="9">
        <f ca="1">IF(Table1[[#This Row],[State]]="Tamil Nadu", Table1[[#This Row],[Income]], 0)</f>
        <v>80396</v>
      </c>
      <c r="BD96" s="9">
        <f ca="1">IF(Table1[[#This Row],[State]]="Rajasthan", Table1[[#This Row],[Income]], 0)</f>
        <v>0</v>
      </c>
      <c r="BE96" s="9">
        <f ca="1">IF(Table1[[#This Row],[State]]="Uttar Pradesh", Table1[[#This Row],[Income]], 0)</f>
        <v>0</v>
      </c>
      <c r="BF96" s="9">
        <f ca="1">IF(Table1[[#This Row],[State]]="Bihar", Table1[[#This Row],[Income]], 0)</f>
        <v>0</v>
      </c>
      <c r="BG96" s="9">
        <f ca="1">IF(Table1[[#This Row],[State]]="West Bengal", Table1[[#This Row],[Income]], 0)</f>
        <v>0</v>
      </c>
      <c r="BH96" s="10">
        <f ca="1">IF(Table1[[#This Row],[State]]="Goa", Table1[[#This Row],[Income]], 0)</f>
        <v>0</v>
      </c>
      <c r="BJ96" s="8">
        <f ca="1">IF(Table1[[#This Row],[Profession]]="Health", Table1[[#This Row],[Income]], 0)</f>
        <v>0</v>
      </c>
      <c r="BK96" s="9">
        <f ca="1">IF(Table1[[#This Row],[Profession]]="Construction", Table1[[#This Row],[Income]], 0)</f>
        <v>80396</v>
      </c>
      <c r="BL96" s="9">
        <f ca="1">IF(Table1[[#This Row],[Profession]]="Teaching", Table1[[#This Row],[Income]], 0)</f>
        <v>0</v>
      </c>
      <c r="BM96" s="9">
        <f ca="1">IF(Table1[[#This Row],[Profession]]="IT", Table1[[#This Row],[Income]], 0)</f>
        <v>0</v>
      </c>
      <c r="BN96" s="9">
        <f ca="1">IF(Table1[[#This Row],[Profession]]="General Work", Table1[[#This Row],[Income]], 0)</f>
        <v>0</v>
      </c>
      <c r="BO96" s="10">
        <f ca="1">IF(Table1[[#This Row],[Profession]]="Agriculture", Table1[[#This Row],[Income]], 0)</f>
        <v>0</v>
      </c>
      <c r="BQ96" s="8">
        <f ca="1">IF(Table1[[#This Row],[Value of debts ]]&gt;Table1[[#This Row],[Income]], 1, 0)</f>
        <v>1</v>
      </c>
      <c r="BR96" s="10"/>
      <c r="BT96">
        <f ca="1">IF(Table1[[#This Row],[Net Worth of person]]&gt;$BU$4, Table1[[#This Row],[Age]], 0)</f>
        <v>40</v>
      </c>
    </row>
    <row r="97" spans="1:72" x14ac:dyDescent="0.3">
      <c r="A97">
        <f t="shared" ca="1" si="23"/>
        <v>1</v>
      </c>
      <c r="B97" t="str">
        <f t="shared" ca="1" si="24"/>
        <v>Male</v>
      </c>
      <c r="C97">
        <f t="shared" ca="1" si="25"/>
        <v>33</v>
      </c>
      <c r="D97">
        <f t="shared" ca="1" si="26"/>
        <v>1</v>
      </c>
      <c r="E97" t="str">
        <f t="shared" ca="1" si="27"/>
        <v>Health</v>
      </c>
      <c r="F97">
        <f t="shared" ca="1" si="28"/>
        <v>3</v>
      </c>
      <c r="G97" t="str">
        <f t="shared" ca="1" si="29"/>
        <v>University</v>
      </c>
      <c r="H97">
        <f t="shared" ca="1" si="30"/>
        <v>4</v>
      </c>
      <c r="I97">
        <f t="shared" ca="1" si="31"/>
        <v>3</v>
      </c>
      <c r="J97">
        <f t="shared" ca="1" si="32"/>
        <v>89696</v>
      </c>
      <c r="K97">
        <f t="shared" ca="1" si="33"/>
        <v>10</v>
      </c>
      <c r="L97" t="str">
        <f t="shared" ca="1" si="34"/>
        <v>Rajasthan</v>
      </c>
      <c r="M97">
        <f t="shared" ca="1" si="35"/>
        <v>538176</v>
      </c>
      <c r="N97">
        <f t="shared" ca="1" si="36"/>
        <v>349522.6147301633</v>
      </c>
      <c r="O97">
        <f t="shared" ca="1" si="37"/>
        <v>99609.794941311033</v>
      </c>
      <c r="P97">
        <f t="shared" ca="1" si="38"/>
        <v>2948</v>
      </c>
      <c r="Q97">
        <f t="shared" ca="1" si="39"/>
        <v>111328.46450117686</v>
      </c>
      <c r="R97">
        <f t="shared" ca="1" si="40"/>
        <v>64761.887833456174</v>
      </c>
      <c r="S97">
        <f t="shared" ca="1" si="41"/>
        <v>702547.68277476716</v>
      </c>
      <c r="T97">
        <f t="shared" ca="1" si="42"/>
        <v>463799.07923134015</v>
      </c>
      <c r="U97">
        <f t="shared" ca="1" si="43"/>
        <v>238748.60354342702</v>
      </c>
      <c r="W97">
        <f t="shared" ca="1" si="44"/>
        <v>1</v>
      </c>
      <c r="AA97" s="1">
        <f ca="1">Table1[[#This Row],[Mortgage left]]/Table1[[#This Row],[Value of House]]</f>
        <v>0.64945782556294462</v>
      </c>
      <c r="AB97">
        <f t="shared" ca="1" si="45"/>
        <v>0</v>
      </c>
      <c r="AE97">
        <f ca="1">IF(Table1[[#This Row],[Gender]]="male", 1, 0)</f>
        <v>1</v>
      </c>
      <c r="AF97">
        <f ca="1">IF(Table1[[#This Row],[Gender]]="female", 1, 0)</f>
        <v>0</v>
      </c>
      <c r="AK97" s="8">
        <f ca="1">IF(Table1[[#This Row],[Profession]]="Teaching", 1, 0)</f>
        <v>0</v>
      </c>
      <c r="AL97" s="9">
        <f ca="1">IF(Table1[[#This Row],[Profession]]="Health", 1, 0)</f>
        <v>1</v>
      </c>
      <c r="AM97" s="9">
        <f ca="1">IF(Table1[[#This Row],[Profession]]="Construction", 1, 0)</f>
        <v>0</v>
      </c>
      <c r="AN97" s="9">
        <f ca="1">IF(Table1[[#This Row],[Profession]]="IT", 1, 0)</f>
        <v>0</v>
      </c>
      <c r="AO97" s="9">
        <f ca="1">IF(Table1[[#This Row],[Profession]]="Agriculture", 1, 0)</f>
        <v>0</v>
      </c>
      <c r="AP97" s="10">
        <f ca="1">IF(Table1[[#This Row],[Profession]]="General Work", 1, 0)</f>
        <v>0</v>
      </c>
      <c r="AS97">
        <f ca="1">Table1[[#This Row],[Value of Cars]]/Table1[[#This Row],[Number of Cars ]]</f>
        <v>33203.264980437008</v>
      </c>
      <c r="AU97" s="8">
        <f ca="1">IF(Table1[[#This Row],[State]]="Karnataka", Table1[[#This Row],[Income]], 0)</f>
        <v>0</v>
      </c>
      <c r="AV97" s="9">
        <f ca="1">IF(Table1[[#This Row],[State]]="Gujarat", Table1[[#This Row],[Income]], 0)</f>
        <v>0</v>
      </c>
      <c r="AW97" s="9">
        <f ca="1">IF(Table1[[#This Row],[State]]="Andhra Pradesh", Table1[[#This Row],[Income]], 0)</f>
        <v>0</v>
      </c>
      <c r="AX97" s="9">
        <f ca="1">IF(Table1[[#This Row],[State]]="Telangana", Table1[[#This Row],[Income]], 0)</f>
        <v>0</v>
      </c>
      <c r="AY97" s="9">
        <f ca="1">IF(Table1[[#This Row],[State]]="Madhya Pradesh", Table1[[#This Row],[Income]], 0)</f>
        <v>0</v>
      </c>
      <c r="AZ97" s="9">
        <f ca="1">IF(Table1[[#This Row],[State]]="Maharashtra", Table1[[#This Row],[Income]], 0)</f>
        <v>0</v>
      </c>
      <c r="BA97" s="9">
        <f ca="1">IF(Table1[[#This Row],[State]]="Punjab", Table1[[#This Row],[Income]], 0)</f>
        <v>0</v>
      </c>
      <c r="BB97" s="9">
        <f ca="1">IF(Table1[[#This Row],[State]]="Kerala", Table1[[#This Row],[Income]], 0)</f>
        <v>0</v>
      </c>
      <c r="BC97" s="9">
        <f ca="1">IF(Table1[[#This Row],[State]]="Tamil Nadu", Table1[[#This Row],[Income]], 0)</f>
        <v>0</v>
      </c>
      <c r="BD97" s="9">
        <f ca="1">IF(Table1[[#This Row],[State]]="Rajasthan", Table1[[#This Row],[Income]], 0)</f>
        <v>89696</v>
      </c>
      <c r="BE97" s="9">
        <f ca="1">IF(Table1[[#This Row],[State]]="Uttar Pradesh", Table1[[#This Row],[Income]], 0)</f>
        <v>0</v>
      </c>
      <c r="BF97" s="9">
        <f ca="1">IF(Table1[[#This Row],[State]]="Bihar", Table1[[#This Row],[Income]], 0)</f>
        <v>0</v>
      </c>
      <c r="BG97" s="9">
        <f ca="1">IF(Table1[[#This Row],[State]]="West Bengal", Table1[[#This Row],[Income]], 0)</f>
        <v>0</v>
      </c>
      <c r="BH97" s="10">
        <f ca="1">IF(Table1[[#This Row],[State]]="Goa", Table1[[#This Row],[Income]], 0)</f>
        <v>0</v>
      </c>
      <c r="BJ97" s="8">
        <f ca="1">IF(Table1[[#This Row],[Profession]]="Health", Table1[[#This Row],[Income]], 0)</f>
        <v>89696</v>
      </c>
      <c r="BK97" s="9">
        <f ca="1">IF(Table1[[#This Row],[Profession]]="Construction", Table1[[#This Row],[Income]], 0)</f>
        <v>0</v>
      </c>
      <c r="BL97" s="9">
        <f ca="1">IF(Table1[[#This Row],[Profession]]="Teaching", Table1[[#This Row],[Income]], 0)</f>
        <v>0</v>
      </c>
      <c r="BM97" s="9">
        <f ca="1">IF(Table1[[#This Row],[Profession]]="IT", Table1[[#This Row],[Income]], 0)</f>
        <v>0</v>
      </c>
      <c r="BN97" s="9">
        <f ca="1">IF(Table1[[#This Row],[Profession]]="General Work", Table1[[#This Row],[Income]], 0)</f>
        <v>0</v>
      </c>
      <c r="BO97" s="10">
        <f ca="1">IF(Table1[[#This Row],[Profession]]="Agriculture", Table1[[#This Row],[Income]], 0)</f>
        <v>0</v>
      </c>
      <c r="BQ97" s="8">
        <f ca="1">IF(Table1[[#This Row],[Value of debts ]]&gt;Table1[[#This Row],[Income]], 1, 0)</f>
        <v>1</v>
      </c>
      <c r="BR97" s="10"/>
      <c r="BT97">
        <f ca="1">IF(Table1[[#This Row],[Net Worth of person]]&gt;$BU$4, Table1[[#This Row],[Age]], 0)</f>
        <v>33</v>
      </c>
    </row>
    <row r="98" spans="1:72" x14ac:dyDescent="0.3">
      <c r="A98">
        <f t="shared" ca="1" si="23"/>
        <v>2</v>
      </c>
      <c r="B98" t="str">
        <f t="shared" ca="1" si="24"/>
        <v>Female</v>
      </c>
      <c r="C98">
        <f t="shared" ca="1" si="25"/>
        <v>30</v>
      </c>
      <c r="D98">
        <f t="shared" ca="1" si="26"/>
        <v>6</v>
      </c>
      <c r="E98" t="str">
        <f t="shared" ca="1" si="27"/>
        <v>Agriculture</v>
      </c>
      <c r="F98">
        <f t="shared" ca="1" si="28"/>
        <v>2</v>
      </c>
      <c r="G98" t="str">
        <f t="shared" ca="1" si="29"/>
        <v>College</v>
      </c>
      <c r="H98">
        <f t="shared" ca="1" si="30"/>
        <v>2</v>
      </c>
      <c r="I98">
        <f t="shared" ca="1" si="31"/>
        <v>2</v>
      </c>
      <c r="J98">
        <f t="shared" ca="1" si="32"/>
        <v>55174</v>
      </c>
      <c r="K98">
        <f t="shared" ca="1" si="33"/>
        <v>4</v>
      </c>
      <c r="L98" t="str">
        <f t="shared" ca="1" si="34"/>
        <v>Telangana</v>
      </c>
      <c r="M98">
        <f t="shared" ca="1" si="35"/>
        <v>165522</v>
      </c>
      <c r="N98">
        <f t="shared" ca="1" si="36"/>
        <v>52853.842441038476</v>
      </c>
      <c r="O98">
        <f t="shared" ca="1" si="37"/>
        <v>67080.611873052345</v>
      </c>
      <c r="P98">
        <f t="shared" ca="1" si="38"/>
        <v>23625</v>
      </c>
      <c r="Q98">
        <f t="shared" ca="1" si="39"/>
        <v>48148.354105157552</v>
      </c>
      <c r="R98">
        <f t="shared" ca="1" si="40"/>
        <v>49518.833390263768</v>
      </c>
      <c r="S98">
        <f t="shared" ca="1" si="41"/>
        <v>282121.4452633161</v>
      </c>
      <c r="T98">
        <f t="shared" ca="1" si="42"/>
        <v>124627.19654619604</v>
      </c>
      <c r="U98">
        <f t="shared" ca="1" si="43"/>
        <v>157494.24871712006</v>
      </c>
      <c r="W98">
        <f t="shared" ca="1" si="44"/>
        <v>1</v>
      </c>
      <c r="AA98" s="1">
        <f ca="1">Table1[[#This Row],[Mortgage left]]/Table1[[#This Row],[Value of House]]</f>
        <v>0.31931611774288904</v>
      </c>
      <c r="AB98">
        <f t="shared" ca="1" si="45"/>
        <v>1</v>
      </c>
      <c r="AE98">
        <f ca="1">IF(Table1[[#This Row],[Gender]]="male", 1, 0)</f>
        <v>0</v>
      </c>
      <c r="AF98">
        <f ca="1">IF(Table1[[#This Row],[Gender]]="female", 1, 0)</f>
        <v>1</v>
      </c>
      <c r="AK98" s="8">
        <f ca="1">IF(Table1[[#This Row],[Profession]]="Teaching", 1, 0)</f>
        <v>0</v>
      </c>
      <c r="AL98" s="9">
        <f ca="1">IF(Table1[[#This Row],[Profession]]="Health", 1, 0)</f>
        <v>0</v>
      </c>
      <c r="AM98" s="9">
        <f ca="1">IF(Table1[[#This Row],[Profession]]="Construction", 1, 0)</f>
        <v>0</v>
      </c>
      <c r="AN98" s="9">
        <f ca="1">IF(Table1[[#This Row],[Profession]]="IT", 1, 0)</f>
        <v>0</v>
      </c>
      <c r="AO98" s="9">
        <f ca="1">IF(Table1[[#This Row],[Profession]]="Agriculture", 1, 0)</f>
        <v>1</v>
      </c>
      <c r="AP98" s="10">
        <f ca="1">IF(Table1[[#This Row],[Profession]]="General Work", 1, 0)</f>
        <v>0</v>
      </c>
      <c r="AS98">
        <f ca="1">Table1[[#This Row],[Value of Cars]]/Table1[[#This Row],[Number of Cars ]]</f>
        <v>33540.305936526172</v>
      </c>
      <c r="AU98" s="8">
        <f ca="1">IF(Table1[[#This Row],[State]]="Karnataka", Table1[[#This Row],[Income]], 0)</f>
        <v>0</v>
      </c>
      <c r="AV98" s="9">
        <f ca="1">IF(Table1[[#This Row],[State]]="Gujarat", Table1[[#This Row],[Income]], 0)</f>
        <v>0</v>
      </c>
      <c r="AW98" s="9">
        <f ca="1">IF(Table1[[#This Row],[State]]="Andhra Pradesh", Table1[[#This Row],[Income]], 0)</f>
        <v>0</v>
      </c>
      <c r="AX98" s="9">
        <f ca="1">IF(Table1[[#This Row],[State]]="Telangana", Table1[[#This Row],[Income]], 0)</f>
        <v>55174</v>
      </c>
      <c r="AY98" s="9">
        <f ca="1">IF(Table1[[#This Row],[State]]="Madhya Pradesh", Table1[[#This Row],[Income]], 0)</f>
        <v>0</v>
      </c>
      <c r="AZ98" s="9">
        <f ca="1">IF(Table1[[#This Row],[State]]="Maharashtra", Table1[[#This Row],[Income]], 0)</f>
        <v>0</v>
      </c>
      <c r="BA98" s="9">
        <f ca="1">IF(Table1[[#This Row],[State]]="Punjab", Table1[[#This Row],[Income]], 0)</f>
        <v>0</v>
      </c>
      <c r="BB98" s="9">
        <f ca="1">IF(Table1[[#This Row],[State]]="Kerala", Table1[[#This Row],[Income]], 0)</f>
        <v>0</v>
      </c>
      <c r="BC98" s="9">
        <f ca="1">IF(Table1[[#This Row],[State]]="Tamil Nadu", Table1[[#This Row],[Income]], 0)</f>
        <v>0</v>
      </c>
      <c r="BD98" s="9">
        <f ca="1">IF(Table1[[#This Row],[State]]="Rajasthan", Table1[[#This Row],[Income]], 0)</f>
        <v>0</v>
      </c>
      <c r="BE98" s="9">
        <f ca="1">IF(Table1[[#This Row],[State]]="Uttar Pradesh", Table1[[#This Row],[Income]], 0)</f>
        <v>0</v>
      </c>
      <c r="BF98" s="9">
        <f ca="1">IF(Table1[[#This Row],[State]]="Bihar", Table1[[#This Row],[Income]], 0)</f>
        <v>0</v>
      </c>
      <c r="BG98" s="9">
        <f ca="1">IF(Table1[[#This Row],[State]]="West Bengal", Table1[[#This Row],[Income]], 0)</f>
        <v>0</v>
      </c>
      <c r="BH98" s="10">
        <f ca="1">IF(Table1[[#This Row],[State]]="Goa", Table1[[#This Row],[Income]], 0)</f>
        <v>0</v>
      </c>
      <c r="BJ98" s="8">
        <f ca="1">IF(Table1[[#This Row],[Profession]]="Health", Table1[[#This Row],[Income]], 0)</f>
        <v>0</v>
      </c>
      <c r="BK98" s="9">
        <f ca="1">IF(Table1[[#This Row],[Profession]]="Construction", Table1[[#This Row],[Income]], 0)</f>
        <v>0</v>
      </c>
      <c r="BL98" s="9">
        <f ca="1">IF(Table1[[#This Row],[Profession]]="Teaching", Table1[[#This Row],[Income]], 0)</f>
        <v>0</v>
      </c>
      <c r="BM98" s="9">
        <f ca="1">IF(Table1[[#This Row],[Profession]]="IT", Table1[[#This Row],[Income]], 0)</f>
        <v>0</v>
      </c>
      <c r="BN98" s="9">
        <f ca="1">IF(Table1[[#This Row],[Profession]]="General Work", Table1[[#This Row],[Income]], 0)</f>
        <v>0</v>
      </c>
      <c r="BO98" s="10">
        <f ca="1">IF(Table1[[#This Row],[Profession]]="Agriculture", Table1[[#This Row],[Income]], 0)</f>
        <v>55174</v>
      </c>
      <c r="BQ98" s="8">
        <f ca="1">IF(Table1[[#This Row],[Value of debts ]]&gt;Table1[[#This Row],[Income]], 1, 0)</f>
        <v>1</v>
      </c>
      <c r="BR98" s="10"/>
      <c r="BT98">
        <f ca="1">IF(Table1[[#This Row],[Net Worth of person]]&gt;$BU$4, Table1[[#This Row],[Age]], 0)</f>
        <v>30</v>
      </c>
    </row>
    <row r="99" spans="1:72" x14ac:dyDescent="0.3">
      <c r="A99">
        <f t="shared" ca="1" si="23"/>
        <v>2</v>
      </c>
      <c r="B99" t="str">
        <f t="shared" ca="1" si="24"/>
        <v>Female</v>
      </c>
      <c r="C99">
        <f t="shared" ca="1" si="25"/>
        <v>25</v>
      </c>
      <c r="D99">
        <f t="shared" ca="1" si="26"/>
        <v>1</v>
      </c>
      <c r="E99" t="str">
        <f t="shared" ca="1" si="27"/>
        <v>Health</v>
      </c>
      <c r="F99">
        <f t="shared" ca="1" si="28"/>
        <v>4</v>
      </c>
      <c r="G99" t="str">
        <f t="shared" ca="1" si="29"/>
        <v>Technical</v>
      </c>
      <c r="H99">
        <f t="shared" ca="1" si="30"/>
        <v>2</v>
      </c>
      <c r="I99">
        <f t="shared" ca="1" si="31"/>
        <v>3</v>
      </c>
      <c r="J99">
        <f t="shared" ca="1" si="32"/>
        <v>30948</v>
      </c>
      <c r="K99">
        <f t="shared" ca="1" si="33"/>
        <v>13</v>
      </c>
      <c r="L99" t="str">
        <f t="shared" ca="1" si="34"/>
        <v>West Bengal</v>
      </c>
      <c r="M99">
        <f t="shared" ca="1" si="35"/>
        <v>154740</v>
      </c>
      <c r="N99">
        <f t="shared" ca="1" si="36"/>
        <v>59555.17544391728</v>
      </c>
      <c r="O99">
        <f t="shared" ca="1" si="37"/>
        <v>44822.827322607336</v>
      </c>
      <c r="P99">
        <f t="shared" ca="1" si="38"/>
        <v>380</v>
      </c>
      <c r="Q99">
        <f t="shared" ca="1" si="39"/>
        <v>52215.353854599402</v>
      </c>
      <c r="R99">
        <f t="shared" ca="1" si="40"/>
        <v>3282.0633837980349</v>
      </c>
      <c r="S99">
        <f t="shared" ca="1" si="41"/>
        <v>202844.89070640536</v>
      </c>
      <c r="T99">
        <f t="shared" ca="1" si="42"/>
        <v>112150.52929851669</v>
      </c>
      <c r="U99">
        <f t="shared" ca="1" si="43"/>
        <v>90694.361407888675</v>
      </c>
      <c r="W99">
        <f t="shared" ca="1" si="44"/>
        <v>1</v>
      </c>
      <c r="AA99" s="1">
        <f ca="1">Table1[[#This Row],[Mortgage left]]/Table1[[#This Row],[Value of House]]</f>
        <v>0.38487253098046581</v>
      </c>
      <c r="AB99">
        <f t="shared" ca="1" si="45"/>
        <v>1</v>
      </c>
      <c r="AE99">
        <f ca="1">IF(Table1[[#This Row],[Gender]]="male", 1, 0)</f>
        <v>0</v>
      </c>
      <c r="AF99">
        <f ca="1">IF(Table1[[#This Row],[Gender]]="female", 1, 0)</f>
        <v>1</v>
      </c>
      <c r="AK99" s="8">
        <f ca="1">IF(Table1[[#This Row],[Profession]]="Teaching", 1, 0)</f>
        <v>0</v>
      </c>
      <c r="AL99" s="9">
        <f ca="1">IF(Table1[[#This Row],[Profession]]="Health", 1, 0)</f>
        <v>1</v>
      </c>
      <c r="AM99" s="9">
        <f ca="1">IF(Table1[[#This Row],[Profession]]="Construction", 1, 0)</f>
        <v>0</v>
      </c>
      <c r="AN99" s="9">
        <f ca="1">IF(Table1[[#This Row],[Profession]]="IT", 1, 0)</f>
        <v>0</v>
      </c>
      <c r="AO99" s="9">
        <f ca="1">IF(Table1[[#This Row],[Profession]]="Agriculture", 1, 0)</f>
        <v>0</v>
      </c>
      <c r="AP99" s="10">
        <f ca="1">IF(Table1[[#This Row],[Profession]]="General Work", 1, 0)</f>
        <v>0</v>
      </c>
      <c r="AS99">
        <f ca="1">Table1[[#This Row],[Value of Cars]]/Table1[[#This Row],[Number of Cars ]]</f>
        <v>14940.942440869112</v>
      </c>
      <c r="AU99" s="8">
        <f ca="1">IF(Table1[[#This Row],[State]]="Karnataka", Table1[[#This Row],[Income]], 0)</f>
        <v>0</v>
      </c>
      <c r="AV99" s="9">
        <f ca="1">IF(Table1[[#This Row],[State]]="Gujarat", Table1[[#This Row],[Income]], 0)</f>
        <v>0</v>
      </c>
      <c r="AW99" s="9">
        <f ca="1">IF(Table1[[#This Row],[State]]="Andhra Pradesh", Table1[[#This Row],[Income]], 0)</f>
        <v>0</v>
      </c>
      <c r="AX99" s="9">
        <f ca="1">IF(Table1[[#This Row],[State]]="Telangana", Table1[[#This Row],[Income]], 0)</f>
        <v>0</v>
      </c>
      <c r="AY99" s="9">
        <f ca="1">IF(Table1[[#This Row],[State]]="Madhya Pradesh", Table1[[#This Row],[Income]], 0)</f>
        <v>0</v>
      </c>
      <c r="AZ99" s="9">
        <f ca="1">IF(Table1[[#This Row],[State]]="Maharashtra", Table1[[#This Row],[Income]], 0)</f>
        <v>0</v>
      </c>
      <c r="BA99" s="9">
        <f ca="1">IF(Table1[[#This Row],[State]]="Punjab", Table1[[#This Row],[Income]], 0)</f>
        <v>0</v>
      </c>
      <c r="BB99" s="9">
        <f ca="1">IF(Table1[[#This Row],[State]]="Kerala", Table1[[#This Row],[Income]], 0)</f>
        <v>0</v>
      </c>
      <c r="BC99" s="9">
        <f ca="1">IF(Table1[[#This Row],[State]]="Tamil Nadu", Table1[[#This Row],[Income]], 0)</f>
        <v>0</v>
      </c>
      <c r="BD99" s="9">
        <f ca="1">IF(Table1[[#This Row],[State]]="Rajasthan", Table1[[#This Row],[Income]], 0)</f>
        <v>0</v>
      </c>
      <c r="BE99" s="9">
        <f ca="1">IF(Table1[[#This Row],[State]]="Uttar Pradesh", Table1[[#This Row],[Income]], 0)</f>
        <v>0</v>
      </c>
      <c r="BF99" s="9">
        <f ca="1">IF(Table1[[#This Row],[State]]="Bihar", Table1[[#This Row],[Income]], 0)</f>
        <v>0</v>
      </c>
      <c r="BG99" s="9">
        <f ca="1">IF(Table1[[#This Row],[State]]="West Bengal", Table1[[#This Row],[Income]], 0)</f>
        <v>30948</v>
      </c>
      <c r="BH99" s="10">
        <f ca="1">IF(Table1[[#This Row],[State]]="Goa", Table1[[#This Row],[Income]], 0)</f>
        <v>0</v>
      </c>
      <c r="BJ99" s="8">
        <f ca="1">IF(Table1[[#This Row],[Profession]]="Health", Table1[[#This Row],[Income]], 0)</f>
        <v>30948</v>
      </c>
      <c r="BK99" s="9">
        <f ca="1">IF(Table1[[#This Row],[Profession]]="Construction", Table1[[#This Row],[Income]], 0)</f>
        <v>0</v>
      </c>
      <c r="BL99" s="9">
        <f ca="1">IF(Table1[[#This Row],[Profession]]="Teaching", Table1[[#This Row],[Income]], 0)</f>
        <v>0</v>
      </c>
      <c r="BM99" s="9">
        <f ca="1">IF(Table1[[#This Row],[Profession]]="IT", Table1[[#This Row],[Income]], 0)</f>
        <v>0</v>
      </c>
      <c r="BN99" s="9">
        <f ca="1">IF(Table1[[#This Row],[Profession]]="General Work", Table1[[#This Row],[Income]], 0)</f>
        <v>0</v>
      </c>
      <c r="BO99" s="10">
        <f ca="1">IF(Table1[[#This Row],[Profession]]="Agriculture", Table1[[#This Row],[Income]], 0)</f>
        <v>0</v>
      </c>
      <c r="BQ99" s="8">
        <f ca="1">IF(Table1[[#This Row],[Value of debts ]]&gt;Table1[[#This Row],[Income]], 1, 0)</f>
        <v>1</v>
      </c>
      <c r="BR99" s="10"/>
      <c r="BT99">
        <f ca="1">IF(Table1[[#This Row],[Net Worth of person]]&gt;$BU$4, Table1[[#This Row],[Age]], 0)</f>
        <v>25</v>
      </c>
    </row>
    <row r="100" spans="1:72" x14ac:dyDescent="0.3">
      <c r="A100">
        <f t="shared" ca="1" si="23"/>
        <v>1</v>
      </c>
      <c r="B100" t="str">
        <f t="shared" ca="1" si="24"/>
        <v>Male</v>
      </c>
      <c r="C100">
        <f t="shared" ca="1" si="25"/>
        <v>45</v>
      </c>
      <c r="D100">
        <f t="shared" ca="1" si="26"/>
        <v>1</v>
      </c>
      <c r="E100" t="str">
        <f t="shared" ca="1" si="27"/>
        <v>Health</v>
      </c>
      <c r="F100">
        <f t="shared" ca="1" si="28"/>
        <v>3</v>
      </c>
      <c r="G100" t="str">
        <f t="shared" ca="1" si="29"/>
        <v>University</v>
      </c>
      <c r="H100">
        <f t="shared" ca="1" si="30"/>
        <v>3</v>
      </c>
      <c r="I100">
        <f t="shared" ca="1" si="31"/>
        <v>1</v>
      </c>
      <c r="J100">
        <f t="shared" ca="1" si="32"/>
        <v>83609</v>
      </c>
      <c r="K100">
        <f t="shared" ca="1" si="33"/>
        <v>11</v>
      </c>
      <c r="L100" t="str">
        <f t="shared" ca="1" si="34"/>
        <v>Uttar Pradesh</v>
      </c>
      <c r="M100">
        <f t="shared" ca="1" si="35"/>
        <v>501654</v>
      </c>
      <c r="N100">
        <f t="shared" ca="1" si="36"/>
        <v>462952.60821889347</v>
      </c>
      <c r="O100">
        <f t="shared" ca="1" si="37"/>
        <v>83077.839488550992</v>
      </c>
      <c r="P100">
        <f t="shared" ca="1" si="38"/>
        <v>10591</v>
      </c>
      <c r="Q100">
        <f t="shared" ca="1" si="39"/>
        <v>2117.7148931087663</v>
      </c>
      <c r="R100">
        <f t="shared" ca="1" si="40"/>
        <v>46879.104037304147</v>
      </c>
      <c r="S100">
        <f t="shared" ca="1" si="41"/>
        <v>631610.9435258552</v>
      </c>
      <c r="T100">
        <f t="shared" ca="1" si="42"/>
        <v>475661.32311200222</v>
      </c>
      <c r="U100">
        <f t="shared" ca="1" si="43"/>
        <v>155949.62041385297</v>
      </c>
      <c r="W100">
        <f t="shared" ca="1" si="44"/>
        <v>1</v>
      </c>
      <c r="AA100" s="1">
        <f ca="1">Table1[[#This Row],[Mortgage left]]/Table1[[#This Row],[Value of House]]</f>
        <v>0.92285242063034179</v>
      </c>
      <c r="AB100">
        <f t="shared" ca="1" si="45"/>
        <v>0</v>
      </c>
      <c r="AE100">
        <f ca="1">IF(Table1[[#This Row],[Gender]]="male", 1, 0)</f>
        <v>1</v>
      </c>
      <c r="AF100">
        <f ca="1">IF(Table1[[#This Row],[Gender]]="female", 1, 0)</f>
        <v>0</v>
      </c>
      <c r="AK100" s="8">
        <f ca="1">IF(Table1[[#This Row],[Profession]]="Teaching", 1, 0)</f>
        <v>0</v>
      </c>
      <c r="AL100" s="9">
        <f ca="1">IF(Table1[[#This Row],[Profession]]="Health", 1, 0)</f>
        <v>1</v>
      </c>
      <c r="AM100" s="9">
        <f ca="1">IF(Table1[[#This Row],[Profession]]="Construction", 1, 0)</f>
        <v>0</v>
      </c>
      <c r="AN100" s="9">
        <f ca="1">IF(Table1[[#This Row],[Profession]]="IT", 1, 0)</f>
        <v>0</v>
      </c>
      <c r="AO100" s="9">
        <f ca="1">IF(Table1[[#This Row],[Profession]]="Agriculture", 1, 0)</f>
        <v>0</v>
      </c>
      <c r="AP100" s="10">
        <f ca="1">IF(Table1[[#This Row],[Profession]]="General Work", 1, 0)</f>
        <v>0</v>
      </c>
      <c r="AS100">
        <f ca="1">Table1[[#This Row],[Value of Cars]]/Table1[[#This Row],[Number of Cars ]]</f>
        <v>83077.839488550992</v>
      </c>
      <c r="AU100" s="8">
        <f ca="1">IF(Table1[[#This Row],[State]]="Karnataka", Table1[[#This Row],[Income]], 0)</f>
        <v>0</v>
      </c>
      <c r="AV100" s="9">
        <f ca="1">IF(Table1[[#This Row],[State]]="Gujarat", Table1[[#This Row],[Income]], 0)</f>
        <v>0</v>
      </c>
      <c r="AW100" s="9">
        <f ca="1">IF(Table1[[#This Row],[State]]="Andhra Pradesh", Table1[[#This Row],[Income]], 0)</f>
        <v>0</v>
      </c>
      <c r="AX100" s="9">
        <f ca="1">IF(Table1[[#This Row],[State]]="Telangana", Table1[[#This Row],[Income]], 0)</f>
        <v>0</v>
      </c>
      <c r="AY100" s="9">
        <f ca="1">IF(Table1[[#This Row],[State]]="Madhya Pradesh", Table1[[#This Row],[Income]], 0)</f>
        <v>0</v>
      </c>
      <c r="AZ100" s="9">
        <f ca="1">IF(Table1[[#This Row],[State]]="Maharashtra", Table1[[#This Row],[Income]], 0)</f>
        <v>0</v>
      </c>
      <c r="BA100" s="9">
        <f ca="1">IF(Table1[[#This Row],[State]]="Punjab", Table1[[#This Row],[Income]], 0)</f>
        <v>0</v>
      </c>
      <c r="BB100" s="9">
        <f ca="1">IF(Table1[[#This Row],[State]]="Kerala", Table1[[#This Row],[Income]], 0)</f>
        <v>0</v>
      </c>
      <c r="BC100" s="9">
        <f ca="1">IF(Table1[[#This Row],[State]]="Tamil Nadu", Table1[[#This Row],[Income]], 0)</f>
        <v>0</v>
      </c>
      <c r="BD100" s="9">
        <f ca="1">IF(Table1[[#This Row],[State]]="Rajasthan", Table1[[#This Row],[Income]], 0)</f>
        <v>0</v>
      </c>
      <c r="BE100" s="9">
        <f ca="1">IF(Table1[[#This Row],[State]]="Uttar Pradesh", Table1[[#This Row],[Income]], 0)</f>
        <v>83609</v>
      </c>
      <c r="BF100" s="9">
        <f ca="1">IF(Table1[[#This Row],[State]]="Bihar", Table1[[#This Row],[Income]], 0)</f>
        <v>0</v>
      </c>
      <c r="BG100" s="9">
        <f ca="1">IF(Table1[[#This Row],[State]]="West Bengal", Table1[[#This Row],[Income]], 0)</f>
        <v>0</v>
      </c>
      <c r="BH100" s="10">
        <f ca="1">IF(Table1[[#This Row],[State]]="Goa", Table1[[#This Row],[Income]], 0)</f>
        <v>0</v>
      </c>
      <c r="BJ100" s="8">
        <f ca="1">IF(Table1[[#This Row],[Profession]]="Health", Table1[[#This Row],[Income]], 0)</f>
        <v>83609</v>
      </c>
      <c r="BK100" s="9">
        <f ca="1">IF(Table1[[#This Row],[Profession]]="Construction", Table1[[#This Row],[Income]], 0)</f>
        <v>0</v>
      </c>
      <c r="BL100" s="9">
        <f ca="1">IF(Table1[[#This Row],[Profession]]="Teaching", Table1[[#This Row],[Income]], 0)</f>
        <v>0</v>
      </c>
      <c r="BM100" s="9">
        <f ca="1">IF(Table1[[#This Row],[Profession]]="IT", Table1[[#This Row],[Income]], 0)</f>
        <v>0</v>
      </c>
      <c r="BN100" s="9">
        <f ca="1">IF(Table1[[#This Row],[Profession]]="General Work", Table1[[#This Row],[Income]], 0)</f>
        <v>0</v>
      </c>
      <c r="BO100" s="10">
        <f ca="1">IF(Table1[[#This Row],[Profession]]="Agriculture", Table1[[#This Row],[Income]], 0)</f>
        <v>0</v>
      </c>
      <c r="BQ100" s="8">
        <f ca="1">IF(Table1[[#This Row],[Value of debts ]]&gt;Table1[[#This Row],[Income]], 1, 0)</f>
        <v>1</v>
      </c>
      <c r="BR100" s="10"/>
      <c r="BT100">
        <f ca="1">IF(Table1[[#This Row],[Net Worth of person]]&gt;$BU$4, Table1[[#This Row],[Age]], 0)</f>
        <v>45</v>
      </c>
    </row>
    <row r="101" spans="1:72" x14ac:dyDescent="0.3">
      <c r="A101">
        <f t="shared" ca="1" si="23"/>
        <v>2</v>
      </c>
      <c r="B101" t="str">
        <f t="shared" ca="1" si="24"/>
        <v>Female</v>
      </c>
      <c r="C101">
        <f t="shared" ca="1" si="25"/>
        <v>25</v>
      </c>
      <c r="D101">
        <f t="shared" ca="1" si="26"/>
        <v>4</v>
      </c>
      <c r="E101" t="str">
        <f t="shared" ca="1" si="27"/>
        <v>IT</v>
      </c>
      <c r="F101">
        <f t="shared" ca="1" si="28"/>
        <v>3</v>
      </c>
      <c r="G101" t="str">
        <f t="shared" ca="1" si="29"/>
        <v>University</v>
      </c>
      <c r="H101">
        <f t="shared" ca="1" si="30"/>
        <v>0</v>
      </c>
      <c r="I101">
        <f t="shared" ca="1" si="31"/>
        <v>3</v>
      </c>
      <c r="J101">
        <f t="shared" ca="1" si="32"/>
        <v>43118</v>
      </c>
      <c r="K101">
        <f t="shared" ca="1" si="33"/>
        <v>2</v>
      </c>
      <c r="L101" t="str">
        <f t="shared" ca="1" si="34"/>
        <v>Gujarat</v>
      </c>
      <c r="M101">
        <f t="shared" ca="1" si="35"/>
        <v>215590</v>
      </c>
      <c r="N101">
        <f t="shared" ca="1" si="36"/>
        <v>7150.5443849717476</v>
      </c>
      <c r="O101">
        <f t="shared" ca="1" si="37"/>
        <v>32034.984281098441</v>
      </c>
      <c r="P101">
        <f t="shared" ca="1" si="38"/>
        <v>28460</v>
      </c>
      <c r="Q101">
        <f t="shared" ca="1" si="39"/>
        <v>3776.67653355013</v>
      </c>
      <c r="R101">
        <f t="shared" ca="1" si="40"/>
        <v>43961.176496120817</v>
      </c>
      <c r="S101">
        <f t="shared" ca="1" si="41"/>
        <v>291586.16077721928</v>
      </c>
      <c r="T101">
        <f t="shared" ca="1" si="42"/>
        <v>39387.220918521882</v>
      </c>
      <c r="U101">
        <f t="shared" ca="1" si="43"/>
        <v>252198.93985869741</v>
      </c>
      <c r="W101">
        <f t="shared" ca="1" si="44"/>
        <v>1</v>
      </c>
      <c r="AA101" s="1">
        <f ca="1">Table1[[#This Row],[Mortgage left]]/Table1[[#This Row],[Value of House]]</f>
        <v>3.3167328656114603E-2</v>
      </c>
      <c r="AB101">
        <f t="shared" ca="1" si="45"/>
        <v>1</v>
      </c>
      <c r="AE101">
        <f ca="1">IF(Table1[[#This Row],[Gender]]="male", 1, 0)</f>
        <v>0</v>
      </c>
      <c r="AF101">
        <f ca="1">IF(Table1[[#This Row],[Gender]]="female", 1, 0)</f>
        <v>1</v>
      </c>
      <c r="AK101" s="8">
        <f ca="1">IF(Table1[[#This Row],[Profession]]="Teaching", 1, 0)</f>
        <v>0</v>
      </c>
      <c r="AL101" s="9">
        <f ca="1">IF(Table1[[#This Row],[Profession]]="Health", 1, 0)</f>
        <v>0</v>
      </c>
      <c r="AM101" s="9">
        <f ca="1">IF(Table1[[#This Row],[Profession]]="Construction", 1, 0)</f>
        <v>0</v>
      </c>
      <c r="AN101" s="9">
        <f ca="1">IF(Table1[[#This Row],[Profession]]="IT", 1, 0)</f>
        <v>1</v>
      </c>
      <c r="AO101" s="9">
        <f ca="1">IF(Table1[[#This Row],[Profession]]="Agriculture", 1, 0)</f>
        <v>0</v>
      </c>
      <c r="AP101" s="10">
        <f ca="1">IF(Table1[[#This Row],[Profession]]="General Work", 1, 0)</f>
        <v>0</v>
      </c>
      <c r="AS101">
        <f ca="1">Table1[[#This Row],[Value of Cars]]/Table1[[#This Row],[Number of Cars ]]</f>
        <v>10678.32809369948</v>
      </c>
      <c r="AU101" s="8">
        <f ca="1">IF(Table1[[#This Row],[State]]="Karnataka", Table1[[#This Row],[Income]], 0)</f>
        <v>0</v>
      </c>
      <c r="AV101" s="9">
        <f ca="1">IF(Table1[[#This Row],[State]]="Gujarat", Table1[[#This Row],[Income]], 0)</f>
        <v>43118</v>
      </c>
      <c r="AW101" s="9">
        <f ca="1">IF(Table1[[#This Row],[State]]="Andhra Pradesh", Table1[[#This Row],[Income]], 0)</f>
        <v>0</v>
      </c>
      <c r="AX101" s="9">
        <f ca="1">IF(Table1[[#This Row],[State]]="Telangana", Table1[[#This Row],[Income]], 0)</f>
        <v>0</v>
      </c>
      <c r="AY101" s="9">
        <f ca="1">IF(Table1[[#This Row],[State]]="Madhya Pradesh", Table1[[#This Row],[Income]], 0)</f>
        <v>0</v>
      </c>
      <c r="AZ101" s="9">
        <f ca="1">IF(Table1[[#This Row],[State]]="Maharashtra", Table1[[#This Row],[Income]], 0)</f>
        <v>0</v>
      </c>
      <c r="BA101" s="9">
        <f ca="1">IF(Table1[[#This Row],[State]]="Punjab", Table1[[#This Row],[Income]], 0)</f>
        <v>0</v>
      </c>
      <c r="BB101" s="9">
        <f ca="1">IF(Table1[[#This Row],[State]]="Kerala", Table1[[#This Row],[Income]], 0)</f>
        <v>0</v>
      </c>
      <c r="BC101" s="9">
        <f ca="1">IF(Table1[[#This Row],[State]]="Tamil Nadu", Table1[[#This Row],[Income]], 0)</f>
        <v>0</v>
      </c>
      <c r="BD101" s="9">
        <f ca="1">IF(Table1[[#This Row],[State]]="Rajasthan", Table1[[#This Row],[Income]], 0)</f>
        <v>0</v>
      </c>
      <c r="BE101" s="9">
        <f ca="1">IF(Table1[[#This Row],[State]]="Uttar Pradesh", Table1[[#This Row],[Income]], 0)</f>
        <v>0</v>
      </c>
      <c r="BF101" s="9">
        <f ca="1">IF(Table1[[#This Row],[State]]="Bihar", Table1[[#This Row],[Income]], 0)</f>
        <v>0</v>
      </c>
      <c r="BG101" s="9">
        <f ca="1">IF(Table1[[#This Row],[State]]="West Bengal", Table1[[#This Row],[Income]], 0)</f>
        <v>0</v>
      </c>
      <c r="BH101" s="10">
        <f ca="1">IF(Table1[[#This Row],[State]]="Goa", Table1[[#This Row],[Income]], 0)</f>
        <v>0</v>
      </c>
      <c r="BJ101" s="8">
        <f ca="1">IF(Table1[[#This Row],[Profession]]="Health", Table1[[#This Row],[Income]], 0)</f>
        <v>0</v>
      </c>
      <c r="BK101" s="9">
        <f ca="1">IF(Table1[[#This Row],[Profession]]="Construction", Table1[[#This Row],[Income]], 0)</f>
        <v>0</v>
      </c>
      <c r="BL101" s="9">
        <f ca="1">IF(Table1[[#This Row],[Profession]]="Teaching", Table1[[#This Row],[Income]], 0)</f>
        <v>0</v>
      </c>
      <c r="BM101" s="9">
        <f ca="1">IF(Table1[[#This Row],[Profession]]="IT", Table1[[#This Row],[Income]], 0)</f>
        <v>43118</v>
      </c>
      <c r="BN101" s="9">
        <f ca="1">IF(Table1[[#This Row],[Profession]]="General Work", Table1[[#This Row],[Income]], 0)</f>
        <v>0</v>
      </c>
      <c r="BO101" s="10">
        <f ca="1">IF(Table1[[#This Row],[Profession]]="Agriculture", Table1[[#This Row],[Income]], 0)</f>
        <v>0</v>
      </c>
      <c r="BQ101" s="8">
        <f ca="1">IF(Table1[[#This Row],[Value of debts ]]&gt;Table1[[#This Row],[Income]], 1, 0)</f>
        <v>0</v>
      </c>
      <c r="BR101" s="10"/>
      <c r="BT101">
        <f ca="1">IF(Table1[[#This Row],[Net Worth of person]]&gt;$BU$4, Table1[[#This Row],[Age]], 0)</f>
        <v>25</v>
      </c>
    </row>
    <row r="102" spans="1:72" x14ac:dyDescent="0.3">
      <c r="A102">
        <f t="shared" ca="1" si="23"/>
        <v>1</v>
      </c>
      <c r="B102" t="str">
        <f t="shared" ca="1" si="24"/>
        <v>Male</v>
      </c>
      <c r="C102">
        <f t="shared" ca="1" si="25"/>
        <v>45</v>
      </c>
      <c r="D102">
        <f t="shared" ca="1" si="26"/>
        <v>2</v>
      </c>
      <c r="E102" t="str">
        <f t="shared" ca="1" si="27"/>
        <v>Construction</v>
      </c>
      <c r="F102">
        <f t="shared" ca="1" si="28"/>
        <v>5</v>
      </c>
      <c r="G102" t="str">
        <f t="shared" ca="1" si="29"/>
        <v>Other</v>
      </c>
      <c r="H102">
        <f t="shared" ca="1" si="30"/>
        <v>4</v>
      </c>
      <c r="I102">
        <f t="shared" ca="1" si="31"/>
        <v>3</v>
      </c>
      <c r="J102">
        <f t="shared" ca="1" si="32"/>
        <v>64258</v>
      </c>
      <c r="K102">
        <f t="shared" ca="1" si="33"/>
        <v>12</v>
      </c>
      <c r="L102" t="str">
        <f t="shared" ca="1" si="34"/>
        <v>Bihar</v>
      </c>
      <c r="M102">
        <f t="shared" ca="1" si="35"/>
        <v>385548</v>
      </c>
      <c r="N102">
        <f t="shared" ca="1" si="36"/>
        <v>48919.846097809001</v>
      </c>
      <c r="O102">
        <f t="shared" ca="1" si="37"/>
        <v>33915.650130754904</v>
      </c>
      <c r="P102">
        <f t="shared" ca="1" si="38"/>
        <v>21979</v>
      </c>
      <c r="Q102">
        <f t="shared" ca="1" si="39"/>
        <v>68425.694973992897</v>
      </c>
      <c r="R102">
        <f t="shared" ca="1" si="40"/>
        <v>50504.019462232376</v>
      </c>
      <c r="S102">
        <f t="shared" ca="1" si="41"/>
        <v>469967.66959298728</v>
      </c>
      <c r="T102">
        <f t="shared" ca="1" si="42"/>
        <v>139324.54107180191</v>
      </c>
      <c r="U102">
        <f t="shared" ca="1" si="43"/>
        <v>330643.12852118537</v>
      </c>
      <c r="W102">
        <f t="shared" ca="1" si="44"/>
        <v>1</v>
      </c>
      <c r="AA102" s="1">
        <f ca="1">Table1[[#This Row],[Mortgage left]]/Table1[[#This Row],[Value of House]]</f>
        <v>0.12688393169672518</v>
      </c>
      <c r="AB102">
        <f t="shared" ca="1" si="45"/>
        <v>1</v>
      </c>
      <c r="AE102">
        <f ca="1">IF(Table1[[#This Row],[Gender]]="male", 1, 0)</f>
        <v>1</v>
      </c>
      <c r="AF102">
        <f ca="1">IF(Table1[[#This Row],[Gender]]="female", 1, 0)</f>
        <v>0</v>
      </c>
      <c r="AK102" s="8">
        <f ca="1">IF(Table1[[#This Row],[Profession]]="Teaching", 1, 0)</f>
        <v>0</v>
      </c>
      <c r="AL102" s="9">
        <f ca="1">IF(Table1[[#This Row],[Profession]]="Health", 1, 0)</f>
        <v>0</v>
      </c>
      <c r="AM102" s="9">
        <f ca="1">IF(Table1[[#This Row],[Profession]]="Construction", 1, 0)</f>
        <v>1</v>
      </c>
      <c r="AN102" s="9">
        <f ca="1">IF(Table1[[#This Row],[Profession]]="IT", 1, 0)</f>
        <v>0</v>
      </c>
      <c r="AO102" s="9">
        <f ca="1">IF(Table1[[#This Row],[Profession]]="Agriculture", 1, 0)</f>
        <v>0</v>
      </c>
      <c r="AP102" s="10">
        <f ca="1">IF(Table1[[#This Row],[Profession]]="General Work", 1, 0)</f>
        <v>0</v>
      </c>
      <c r="AS102">
        <f ca="1">Table1[[#This Row],[Value of Cars]]/Table1[[#This Row],[Number of Cars ]]</f>
        <v>11305.216710251634</v>
      </c>
      <c r="AU102" s="8">
        <f ca="1">IF(Table1[[#This Row],[State]]="Karnataka", Table1[[#This Row],[Income]], 0)</f>
        <v>0</v>
      </c>
      <c r="AV102" s="9">
        <f ca="1">IF(Table1[[#This Row],[State]]="Gujarat", Table1[[#This Row],[Income]], 0)</f>
        <v>0</v>
      </c>
      <c r="AW102" s="9">
        <f ca="1">IF(Table1[[#This Row],[State]]="Andhra Pradesh", Table1[[#This Row],[Income]], 0)</f>
        <v>0</v>
      </c>
      <c r="AX102" s="9">
        <f ca="1">IF(Table1[[#This Row],[State]]="Telangana", Table1[[#This Row],[Income]], 0)</f>
        <v>0</v>
      </c>
      <c r="AY102" s="9">
        <f ca="1">IF(Table1[[#This Row],[State]]="Madhya Pradesh", Table1[[#This Row],[Income]], 0)</f>
        <v>0</v>
      </c>
      <c r="AZ102" s="9">
        <f ca="1">IF(Table1[[#This Row],[State]]="Maharashtra", Table1[[#This Row],[Income]], 0)</f>
        <v>0</v>
      </c>
      <c r="BA102" s="9">
        <f ca="1">IF(Table1[[#This Row],[State]]="Punjab", Table1[[#This Row],[Income]], 0)</f>
        <v>0</v>
      </c>
      <c r="BB102" s="9">
        <f ca="1">IF(Table1[[#This Row],[State]]="Kerala", Table1[[#This Row],[Income]], 0)</f>
        <v>0</v>
      </c>
      <c r="BC102" s="9">
        <f ca="1">IF(Table1[[#This Row],[State]]="Tamil Nadu", Table1[[#This Row],[Income]], 0)</f>
        <v>0</v>
      </c>
      <c r="BD102" s="9">
        <f ca="1">IF(Table1[[#This Row],[State]]="Rajasthan", Table1[[#This Row],[Income]], 0)</f>
        <v>0</v>
      </c>
      <c r="BE102" s="9">
        <f ca="1">IF(Table1[[#This Row],[State]]="Uttar Pradesh", Table1[[#This Row],[Income]], 0)</f>
        <v>0</v>
      </c>
      <c r="BF102" s="9">
        <f ca="1">IF(Table1[[#This Row],[State]]="Bihar", Table1[[#This Row],[Income]], 0)</f>
        <v>64258</v>
      </c>
      <c r="BG102" s="9">
        <f ca="1">IF(Table1[[#This Row],[State]]="West Bengal", Table1[[#This Row],[Income]], 0)</f>
        <v>0</v>
      </c>
      <c r="BH102" s="10">
        <f ca="1">IF(Table1[[#This Row],[State]]="Goa", Table1[[#This Row],[Income]], 0)</f>
        <v>0</v>
      </c>
      <c r="BJ102" s="8">
        <f ca="1">IF(Table1[[#This Row],[Profession]]="Health", Table1[[#This Row],[Income]], 0)</f>
        <v>0</v>
      </c>
      <c r="BK102" s="9">
        <f ca="1">IF(Table1[[#This Row],[Profession]]="Construction", Table1[[#This Row],[Income]], 0)</f>
        <v>64258</v>
      </c>
      <c r="BL102" s="9">
        <f ca="1">IF(Table1[[#This Row],[Profession]]="Teaching", Table1[[#This Row],[Income]], 0)</f>
        <v>0</v>
      </c>
      <c r="BM102" s="9">
        <f ca="1">IF(Table1[[#This Row],[Profession]]="IT", Table1[[#This Row],[Income]], 0)</f>
        <v>0</v>
      </c>
      <c r="BN102" s="9">
        <f ca="1">IF(Table1[[#This Row],[Profession]]="General Work", Table1[[#This Row],[Income]], 0)</f>
        <v>0</v>
      </c>
      <c r="BO102" s="10">
        <f ca="1">IF(Table1[[#This Row],[Profession]]="Agriculture", Table1[[#This Row],[Income]], 0)</f>
        <v>0</v>
      </c>
      <c r="BQ102" s="8">
        <f ca="1">IF(Table1[[#This Row],[Value of debts ]]&gt;Table1[[#This Row],[Income]], 1, 0)</f>
        <v>1</v>
      </c>
      <c r="BR102" s="10"/>
      <c r="BT102">
        <f ca="1">IF(Table1[[#This Row],[Net Worth of person]]&gt;$BU$4, Table1[[#This Row],[Age]], 0)</f>
        <v>45</v>
      </c>
    </row>
    <row r="103" spans="1:72" x14ac:dyDescent="0.3">
      <c r="A103">
        <f t="shared" ca="1" si="23"/>
        <v>1</v>
      </c>
      <c r="B103" t="str">
        <f t="shared" ca="1" si="24"/>
        <v>Male</v>
      </c>
      <c r="C103">
        <f t="shared" ca="1" si="25"/>
        <v>43</v>
      </c>
      <c r="D103">
        <f t="shared" ca="1" si="26"/>
        <v>3</v>
      </c>
      <c r="E103" t="str">
        <f t="shared" ca="1" si="27"/>
        <v>Teaching</v>
      </c>
      <c r="F103">
        <f t="shared" ca="1" si="28"/>
        <v>3</v>
      </c>
      <c r="G103" t="str">
        <f t="shared" ca="1" si="29"/>
        <v>University</v>
      </c>
      <c r="H103">
        <f t="shared" ca="1" si="30"/>
        <v>1</v>
      </c>
      <c r="I103">
        <f t="shared" ca="1" si="31"/>
        <v>1</v>
      </c>
      <c r="J103">
        <f t="shared" ca="1" si="32"/>
        <v>60084</v>
      </c>
      <c r="K103">
        <f t="shared" ca="1" si="33"/>
        <v>2</v>
      </c>
      <c r="L103" t="str">
        <f t="shared" ca="1" si="34"/>
        <v>Gujarat</v>
      </c>
      <c r="M103">
        <f t="shared" ca="1" si="35"/>
        <v>360504</v>
      </c>
      <c r="N103">
        <f t="shared" ca="1" si="36"/>
        <v>37392.905248002542</v>
      </c>
      <c r="O103">
        <f t="shared" ca="1" si="37"/>
        <v>9766.7708930216031</v>
      </c>
      <c r="P103">
        <f t="shared" ca="1" si="38"/>
        <v>3673</v>
      </c>
      <c r="Q103">
        <f t="shared" ca="1" si="39"/>
        <v>76186.149215118086</v>
      </c>
      <c r="R103">
        <f t="shared" ca="1" si="40"/>
        <v>50692.270159077867</v>
      </c>
      <c r="S103">
        <f t="shared" ca="1" si="41"/>
        <v>420963.04105209949</v>
      </c>
      <c r="T103">
        <f t="shared" ca="1" si="42"/>
        <v>117252.05446312063</v>
      </c>
      <c r="U103">
        <f t="shared" ca="1" si="43"/>
        <v>303710.98658897885</v>
      </c>
      <c r="W103">
        <f t="shared" ca="1" si="44"/>
        <v>1</v>
      </c>
      <c r="AA103" s="1">
        <f ca="1">Table1[[#This Row],[Mortgage left]]/Table1[[#This Row],[Value of House]]</f>
        <v>0.10372396768968595</v>
      </c>
      <c r="AB103">
        <f t="shared" ca="1" si="45"/>
        <v>1</v>
      </c>
      <c r="AE103">
        <f ca="1">IF(Table1[[#This Row],[Gender]]="male", 1, 0)</f>
        <v>1</v>
      </c>
      <c r="AF103">
        <f ca="1">IF(Table1[[#This Row],[Gender]]="female", 1, 0)</f>
        <v>0</v>
      </c>
      <c r="AK103" s="8">
        <f ca="1">IF(Table1[[#This Row],[Profession]]="Teaching", 1, 0)</f>
        <v>1</v>
      </c>
      <c r="AL103" s="9">
        <f ca="1">IF(Table1[[#This Row],[Profession]]="Health", 1, 0)</f>
        <v>0</v>
      </c>
      <c r="AM103" s="9">
        <f ca="1">IF(Table1[[#This Row],[Profession]]="Construction", 1, 0)</f>
        <v>0</v>
      </c>
      <c r="AN103" s="9">
        <f ca="1">IF(Table1[[#This Row],[Profession]]="IT", 1, 0)</f>
        <v>0</v>
      </c>
      <c r="AO103" s="9">
        <f ca="1">IF(Table1[[#This Row],[Profession]]="Agriculture", 1, 0)</f>
        <v>0</v>
      </c>
      <c r="AP103" s="10">
        <f ca="1">IF(Table1[[#This Row],[Profession]]="General Work", 1, 0)</f>
        <v>0</v>
      </c>
      <c r="AS103">
        <f ca="1">Table1[[#This Row],[Value of Cars]]/Table1[[#This Row],[Number of Cars ]]</f>
        <v>9766.7708930216031</v>
      </c>
      <c r="AU103" s="8">
        <f ca="1">IF(Table1[[#This Row],[State]]="Karnataka", Table1[[#This Row],[Income]], 0)</f>
        <v>0</v>
      </c>
      <c r="AV103" s="9">
        <f ca="1">IF(Table1[[#This Row],[State]]="Gujarat", Table1[[#This Row],[Income]], 0)</f>
        <v>60084</v>
      </c>
      <c r="AW103" s="9">
        <f ca="1">IF(Table1[[#This Row],[State]]="Andhra Pradesh", Table1[[#This Row],[Income]], 0)</f>
        <v>0</v>
      </c>
      <c r="AX103" s="9">
        <f ca="1">IF(Table1[[#This Row],[State]]="Telangana", Table1[[#This Row],[Income]], 0)</f>
        <v>0</v>
      </c>
      <c r="AY103" s="9">
        <f ca="1">IF(Table1[[#This Row],[State]]="Madhya Pradesh", Table1[[#This Row],[Income]], 0)</f>
        <v>0</v>
      </c>
      <c r="AZ103" s="9">
        <f ca="1">IF(Table1[[#This Row],[State]]="Maharashtra", Table1[[#This Row],[Income]], 0)</f>
        <v>0</v>
      </c>
      <c r="BA103" s="9">
        <f ca="1">IF(Table1[[#This Row],[State]]="Punjab", Table1[[#This Row],[Income]], 0)</f>
        <v>0</v>
      </c>
      <c r="BB103" s="9">
        <f ca="1">IF(Table1[[#This Row],[State]]="Kerala", Table1[[#This Row],[Income]], 0)</f>
        <v>0</v>
      </c>
      <c r="BC103" s="9">
        <f ca="1">IF(Table1[[#This Row],[State]]="Tamil Nadu", Table1[[#This Row],[Income]], 0)</f>
        <v>0</v>
      </c>
      <c r="BD103" s="9">
        <f ca="1">IF(Table1[[#This Row],[State]]="Rajasthan", Table1[[#This Row],[Income]], 0)</f>
        <v>0</v>
      </c>
      <c r="BE103" s="9">
        <f ca="1">IF(Table1[[#This Row],[State]]="Uttar Pradesh", Table1[[#This Row],[Income]], 0)</f>
        <v>0</v>
      </c>
      <c r="BF103" s="9">
        <f ca="1">IF(Table1[[#This Row],[State]]="Bihar", Table1[[#This Row],[Income]], 0)</f>
        <v>0</v>
      </c>
      <c r="BG103" s="9">
        <f ca="1">IF(Table1[[#This Row],[State]]="West Bengal", Table1[[#This Row],[Income]], 0)</f>
        <v>0</v>
      </c>
      <c r="BH103" s="10">
        <f ca="1">IF(Table1[[#This Row],[State]]="Goa", Table1[[#This Row],[Income]], 0)</f>
        <v>0</v>
      </c>
      <c r="BJ103" s="8">
        <f ca="1">IF(Table1[[#This Row],[Profession]]="Health", Table1[[#This Row],[Income]], 0)</f>
        <v>0</v>
      </c>
      <c r="BK103" s="9">
        <f ca="1">IF(Table1[[#This Row],[Profession]]="Construction", Table1[[#This Row],[Income]], 0)</f>
        <v>0</v>
      </c>
      <c r="BL103" s="9">
        <f ca="1">IF(Table1[[#This Row],[Profession]]="Teaching", Table1[[#This Row],[Income]], 0)</f>
        <v>60084</v>
      </c>
      <c r="BM103" s="9">
        <f ca="1">IF(Table1[[#This Row],[Profession]]="IT", Table1[[#This Row],[Income]], 0)</f>
        <v>0</v>
      </c>
      <c r="BN103" s="9">
        <f ca="1">IF(Table1[[#This Row],[Profession]]="General Work", Table1[[#This Row],[Income]], 0)</f>
        <v>0</v>
      </c>
      <c r="BO103" s="10">
        <f ca="1">IF(Table1[[#This Row],[Profession]]="Agriculture", Table1[[#This Row],[Income]], 0)</f>
        <v>0</v>
      </c>
      <c r="BQ103" s="8">
        <f ca="1">IF(Table1[[#This Row],[Value of debts ]]&gt;Table1[[#This Row],[Income]], 1, 0)</f>
        <v>1</v>
      </c>
      <c r="BR103" s="10"/>
      <c r="BT103">
        <f ca="1">IF(Table1[[#This Row],[Net Worth of person]]&gt;$BU$4, Table1[[#This Row],[Age]], 0)</f>
        <v>43</v>
      </c>
    </row>
    <row r="104" spans="1:72" x14ac:dyDescent="0.3">
      <c r="A104">
        <f t="shared" ca="1" si="23"/>
        <v>1</v>
      </c>
      <c r="B104" t="str">
        <f t="shared" ca="1" si="24"/>
        <v>Male</v>
      </c>
      <c r="C104">
        <f t="shared" ca="1" si="25"/>
        <v>26</v>
      </c>
      <c r="D104">
        <f t="shared" ca="1" si="26"/>
        <v>4</v>
      </c>
      <c r="E104" t="str">
        <f t="shared" ca="1" si="27"/>
        <v>IT</v>
      </c>
      <c r="F104">
        <f t="shared" ca="1" si="28"/>
        <v>4</v>
      </c>
      <c r="G104" t="str">
        <f t="shared" ca="1" si="29"/>
        <v>Technical</v>
      </c>
      <c r="H104">
        <f t="shared" ca="1" si="30"/>
        <v>0</v>
      </c>
      <c r="I104">
        <f t="shared" ca="1" si="31"/>
        <v>1</v>
      </c>
      <c r="J104">
        <f t="shared" ca="1" si="32"/>
        <v>86893</v>
      </c>
      <c r="K104">
        <f t="shared" ca="1" si="33"/>
        <v>14</v>
      </c>
      <c r="L104" t="str">
        <f t="shared" ca="1" si="34"/>
        <v>Goa</v>
      </c>
      <c r="M104">
        <f t="shared" ca="1" si="35"/>
        <v>347572</v>
      </c>
      <c r="N104">
        <f t="shared" ca="1" si="36"/>
        <v>286776.41737769288</v>
      </c>
      <c r="O104">
        <f t="shared" ca="1" si="37"/>
        <v>72696.86544566766</v>
      </c>
      <c r="P104">
        <f t="shared" ca="1" si="38"/>
        <v>832</v>
      </c>
      <c r="Q104">
        <f t="shared" ca="1" si="39"/>
        <v>14632.220346572392</v>
      </c>
      <c r="R104">
        <f t="shared" ca="1" si="40"/>
        <v>58103.997435681733</v>
      </c>
      <c r="S104">
        <f t="shared" ca="1" si="41"/>
        <v>478372.8628813494</v>
      </c>
      <c r="T104">
        <f t="shared" ca="1" si="42"/>
        <v>302240.63772426528</v>
      </c>
      <c r="U104">
        <f t="shared" ca="1" si="43"/>
        <v>176132.22515708412</v>
      </c>
      <c r="W104">
        <f t="shared" ca="1" si="44"/>
        <v>1</v>
      </c>
      <c r="AA104" s="1">
        <f ca="1">Table1[[#This Row],[Mortgage left]]/Table1[[#This Row],[Value of House]]</f>
        <v>0.82508492449821302</v>
      </c>
      <c r="AB104">
        <f t="shared" ca="1" si="45"/>
        <v>0</v>
      </c>
      <c r="AE104">
        <f ca="1">IF(Table1[[#This Row],[Gender]]="male", 1, 0)</f>
        <v>1</v>
      </c>
      <c r="AF104">
        <f ca="1">IF(Table1[[#This Row],[Gender]]="female", 1, 0)</f>
        <v>0</v>
      </c>
      <c r="AK104" s="8">
        <f ca="1">IF(Table1[[#This Row],[Profession]]="Teaching", 1, 0)</f>
        <v>0</v>
      </c>
      <c r="AL104" s="9">
        <f ca="1">IF(Table1[[#This Row],[Profession]]="Health", 1, 0)</f>
        <v>0</v>
      </c>
      <c r="AM104" s="9">
        <f ca="1">IF(Table1[[#This Row],[Profession]]="Construction", 1, 0)</f>
        <v>0</v>
      </c>
      <c r="AN104" s="9">
        <f ca="1">IF(Table1[[#This Row],[Profession]]="IT", 1, 0)</f>
        <v>1</v>
      </c>
      <c r="AO104" s="9">
        <f ca="1">IF(Table1[[#This Row],[Profession]]="Agriculture", 1, 0)</f>
        <v>0</v>
      </c>
      <c r="AP104" s="10">
        <f ca="1">IF(Table1[[#This Row],[Profession]]="General Work", 1, 0)</f>
        <v>0</v>
      </c>
      <c r="AS104">
        <f ca="1">Table1[[#This Row],[Value of Cars]]/Table1[[#This Row],[Number of Cars ]]</f>
        <v>72696.86544566766</v>
      </c>
      <c r="AU104" s="8">
        <f ca="1">IF(Table1[[#This Row],[State]]="Karnataka", Table1[[#This Row],[Income]], 0)</f>
        <v>0</v>
      </c>
      <c r="AV104" s="9">
        <f ca="1">IF(Table1[[#This Row],[State]]="Gujarat", Table1[[#This Row],[Income]], 0)</f>
        <v>0</v>
      </c>
      <c r="AW104" s="9">
        <f ca="1">IF(Table1[[#This Row],[State]]="Andhra Pradesh", Table1[[#This Row],[Income]], 0)</f>
        <v>0</v>
      </c>
      <c r="AX104" s="9">
        <f ca="1">IF(Table1[[#This Row],[State]]="Telangana", Table1[[#This Row],[Income]], 0)</f>
        <v>0</v>
      </c>
      <c r="AY104" s="9">
        <f ca="1">IF(Table1[[#This Row],[State]]="Madhya Pradesh", Table1[[#This Row],[Income]], 0)</f>
        <v>0</v>
      </c>
      <c r="AZ104" s="9">
        <f ca="1">IF(Table1[[#This Row],[State]]="Maharashtra", Table1[[#This Row],[Income]], 0)</f>
        <v>0</v>
      </c>
      <c r="BA104" s="9">
        <f ca="1">IF(Table1[[#This Row],[State]]="Punjab", Table1[[#This Row],[Income]], 0)</f>
        <v>0</v>
      </c>
      <c r="BB104" s="9">
        <f ca="1">IF(Table1[[#This Row],[State]]="Kerala", Table1[[#This Row],[Income]], 0)</f>
        <v>0</v>
      </c>
      <c r="BC104" s="9">
        <f ca="1">IF(Table1[[#This Row],[State]]="Tamil Nadu", Table1[[#This Row],[Income]], 0)</f>
        <v>0</v>
      </c>
      <c r="BD104" s="9">
        <f ca="1">IF(Table1[[#This Row],[State]]="Rajasthan", Table1[[#This Row],[Income]], 0)</f>
        <v>0</v>
      </c>
      <c r="BE104" s="9">
        <f ca="1">IF(Table1[[#This Row],[State]]="Uttar Pradesh", Table1[[#This Row],[Income]], 0)</f>
        <v>0</v>
      </c>
      <c r="BF104" s="9">
        <f ca="1">IF(Table1[[#This Row],[State]]="Bihar", Table1[[#This Row],[Income]], 0)</f>
        <v>0</v>
      </c>
      <c r="BG104" s="9">
        <f ca="1">IF(Table1[[#This Row],[State]]="West Bengal", Table1[[#This Row],[Income]], 0)</f>
        <v>0</v>
      </c>
      <c r="BH104" s="10">
        <f ca="1">IF(Table1[[#This Row],[State]]="Goa", Table1[[#This Row],[Income]], 0)</f>
        <v>86893</v>
      </c>
      <c r="BJ104" s="8">
        <f ca="1">IF(Table1[[#This Row],[Profession]]="Health", Table1[[#This Row],[Income]], 0)</f>
        <v>0</v>
      </c>
      <c r="BK104" s="9">
        <f ca="1">IF(Table1[[#This Row],[Profession]]="Construction", Table1[[#This Row],[Income]], 0)</f>
        <v>0</v>
      </c>
      <c r="BL104" s="9">
        <f ca="1">IF(Table1[[#This Row],[Profession]]="Teaching", Table1[[#This Row],[Income]], 0)</f>
        <v>0</v>
      </c>
      <c r="BM104" s="9">
        <f ca="1">IF(Table1[[#This Row],[Profession]]="IT", Table1[[#This Row],[Income]], 0)</f>
        <v>86893</v>
      </c>
      <c r="BN104" s="9">
        <f ca="1">IF(Table1[[#This Row],[Profession]]="General Work", Table1[[#This Row],[Income]], 0)</f>
        <v>0</v>
      </c>
      <c r="BO104" s="10">
        <f ca="1">IF(Table1[[#This Row],[Profession]]="Agriculture", Table1[[#This Row],[Income]], 0)</f>
        <v>0</v>
      </c>
      <c r="BQ104" s="8">
        <f ca="1">IF(Table1[[#This Row],[Value of debts ]]&gt;Table1[[#This Row],[Income]], 1, 0)</f>
        <v>1</v>
      </c>
      <c r="BR104" s="10"/>
      <c r="BT104">
        <f ca="1">IF(Table1[[#This Row],[Net Worth of person]]&gt;$BU$4, Table1[[#This Row],[Age]], 0)</f>
        <v>26</v>
      </c>
    </row>
    <row r="105" spans="1:72" x14ac:dyDescent="0.3">
      <c r="A105">
        <f t="shared" ca="1" si="23"/>
        <v>1</v>
      </c>
      <c r="B105" t="str">
        <f t="shared" ca="1" si="24"/>
        <v>Male</v>
      </c>
      <c r="C105">
        <f t="shared" ca="1" si="25"/>
        <v>41</v>
      </c>
      <c r="D105">
        <f t="shared" ca="1" si="26"/>
        <v>1</v>
      </c>
      <c r="E105" t="str">
        <f t="shared" ca="1" si="27"/>
        <v>Health</v>
      </c>
      <c r="F105">
        <f t="shared" ca="1" si="28"/>
        <v>3</v>
      </c>
      <c r="G105" t="str">
        <f t="shared" ca="1" si="29"/>
        <v>University</v>
      </c>
      <c r="H105">
        <f t="shared" ca="1" si="30"/>
        <v>3</v>
      </c>
      <c r="I105">
        <f t="shared" ca="1" si="31"/>
        <v>1</v>
      </c>
      <c r="J105">
        <f t="shared" ca="1" si="32"/>
        <v>71772</v>
      </c>
      <c r="K105">
        <f t="shared" ca="1" si="33"/>
        <v>13</v>
      </c>
      <c r="L105" t="str">
        <f t="shared" ca="1" si="34"/>
        <v>West Bengal</v>
      </c>
      <c r="M105">
        <f t="shared" ca="1" si="35"/>
        <v>287088</v>
      </c>
      <c r="N105">
        <f t="shared" ca="1" si="36"/>
        <v>106986.1266193581</v>
      </c>
      <c r="O105">
        <f t="shared" ca="1" si="37"/>
        <v>44491.298280033901</v>
      </c>
      <c r="P105">
        <f t="shared" ca="1" si="38"/>
        <v>16077</v>
      </c>
      <c r="Q105">
        <f t="shared" ca="1" si="39"/>
        <v>35299.100812946723</v>
      </c>
      <c r="R105">
        <f t="shared" ca="1" si="40"/>
        <v>67111.574227377147</v>
      </c>
      <c r="S105">
        <f t="shared" ca="1" si="41"/>
        <v>398690.87250741106</v>
      </c>
      <c r="T105">
        <f t="shared" ca="1" si="42"/>
        <v>158362.22743230482</v>
      </c>
      <c r="U105">
        <f t="shared" ca="1" si="43"/>
        <v>240328.64507510624</v>
      </c>
      <c r="W105">
        <f t="shared" ca="1" si="44"/>
        <v>1</v>
      </c>
      <c r="AA105" s="1">
        <f ca="1">Table1[[#This Row],[Mortgage left]]/Table1[[#This Row],[Value of House]]</f>
        <v>0.37265969535249854</v>
      </c>
      <c r="AB105">
        <f t="shared" ca="1" si="45"/>
        <v>1</v>
      </c>
      <c r="AE105">
        <f ca="1">IF(Table1[[#This Row],[Gender]]="male", 1, 0)</f>
        <v>1</v>
      </c>
      <c r="AF105">
        <f ca="1">IF(Table1[[#This Row],[Gender]]="female", 1, 0)</f>
        <v>0</v>
      </c>
      <c r="AK105" s="8">
        <f ca="1">IF(Table1[[#This Row],[Profession]]="Teaching", 1, 0)</f>
        <v>0</v>
      </c>
      <c r="AL105" s="9">
        <f ca="1">IF(Table1[[#This Row],[Profession]]="Health", 1, 0)</f>
        <v>1</v>
      </c>
      <c r="AM105" s="9">
        <f ca="1">IF(Table1[[#This Row],[Profession]]="Construction", 1, 0)</f>
        <v>0</v>
      </c>
      <c r="AN105" s="9">
        <f ca="1">IF(Table1[[#This Row],[Profession]]="IT", 1, 0)</f>
        <v>0</v>
      </c>
      <c r="AO105" s="9">
        <f ca="1">IF(Table1[[#This Row],[Profession]]="Agriculture", 1, 0)</f>
        <v>0</v>
      </c>
      <c r="AP105" s="10">
        <f ca="1">IF(Table1[[#This Row],[Profession]]="General Work", 1, 0)</f>
        <v>0</v>
      </c>
      <c r="AS105">
        <f ca="1">Table1[[#This Row],[Value of Cars]]/Table1[[#This Row],[Number of Cars ]]</f>
        <v>44491.298280033901</v>
      </c>
      <c r="AU105" s="8">
        <f ca="1">IF(Table1[[#This Row],[State]]="Karnataka", Table1[[#This Row],[Income]], 0)</f>
        <v>0</v>
      </c>
      <c r="AV105" s="9">
        <f ca="1">IF(Table1[[#This Row],[State]]="Gujarat", Table1[[#This Row],[Income]], 0)</f>
        <v>0</v>
      </c>
      <c r="AW105" s="9">
        <f ca="1">IF(Table1[[#This Row],[State]]="Andhra Pradesh", Table1[[#This Row],[Income]], 0)</f>
        <v>0</v>
      </c>
      <c r="AX105" s="9">
        <f ca="1">IF(Table1[[#This Row],[State]]="Telangana", Table1[[#This Row],[Income]], 0)</f>
        <v>0</v>
      </c>
      <c r="AY105" s="9">
        <f ca="1">IF(Table1[[#This Row],[State]]="Madhya Pradesh", Table1[[#This Row],[Income]], 0)</f>
        <v>0</v>
      </c>
      <c r="AZ105" s="9">
        <f ca="1">IF(Table1[[#This Row],[State]]="Maharashtra", Table1[[#This Row],[Income]], 0)</f>
        <v>0</v>
      </c>
      <c r="BA105" s="9">
        <f ca="1">IF(Table1[[#This Row],[State]]="Punjab", Table1[[#This Row],[Income]], 0)</f>
        <v>0</v>
      </c>
      <c r="BB105" s="9">
        <f ca="1">IF(Table1[[#This Row],[State]]="Kerala", Table1[[#This Row],[Income]], 0)</f>
        <v>0</v>
      </c>
      <c r="BC105" s="9">
        <f ca="1">IF(Table1[[#This Row],[State]]="Tamil Nadu", Table1[[#This Row],[Income]], 0)</f>
        <v>0</v>
      </c>
      <c r="BD105" s="9">
        <f ca="1">IF(Table1[[#This Row],[State]]="Rajasthan", Table1[[#This Row],[Income]], 0)</f>
        <v>0</v>
      </c>
      <c r="BE105" s="9">
        <f ca="1">IF(Table1[[#This Row],[State]]="Uttar Pradesh", Table1[[#This Row],[Income]], 0)</f>
        <v>0</v>
      </c>
      <c r="BF105" s="9">
        <f ca="1">IF(Table1[[#This Row],[State]]="Bihar", Table1[[#This Row],[Income]], 0)</f>
        <v>0</v>
      </c>
      <c r="BG105" s="9">
        <f ca="1">IF(Table1[[#This Row],[State]]="West Bengal", Table1[[#This Row],[Income]], 0)</f>
        <v>71772</v>
      </c>
      <c r="BH105" s="10">
        <f ca="1">IF(Table1[[#This Row],[State]]="Goa", Table1[[#This Row],[Income]], 0)</f>
        <v>0</v>
      </c>
      <c r="BJ105" s="8">
        <f ca="1">IF(Table1[[#This Row],[Profession]]="Health", Table1[[#This Row],[Income]], 0)</f>
        <v>71772</v>
      </c>
      <c r="BK105" s="9">
        <f ca="1">IF(Table1[[#This Row],[Profession]]="Construction", Table1[[#This Row],[Income]], 0)</f>
        <v>0</v>
      </c>
      <c r="BL105" s="9">
        <f ca="1">IF(Table1[[#This Row],[Profession]]="Teaching", Table1[[#This Row],[Income]], 0)</f>
        <v>0</v>
      </c>
      <c r="BM105" s="9">
        <f ca="1">IF(Table1[[#This Row],[Profession]]="IT", Table1[[#This Row],[Income]], 0)</f>
        <v>0</v>
      </c>
      <c r="BN105" s="9">
        <f ca="1">IF(Table1[[#This Row],[Profession]]="General Work", Table1[[#This Row],[Income]], 0)</f>
        <v>0</v>
      </c>
      <c r="BO105" s="10">
        <f ca="1">IF(Table1[[#This Row],[Profession]]="Agriculture", Table1[[#This Row],[Income]], 0)</f>
        <v>0</v>
      </c>
      <c r="BQ105" s="8">
        <f ca="1">IF(Table1[[#This Row],[Value of debts ]]&gt;Table1[[#This Row],[Income]], 1, 0)</f>
        <v>1</v>
      </c>
      <c r="BR105" s="10"/>
      <c r="BT105">
        <f ca="1">IF(Table1[[#This Row],[Net Worth of person]]&gt;$BU$4, Table1[[#This Row],[Age]], 0)</f>
        <v>41</v>
      </c>
    </row>
    <row r="106" spans="1:72" x14ac:dyDescent="0.3">
      <c r="A106">
        <f t="shared" ca="1" si="23"/>
        <v>2</v>
      </c>
      <c r="B106" t="str">
        <f t="shared" ca="1" si="24"/>
        <v>Female</v>
      </c>
      <c r="C106">
        <f t="shared" ca="1" si="25"/>
        <v>30</v>
      </c>
      <c r="D106">
        <f t="shared" ca="1" si="26"/>
        <v>6</v>
      </c>
      <c r="E106" t="str">
        <f t="shared" ca="1" si="27"/>
        <v>Agriculture</v>
      </c>
      <c r="F106">
        <f t="shared" ca="1" si="28"/>
        <v>3</v>
      </c>
      <c r="G106" t="str">
        <f t="shared" ca="1" si="29"/>
        <v>University</v>
      </c>
      <c r="H106">
        <f t="shared" ca="1" si="30"/>
        <v>0</v>
      </c>
      <c r="I106">
        <f t="shared" ca="1" si="31"/>
        <v>2</v>
      </c>
      <c r="J106">
        <f t="shared" ca="1" si="32"/>
        <v>78595</v>
      </c>
      <c r="K106">
        <f t="shared" ca="1" si="33"/>
        <v>7</v>
      </c>
      <c r="L106" t="str">
        <f t="shared" ca="1" si="34"/>
        <v>Punjab</v>
      </c>
      <c r="M106">
        <f t="shared" ca="1" si="35"/>
        <v>235785</v>
      </c>
      <c r="N106">
        <f t="shared" ca="1" si="36"/>
        <v>51223.021065275432</v>
      </c>
      <c r="O106">
        <f t="shared" ca="1" si="37"/>
        <v>9277.2450204217876</v>
      </c>
      <c r="P106">
        <f t="shared" ca="1" si="38"/>
        <v>4391</v>
      </c>
      <c r="Q106">
        <f t="shared" ca="1" si="39"/>
        <v>33448.349723070474</v>
      </c>
      <c r="R106">
        <f t="shared" ca="1" si="40"/>
        <v>28174.693451687072</v>
      </c>
      <c r="S106">
        <f t="shared" ca="1" si="41"/>
        <v>273236.93847210886</v>
      </c>
      <c r="T106">
        <f t="shared" ca="1" si="42"/>
        <v>89062.370788345899</v>
      </c>
      <c r="U106">
        <f t="shared" ca="1" si="43"/>
        <v>184174.56768376296</v>
      </c>
      <c r="W106">
        <f t="shared" ca="1" si="44"/>
        <v>1</v>
      </c>
      <c r="AA106" s="1">
        <f ca="1">Table1[[#This Row],[Mortgage left]]/Table1[[#This Row],[Value of House]]</f>
        <v>0.21724461295364605</v>
      </c>
      <c r="AB106">
        <f t="shared" ca="1" si="45"/>
        <v>1</v>
      </c>
      <c r="AE106">
        <f ca="1">IF(Table1[[#This Row],[Gender]]="male", 1, 0)</f>
        <v>0</v>
      </c>
      <c r="AF106">
        <f ca="1">IF(Table1[[#This Row],[Gender]]="female", 1, 0)</f>
        <v>1</v>
      </c>
      <c r="AK106" s="8">
        <f ca="1">IF(Table1[[#This Row],[Profession]]="Teaching", 1, 0)</f>
        <v>0</v>
      </c>
      <c r="AL106" s="9">
        <f ca="1">IF(Table1[[#This Row],[Profession]]="Health", 1, 0)</f>
        <v>0</v>
      </c>
      <c r="AM106" s="9">
        <f ca="1">IF(Table1[[#This Row],[Profession]]="Construction", 1, 0)</f>
        <v>0</v>
      </c>
      <c r="AN106" s="9">
        <f ca="1">IF(Table1[[#This Row],[Profession]]="IT", 1, 0)</f>
        <v>0</v>
      </c>
      <c r="AO106" s="9">
        <f ca="1">IF(Table1[[#This Row],[Profession]]="Agriculture", 1, 0)</f>
        <v>1</v>
      </c>
      <c r="AP106" s="10">
        <f ca="1">IF(Table1[[#This Row],[Profession]]="General Work", 1, 0)</f>
        <v>0</v>
      </c>
      <c r="AS106">
        <f ca="1">Table1[[#This Row],[Value of Cars]]/Table1[[#This Row],[Number of Cars ]]</f>
        <v>4638.6225102108938</v>
      </c>
      <c r="AU106" s="8">
        <f ca="1">IF(Table1[[#This Row],[State]]="Karnataka", Table1[[#This Row],[Income]], 0)</f>
        <v>0</v>
      </c>
      <c r="AV106" s="9">
        <f ca="1">IF(Table1[[#This Row],[State]]="Gujarat", Table1[[#This Row],[Income]], 0)</f>
        <v>0</v>
      </c>
      <c r="AW106" s="9">
        <f ca="1">IF(Table1[[#This Row],[State]]="Andhra Pradesh", Table1[[#This Row],[Income]], 0)</f>
        <v>0</v>
      </c>
      <c r="AX106" s="9">
        <f ca="1">IF(Table1[[#This Row],[State]]="Telangana", Table1[[#This Row],[Income]], 0)</f>
        <v>0</v>
      </c>
      <c r="AY106" s="9">
        <f ca="1">IF(Table1[[#This Row],[State]]="Madhya Pradesh", Table1[[#This Row],[Income]], 0)</f>
        <v>0</v>
      </c>
      <c r="AZ106" s="9">
        <f ca="1">IF(Table1[[#This Row],[State]]="Maharashtra", Table1[[#This Row],[Income]], 0)</f>
        <v>0</v>
      </c>
      <c r="BA106" s="9">
        <f ca="1">IF(Table1[[#This Row],[State]]="Punjab", Table1[[#This Row],[Income]], 0)</f>
        <v>78595</v>
      </c>
      <c r="BB106" s="9">
        <f ca="1">IF(Table1[[#This Row],[State]]="Kerala", Table1[[#This Row],[Income]], 0)</f>
        <v>0</v>
      </c>
      <c r="BC106" s="9">
        <f ca="1">IF(Table1[[#This Row],[State]]="Tamil Nadu", Table1[[#This Row],[Income]], 0)</f>
        <v>0</v>
      </c>
      <c r="BD106" s="9">
        <f ca="1">IF(Table1[[#This Row],[State]]="Rajasthan", Table1[[#This Row],[Income]], 0)</f>
        <v>0</v>
      </c>
      <c r="BE106" s="9">
        <f ca="1">IF(Table1[[#This Row],[State]]="Uttar Pradesh", Table1[[#This Row],[Income]], 0)</f>
        <v>0</v>
      </c>
      <c r="BF106" s="9">
        <f ca="1">IF(Table1[[#This Row],[State]]="Bihar", Table1[[#This Row],[Income]], 0)</f>
        <v>0</v>
      </c>
      <c r="BG106" s="9">
        <f ca="1">IF(Table1[[#This Row],[State]]="West Bengal", Table1[[#This Row],[Income]], 0)</f>
        <v>0</v>
      </c>
      <c r="BH106" s="10">
        <f ca="1">IF(Table1[[#This Row],[State]]="Goa", Table1[[#This Row],[Income]], 0)</f>
        <v>0</v>
      </c>
      <c r="BJ106" s="8">
        <f ca="1">IF(Table1[[#This Row],[Profession]]="Health", Table1[[#This Row],[Income]], 0)</f>
        <v>0</v>
      </c>
      <c r="BK106" s="9">
        <f ca="1">IF(Table1[[#This Row],[Profession]]="Construction", Table1[[#This Row],[Income]], 0)</f>
        <v>0</v>
      </c>
      <c r="BL106" s="9">
        <f ca="1">IF(Table1[[#This Row],[Profession]]="Teaching", Table1[[#This Row],[Income]], 0)</f>
        <v>0</v>
      </c>
      <c r="BM106" s="9">
        <f ca="1">IF(Table1[[#This Row],[Profession]]="IT", Table1[[#This Row],[Income]], 0)</f>
        <v>0</v>
      </c>
      <c r="BN106" s="9">
        <f ca="1">IF(Table1[[#This Row],[Profession]]="General Work", Table1[[#This Row],[Income]], 0)</f>
        <v>0</v>
      </c>
      <c r="BO106" s="10">
        <f ca="1">IF(Table1[[#This Row],[Profession]]="Agriculture", Table1[[#This Row],[Income]], 0)</f>
        <v>78595</v>
      </c>
      <c r="BQ106" s="8">
        <f ca="1">IF(Table1[[#This Row],[Value of debts ]]&gt;Table1[[#This Row],[Income]], 1, 0)</f>
        <v>1</v>
      </c>
      <c r="BR106" s="10"/>
      <c r="BT106">
        <f ca="1">IF(Table1[[#This Row],[Net Worth of person]]&gt;$BU$4, Table1[[#This Row],[Age]], 0)</f>
        <v>30</v>
      </c>
    </row>
    <row r="107" spans="1:72" x14ac:dyDescent="0.3">
      <c r="A107">
        <f t="shared" ca="1" si="23"/>
        <v>1</v>
      </c>
      <c r="B107" t="str">
        <f t="shared" ca="1" si="24"/>
        <v>Male</v>
      </c>
      <c r="C107">
        <f t="shared" ca="1" si="25"/>
        <v>42</v>
      </c>
      <c r="D107">
        <f t="shared" ca="1" si="26"/>
        <v>4</v>
      </c>
      <c r="E107" t="str">
        <f t="shared" ca="1" si="27"/>
        <v>IT</v>
      </c>
      <c r="F107">
        <f t="shared" ca="1" si="28"/>
        <v>4</v>
      </c>
      <c r="G107" t="str">
        <f t="shared" ca="1" si="29"/>
        <v>Technical</v>
      </c>
      <c r="H107">
        <f t="shared" ca="1" si="30"/>
        <v>4</v>
      </c>
      <c r="I107">
        <f t="shared" ca="1" si="31"/>
        <v>3</v>
      </c>
      <c r="J107">
        <f t="shared" ca="1" si="32"/>
        <v>26933</v>
      </c>
      <c r="K107">
        <f t="shared" ca="1" si="33"/>
        <v>13</v>
      </c>
      <c r="L107" t="str">
        <f t="shared" ca="1" si="34"/>
        <v>West Bengal</v>
      </c>
      <c r="M107">
        <f t="shared" ca="1" si="35"/>
        <v>80799</v>
      </c>
      <c r="N107">
        <f t="shared" ca="1" si="36"/>
        <v>8623.6736528953788</v>
      </c>
      <c r="O107">
        <f t="shared" ca="1" si="37"/>
        <v>61800.302790080263</v>
      </c>
      <c r="P107">
        <f t="shared" ca="1" si="38"/>
        <v>46673</v>
      </c>
      <c r="Q107">
        <f t="shared" ca="1" si="39"/>
        <v>42011.921551721389</v>
      </c>
      <c r="R107">
        <f t="shared" ca="1" si="40"/>
        <v>21261.221692181618</v>
      </c>
      <c r="S107">
        <f t="shared" ca="1" si="41"/>
        <v>163860.52448226188</v>
      </c>
      <c r="T107">
        <f t="shared" ca="1" si="42"/>
        <v>97308.595204616766</v>
      </c>
      <c r="U107">
        <f t="shared" ca="1" si="43"/>
        <v>66551.929277645118</v>
      </c>
      <c r="W107">
        <f t="shared" ca="1" si="44"/>
        <v>1</v>
      </c>
      <c r="AA107" s="1">
        <f ca="1">Table1[[#This Row],[Mortgage left]]/Table1[[#This Row],[Value of House]]</f>
        <v>0.10672995523329966</v>
      </c>
      <c r="AB107">
        <f t="shared" ca="1" si="45"/>
        <v>1</v>
      </c>
      <c r="AE107">
        <f ca="1">IF(Table1[[#This Row],[Gender]]="male", 1, 0)</f>
        <v>1</v>
      </c>
      <c r="AF107">
        <f ca="1">IF(Table1[[#This Row],[Gender]]="female", 1, 0)</f>
        <v>0</v>
      </c>
      <c r="AK107" s="8">
        <f ca="1">IF(Table1[[#This Row],[Profession]]="Teaching", 1, 0)</f>
        <v>0</v>
      </c>
      <c r="AL107" s="9">
        <f ca="1">IF(Table1[[#This Row],[Profession]]="Health", 1, 0)</f>
        <v>0</v>
      </c>
      <c r="AM107" s="9">
        <f ca="1">IF(Table1[[#This Row],[Profession]]="Construction", 1, 0)</f>
        <v>0</v>
      </c>
      <c r="AN107" s="9">
        <f ca="1">IF(Table1[[#This Row],[Profession]]="IT", 1, 0)</f>
        <v>1</v>
      </c>
      <c r="AO107" s="9">
        <f ca="1">IF(Table1[[#This Row],[Profession]]="Agriculture", 1, 0)</f>
        <v>0</v>
      </c>
      <c r="AP107" s="10">
        <f ca="1">IF(Table1[[#This Row],[Profession]]="General Work", 1, 0)</f>
        <v>0</v>
      </c>
      <c r="AS107">
        <f ca="1">Table1[[#This Row],[Value of Cars]]/Table1[[#This Row],[Number of Cars ]]</f>
        <v>20600.100930026754</v>
      </c>
      <c r="AU107" s="8">
        <f ca="1">IF(Table1[[#This Row],[State]]="Karnataka", Table1[[#This Row],[Income]], 0)</f>
        <v>0</v>
      </c>
      <c r="AV107" s="9">
        <f ca="1">IF(Table1[[#This Row],[State]]="Gujarat", Table1[[#This Row],[Income]], 0)</f>
        <v>0</v>
      </c>
      <c r="AW107" s="9">
        <f ca="1">IF(Table1[[#This Row],[State]]="Andhra Pradesh", Table1[[#This Row],[Income]], 0)</f>
        <v>0</v>
      </c>
      <c r="AX107" s="9">
        <f ca="1">IF(Table1[[#This Row],[State]]="Telangana", Table1[[#This Row],[Income]], 0)</f>
        <v>0</v>
      </c>
      <c r="AY107" s="9">
        <f ca="1">IF(Table1[[#This Row],[State]]="Madhya Pradesh", Table1[[#This Row],[Income]], 0)</f>
        <v>0</v>
      </c>
      <c r="AZ107" s="9">
        <f ca="1">IF(Table1[[#This Row],[State]]="Maharashtra", Table1[[#This Row],[Income]], 0)</f>
        <v>0</v>
      </c>
      <c r="BA107" s="9">
        <f ca="1">IF(Table1[[#This Row],[State]]="Punjab", Table1[[#This Row],[Income]], 0)</f>
        <v>0</v>
      </c>
      <c r="BB107" s="9">
        <f ca="1">IF(Table1[[#This Row],[State]]="Kerala", Table1[[#This Row],[Income]], 0)</f>
        <v>0</v>
      </c>
      <c r="BC107" s="9">
        <f ca="1">IF(Table1[[#This Row],[State]]="Tamil Nadu", Table1[[#This Row],[Income]], 0)</f>
        <v>0</v>
      </c>
      <c r="BD107" s="9">
        <f ca="1">IF(Table1[[#This Row],[State]]="Rajasthan", Table1[[#This Row],[Income]], 0)</f>
        <v>0</v>
      </c>
      <c r="BE107" s="9">
        <f ca="1">IF(Table1[[#This Row],[State]]="Uttar Pradesh", Table1[[#This Row],[Income]], 0)</f>
        <v>0</v>
      </c>
      <c r="BF107" s="9">
        <f ca="1">IF(Table1[[#This Row],[State]]="Bihar", Table1[[#This Row],[Income]], 0)</f>
        <v>0</v>
      </c>
      <c r="BG107" s="9">
        <f ca="1">IF(Table1[[#This Row],[State]]="West Bengal", Table1[[#This Row],[Income]], 0)</f>
        <v>26933</v>
      </c>
      <c r="BH107" s="10">
        <f ca="1">IF(Table1[[#This Row],[State]]="Goa", Table1[[#This Row],[Income]], 0)</f>
        <v>0</v>
      </c>
      <c r="BJ107" s="8">
        <f ca="1">IF(Table1[[#This Row],[Profession]]="Health", Table1[[#This Row],[Income]], 0)</f>
        <v>0</v>
      </c>
      <c r="BK107" s="9">
        <f ca="1">IF(Table1[[#This Row],[Profession]]="Construction", Table1[[#This Row],[Income]], 0)</f>
        <v>0</v>
      </c>
      <c r="BL107" s="9">
        <f ca="1">IF(Table1[[#This Row],[Profession]]="Teaching", Table1[[#This Row],[Income]], 0)</f>
        <v>0</v>
      </c>
      <c r="BM107" s="9">
        <f ca="1">IF(Table1[[#This Row],[Profession]]="IT", Table1[[#This Row],[Income]], 0)</f>
        <v>26933</v>
      </c>
      <c r="BN107" s="9">
        <f ca="1">IF(Table1[[#This Row],[Profession]]="General Work", Table1[[#This Row],[Income]], 0)</f>
        <v>0</v>
      </c>
      <c r="BO107" s="10">
        <f ca="1">IF(Table1[[#This Row],[Profession]]="Agriculture", Table1[[#This Row],[Income]], 0)</f>
        <v>0</v>
      </c>
      <c r="BQ107" s="8">
        <f ca="1">IF(Table1[[#This Row],[Value of debts ]]&gt;Table1[[#This Row],[Income]], 1, 0)</f>
        <v>1</v>
      </c>
      <c r="BR107" s="10"/>
      <c r="BT107">
        <f ca="1">IF(Table1[[#This Row],[Net Worth of person]]&gt;$BU$4, Table1[[#This Row],[Age]], 0)</f>
        <v>0</v>
      </c>
    </row>
    <row r="108" spans="1:72" x14ac:dyDescent="0.3">
      <c r="A108">
        <f t="shared" ca="1" si="23"/>
        <v>2</v>
      </c>
      <c r="B108" t="str">
        <f t="shared" ca="1" si="24"/>
        <v>Female</v>
      </c>
      <c r="C108">
        <f t="shared" ca="1" si="25"/>
        <v>32</v>
      </c>
      <c r="D108">
        <f t="shared" ca="1" si="26"/>
        <v>2</v>
      </c>
      <c r="E108" t="str">
        <f t="shared" ca="1" si="27"/>
        <v>Construction</v>
      </c>
      <c r="F108">
        <f t="shared" ca="1" si="28"/>
        <v>5</v>
      </c>
      <c r="G108" t="str">
        <f t="shared" ca="1" si="29"/>
        <v>Other</v>
      </c>
      <c r="H108">
        <f t="shared" ca="1" si="30"/>
        <v>2</v>
      </c>
      <c r="I108">
        <f t="shared" ca="1" si="31"/>
        <v>3</v>
      </c>
      <c r="J108">
        <f t="shared" ca="1" si="32"/>
        <v>51627</v>
      </c>
      <c r="K108">
        <f t="shared" ca="1" si="33"/>
        <v>8</v>
      </c>
      <c r="L108" t="str">
        <f t="shared" ca="1" si="34"/>
        <v>Kerala</v>
      </c>
      <c r="M108">
        <f t="shared" ca="1" si="35"/>
        <v>154881</v>
      </c>
      <c r="N108">
        <f t="shared" ca="1" si="36"/>
        <v>135160.99622860394</v>
      </c>
      <c r="O108">
        <f t="shared" ca="1" si="37"/>
        <v>12540.195272178815</v>
      </c>
      <c r="P108">
        <f t="shared" ca="1" si="38"/>
        <v>9882</v>
      </c>
      <c r="Q108">
        <f t="shared" ca="1" si="39"/>
        <v>44304.608598078019</v>
      </c>
      <c r="R108">
        <f t="shared" ca="1" si="40"/>
        <v>65706.359593758025</v>
      </c>
      <c r="S108">
        <f t="shared" ca="1" si="41"/>
        <v>233127.55486593687</v>
      </c>
      <c r="T108">
        <f t="shared" ca="1" si="42"/>
        <v>189347.60482668196</v>
      </c>
      <c r="U108">
        <f t="shared" ca="1" si="43"/>
        <v>43779.950039254909</v>
      </c>
      <c r="W108">
        <f t="shared" ca="1" si="44"/>
        <v>1</v>
      </c>
      <c r="AA108" s="1">
        <f ca="1">Table1[[#This Row],[Mortgage left]]/Table1[[#This Row],[Value of House]]</f>
        <v>0.87267641756318681</v>
      </c>
      <c r="AB108">
        <f t="shared" ca="1" si="45"/>
        <v>0</v>
      </c>
      <c r="AE108">
        <f ca="1">IF(Table1[[#This Row],[Gender]]="male", 1, 0)</f>
        <v>0</v>
      </c>
      <c r="AF108">
        <f ca="1">IF(Table1[[#This Row],[Gender]]="female", 1, 0)</f>
        <v>1</v>
      </c>
      <c r="AK108" s="8">
        <f ca="1">IF(Table1[[#This Row],[Profession]]="Teaching", 1, 0)</f>
        <v>0</v>
      </c>
      <c r="AL108" s="9">
        <f ca="1">IF(Table1[[#This Row],[Profession]]="Health", 1, 0)</f>
        <v>0</v>
      </c>
      <c r="AM108" s="9">
        <f ca="1">IF(Table1[[#This Row],[Profession]]="Construction", 1, 0)</f>
        <v>1</v>
      </c>
      <c r="AN108" s="9">
        <f ca="1">IF(Table1[[#This Row],[Profession]]="IT", 1, 0)</f>
        <v>0</v>
      </c>
      <c r="AO108" s="9">
        <f ca="1">IF(Table1[[#This Row],[Profession]]="Agriculture", 1, 0)</f>
        <v>0</v>
      </c>
      <c r="AP108" s="10">
        <f ca="1">IF(Table1[[#This Row],[Profession]]="General Work", 1, 0)</f>
        <v>0</v>
      </c>
      <c r="AS108">
        <f ca="1">Table1[[#This Row],[Value of Cars]]/Table1[[#This Row],[Number of Cars ]]</f>
        <v>4180.0650907262716</v>
      </c>
      <c r="AU108" s="8">
        <f ca="1">IF(Table1[[#This Row],[State]]="Karnataka", Table1[[#This Row],[Income]], 0)</f>
        <v>0</v>
      </c>
      <c r="AV108" s="9">
        <f ca="1">IF(Table1[[#This Row],[State]]="Gujarat", Table1[[#This Row],[Income]], 0)</f>
        <v>0</v>
      </c>
      <c r="AW108" s="9">
        <f ca="1">IF(Table1[[#This Row],[State]]="Andhra Pradesh", Table1[[#This Row],[Income]], 0)</f>
        <v>0</v>
      </c>
      <c r="AX108" s="9">
        <f ca="1">IF(Table1[[#This Row],[State]]="Telangana", Table1[[#This Row],[Income]], 0)</f>
        <v>0</v>
      </c>
      <c r="AY108" s="9">
        <f ca="1">IF(Table1[[#This Row],[State]]="Madhya Pradesh", Table1[[#This Row],[Income]], 0)</f>
        <v>0</v>
      </c>
      <c r="AZ108" s="9">
        <f ca="1">IF(Table1[[#This Row],[State]]="Maharashtra", Table1[[#This Row],[Income]], 0)</f>
        <v>0</v>
      </c>
      <c r="BA108" s="9">
        <f ca="1">IF(Table1[[#This Row],[State]]="Punjab", Table1[[#This Row],[Income]], 0)</f>
        <v>0</v>
      </c>
      <c r="BB108" s="9">
        <f ca="1">IF(Table1[[#This Row],[State]]="Kerala", Table1[[#This Row],[Income]], 0)</f>
        <v>51627</v>
      </c>
      <c r="BC108" s="9">
        <f ca="1">IF(Table1[[#This Row],[State]]="Tamil Nadu", Table1[[#This Row],[Income]], 0)</f>
        <v>0</v>
      </c>
      <c r="BD108" s="9">
        <f ca="1">IF(Table1[[#This Row],[State]]="Rajasthan", Table1[[#This Row],[Income]], 0)</f>
        <v>0</v>
      </c>
      <c r="BE108" s="9">
        <f ca="1">IF(Table1[[#This Row],[State]]="Uttar Pradesh", Table1[[#This Row],[Income]], 0)</f>
        <v>0</v>
      </c>
      <c r="BF108" s="9">
        <f ca="1">IF(Table1[[#This Row],[State]]="Bihar", Table1[[#This Row],[Income]], 0)</f>
        <v>0</v>
      </c>
      <c r="BG108" s="9">
        <f ca="1">IF(Table1[[#This Row],[State]]="West Bengal", Table1[[#This Row],[Income]], 0)</f>
        <v>0</v>
      </c>
      <c r="BH108" s="10">
        <f ca="1">IF(Table1[[#This Row],[State]]="Goa", Table1[[#This Row],[Income]], 0)</f>
        <v>0</v>
      </c>
      <c r="BJ108" s="8">
        <f ca="1">IF(Table1[[#This Row],[Profession]]="Health", Table1[[#This Row],[Income]], 0)</f>
        <v>0</v>
      </c>
      <c r="BK108" s="9">
        <f ca="1">IF(Table1[[#This Row],[Profession]]="Construction", Table1[[#This Row],[Income]], 0)</f>
        <v>51627</v>
      </c>
      <c r="BL108" s="9">
        <f ca="1">IF(Table1[[#This Row],[Profession]]="Teaching", Table1[[#This Row],[Income]], 0)</f>
        <v>0</v>
      </c>
      <c r="BM108" s="9">
        <f ca="1">IF(Table1[[#This Row],[Profession]]="IT", Table1[[#This Row],[Income]], 0)</f>
        <v>0</v>
      </c>
      <c r="BN108" s="9">
        <f ca="1">IF(Table1[[#This Row],[Profession]]="General Work", Table1[[#This Row],[Income]], 0)</f>
        <v>0</v>
      </c>
      <c r="BO108" s="10">
        <f ca="1">IF(Table1[[#This Row],[Profession]]="Agriculture", Table1[[#This Row],[Income]], 0)</f>
        <v>0</v>
      </c>
      <c r="BQ108" s="8">
        <f ca="1">IF(Table1[[#This Row],[Value of debts ]]&gt;Table1[[#This Row],[Income]], 1, 0)</f>
        <v>1</v>
      </c>
      <c r="BR108" s="10"/>
      <c r="BT108">
        <f ca="1">IF(Table1[[#This Row],[Net Worth of person]]&gt;$BU$4, Table1[[#This Row],[Age]], 0)</f>
        <v>0</v>
      </c>
    </row>
    <row r="109" spans="1:72" x14ac:dyDescent="0.3">
      <c r="A109">
        <f t="shared" ca="1" si="23"/>
        <v>1</v>
      </c>
      <c r="B109" t="str">
        <f t="shared" ca="1" si="24"/>
        <v>Male</v>
      </c>
      <c r="C109">
        <f t="shared" ca="1" si="25"/>
        <v>37</v>
      </c>
      <c r="D109">
        <f t="shared" ca="1" si="26"/>
        <v>3</v>
      </c>
      <c r="E109" t="str">
        <f t="shared" ca="1" si="27"/>
        <v>Teaching</v>
      </c>
      <c r="F109">
        <f t="shared" ca="1" si="28"/>
        <v>5</v>
      </c>
      <c r="G109" t="str">
        <f t="shared" ca="1" si="29"/>
        <v>Other</v>
      </c>
      <c r="H109">
        <f t="shared" ca="1" si="30"/>
        <v>3</v>
      </c>
      <c r="I109">
        <f t="shared" ca="1" si="31"/>
        <v>2</v>
      </c>
      <c r="J109">
        <f t="shared" ca="1" si="32"/>
        <v>42260</v>
      </c>
      <c r="K109">
        <f t="shared" ca="1" si="33"/>
        <v>14</v>
      </c>
      <c r="L109" t="str">
        <f t="shared" ca="1" si="34"/>
        <v>Goa</v>
      </c>
      <c r="M109">
        <f t="shared" ca="1" si="35"/>
        <v>169040</v>
      </c>
      <c r="N109">
        <f t="shared" ca="1" si="36"/>
        <v>164285.13211233844</v>
      </c>
      <c r="O109">
        <f t="shared" ca="1" si="37"/>
        <v>52811.300698715408</v>
      </c>
      <c r="P109">
        <f t="shared" ca="1" si="38"/>
        <v>39401</v>
      </c>
      <c r="Q109">
        <f t="shared" ca="1" si="39"/>
        <v>31849.420726313274</v>
      </c>
      <c r="R109">
        <f t="shared" ca="1" si="40"/>
        <v>12638.841755226618</v>
      </c>
      <c r="S109">
        <f t="shared" ca="1" si="41"/>
        <v>234490.14245394204</v>
      </c>
      <c r="T109">
        <f t="shared" ca="1" si="42"/>
        <v>235535.55283865173</v>
      </c>
      <c r="U109">
        <f t="shared" ca="1" si="43"/>
        <v>-1045.4103847096849</v>
      </c>
      <c r="W109">
        <f t="shared" ca="1" si="44"/>
        <v>1</v>
      </c>
      <c r="AA109" s="1">
        <f ca="1">Table1[[#This Row],[Mortgage left]]/Table1[[#This Row],[Value of House]]</f>
        <v>0.97187134472514458</v>
      </c>
      <c r="AB109">
        <f t="shared" ca="1" si="45"/>
        <v>0</v>
      </c>
      <c r="AE109">
        <f ca="1">IF(Table1[[#This Row],[Gender]]="male", 1, 0)</f>
        <v>1</v>
      </c>
      <c r="AF109">
        <f ca="1">IF(Table1[[#This Row],[Gender]]="female", 1, 0)</f>
        <v>0</v>
      </c>
      <c r="AK109" s="8">
        <f ca="1">IF(Table1[[#This Row],[Profession]]="Teaching", 1, 0)</f>
        <v>1</v>
      </c>
      <c r="AL109" s="9">
        <f ca="1">IF(Table1[[#This Row],[Profession]]="Health", 1, 0)</f>
        <v>0</v>
      </c>
      <c r="AM109" s="9">
        <f ca="1">IF(Table1[[#This Row],[Profession]]="Construction", 1, 0)</f>
        <v>0</v>
      </c>
      <c r="AN109" s="9">
        <f ca="1">IF(Table1[[#This Row],[Profession]]="IT", 1, 0)</f>
        <v>0</v>
      </c>
      <c r="AO109" s="9">
        <f ca="1">IF(Table1[[#This Row],[Profession]]="Agriculture", 1, 0)</f>
        <v>0</v>
      </c>
      <c r="AP109" s="10">
        <f ca="1">IF(Table1[[#This Row],[Profession]]="General Work", 1, 0)</f>
        <v>0</v>
      </c>
      <c r="AS109">
        <f ca="1">Table1[[#This Row],[Value of Cars]]/Table1[[#This Row],[Number of Cars ]]</f>
        <v>26405.650349357704</v>
      </c>
      <c r="AU109" s="8">
        <f ca="1">IF(Table1[[#This Row],[State]]="Karnataka", Table1[[#This Row],[Income]], 0)</f>
        <v>0</v>
      </c>
      <c r="AV109" s="9">
        <f ca="1">IF(Table1[[#This Row],[State]]="Gujarat", Table1[[#This Row],[Income]], 0)</f>
        <v>0</v>
      </c>
      <c r="AW109" s="9">
        <f ca="1">IF(Table1[[#This Row],[State]]="Andhra Pradesh", Table1[[#This Row],[Income]], 0)</f>
        <v>0</v>
      </c>
      <c r="AX109" s="9">
        <f ca="1">IF(Table1[[#This Row],[State]]="Telangana", Table1[[#This Row],[Income]], 0)</f>
        <v>0</v>
      </c>
      <c r="AY109" s="9">
        <f ca="1">IF(Table1[[#This Row],[State]]="Madhya Pradesh", Table1[[#This Row],[Income]], 0)</f>
        <v>0</v>
      </c>
      <c r="AZ109" s="9">
        <f ca="1">IF(Table1[[#This Row],[State]]="Maharashtra", Table1[[#This Row],[Income]], 0)</f>
        <v>0</v>
      </c>
      <c r="BA109" s="9">
        <f ca="1">IF(Table1[[#This Row],[State]]="Punjab", Table1[[#This Row],[Income]], 0)</f>
        <v>0</v>
      </c>
      <c r="BB109" s="9">
        <f ca="1">IF(Table1[[#This Row],[State]]="Kerala", Table1[[#This Row],[Income]], 0)</f>
        <v>0</v>
      </c>
      <c r="BC109" s="9">
        <f ca="1">IF(Table1[[#This Row],[State]]="Tamil Nadu", Table1[[#This Row],[Income]], 0)</f>
        <v>0</v>
      </c>
      <c r="BD109" s="9">
        <f ca="1">IF(Table1[[#This Row],[State]]="Rajasthan", Table1[[#This Row],[Income]], 0)</f>
        <v>0</v>
      </c>
      <c r="BE109" s="9">
        <f ca="1">IF(Table1[[#This Row],[State]]="Uttar Pradesh", Table1[[#This Row],[Income]], 0)</f>
        <v>0</v>
      </c>
      <c r="BF109" s="9">
        <f ca="1">IF(Table1[[#This Row],[State]]="Bihar", Table1[[#This Row],[Income]], 0)</f>
        <v>0</v>
      </c>
      <c r="BG109" s="9">
        <f ca="1">IF(Table1[[#This Row],[State]]="West Bengal", Table1[[#This Row],[Income]], 0)</f>
        <v>0</v>
      </c>
      <c r="BH109" s="10">
        <f ca="1">IF(Table1[[#This Row],[State]]="Goa", Table1[[#This Row],[Income]], 0)</f>
        <v>42260</v>
      </c>
      <c r="BJ109" s="8">
        <f ca="1">IF(Table1[[#This Row],[Profession]]="Health", Table1[[#This Row],[Income]], 0)</f>
        <v>0</v>
      </c>
      <c r="BK109" s="9">
        <f ca="1">IF(Table1[[#This Row],[Profession]]="Construction", Table1[[#This Row],[Income]], 0)</f>
        <v>0</v>
      </c>
      <c r="BL109" s="9">
        <f ca="1">IF(Table1[[#This Row],[Profession]]="Teaching", Table1[[#This Row],[Income]], 0)</f>
        <v>42260</v>
      </c>
      <c r="BM109" s="9">
        <f ca="1">IF(Table1[[#This Row],[Profession]]="IT", Table1[[#This Row],[Income]], 0)</f>
        <v>0</v>
      </c>
      <c r="BN109" s="9">
        <f ca="1">IF(Table1[[#This Row],[Profession]]="General Work", Table1[[#This Row],[Income]], 0)</f>
        <v>0</v>
      </c>
      <c r="BO109" s="10">
        <f ca="1">IF(Table1[[#This Row],[Profession]]="Agriculture", Table1[[#This Row],[Income]], 0)</f>
        <v>0</v>
      </c>
      <c r="BQ109" s="8">
        <f ca="1">IF(Table1[[#This Row],[Value of debts ]]&gt;Table1[[#This Row],[Income]], 1, 0)</f>
        <v>1</v>
      </c>
      <c r="BR109" s="10"/>
      <c r="BT109">
        <f ca="1">IF(Table1[[#This Row],[Net Worth of person]]&gt;$BU$4, Table1[[#This Row],[Age]], 0)</f>
        <v>0</v>
      </c>
    </row>
    <row r="110" spans="1:72" x14ac:dyDescent="0.3">
      <c r="A110">
        <f t="shared" ca="1" si="23"/>
        <v>1</v>
      </c>
      <c r="B110" t="str">
        <f t="shared" ca="1" si="24"/>
        <v>Male</v>
      </c>
      <c r="C110">
        <f t="shared" ca="1" si="25"/>
        <v>33</v>
      </c>
      <c r="D110">
        <f t="shared" ca="1" si="26"/>
        <v>4</v>
      </c>
      <c r="E110" t="str">
        <f t="shared" ca="1" si="27"/>
        <v>IT</v>
      </c>
      <c r="F110">
        <f t="shared" ca="1" si="28"/>
        <v>3</v>
      </c>
      <c r="G110" t="str">
        <f t="shared" ca="1" si="29"/>
        <v>University</v>
      </c>
      <c r="H110">
        <f t="shared" ca="1" si="30"/>
        <v>2</v>
      </c>
      <c r="I110">
        <f t="shared" ca="1" si="31"/>
        <v>3</v>
      </c>
      <c r="J110">
        <f t="shared" ca="1" si="32"/>
        <v>65546</v>
      </c>
      <c r="K110">
        <f t="shared" ca="1" si="33"/>
        <v>7</v>
      </c>
      <c r="L110" t="str">
        <f t="shared" ca="1" si="34"/>
        <v>Punjab</v>
      </c>
      <c r="M110">
        <f t="shared" ca="1" si="35"/>
        <v>327730</v>
      </c>
      <c r="N110">
        <f t="shared" ca="1" si="36"/>
        <v>68387.2357983572</v>
      </c>
      <c r="O110">
        <f t="shared" ca="1" si="37"/>
        <v>45277.102402344593</v>
      </c>
      <c r="P110">
        <f t="shared" ca="1" si="38"/>
        <v>4075</v>
      </c>
      <c r="Q110">
        <f t="shared" ca="1" si="39"/>
        <v>125267.13746615443</v>
      </c>
      <c r="R110">
        <f t="shared" ca="1" si="40"/>
        <v>95180.283192092684</v>
      </c>
      <c r="S110">
        <f t="shared" ca="1" si="41"/>
        <v>468187.38559443725</v>
      </c>
      <c r="T110">
        <f t="shared" ca="1" si="42"/>
        <v>197729.37326451164</v>
      </c>
      <c r="U110">
        <f t="shared" ca="1" si="43"/>
        <v>270458.01232992561</v>
      </c>
      <c r="W110">
        <f t="shared" ca="1" si="44"/>
        <v>1</v>
      </c>
      <c r="AA110" s="1">
        <f ca="1">Table1[[#This Row],[Mortgage left]]/Table1[[#This Row],[Value of House]]</f>
        <v>0.20866944069312299</v>
      </c>
      <c r="AB110">
        <f t="shared" ca="1" si="45"/>
        <v>1</v>
      </c>
      <c r="AE110">
        <f ca="1">IF(Table1[[#This Row],[Gender]]="male", 1, 0)</f>
        <v>1</v>
      </c>
      <c r="AF110">
        <f ca="1">IF(Table1[[#This Row],[Gender]]="female", 1, 0)</f>
        <v>0</v>
      </c>
      <c r="AK110" s="8">
        <f ca="1">IF(Table1[[#This Row],[Profession]]="Teaching", 1, 0)</f>
        <v>0</v>
      </c>
      <c r="AL110" s="9">
        <f ca="1">IF(Table1[[#This Row],[Profession]]="Health", 1, 0)</f>
        <v>0</v>
      </c>
      <c r="AM110" s="9">
        <f ca="1">IF(Table1[[#This Row],[Profession]]="Construction", 1, 0)</f>
        <v>0</v>
      </c>
      <c r="AN110" s="9">
        <f ca="1">IF(Table1[[#This Row],[Profession]]="IT", 1, 0)</f>
        <v>1</v>
      </c>
      <c r="AO110" s="9">
        <f ca="1">IF(Table1[[#This Row],[Profession]]="Agriculture", 1, 0)</f>
        <v>0</v>
      </c>
      <c r="AP110" s="10">
        <f ca="1">IF(Table1[[#This Row],[Profession]]="General Work", 1, 0)</f>
        <v>0</v>
      </c>
      <c r="AS110">
        <f ca="1">Table1[[#This Row],[Value of Cars]]/Table1[[#This Row],[Number of Cars ]]</f>
        <v>15092.367467448197</v>
      </c>
      <c r="AU110" s="8">
        <f ca="1">IF(Table1[[#This Row],[State]]="Karnataka", Table1[[#This Row],[Income]], 0)</f>
        <v>0</v>
      </c>
      <c r="AV110" s="9">
        <f ca="1">IF(Table1[[#This Row],[State]]="Gujarat", Table1[[#This Row],[Income]], 0)</f>
        <v>0</v>
      </c>
      <c r="AW110" s="9">
        <f ca="1">IF(Table1[[#This Row],[State]]="Andhra Pradesh", Table1[[#This Row],[Income]], 0)</f>
        <v>0</v>
      </c>
      <c r="AX110" s="9">
        <f ca="1">IF(Table1[[#This Row],[State]]="Telangana", Table1[[#This Row],[Income]], 0)</f>
        <v>0</v>
      </c>
      <c r="AY110" s="9">
        <f ca="1">IF(Table1[[#This Row],[State]]="Madhya Pradesh", Table1[[#This Row],[Income]], 0)</f>
        <v>0</v>
      </c>
      <c r="AZ110" s="9">
        <f ca="1">IF(Table1[[#This Row],[State]]="Maharashtra", Table1[[#This Row],[Income]], 0)</f>
        <v>0</v>
      </c>
      <c r="BA110" s="9">
        <f ca="1">IF(Table1[[#This Row],[State]]="Punjab", Table1[[#This Row],[Income]], 0)</f>
        <v>65546</v>
      </c>
      <c r="BB110" s="9">
        <f ca="1">IF(Table1[[#This Row],[State]]="Kerala", Table1[[#This Row],[Income]], 0)</f>
        <v>0</v>
      </c>
      <c r="BC110" s="9">
        <f ca="1">IF(Table1[[#This Row],[State]]="Tamil Nadu", Table1[[#This Row],[Income]], 0)</f>
        <v>0</v>
      </c>
      <c r="BD110" s="9">
        <f ca="1">IF(Table1[[#This Row],[State]]="Rajasthan", Table1[[#This Row],[Income]], 0)</f>
        <v>0</v>
      </c>
      <c r="BE110" s="9">
        <f ca="1">IF(Table1[[#This Row],[State]]="Uttar Pradesh", Table1[[#This Row],[Income]], 0)</f>
        <v>0</v>
      </c>
      <c r="BF110" s="9">
        <f ca="1">IF(Table1[[#This Row],[State]]="Bihar", Table1[[#This Row],[Income]], 0)</f>
        <v>0</v>
      </c>
      <c r="BG110" s="9">
        <f ca="1">IF(Table1[[#This Row],[State]]="West Bengal", Table1[[#This Row],[Income]], 0)</f>
        <v>0</v>
      </c>
      <c r="BH110" s="10">
        <f ca="1">IF(Table1[[#This Row],[State]]="Goa", Table1[[#This Row],[Income]], 0)</f>
        <v>0</v>
      </c>
      <c r="BJ110" s="8">
        <f ca="1">IF(Table1[[#This Row],[Profession]]="Health", Table1[[#This Row],[Income]], 0)</f>
        <v>0</v>
      </c>
      <c r="BK110" s="9">
        <f ca="1">IF(Table1[[#This Row],[Profession]]="Construction", Table1[[#This Row],[Income]], 0)</f>
        <v>0</v>
      </c>
      <c r="BL110" s="9">
        <f ca="1">IF(Table1[[#This Row],[Profession]]="Teaching", Table1[[#This Row],[Income]], 0)</f>
        <v>0</v>
      </c>
      <c r="BM110" s="9">
        <f ca="1">IF(Table1[[#This Row],[Profession]]="IT", Table1[[#This Row],[Income]], 0)</f>
        <v>65546</v>
      </c>
      <c r="BN110" s="9">
        <f ca="1">IF(Table1[[#This Row],[Profession]]="General Work", Table1[[#This Row],[Income]], 0)</f>
        <v>0</v>
      </c>
      <c r="BO110" s="10">
        <f ca="1">IF(Table1[[#This Row],[Profession]]="Agriculture", Table1[[#This Row],[Income]], 0)</f>
        <v>0</v>
      </c>
      <c r="BQ110" s="8">
        <f ca="1">IF(Table1[[#This Row],[Value of debts ]]&gt;Table1[[#This Row],[Income]], 1, 0)</f>
        <v>1</v>
      </c>
      <c r="BR110" s="10"/>
      <c r="BT110">
        <f ca="1">IF(Table1[[#This Row],[Net Worth of person]]&gt;$BU$4, Table1[[#This Row],[Age]], 0)</f>
        <v>33</v>
      </c>
    </row>
    <row r="111" spans="1:72" x14ac:dyDescent="0.3">
      <c r="A111">
        <f t="shared" ca="1" si="23"/>
        <v>2</v>
      </c>
      <c r="B111" t="str">
        <f t="shared" ca="1" si="24"/>
        <v>Female</v>
      </c>
      <c r="C111">
        <f t="shared" ca="1" si="25"/>
        <v>27</v>
      </c>
      <c r="D111">
        <f t="shared" ca="1" si="26"/>
        <v>3</v>
      </c>
      <c r="E111" t="str">
        <f t="shared" ca="1" si="27"/>
        <v>Teaching</v>
      </c>
      <c r="F111">
        <f t="shared" ca="1" si="28"/>
        <v>1</v>
      </c>
      <c r="G111" t="str">
        <f t="shared" ca="1" si="29"/>
        <v>High School</v>
      </c>
      <c r="H111">
        <f t="shared" ca="1" si="30"/>
        <v>2</v>
      </c>
      <c r="I111">
        <f t="shared" ca="1" si="31"/>
        <v>3</v>
      </c>
      <c r="J111">
        <f t="shared" ca="1" si="32"/>
        <v>67897</v>
      </c>
      <c r="K111">
        <f t="shared" ca="1" si="33"/>
        <v>11</v>
      </c>
      <c r="L111" t="str">
        <f t="shared" ca="1" si="34"/>
        <v>Uttar Pradesh</v>
      </c>
      <c r="M111">
        <f t="shared" ca="1" si="35"/>
        <v>407382</v>
      </c>
      <c r="N111">
        <f t="shared" ca="1" si="36"/>
        <v>244567.18585812292</v>
      </c>
      <c r="O111">
        <f t="shared" ca="1" si="37"/>
        <v>114954.1412386492</v>
      </c>
      <c r="P111">
        <f t="shared" ca="1" si="38"/>
        <v>43303</v>
      </c>
      <c r="Q111">
        <f t="shared" ca="1" si="39"/>
        <v>81107.99031117624</v>
      </c>
      <c r="R111">
        <f t="shared" ca="1" si="40"/>
        <v>17847.634974331078</v>
      </c>
      <c r="S111">
        <f t="shared" ca="1" si="41"/>
        <v>540183.77621298027</v>
      </c>
      <c r="T111">
        <f t="shared" ca="1" si="42"/>
        <v>368978.17616929911</v>
      </c>
      <c r="U111">
        <f t="shared" ca="1" si="43"/>
        <v>171205.60004368116</v>
      </c>
      <c r="W111">
        <f t="shared" ca="1" si="44"/>
        <v>1</v>
      </c>
      <c r="AA111" s="1">
        <f ca="1">Table1[[#This Row],[Mortgage left]]/Table1[[#This Row],[Value of House]]</f>
        <v>0.60033871368426417</v>
      </c>
      <c r="AB111">
        <f t="shared" ca="1" si="45"/>
        <v>0</v>
      </c>
      <c r="AE111">
        <f ca="1">IF(Table1[[#This Row],[Gender]]="male", 1, 0)</f>
        <v>0</v>
      </c>
      <c r="AF111">
        <f ca="1">IF(Table1[[#This Row],[Gender]]="female", 1, 0)</f>
        <v>1</v>
      </c>
      <c r="AK111" s="8">
        <f ca="1">IF(Table1[[#This Row],[Profession]]="Teaching", 1, 0)</f>
        <v>1</v>
      </c>
      <c r="AL111" s="9">
        <f ca="1">IF(Table1[[#This Row],[Profession]]="Health", 1, 0)</f>
        <v>0</v>
      </c>
      <c r="AM111" s="9">
        <f ca="1">IF(Table1[[#This Row],[Profession]]="Construction", 1, 0)</f>
        <v>0</v>
      </c>
      <c r="AN111" s="9">
        <f ca="1">IF(Table1[[#This Row],[Profession]]="IT", 1, 0)</f>
        <v>0</v>
      </c>
      <c r="AO111" s="9">
        <f ca="1">IF(Table1[[#This Row],[Profession]]="Agriculture", 1, 0)</f>
        <v>0</v>
      </c>
      <c r="AP111" s="10">
        <f ca="1">IF(Table1[[#This Row],[Profession]]="General Work", 1, 0)</f>
        <v>0</v>
      </c>
      <c r="AS111">
        <f ca="1">Table1[[#This Row],[Value of Cars]]/Table1[[#This Row],[Number of Cars ]]</f>
        <v>38318.047079549731</v>
      </c>
      <c r="AU111" s="8">
        <f ca="1">IF(Table1[[#This Row],[State]]="Karnataka", Table1[[#This Row],[Income]], 0)</f>
        <v>0</v>
      </c>
      <c r="AV111" s="9">
        <f ca="1">IF(Table1[[#This Row],[State]]="Gujarat", Table1[[#This Row],[Income]], 0)</f>
        <v>0</v>
      </c>
      <c r="AW111" s="9">
        <f ca="1">IF(Table1[[#This Row],[State]]="Andhra Pradesh", Table1[[#This Row],[Income]], 0)</f>
        <v>0</v>
      </c>
      <c r="AX111" s="9">
        <f ca="1">IF(Table1[[#This Row],[State]]="Telangana", Table1[[#This Row],[Income]], 0)</f>
        <v>0</v>
      </c>
      <c r="AY111" s="9">
        <f ca="1">IF(Table1[[#This Row],[State]]="Madhya Pradesh", Table1[[#This Row],[Income]], 0)</f>
        <v>0</v>
      </c>
      <c r="AZ111" s="9">
        <f ca="1">IF(Table1[[#This Row],[State]]="Maharashtra", Table1[[#This Row],[Income]], 0)</f>
        <v>0</v>
      </c>
      <c r="BA111" s="9">
        <f ca="1">IF(Table1[[#This Row],[State]]="Punjab", Table1[[#This Row],[Income]], 0)</f>
        <v>0</v>
      </c>
      <c r="BB111" s="9">
        <f ca="1">IF(Table1[[#This Row],[State]]="Kerala", Table1[[#This Row],[Income]], 0)</f>
        <v>0</v>
      </c>
      <c r="BC111" s="9">
        <f ca="1">IF(Table1[[#This Row],[State]]="Tamil Nadu", Table1[[#This Row],[Income]], 0)</f>
        <v>0</v>
      </c>
      <c r="BD111" s="9">
        <f ca="1">IF(Table1[[#This Row],[State]]="Rajasthan", Table1[[#This Row],[Income]], 0)</f>
        <v>0</v>
      </c>
      <c r="BE111" s="9">
        <f ca="1">IF(Table1[[#This Row],[State]]="Uttar Pradesh", Table1[[#This Row],[Income]], 0)</f>
        <v>67897</v>
      </c>
      <c r="BF111" s="9">
        <f ca="1">IF(Table1[[#This Row],[State]]="Bihar", Table1[[#This Row],[Income]], 0)</f>
        <v>0</v>
      </c>
      <c r="BG111" s="9">
        <f ca="1">IF(Table1[[#This Row],[State]]="West Bengal", Table1[[#This Row],[Income]], 0)</f>
        <v>0</v>
      </c>
      <c r="BH111" s="10">
        <f ca="1">IF(Table1[[#This Row],[State]]="Goa", Table1[[#This Row],[Income]], 0)</f>
        <v>0</v>
      </c>
      <c r="BJ111" s="8">
        <f ca="1">IF(Table1[[#This Row],[Profession]]="Health", Table1[[#This Row],[Income]], 0)</f>
        <v>0</v>
      </c>
      <c r="BK111" s="9">
        <f ca="1">IF(Table1[[#This Row],[Profession]]="Construction", Table1[[#This Row],[Income]], 0)</f>
        <v>0</v>
      </c>
      <c r="BL111" s="9">
        <f ca="1">IF(Table1[[#This Row],[Profession]]="Teaching", Table1[[#This Row],[Income]], 0)</f>
        <v>67897</v>
      </c>
      <c r="BM111" s="9">
        <f ca="1">IF(Table1[[#This Row],[Profession]]="IT", Table1[[#This Row],[Income]], 0)</f>
        <v>0</v>
      </c>
      <c r="BN111" s="9">
        <f ca="1">IF(Table1[[#This Row],[Profession]]="General Work", Table1[[#This Row],[Income]], 0)</f>
        <v>0</v>
      </c>
      <c r="BO111" s="10">
        <f ca="1">IF(Table1[[#This Row],[Profession]]="Agriculture", Table1[[#This Row],[Income]], 0)</f>
        <v>0</v>
      </c>
      <c r="BQ111" s="8">
        <f ca="1">IF(Table1[[#This Row],[Value of debts ]]&gt;Table1[[#This Row],[Income]], 1, 0)</f>
        <v>1</v>
      </c>
      <c r="BR111" s="10"/>
      <c r="BT111">
        <f ca="1">IF(Table1[[#This Row],[Net Worth of person]]&gt;$BU$4, Table1[[#This Row],[Age]], 0)</f>
        <v>27</v>
      </c>
    </row>
    <row r="112" spans="1:72" x14ac:dyDescent="0.3">
      <c r="A112">
        <f t="shared" ca="1" si="23"/>
        <v>1</v>
      </c>
      <c r="B112" t="str">
        <f t="shared" ca="1" si="24"/>
        <v>Male</v>
      </c>
      <c r="C112">
        <f t="shared" ca="1" si="25"/>
        <v>29</v>
      </c>
      <c r="D112">
        <f t="shared" ca="1" si="26"/>
        <v>1</v>
      </c>
      <c r="E112" t="str">
        <f t="shared" ca="1" si="27"/>
        <v>Health</v>
      </c>
      <c r="F112">
        <f t="shared" ca="1" si="28"/>
        <v>5</v>
      </c>
      <c r="G112" t="str">
        <f t="shared" ca="1" si="29"/>
        <v>Other</v>
      </c>
      <c r="H112">
        <f t="shared" ca="1" si="30"/>
        <v>3</v>
      </c>
      <c r="I112">
        <f t="shared" ca="1" si="31"/>
        <v>1</v>
      </c>
      <c r="J112">
        <f t="shared" ca="1" si="32"/>
        <v>81627</v>
      </c>
      <c r="K112">
        <f t="shared" ca="1" si="33"/>
        <v>6</v>
      </c>
      <c r="L112" t="str">
        <f t="shared" ca="1" si="34"/>
        <v>Maharashtra</v>
      </c>
      <c r="M112">
        <f t="shared" ca="1" si="35"/>
        <v>326508</v>
      </c>
      <c r="N112">
        <f t="shared" ca="1" si="36"/>
        <v>52349.162049267907</v>
      </c>
      <c r="O112">
        <f t="shared" ca="1" si="37"/>
        <v>46854.465622280601</v>
      </c>
      <c r="P112">
        <f t="shared" ca="1" si="38"/>
        <v>35921</v>
      </c>
      <c r="Q112">
        <f t="shared" ca="1" si="39"/>
        <v>93492.660520730438</v>
      </c>
      <c r="R112">
        <f t="shared" ca="1" si="40"/>
        <v>48592.877725329934</v>
      </c>
      <c r="S112">
        <f t="shared" ca="1" si="41"/>
        <v>421955.34334761056</v>
      </c>
      <c r="T112">
        <f t="shared" ca="1" si="42"/>
        <v>181762.82256999833</v>
      </c>
      <c r="U112">
        <f t="shared" ca="1" si="43"/>
        <v>240192.52077761223</v>
      </c>
      <c r="W112">
        <f t="shared" ca="1" si="44"/>
        <v>1</v>
      </c>
      <c r="AA112" s="1">
        <f ca="1">Table1[[#This Row],[Mortgage left]]/Table1[[#This Row],[Value of House]]</f>
        <v>0.16033041165689021</v>
      </c>
      <c r="AB112">
        <f t="shared" ca="1" si="45"/>
        <v>1</v>
      </c>
      <c r="AE112">
        <f ca="1">IF(Table1[[#This Row],[Gender]]="male", 1, 0)</f>
        <v>1</v>
      </c>
      <c r="AF112">
        <f ca="1">IF(Table1[[#This Row],[Gender]]="female", 1, 0)</f>
        <v>0</v>
      </c>
      <c r="AK112" s="8">
        <f ca="1">IF(Table1[[#This Row],[Profession]]="Teaching", 1, 0)</f>
        <v>0</v>
      </c>
      <c r="AL112" s="9">
        <f ca="1">IF(Table1[[#This Row],[Profession]]="Health", 1, 0)</f>
        <v>1</v>
      </c>
      <c r="AM112" s="9">
        <f ca="1">IF(Table1[[#This Row],[Profession]]="Construction", 1, 0)</f>
        <v>0</v>
      </c>
      <c r="AN112" s="9">
        <f ca="1">IF(Table1[[#This Row],[Profession]]="IT", 1, 0)</f>
        <v>0</v>
      </c>
      <c r="AO112" s="9">
        <f ca="1">IF(Table1[[#This Row],[Profession]]="Agriculture", 1, 0)</f>
        <v>0</v>
      </c>
      <c r="AP112" s="10">
        <f ca="1">IF(Table1[[#This Row],[Profession]]="General Work", 1, 0)</f>
        <v>0</v>
      </c>
      <c r="AS112">
        <f ca="1">Table1[[#This Row],[Value of Cars]]/Table1[[#This Row],[Number of Cars ]]</f>
        <v>46854.465622280601</v>
      </c>
      <c r="AU112" s="8">
        <f ca="1">IF(Table1[[#This Row],[State]]="Karnataka", Table1[[#This Row],[Income]], 0)</f>
        <v>0</v>
      </c>
      <c r="AV112" s="9">
        <f ca="1">IF(Table1[[#This Row],[State]]="Gujarat", Table1[[#This Row],[Income]], 0)</f>
        <v>0</v>
      </c>
      <c r="AW112" s="9">
        <f ca="1">IF(Table1[[#This Row],[State]]="Andhra Pradesh", Table1[[#This Row],[Income]], 0)</f>
        <v>0</v>
      </c>
      <c r="AX112" s="9">
        <f ca="1">IF(Table1[[#This Row],[State]]="Telangana", Table1[[#This Row],[Income]], 0)</f>
        <v>0</v>
      </c>
      <c r="AY112" s="9">
        <f ca="1">IF(Table1[[#This Row],[State]]="Madhya Pradesh", Table1[[#This Row],[Income]], 0)</f>
        <v>0</v>
      </c>
      <c r="AZ112" s="9">
        <f ca="1">IF(Table1[[#This Row],[State]]="Maharashtra", Table1[[#This Row],[Income]], 0)</f>
        <v>81627</v>
      </c>
      <c r="BA112" s="9">
        <f ca="1">IF(Table1[[#This Row],[State]]="Punjab", Table1[[#This Row],[Income]], 0)</f>
        <v>0</v>
      </c>
      <c r="BB112" s="9">
        <f ca="1">IF(Table1[[#This Row],[State]]="Kerala", Table1[[#This Row],[Income]], 0)</f>
        <v>0</v>
      </c>
      <c r="BC112" s="9">
        <f ca="1">IF(Table1[[#This Row],[State]]="Tamil Nadu", Table1[[#This Row],[Income]], 0)</f>
        <v>0</v>
      </c>
      <c r="BD112" s="9">
        <f ca="1">IF(Table1[[#This Row],[State]]="Rajasthan", Table1[[#This Row],[Income]], 0)</f>
        <v>0</v>
      </c>
      <c r="BE112" s="9">
        <f ca="1">IF(Table1[[#This Row],[State]]="Uttar Pradesh", Table1[[#This Row],[Income]], 0)</f>
        <v>0</v>
      </c>
      <c r="BF112" s="9">
        <f ca="1">IF(Table1[[#This Row],[State]]="Bihar", Table1[[#This Row],[Income]], 0)</f>
        <v>0</v>
      </c>
      <c r="BG112" s="9">
        <f ca="1">IF(Table1[[#This Row],[State]]="West Bengal", Table1[[#This Row],[Income]], 0)</f>
        <v>0</v>
      </c>
      <c r="BH112" s="10">
        <f ca="1">IF(Table1[[#This Row],[State]]="Goa", Table1[[#This Row],[Income]], 0)</f>
        <v>0</v>
      </c>
      <c r="BJ112" s="8">
        <f ca="1">IF(Table1[[#This Row],[Profession]]="Health", Table1[[#This Row],[Income]], 0)</f>
        <v>81627</v>
      </c>
      <c r="BK112" s="9">
        <f ca="1">IF(Table1[[#This Row],[Profession]]="Construction", Table1[[#This Row],[Income]], 0)</f>
        <v>0</v>
      </c>
      <c r="BL112" s="9">
        <f ca="1">IF(Table1[[#This Row],[Profession]]="Teaching", Table1[[#This Row],[Income]], 0)</f>
        <v>0</v>
      </c>
      <c r="BM112" s="9">
        <f ca="1">IF(Table1[[#This Row],[Profession]]="IT", Table1[[#This Row],[Income]], 0)</f>
        <v>0</v>
      </c>
      <c r="BN112" s="9">
        <f ca="1">IF(Table1[[#This Row],[Profession]]="General Work", Table1[[#This Row],[Income]], 0)</f>
        <v>0</v>
      </c>
      <c r="BO112" s="10">
        <f ca="1">IF(Table1[[#This Row],[Profession]]="Agriculture", Table1[[#This Row],[Income]], 0)</f>
        <v>0</v>
      </c>
      <c r="BQ112" s="8">
        <f ca="1">IF(Table1[[#This Row],[Value of debts ]]&gt;Table1[[#This Row],[Income]], 1, 0)</f>
        <v>1</v>
      </c>
      <c r="BR112" s="10"/>
      <c r="BT112">
        <f ca="1">IF(Table1[[#This Row],[Net Worth of person]]&gt;$BU$4, Table1[[#This Row],[Age]], 0)</f>
        <v>29</v>
      </c>
    </row>
    <row r="113" spans="1:72" x14ac:dyDescent="0.3">
      <c r="A113">
        <f t="shared" ca="1" si="23"/>
        <v>2</v>
      </c>
      <c r="B113" t="str">
        <f t="shared" ca="1" si="24"/>
        <v>Female</v>
      </c>
      <c r="C113">
        <f t="shared" ca="1" si="25"/>
        <v>42</v>
      </c>
      <c r="D113">
        <f t="shared" ca="1" si="26"/>
        <v>5</v>
      </c>
      <c r="E113" t="str">
        <f t="shared" ca="1" si="27"/>
        <v>General Work</v>
      </c>
      <c r="F113">
        <f t="shared" ca="1" si="28"/>
        <v>1</v>
      </c>
      <c r="G113" t="str">
        <f t="shared" ca="1" si="29"/>
        <v>High School</v>
      </c>
      <c r="H113">
        <f t="shared" ca="1" si="30"/>
        <v>1</v>
      </c>
      <c r="I113">
        <f t="shared" ca="1" si="31"/>
        <v>3</v>
      </c>
      <c r="J113">
        <f t="shared" ca="1" si="32"/>
        <v>77605</v>
      </c>
      <c r="K113">
        <f t="shared" ca="1" si="33"/>
        <v>2</v>
      </c>
      <c r="L113" t="str">
        <f t="shared" ca="1" si="34"/>
        <v>Gujarat</v>
      </c>
      <c r="M113">
        <f t="shared" ca="1" si="35"/>
        <v>232815</v>
      </c>
      <c r="N113">
        <f t="shared" ca="1" si="36"/>
        <v>25669.66916871224</v>
      </c>
      <c r="O113">
        <f t="shared" ca="1" si="37"/>
        <v>22283.966719070795</v>
      </c>
      <c r="P113">
        <f t="shared" ca="1" si="38"/>
        <v>10929</v>
      </c>
      <c r="Q113">
        <f t="shared" ca="1" si="39"/>
        <v>81929.775006217125</v>
      </c>
      <c r="R113">
        <f t="shared" ca="1" si="40"/>
        <v>86813.831460941961</v>
      </c>
      <c r="S113">
        <f t="shared" ca="1" si="41"/>
        <v>341912.79818001273</v>
      </c>
      <c r="T113">
        <f t="shared" ca="1" si="42"/>
        <v>118528.44417492936</v>
      </c>
      <c r="U113">
        <f t="shared" ca="1" si="43"/>
        <v>223384.35400508338</v>
      </c>
      <c r="W113">
        <f t="shared" ca="1" si="44"/>
        <v>1</v>
      </c>
      <c r="AA113" s="1">
        <f ca="1">Table1[[#This Row],[Mortgage left]]/Table1[[#This Row],[Value of House]]</f>
        <v>0.11025779768791633</v>
      </c>
      <c r="AB113">
        <f t="shared" ca="1" si="45"/>
        <v>1</v>
      </c>
      <c r="AE113">
        <f ca="1">IF(Table1[[#This Row],[Gender]]="male", 1, 0)</f>
        <v>0</v>
      </c>
      <c r="AF113">
        <f ca="1">IF(Table1[[#This Row],[Gender]]="female", 1, 0)</f>
        <v>1</v>
      </c>
      <c r="AK113" s="8">
        <f ca="1">IF(Table1[[#This Row],[Profession]]="Teaching", 1, 0)</f>
        <v>0</v>
      </c>
      <c r="AL113" s="9">
        <f ca="1">IF(Table1[[#This Row],[Profession]]="Health", 1, 0)</f>
        <v>0</v>
      </c>
      <c r="AM113" s="9">
        <f ca="1">IF(Table1[[#This Row],[Profession]]="Construction", 1, 0)</f>
        <v>0</v>
      </c>
      <c r="AN113" s="9">
        <f ca="1">IF(Table1[[#This Row],[Profession]]="IT", 1, 0)</f>
        <v>0</v>
      </c>
      <c r="AO113" s="9">
        <f ca="1">IF(Table1[[#This Row],[Profession]]="Agriculture", 1, 0)</f>
        <v>0</v>
      </c>
      <c r="AP113" s="10">
        <f ca="1">IF(Table1[[#This Row],[Profession]]="General Work", 1, 0)</f>
        <v>1</v>
      </c>
      <c r="AS113">
        <f ca="1">Table1[[#This Row],[Value of Cars]]/Table1[[#This Row],[Number of Cars ]]</f>
        <v>7427.9889063569317</v>
      </c>
      <c r="AU113" s="8">
        <f ca="1">IF(Table1[[#This Row],[State]]="Karnataka", Table1[[#This Row],[Income]], 0)</f>
        <v>0</v>
      </c>
      <c r="AV113" s="9">
        <f ca="1">IF(Table1[[#This Row],[State]]="Gujarat", Table1[[#This Row],[Income]], 0)</f>
        <v>77605</v>
      </c>
      <c r="AW113" s="9">
        <f ca="1">IF(Table1[[#This Row],[State]]="Andhra Pradesh", Table1[[#This Row],[Income]], 0)</f>
        <v>0</v>
      </c>
      <c r="AX113" s="9">
        <f ca="1">IF(Table1[[#This Row],[State]]="Telangana", Table1[[#This Row],[Income]], 0)</f>
        <v>0</v>
      </c>
      <c r="AY113" s="9">
        <f ca="1">IF(Table1[[#This Row],[State]]="Madhya Pradesh", Table1[[#This Row],[Income]], 0)</f>
        <v>0</v>
      </c>
      <c r="AZ113" s="9">
        <f ca="1">IF(Table1[[#This Row],[State]]="Maharashtra", Table1[[#This Row],[Income]], 0)</f>
        <v>0</v>
      </c>
      <c r="BA113" s="9">
        <f ca="1">IF(Table1[[#This Row],[State]]="Punjab", Table1[[#This Row],[Income]], 0)</f>
        <v>0</v>
      </c>
      <c r="BB113" s="9">
        <f ca="1">IF(Table1[[#This Row],[State]]="Kerala", Table1[[#This Row],[Income]], 0)</f>
        <v>0</v>
      </c>
      <c r="BC113" s="9">
        <f ca="1">IF(Table1[[#This Row],[State]]="Tamil Nadu", Table1[[#This Row],[Income]], 0)</f>
        <v>0</v>
      </c>
      <c r="BD113" s="9">
        <f ca="1">IF(Table1[[#This Row],[State]]="Rajasthan", Table1[[#This Row],[Income]], 0)</f>
        <v>0</v>
      </c>
      <c r="BE113" s="9">
        <f ca="1">IF(Table1[[#This Row],[State]]="Uttar Pradesh", Table1[[#This Row],[Income]], 0)</f>
        <v>0</v>
      </c>
      <c r="BF113" s="9">
        <f ca="1">IF(Table1[[#This Row],[State]]="Bihar", Table1[[#This Row],[Income]], 0)</f>
        <v>0</v>
      </c>
      <c r="BG113" s="9">
        <f ca="1">IF(Table1[[#This Row],[State]]="West Bengal", Table1[[#This Row],[Income]], 0)</f>
        <v>0</v>
      </c>
      <c r="BH113" s="10">
        <f ca="1">IF(Table1[[#This Row],[State]]="Goa", Table1[[#This Row],[Income]], 0)</f>
        <v>0</v>
      </c>
      <c r="BJ113" s="8">
        <f ca="1">IF(Table1[[#This Row],[Profession]]="Health", Table1[[#This Row],[Income]], 0)</f>
        <v>0</v>
      </c>
      <c r="BK113" s="9">
        <f ca="1">IF(Table1[[#This Row],[Profession]]="Construction", Table1[[#This Row],[Income]], 0)</f>
        <v>0</v>
      </c>
      <c r="BL113" s="9">
        <f ca="1">IF(Table1[[#This Row],[Profession]]="Teaching", Table1[[#This Row],[Income]], 0)</f>
        <v>0</v>
      </c>
      <c r="BM113" s="9">
        <f ca="1">IF(Table1[[#This Row],[Profession]]="IT", Table1[[#This Row],[Income]], 0)</f>
        <v>0</v>
      </c>
      <c r="BN113" s="9">
        <f ca="1">IF(Table1[[#This Row],[Profession]]="General Work", Table1[[#This Row],[Income]], 0)</f>
        <v>77605</v>
      </c>
      <c r="BO113" s="10">
        <f ca="1">IF(Table1[[#This Row],[Profession]]="Agriculture", Table1[[#This Row],[Income]], 0)</f>
        <v>0</v>
      </c>
      <c r="BQ113" s="8">
        <f ca="1">IF(Table1[[#This Row],[Value of debts ]]&gt;Table1[[#This Row],[Income]], 1, 0)</f>
        <v>1</v>
      </c>
      <c r="BR113" s="10"/>
      <c r="BT113">
        <f ca="1">IF(Table1[[#This Row],[Net Worth of person]]&gt;$BU$4, Table1[[#This Row],[Age]], 0)</f>
        <v>42</v>
      </c>
    </row>
    <row r="114" spans="1:72" x14ac:dyDescent="0.3">
      <c r="A114">
        <f t="shared" ca="1" si="23"/>
        <v>2</v>
      </c>
      <c r="B114" t="str">
        <f t="shared" ca="1" si="24"/>
        <v>Female</v>
      </c>
      <c r="C114">
        <f t="shared" ca="1" si="25"/>
        <v>36</v>
      </c>
      <c r="D114">
        <f t="shared" ca="1" si="26"/>
        <v>1</v>
      </c>
      <c r="E114" t="str">
        <f t="shared" ca="1" si="27"/>
        <v>Health</v>
      </c>
      <c r="F114">
        <f t="shared" ca="1" si="28"/>
        <v>3</v>
      </c>
      <c r="G114" t="str">
        <f t="shared" ca="1" si="29"/>
        <v>University</v>
      </c>
      <c r="H114">
        <f t="shared" ca="1" si="30"/>
        <v>2</v>
      </c>
      <c r="I114">
        <f t="shared" ca="1" si="31"/>
        <v>2</v>
      </c>
      <c r="J114">
        <f t="shared" ca="1" si="32"/>
        <v>63800</v>
      </c>
      <c r="K114">
        <f t="shared" ca="1" si="33"/>
        <v>6</v>
      </c>
      <c r="L114" t="str">
        <f t="shared" ca="1" si="34"/>
        <v>Maharashtra</v>
      </c>
      <c r="M114">
        <f t="shared" ca="1" si="35"/>
        <v>255200</v>
      </c>
      <c r="N114">
        <f t="shared" ca="1" si="36"/>
        <v>224128.60379550618</v>
      </c>
      <c r="O114">
        <f t="shared" ca="1" si="37"/>
        <v>35980.051079215889</v>
      </c>
      <c r="P114">
        <f t="shared" ca="1" si="38"/>
        <v>27683</v>
      </c>
      <c r="Q114">
        <f t="shared" ca="1" si="39"/>
        <v>116846.35640381694</v>
      </c>
      <c r="R114">
        <f t="shared" ca="1" si="40"/>
        <v>89896.303548444164</v>
      </c>
      <c r="S114">
        <f t="shared" ca="1" si="41"/>
        <v>381076.35462766007</v>
      </c>
      <c r="T114">
        <f t="shared" ca="1" si="42"/>
        <v>368657.96019932313</v>
      </c>
      <c r="U114">
        <f t="shared" ca="1" si="43"/>
        <v>12418.394428336935</v>
      </c>
      <c r="W114">
        <f t="shared" ca="1" si="44"/>
        <v>1</v>
      </c>
      <c r="AA114" s="1">
        <f ca="1">Table1[[#This Row],[Mortgage left]]/Table1[[#This Row],[Value of House]]</f>
        <v>0.87824688007643481</v>
      </c>
      <c r="AB114">
        <f t="shared" ca="1" si="45"/>
        <v>0</v>
      </c>
      <c r="AE114">
        <f ca="1">IF(Table1[[#This Row],[Gender]]="male", 1, 0)</f>
        <v>0</v>
      </c>
      <c r="AF114">
        <f ca="1">IF(Table1[[#This Row],[Gender]]="female", 1, 0)</f>
        <v>1</v>
      </c>
      <c r="AK114" s="8">
        <f ca="1">IF(Table1[[#This Row],[Profession]]="Teaching", 1, 0)</f>
        <v>0</v>
      </c>
      <c r="AL114" s="9">
        <f ca="1">IF(Table1[[#This Row],[Profession]]="Health", 1, 0)</f>
        <v>1</v>
      </c>
      <c r="AM114" s="9">
        <f ca="1">IF(Table1[[#This Row],[Profession]]="Construction", 1, 0)</f>
        <v>0</v>
      </c>
      <c r="AN114" s="9">
        <f ca="1">IF(Table1[[#This Row],[Profession]]="IT", 1, 0)</f>
        <v>0</v>
      </c>
      <c r="AO114" s="9">
        <f ca="1">IF(Table1[[#This Row],[Profession]]="Agriculture", 1, 0)</f>
        <v>0</v>
      </c>
      <c r="AP114" s="10">
        <f ca="1">IF(Table1[[#This Row],[Profession]]="General Work", 1, 0)</f>
        <v>0</v>
      </c>
      <c r="AS114">
        <f ca="1">Table1[[#This Row],[Value of Cars]]/Table1[[#This Row],[Number of Cars ]]</f>
        <v>17990.025539607945</v>
      </c>
      <c r="AU114" s="8">
        <f ca="1">IF(Table1[[#This Row],[State]]="Karnataka", Table1[[#This Row],[Income]], 0)</f>
        <v>0</v>
      </c>
      <c r="AV114" s="9">
        <f ca="1">IF(Table1[[#This Row],[State]]="Gujarat", Table1[[#This Row],[Income]], 0)</f>
        <v>0</v>
      </c>
      <c r="AW114" s="9">
        <f ca="1">IF(Table1[[#This Row],[State]]="Andhra Pradesh", Table1[[#This Row],[Income]], 0)</f>
        <v>0</v>
      </c>
      <c r="AX114" s="9">
        <f ca="1">IF(Table1[[#This Row],[State]]="Telangana", Table1[[#This Row],[Income]], 0)</f>
        <v>0</v>
      </c>
      <c r="AY114" s="9">
        <f ca="1">IF(Table1[[#This Row],[State]]="Madhya Pradesh", Table1[[#This Row],[Income]], 0)</f>
        <v>0</v>
      </c>
      <c r="AZ114" s="9">
        <f ca="1">IF(Table1[[#This Row],[State]]="Maharashtra", Table1[[#This Row],[Income]], 0)</f>
        <v>63800</v>
      </c>
      <c r="BA114" s="9">
        <f ca="1">IF(Table1[[#This Row],[State]]="Punjab", Table1[[#This Row],[Income]], 0)</f>
        <v>0</v>
      </c>
      <c r="BB114" s="9">
        <f ca="1">IF(Table1[[#This Row],[State]]="Kerala", Table1[[#This Row],[Income]], 0)</f>
        <v>0</v>
      </c>
      <c r="BC114" s="9">
        <f ca="1">IF(Table1[[#This Row],[State]]="Tamil Nadu", Table1[[#This Row],[Income]], 0)</f>
        <v>0</v>
      </c>
      <c r="BD114" s="9">
        <f ca="1">IF(Table1[[#This Row],[State]]="Rajasthan", Table1[[#This Row],[Income]], 0)</f>
        <v>0</v>
      </c>
      <c r="BE114" s="9">
        <f ca="1">IF(Table1[[#This Row],[State]]="Uttar Pradesh", Table1[[#This Row],[Income]], 0)</f>
        <v>0</v>
      </c>
      <c r="BF114" s="9">
        <f ca="1">IF(Table1[[#This Row],[State]]="Bihar", Table1[[#This Row],[Income]], 0)</f>
        <v>0</v>
      </c>
      <c r="BG114" s="9">
        <f ca="1">IF(Table1[[#This Row],[State]]="West Bengal", Table1[[#This Row],[Income]], 0)</f>
        <v>0</v>
      </c>
      <c r="BH114" s="10">
        <f ca="1">IF(Table1[[#This Row],[State]]="Goa", Table1[[#This Row],[Income]], 0)</f>
        <v>0</v>
      </c>
      <c r="BJ114" s="8">
        <f ca="1">IF(Table1[[#This Row],[Profession]]="Health", Table1[[#This Row],[Income]], 0)</f>
        <v>63800</v>
      </c>
      <c r="BK114" s="9">
        <f ca="1">IF(Table1[[#This Row],[Profession]]="Construction", Table1[[#This Row],[Income]], 0)</f>
        <v>0</v>
      </c>
      <c r="BL114" s="9">
        <f ca="1">IF(Table1[[#This Row],[Profession]]="Teaching", Table1[[#This Row],[Income]], 0)</f>
        <v>0</v>
      </c>
      <c r="BM114" s="9">
        <f ca="1">IF(Table1[[#This Row],[Profession]]="IT", Table1[[#This Row],[Income]], 0)</f>
        <v>0</v>
      </c>
      <c r="BN114" s="9">
        <f ca="1">IF(Table1[[#This Row],[Profession]]="General Work", Table1[[#This Row],[Income]], 0)</f>
        <v>0</v>
      </c>
      <c r="BO114" s="10">
        <f ca="1">IF(Table1[[#This Row],[Profession]]="Agriculture", Table1[[#This Row],[Income]], 0)</f>
        <v>0</v>
      </c>
      <c r="BQ114" s="8">
        <f ca="1">IF(Table1[[#This Row],[Value of debts ]]&gt;Table1[[#This Row],[Income]], 1, 0)</f>
        <v>1</v>
      </c>
      <c r="BR114" s="10"/>
      <c r="BT114">
        <f ca="1">IF(Table1[[#This Row],[Net Worth of person]]&gt;$BU$4, Table1[[#This Row],[Age]], 0)</f>
        <v>0</v>
      </c>
    </row>
    <row r="115" spans="1:72" x14ac:dyDescent="0.3">
      <c r="A115">
        <f t="shared" ca="1" si="23"/>
        <v>1</v>
      </c>
      <c r="B115" t="str">
        <f t="shared" ca="1" si="24"/>
        <v>Male</v>
      </c>
      <c r="C115">
        <f t="shared" ca="1" si="25"/>
        <v>40</v>
      </c>
      <c r="D115">
        <f t="shared" ca="1" si="26"/>
        <v>4</v>
      </c>
      <c r="E115" t="str">
        <f t="shared" ca="1" si="27"/>
        <v>IT</v>
      </c>
      <c r="F115">
        <f t="shared" ca="1" si="28"/>
        <v>5</v>
      </c>
      <c r="G115" t="str">
        <f t="shared" ca="1" si="29"/>
        <v>Other</v>
      </c>
      <c r="H115">
        <f t="shared" ca="1" si="30"/>
        <v>2</v>
      </c>
      <c r="I115">
        <f t="shared" ca="1" si="31"/>
        <v>3</v>
      </c>
      <c r="J115">
        <f t="shared" ca="1" si="32"/>
        <v>52008</v>
      </c>
      <c r="K115">
        <f t="shared" ca="1" si="33"/>
        <v>2</v>
      </c>
      <c r="L115" t="str">
        <f t="shared" ca="1" si="34"/>
        <v>Gujarat</v>
      </c>
      <c r="M115">
        <f t="shared" ca="1" si="35"/>
        <v>208032</v>
      </c>
      <c r="N115">
        <f t="shared" ca="1" si="36"/>
        <v>153945.66456140505</v>
      </c>
      <c r="O115">
        <f t="shared" ca="1" si="37"/>
        <v>9971.2664917891507</v>
      </c>
      <c r="P115">
        <f t="shared" ca="1" si="38"/>
        <v>5558</v>
      </c>
      <c r="Q115">
        <f t="shared" ca="1" si="39"/>
        <v>64790.295938225878</v>
      </c>
      <c r="R115">
        <f t="shared" ca="1" si="40"/>
        <v>76708.627089289614</v>
      </c>
      <c r="S115">
        <f t="shared" ca="1" si="41"/>
        <v>294711.89358107874</v>
      </c>
      <c r="T115">
        <f t="shared" ca="1" si="42"/>
        <v>224293.96049963092</v>
      </c>
      <c r="U115">
        <f t="shared" ca="1" si="43"/>
        <v>70417.933081447816</v>
      </c>
      <c r="W115">
        <f t="shared" ca="1" si="44"/>
        <v>1</v>
      </c>
      <c r="AA115" s="1">
        <f ca="1">Table1[[#This Row],[Mortgage left]]/Table1[[#This Row],[Value of House]]</f>
        <v>0.74000953969295613</v>
      </c>
      <c r="AB115">
        <f t="shared" ca="1" si="45"/>
        <v>0</v>
      </c>
      <c r="AE115">
        <f ca="1">IF(Table1[[#This Row],[Gender]]="male", 1, 0)</f>
        <v>1</v>
      </c>
      <c r="AF115">
        <f ca="1">IF(Table1[[#This Row],[Gender]]="female", 1, 0)</f>
        <v>0</v>
      </c>
      <c r="AK115" s="8">
        <f ca="1">IF(Table1[[#This Row],[Profession]]="Teaching", 1, 0)</f>
        <v>0</v>
      </c>
      <c r="AL115" s="9">
        <f ca="1">IF(Table1[[#This Row],[Profession]]="Health", 1, 0)</f>
        <v>0</v>
      </c>
      <c r="AM115" s="9">
        <f ca="1">IF(Table1[[#This Row],[Profession]]="Construction", 1, 0)</f>
        <v>0</v>
      </c>
      <c r="AN115" s="9">
        <f ca="1">IF(Table1[[#This Row],[Profession]]="IT", 1, 0)</f>
        <v>1</v>
      </c>
      <c r="AO115" s="9">
        <f ca="1">IF(Table1[[#This Row],[Profession]]="Agriculture", 1, 0)</f>
        <v>0</v>
      </c>
      <c r="AP115" s="10">
        <f ca="1">IF(Table1[[#This Row],[Profession]]="General Work", 1, 0)</f>
        <v>0</v>
      </c>
      <c r="AS115">
        <f ca="1">Table1[[#This Row],[Value of Cars]]/Table1[[#This Row],[Number of Cars ]]</f>
        <v>3323.7554972630501</v>
      </c>
      <c r="AU115" s="8">
        <f ca="1">IF(Table1[[#This Row],[State]]="Karnataka", Table1[[#This Row],[Income]], 0)</f>
        <v>0</v>
      </c>
      <c r="AV115" s="9">
        <f ca="1">IF(Table1[[#This Row],[State]]="Gujarat", Table1[[#This Row],[Income]], 0)</f>
        <v>52008</v>
      </c>
      <c r="AW115" s="9">
        <f ca="1">IF(Table1[[#This Row],[State]]="Andhra Pradesh", Table1[[#This Row],[Income]], 0)</f>
        <v>0</v>
      </c>
      <c r="AX115" s="9">
        <f ca="1">IF(Table1[[#This Row],[State]]="Telangana", Table1[[#This Row],[Income]], 0)</f>
        <v>0</v>
      </c>
      <c r="AY115" s="9">
        <f ca="1">IF(Table1[[#This Row],[State]]="Madhya Pradesh", Table1[[#This Row],[Income]], 0)</f>
        <v>0</v>
      </c>
      <c r="AZ115" s="9">
        <f ca="1">IF(Table1[[#This Row],[State]]="Maharashtra", Table1[[#This Row],[Income]], 0)</f>
        <v>0</v>
      </c>
      <c r="BA115" s="9">
        <f ca="1">IF(Table1[[#This Row],[State]]="Punjab", Table1[[#This Row],[Income]], 0)</f>
        <v>0</v>
      </c>
      <c r="BB115" s="9">
        <f ca="1">IF(Table1[[#This Row],[State]]="Kerala", Table1[[#This Row],[Income]], 0)</f>
        <v>0</v>
      </c>
      <c r="BC115" s="9">
        <f ca="1">IF(Table1[[#This Row],[State]]="Tamil Nadu", Table1[[#This Row],[Income]], 0)</f>
        <v>0</v>
      </c>
      <c r="BD115" s="9">
        <f ca="1">IF(Table1[[#This Row],[State]]="Rajasthan", Table1[[#This Row],[Income]], 0)</f>
        <v>0</v>
      </c>
      <c r="BE115" s="9">
        <f ca="1">IF(Table1[[#This Row],[State]]="Uttar Pradesh", Table1[[#This Row],[Income]], 0)</f>
        <v>0</v>
      </c>
      <c r="BF115" s="9">
        <f ca="1">IF(Table1[[#This Row],[State]]="Bihar", Table1[[#This Row],[Income]], 0)</f>
        <v>0</v>
      </c>
      <c r="BG115" s="9">
        <f ca="1">IF(Table1[[#This Row],[State]]="West Bengal", Table1[[#This Row],[Income]], 0)</f>
        <v>0</v>
      </c>
      <c r="BH115" s="10">
        <f ca="1">IF(Table1[[#This Row],[State]]="Goa", Table1[[#This Row],[Income]], 0)</f>
        <v>0</v>
      </c>
      <c r="BJ115" s="8">
        <f ca="1">IF(Table1[[#This Row],[Profession]]="Health", Table1[[#This Row],[Income]], 0)</f>
        <v>0</v>
      </c>
      <c r="BK115" s="9">
        <f ca="1">IF(Table1[[#This Row],[Profession]]="Construction", Table1[[#This Row],[Income]], 0)</f>
        <v>0</v>
      </c>
      <c r="BL115" s="9">
        <f ca="1">IF(Table1[[#This Row],[Profession]]="Teaching", Table1[[#This Row],[Income]], 0)</f>
        <v>0</v>
      </c>
      <c r="BM115" s="9">
        <f ca="1">IF(Table1[[#This Row],[Profession]]="IT", Table1[[#This Row],[Income]], 0)</f>
        <v>52008</v>
      </c>
      <c r="BN115" s="9">
        <f ca="1">IF(Table1[[#This Row],[Profession]]="General Work", Table1[[#This Row],[Income]], 0)</f>
        <v>0</v>
      </c>
      <c r="BO115" s="10">
        <f ca="1">IF(Table1[[#This Row],[Profession]]="Agriculture", Table1[[#This Row],[Income]], 0)</f>
        <v>0</v>
      </c>
      <c r="BQ115" s="8">
        <f ca="1">IF(Table1[[#This Row],[Value of debts ]]&gt;Table1[[#This Row],[Income]], 1, 0)</f>
        <v>1</v>
      </c>
      <c r="BR115" s="10"/>
      <c r="BT115">
        <f ca="1">IF(Table1[[#This Row],[Net Worth of person]]&gt;$BU$4, Table1[[#This Row],[Age]], 0)</f>
        <v>0</v>
      </c>
    </row>
    <row r="116" spans="1:72" x14ac:dyDescent="0.3">
      <c r="A116">
        <f t="shared" ca="1" si="23"/>
        <v>1</v>
      </c>
      <c r="B116" t="str">
        <f t="shared" ca="1" si="24"/>
        <v>Male</v>
      </c>
      <c r="C116">
        <f t="shared" ca="1" si="25"/>
        <v>34</v>
      </c>
      <c r="D116">
        <f t="shared" ca="1" si="26"/>
        <v>6</v>
      </c>
      <c r="E116" t="str">
        <f t="shared" ca="1" si="27"/>
        <v>Agriculture</v>
      </c>
      <c r="F116">
        <f t="shared" ca="1" si="28"/>
        <v>3</v>
      </c>
      <c r="G116" t="str">
        <f t="shared" ca="1" si="29"/>
        <v>University</v>
      </c>
      <c r="H116">
        <f t="shared" ca="1" si="30"/>
        <v>2</v>
      </c>
      <c r="I116">
        <f t="shared" ca="1" si="31"/>
        <v>2</v>
      </c>
      <c r="J116">
        <f t="shared" ca="1" si="32"/>
        <v>66112</v>
      </c>
      <c r="K116">
        <f t="shared" ca="1" si="33"/>
        <v>1</v>
      </c>
      <c r="L116" t="str">
        <f t="shared" ca="1" si="34"/>
        <v>Karnataka</v>
      </c>
      <c r="M116">
        <f t="shared" ca="1" si="35"/>
        <v>330560</v>
      </c>
      <c r="N116">
        <f t="shared" ca="1" si="36"/>
        <v>154196.67093030491</v>
      </c>
      <c r="O116">
        <f t="shared" ca="1" si="37"/>
        <v>107876.7319602752</v>
      </c>
      <c r="P116">
        <f t="shared" ca="1" si="38"/>
        <v>19716</v>
      </c>
      <c r="Q116">
        <f t="shared" ca="1" si="39"/>
        <v>33413.230233853123</v>
      </c>
      <c r="R116">
        <f t="shared" ca="1" si="40"/>
        <v>93428.133660457286</v>
      </c>
      <c r="S116">
        <f t="shared" ca="1" si="41"/>
        <v>531864.86562073254</v>
      </c>
      <c r="T116">
        <f t="shared" ca="1" si="42"/>
        <v>207325.90116415804</v>
      </c>
      <c r="U116">
        <f t="shared" ca="1" si="43"/>
        <v>324538.96445657453</v>
      </c>
      <c r="W116">
        <f t="shared" ca="1" si="44"/>
        <v>1</v>
      </c>
      <c r="AA116" s="1">
        <f ca="1">Table1[[#This Row],[Mortgage left]]/Table1[[#This Row],[Value of House]]</f>
        <v>0.46647105194308119</v>
      </c>
      <c r="AB116">
        <f t="shared" ca="1" si="45"/>
        <v>0</v>
      </c>
      <c r="AE116">
        <f ca="1">IF(Table1[[#This Row],[Gender]]="male", 1, 0)</f>
        <v>1</v>
      </c>
      <c r="AF116">
        <f ca="1">IF(Table1[[#This Row],[Gender]]="female", 1, 0)</f>
        <v>0</v>
      </c>
      <c r="AK116" s="8">
        <f ca="1">IF(Table1[[#This Row],[Profession]]="Teaching", 1, 0)</f>
        <v>0</v>
      </c>
      <c r="AL116" s="9">
        <f ca="1">IF(Table1[[#This Row],[Profession]]="Health", 1, 0)</f>
        <v>0</v>
      </c>
      <c r="AM116" s="9">
        <f ca="1">IF(Table1[[#This Row],[Profession]]="Construction", 1, 0)</f>
        <v>0</v>
      </c>
      <c r="AN116" s="9">
        <f ca="1">IF(Table1[[#This Row],[Profession]]="IT", 1, 0)</f>
        <v>0</v>
      </c>
      <c r="AO116" s="9">
        <f ca="1">IF(Table1[[#This Row],[Profession]]="Agriculture", 1, 0)</f>
        <v>1</v>
      </c>
      <c r="AP116" s="10">
        <f ca="1">IF(Table1[[#This Row],[Profession]]="General Work", 1, 0)</f>
        <v>0</v>
      </c>
      <c r="AS116">
        <f ca="1">Table1[[#This Row],[Value of Cars]]/Table1[[#This Row],[Number of Cars ]]</f>
        <v>53938.365980137598</v>
      </c>
      <c r="AU116" s="8">
        <f ca="1">IF(Table1[[#This Row],[State]]="Karnataka", Table1[[#This Row],[Income]], 0)</f>
        <v>66112</v>
      </c>
      <c r="AV116" s="9">
        <f ca="1">IF(Table1[[#This Row],[State]]="Gujarat", Table1[[#This Row],[Income]], 0)</f>
        <v>0</v>
      </c>
      <c r="AW116" s="9">
        <f ca="1">IF(Table1[[#This Row],[State]]="Andhra Pradesh", Table1[[#This Row],[Income]], 0)</f>
        <v>0</v>
      </c>
      <c r="AX116" s="9">
        <f ca="1">IF(Table1[[#This Row],[State]]="Telangana", Table1[[#This Row],[Income]], 0)</f>
        <v>0</v>
      </c>
      <c r="AY116" s="9">
        <f ca="1">IF(Table1[[#This Row],[State]]="Madhya Pradesh", Table1[[#This Row],[Income]], 0)</f>
        <v>0</v>
      </c>
      <c r="AZ116" s="9">
        <f ca="1">IF(Table1[[#This Row],[State]]="Maharashtra", Table1[[#This Row],[Income]], 0)</f>
        <v>0</v>
      </c>
      <c r="BA116" s="9">
        <f ca="1">IF(Table1[[#This Row],[State]]="Punjab", Table1[[#This Row],[Income]], 0)</f>
        <v>0</v>
      </c>
      <c r="BB116" s="9">
        <f ca="1">IF(Table1[[#This Row],[State]]="Kerala", Table1[[#This Row],[Income]], 0)</f>
        <v>0</v>
      </c>
      <c r="BC116" s="9">
        <f ca="1">IF(Table1[[#This Row],[State]]="Tamil Nadu", Table1[[#This Row],[Income]], 0)</f>
        <v>0</v>
      </c>
      <c r="BD116" s="9">
        <f ca="1">IF(Table1[[#This Row],[State]]="Rajasthan", Table1[[#This Row],[Income]], 0)</f>
        <v>0</v>
      </c>
      <c r="BE116" s="9">
        <f ca="1">IF(Table1[[#This Row],[State]]="Uttar Pradesh", Table1[[#This Row],[Income]], 0)</f>
        <v>0</v>
      </c>
      <c r="BF116" s="9">
        <f ca="1">IF(Table1[[#This Row],[State]]="Bihar", Table1[[#This Row],[Income]], 0)</f>
        <v>0</v>
      </c>
      <c r="BG116" s="9">
        <f ca="1">IF(Table1[[#This Row],[State]]="West Bengal", Table1[[#This Row],[Income]], 0)</f>
        <v>0</v>
      </c>
      <c r="BH116" s="10">
        <f ca="1">IF(Table1[[#This Row],[State]]="Goa", Table1[[#This Row],[Income]], 0)</f>
        <v>0</v>
      </c>
      <c r="BJ116" s="8">
        <f ca="1">IF(Table1[[#This Row],[Profession]]="Health", Table1[[#This Row],[Income]], 0)</f>
        <v>0</v>
      </c>
      <c r="BK116" s="9">
        <f ca="1">IF(Table1[[#This Row],[Profession]]="Construction", Table1[[#This Row],[Income]], 0)</f>
        <v>0</v>
      </c>
      <c r="BL116" s="9">
        <f ca="1">IF(Table1[[#This Row],[Profession]]="Teaching", Table1[[#This Row],[Income]], 0)</f>
        <v>0</v>
      </c>
      <c r="BM116" s="9">
        <f ca="1">IF(Table1[[#This Row],[Profession]]="IT", Table1[[#This Row],[Income]], 0)</f>
        <v>0</v>
      </c>
      <c r="BN116" s="9">
        <f ca="1">IF(Table1[[#This Row],[Profession]]="General Work", Table1[[#This Row],[Income]], 0)</f>
        <v>0</v>
      </c>
      <c r="BO116" s="10">
        <f ca="1">IF(Table1[[#This Row],[Profession]]="Agriculture", Table1[[#This Row],[Income]], 0)</f>
        <v>66112</v>
      </c>
      <c r="BQ116" s="8">
        <f ca="1">IF(Table1[[#This Row],[Value of debts ]]&gt;Table1[[#This Row],[Income]], 1, 0)</f>
        <v>1</v>
      </c>
      <c r="BR116" s="10"/>
      <c r="BT116">
        <f ca="1">IF(Table1[[#This Row],[Net Worth of person]]&gt;$BU$4, Table1[[#This Row],[Age]], 0)</f>
        <v>34</v>
      </c>
    </row>
    <row r="117" spans="1:72" x14ac:dyDescent="0.3">
      <c r="A117">
        <f t="shared" ca="1" si="23"/>
        <v>1</v>
      </c>
      <c r="B117" t="str">
        <f t="shared" ca="1" si="24"/>
        <v>Male</v>
      </c>
      <c r="C117">
        <f t="shared" ca="1" si="25"/>
        <v>34</v>
      </c>
      <c r="D117">
        <f t="shared" ca="1" si="26"/>
        <v>5</v>
      </c>
      <c r="E117" t="str">
        <f t="shared" ca="1" si="27"/>
        <v>General Work</v>
      </c>
      <c r="F117">
        <f t="shared" ca="1" si="28"/>
        <v>4</v>
      </c>
      <c r="G117" t="str">
        <f t="shared" ca="1" si="29"/>
        <v>Technical</v>
      </c>
      <c r="H117">
        <f t="shared" ca="1" si="30"/>
        <v>1</v>
      </c>
      <c r="I117">
        <f t="shared" ca="1" si="31"/>
        <v>3</v>
      </c>
      <c r="J117">
        <f t="shared" ca="1" si="32"/>
        <v>64667</v>
      </c>
      <c r="K117">
        <f t="shared" ca="1" si="33"/>
        <v>3</v>
      </c>
      <c r="L117" t="str">
        <f t="shared" ca="1" si="34"/>
        <v>Andhra Pradesh</v>
      </c>
      <c r="M117">
        <f t="shared" ca="1" si="35"/>
        <v>258668</v>
      </c>
      <c r="N117">
        <f t="shared" ca="1" si="36"/>
        <v>214701.09153482254</v>
      </c>
      <c r="O117">
        <f t="shared" ca="1" si="37"/>
        <v>87529.661342220978</v>
      </c>
      <c r="P117">
        <f t="shared" ca="1" si="38"/>
        <v>19794</v>
      </c>
      <c r="Q117">
        <f t="shared" ca="1" si="39"/>
        <v>8294.2895518506175</v>
      </c>
      <c r="R117">
        <f t="shared" ca="1" si="40"/>
        <v>68901.012432388379</v>
      </c>
      <c r="S117">
        <f t="shared" ca="1" si="41"/>
        <v>415098.67377460934</v>
      </c>
      <c r="T117">
        <f t="shared" ca="1" si="42"/>
        <v>242789.38108667315</v>
      </c>
      <c r="U117">
        <f t="shared" ca="1" si="43"/>
        <v>172309.29268793619</v>
      </c>
      <c r="W117">
        <f t="shared" ca="1" si="44"/>
        <v>1</v>
      </c>
      <c r="AA117" s="1">
        <f ca="1">Table1[[#This Row],[Mortgage left]]/Table1[[#This Row],[Value of House]]</f>
        <v>0.8300257145639296</v>
      </c>
      <c r="AB117">
        <f t="shared" ca="1" si="45"/>
        <v>0</v>
      </c>
      <c r="AE117">
        <f ca="1">IF(Table1[[#This Row],[Gender]]="male", 1, 0)</f>
        <v>1</v>
      </c>
      <c r="AF117">
        <f ca="1">IF(Table1[[#This Row],[Gender]]="female", 1, 0)</f>
        <v>0</v>
      </c>
      <c r="AK117" s="8">
        <f ca="1">IF(Table1[[#This Row],[Profession]]="Teaching", 1, 0)</f>
        <v>0</v>
      </c>
      <c r="AL117" s="9">
        <f ca="1">IF(Table1[[#This Row],[Profession]]="Health", 1, 0)</f>
        <v>0</v>
      </c>
      <c r="AM117" s="9">
        <f ca="1">IF(Table1[[#This Row],[Profession]]="Construction", 1, 0)</f>
        <v>0</v>
      </c>
      <c r="AN117" s="9">
        <f ca="1">IF(Table1[[#This Row],[Profession]]="IT", 1, 0)</f>
        <v>0</v>
      </c>
      <c r="AO117" s="9">
        <f ca="1">IF(Table1[[#This Row],[Profession]]="Agriculture", 1, 0)</f>
        <v>0</v>
      </c>
      <c r="AP117" s="10">
        <f ca="1">IF(Table1[[#This Row],[Profession]]="General Work", 1, 0)</f>
        <v>1</v>
      </c>
      <c r="AS117">
        <f ca="1">Table1[[#This Row],[Value of Cars]]/Table1[[#This Row],[Number of Cars ]]</f>
        <v>29176.553780740327</v>
      </c>
      <c r="AU117" s="8">
        <f ca="1">IF(Table1[[#This Row],[State]]="Karnataka", Table1[[#This Row],[Income]], 0)</f>
        <v>0</v>
      </c>
      <c r="AV117" s="9">
        <f ca="1">IF(Table1[[#This Row],[State]]="Gujarat", Table1[[#This Row],[Income]], 0)</f>
        <v>0</v>
      </c>
      <c r="AW117" s="9">
        <f ca="1">IF(Table1[[#This Row],[State]]="Andhra Pradesh", Table1[[#This Row],[Income]], 0)</f>
        <v>64667</v>
      </c>
      <c r="AX117" s="9">
        <f ca="1">IF(Table1[[#This Row],[State]]="Telangana", Table1[[#This Row],[Income]], 0)</f>
        <v>0</v>
      </c>
      <c r="AY117" s="9">
        <f ca="1">IF(Table1[[#This Row],[State]]="Madhya Pradesh", Table1[[#This Row],[Income]], 0)</f>
        <v>0</v>
      </c>
      <c r="AZ117" s="9">
        <f ca="1">IF(Table1[[#This Row],[State]]="Maharashtra", Table1[[#This Row],[Income]], 0)</f>
        <v>0</v>
      </c>
      <c r="BA117" s="9">
        <f ca="1">IF(Table1[[#This Row],[State]]="Punjab", Table1[[#This Row],[Income]], 0)</f>
        <v>0</v>
      </c>
      <c r="BB117" s="9">
        <f ca="1">IF(Table1[[#This Row],[State]]="Kerala", Table1[[#This Row],[Income]], 0)</f>
        <v>0</v>
      </c>
      <c r="BC117" s="9">
        <f ca="1">IF(Table1[[#This Row],[State]]="Tamil Nadu", Table1[[#This Row],[Income]], 0)</f>
        <v>0</v>
      </c>
      <c r="BD117" s="9">
        <f ca="1">IF(Table1[[#This Row],[State]]="Rajasthan", Table1[[#This Row],[Income]], 0)</f>
        <v>0</v>
      </c>
      <c r="BE117" s="9">
        <f ca="1">IF(Table1[[#This Row],[State]]="Uttar Pradesh", Table1[[#This Row],[Income]], 0)</f>
        <v>0</v>
      </c>
      <c r="BF117" s="9">
        <f ca="1">IF(Table1[[#This Row],[State]]="Bihar", Table1[[#This Row],[Income]], 0)</f>
        <v>0</v>
      </c>
      <c r="BG117" s="9">
        <f ca="1">IF(Table1[[#This Row],[State]]="West Bengal", Table1[[#This Row],[Income]], 0)</f>
        <v>0</v>
      </c>
      <c r="BH117" s="10">
        <f ca="1">IF(Table1[[#This Row],[State]]="Goa", Table1[[#This Row],[Income]], 0)</f>
        <v>0</v>
      </c>
      <c r="BJ117" s="8">
        <f ca="1">IF(Table1[[#This Row],[Profession]]="Health", Table1[[#This Row],[Income]], 0)</f>
        <v>0</v>
      </c>
      <c r="BK117" s="9">
        <f ca="1">IF(Table1[[#This Row],[Profession]]="Construction", Table1[[#This Row],[Income]], 0)</f>
        <v>0</v>
      </c>
      <c r="BL117" s="9">
        <f ca="1">IF(Table1[[#This Row],[Profession]]="Teaching", Table1[[#This Row],[Income]], 0)</f>
        <v>0</v>
      </c>
      <c r="BM117" s="9">
        <f ca="1">IF(Table1[[#This Row],[Profession]]="IT", Table1[[#This Row],[Income]], 0)</f>
        <v>0</v>
      </c>
      <c r="BN117" s="9">
        <f ca="1">IF(Table1[[#This Row],[Profession]]="General Work", Table1[[#This Row],[Income]], 0)</f>
        <v>64667</v>
      </c>
      <c r="BO117" s="10">
        <f ca="1">IF(Table1[[#This Row],[Profession]]="Agriculture", Table1[[#This Row],[Income]], 0)</f>
        <v>0</v>
      </c>
      <c r="BQ117" s="8">
        <f ca="1">IF(Table1[[#This Row],[Value of debts ]]&gt;Table1[[#This Row],[Income]], 1, 0)</f>
        <v>1</v>
      </c>
      <c r="BR117" s="10"/>
      <c r="BT117">
        <f ca="1">IF(Table1[[#This Row],[Net Worth of person]]&gt;$BU$4, Table1[[#This Row],[Age]], 0)</f>
        <v>34</v>
      </c>
    </row>
    <row r="118" spans="1:72" x14ac:dyDescent="0.3">
      <c r="A118">
        <f t="shared" ca="1" si="23"/>
        <v>1</v>
      </c>
      <c r="B118" t="str">
        <f t="shared" ca="1" si="24"/>
        <v>Male</v>
      </c>
      <c r="C118">
        <f t="shared" ca="1" si="25"/>
        <v>41</v>
      </c>
      <c r="D118">
        <f t="shared" ca="1" si="26"/>
        <v>1</v>
      </c>
      <c r="E118" t="str">
        <f t="shared" ca="1" si="27"/>
        <v>Health</v>
      </c>
      <c r="F118">
        <f t="shared" ca="1" si="28"/>
        <v>1</v>
      </c>
      <c r="G118" t="str">
        <f t="shared" ca="1" si="29"/>
        <v>High School</v>
      </c>
      <c r="H118">
        <f t="shared" ca="1" si="30"/>
        <v>2</v>
      </c>
      <c r="I118">
        <f t="shared" ca="1" si="31"/>
        <v>1</v>
      </c>
      <c r="J118">
        <f t="shared" ca="1" si="32"/>
        <v>53598</v>
      </c>
      <c r="K118">
        <f t="shared" ca="1" si="33"/>
        <v>4</v>
      </c>
      <c r="L118" t="str">
        <f t="shared" ca="1" si="34"/>
        <v>Telangana</v>
      </c>
      <c r="M118">
        <f t="shared" ca="1" si="35"/>
        <v>321588</v>
      </c>
      <c r="N118">
        <f t="shared" ca="1" si="36"/>
        <v>247304.09514366655</v>
      </c>
      <c r="O118">
        <f t="shared" ca="1" si="37"/>
        <v>50401.402013983818</v>
      </c>
      <c r="P118">
        <f t="shared" ca="1" si="38"/>
        <v>21199</v>
      </c>
      <c r="Q118">
        <f t="shared" ca="1" si="39"/>
        <v>99731.863817065387</v>
      </c>
      <c r="R118">
        <f t="shared" ca="1" si="40"/>
        <v>31480.628022760691</v>
      </c>
      <c r="S118">
        <f t="shared" ca="1" si="41"/>
        <v>403470.03003674449</v>
      </c>
      <c r="T118">
        <f t="shared" ca="1" si="42"/>
        <v>368234.95896073192</v>
      </c>
      <c r="U118">
        <f t="shared" ca="1" si="43"/>
        <v>35235.071076012566</v>
      </c>
      <c r="W118">
        <f t="shared" ca="1" si="44"/>
        <v>1</v>
      </c>
      <c r="AA118" s="1">
        <f ca="1">Table1[[#This Row],[Mortgage left]]/Table1[[#This Row],[Value of House]]</f>
        <v>0.76900908971624116</v>
      </c>
      <c r="AB118">
        <f t="shared" ca="1" si="45"/>
        <v>0</v>
      </c>
      <c r="AE118">
        <f ca="1">IF(Table1[[#This Row],[Gender]]="male", 1, 0)</f>
        <v>1</v>
      </c>
      <c r="AF118">
        <f ca="1">IF(Table1[[#This Row],[Gender]]="female", 1, 0)</f>
        <v>0</v>
      </c>
      <c r="AK118" s="8">
        <f ca="1">IF(Table1[[#This Row],[Profession]]="Teaching", 1, 0)</f>
        <v>0</v>
      </c>
      <c r="AL118" s="9">
        <f ca="1">IF(Table1[[#This Row],[Profession]]="Health", 1, 0)</f>
        <v>1</v>
      </c>
      <c r="AM118" s="9">
        <f ca="1">IF(Table1[[#This Row],[Profession]]="Construction", 1, 0)</f>
        <v>0</v>
      </c>
      <c r="AN118" s="9">
        <f ca="1">IF(Table1[[#This Row],[Profession]]="IT", 1, 0)</f>
        <v>0</v>
      </c>
      <c r="AO118" s="9">
        <f ca="1">IF(Table1[[#This Row],[Profession]]="Agriculture", 1, 0)</f>
        <v>0</v>
      </c>
      <c r="AP118" s="10">
        <f ca="1">IF(Table1[[#This Row],[Profession]]="General Work", 1, 0)</f>
        <v>0</v>
      </c>
      <c r="AS118">
        <f ca="1">Table1[[#This Row],[Value of Cars]]/Table1[[#This Row],[Number of Cars ]]</f>
        <v>50401.402013983818</v>
      </c>
      <c r="AU118" s="8">
        <f ca="1">IF(Table1[[#This Row],[State]]="Karnataka", Table1[[#This Row],[Income]], 0)</f>
        <v>0</v>
      </c>
      <c r="AV118" s="9">
        <f ca="1">IF(Table1[[#This Row],[State]]="Gujarat", Table1[[#This Row],[Income]], 0)</f>
        <v>0</v>
      </c>
      <c r="AW118" s="9">
        <f ca="1">IF(Table1[[#This Row],[State]]="Andhra Pradesh", Table1[[#This Row],[Income]], 0)</f>
        <v>0</v>
      </c>
      <c r="AX118" s="9">
        <f ca="1">IF(Table1[[#This Row],[State]]="Telangana", Table1[[#This Row],[Income]], 0)</f>
        <v>53598</v>
      </c>
      <c r="AY118" s="9">
        <f ca="1">IF(Table1[[#This Row],[State]]="Madhya Pradesh", Table1[[#This Row],[Income]], 0)</f>
        <v>0</v>
      </c>
      <c r="AZ118" s="9">
        <f ca="1">IF(Table1[[#This Row],[State]]="Maharashtra", Table1[[#This Row],[Income]], 0)</f>
        <v>0</v>
      </c>
      <c r="BA118" s="9">
        <f ca="1">IF(Table1[[#This Row],[State]]="Punjab", Table1[[#This Row],[Income]], 0)</f>
        <v>0</v>
      </c>
      <c r="BB118" s="9">
        <f ca="1">IF(Table1[[#This Row],[State]]="Kerala", Table1[[#This Row],[Income]], 0)</f>
        <v>0</v>
      </c>
      <c r="BC118" s="9">
        <f ca="1">IF(Table1[[#This Row],[State]]="Tamil Nadu", Table1[[#This Row],[Income]], 0)</f>
        <v>0</v>
      </c>
      <c r="BD118" s="9">
        <f ca="1">IF(Table1[[#This Row],[State]]="Rajasthan", Table1[[#This Row],[Income]], 0)</f>
        <v>0</v>
      </c>
      <c r="BE118" s="9">
        <f ca="1">IF(Table1[[#This Row],[State]]="Uttar Pradesh", Table1[[#This Row],[Income]], 0)</f>
        <v>0</v>
      </c>
      <c r="BF118" s="9">
        <f ca="1">IF(Table1[[#This Row],[State]]="Bihar", Table1[[#This Row],[Income]], 0)</f>
        <v>0</v>
      </c>
      <c r="BG118" s="9">
        <f ca="1">IF(Table1[[#This Row],[State]]="West Bengal", Table1[[#This Row],[Income]], 0)</f>
        <v>0</v>
      </c>
      <c r="BH118" s="10">
        <f ca="1">IF(Table1[[#This Row],[State]]="Goa", Table1[[#This Row],[Income]], 0)</f>
        <v>0</v>
      </c>
      <c r="BJ118" s="8">
        <f ca="1">IF(Table1[[#This Row],[Profession]]="Health", Table1[[#This Row],[Income]], 0)</f>
        <v>53598</v>
      </c>
      <c r="BK118" s="9">
        <f ca="1">IF(Table1[[#This Row],[Profession]]="Construction", Table1[[#This Row],[Income]], 0)</f>
        <v>0</v>
      </c>
      <c r="BL118" s="9">
        <f ca="1">IF(Table1[[#This Row],[Profession]]="Teaching", Table1[[#This Row],[Income]], 0)</f>
        <v>0</v>
      </c>
      <c r="BM118" s="9">
        <f ca="1">IF(Table1[[#This Row],[Profession]]="IT", Table1[[#This Row],[Income]], 0)</f>
        <v>0</v>
      </c>
      <c r="BN118" s="9">
        <f ca="1">IF(Table1[[#This Row],[Profession]]="General Work", Table1[[#This Row],[Income]], 0)</f>
        <v>0</v>
      </c>
      <c r="BO118" s="10">
        <f ca="1">IF(Table1[[#This Row],[Profession]]="Agriculture", Table1[[#This Row],[Income]], 0)</f>
        <v>0</v>
      </c>
      <c r="BQ118" s="8">
        <f ca="1">IF(Table1[[#This Row],[Value of debts ]]&gt;Table1[[#This Row],[Income]], 1, 0)</f>
        <v>1</v>
      </c>
      <c r="BR118" s="10"/>
      <c r="BT118">
        <f ca="1">IF(Table1[[#This Row],[Net Worth of person]]&gt;$BU$4, Table1[[#This Row],[Age]], 0)</f>
        <v>0</v>
      </c>
    </row>
    <row r="119" spans="1:72" x14ac:dyDescent="0.3">
      <c r="A119">
        <f t="shared" ca="1" si="23"/>
        <v>2</v>
      </c>
      <c r="B119" t="str">
        <f t="shared" ca="1" si="24"/>
        <v>Female</v>
      </c>
      <c r="C119">
        <f t="shared" ca="1" si="25"/>
        <v>26</v>
      </c>
      <c r="D119">
        <f t="shared" ca="1" si="26"/>
        <v>1</v>
      </c>
      <c r="E119" t="str">
        <f t="shared" ca="1" si="27"/>
        <v>Health</v>
      </c>
      <c r="F119">
        <f t="shared" ca="1" si="28"/>
        <v>1</v>
      </c>
      <c r="G119" t="str">
        <f t="shared" ca="1" si="29"/>
        <v>High School</v>
      </c>
      <c r="H119">
        <f t="shared" ca="1" si="30"/>
        <v>4</v>
      </c>
      <c r="I119">
        <f t="shared" ca="1" si="31"/>
        <v>3</v>
      </c>
      <c r="J119">
        <f t="shared" ca="1" si="32"/>
        <v>58127</v>
      </c>
      <c r="K119">
        <f t="shared" ca="1" si="33"/>
        <v>14</v>
      </c>
      <c r="L119" t="str">
        <f t="shared" ca="1" si="34"/>
        <v>Goa</v>
      </c>
      <c r="M119">
        <f t="shared" ca="1" si="35"/>
        <v>290635</v>
      </c>
      <c r="N119">
        <f t="shared" ca="1" si="36"/>
        <v>182781.22562528012</v>
      </c>
      <c r="O119">
        <f t="shared" ca="1" si="37"/>
        <v>48660.88679806258</v>
      </c>
      <c r="P119">
        <f t="shared" ca="1" si="38"/>
        <v>31786</v>
      </c>
      <c r="Q119">
        <f t="shared" ca="1" si="39"/>
        <v>21822.71848674479</v>
      </c>
      <c r="R119">
        <f t="shared" ca="1" si="40"/>
        <v>42674.968526480567</v>
      </c>
      <c r="S119">
        <f t="shared" ca="1" si="41"/>
        <v>381970.85532454314</v>
      </c>
      <c r="T119">
        <f t="shared" ca="1" si="42"/>
        <v>236389.94411202491</v>
      </c>
      <c r="U119">
        <f t="shared" ca="1" si="43"/>
        <v>145580.91121251823</v>
      </c>
      <c r="W119">
        <f t="shared" ca="1" si="44"/>
        <v>1</v>
      </c>
      <c r="AA119" s="1">
        <f ca="1">Table1[[#This Row],[Mortgage left]]/Table1[[#This Row],[Value of House]]</f>
        <v>0.62890300763941065</v>
      </c>
      <c r="AB119">
        <f t="shared" ca="1" si="45"/>
        <v>0</v>
      </c>
      <c r="AE119">
        <f ca="1">IF(Table1[[#This Row],[Gender]]="male", 1, 0)</f>
        <v>0</v>
      </c>
      <c r="AF119">
        <f ca="1">IF(Table1[[#This Row],[Gender]]="female", 1, 0)</f>
        <v>1</v>
      </c>
      <c r="AK119" s="8">
        <f ca="1">IF(Table1[[#This Row],[Profession]]="Teaching", 1, 0)</f>
        <v>0</v>
      </c>
      <c r="AL119" s="9">
        <f ca="1">IF(Table1[[#This Row],[Profession]]="Health", 1, 0)</f>
        <v>1</v>
      </c>
      <c r="AM119" s="9">
        <f ca="1">IF(Table1[[#This Row],[Profession]]="Construction", 1, 0)</f>
        <v>0</v>
      </c>
      <c r="AN119" s="9">
        <f ca="1">IF(Table1[[#This Row],[Profession]]="IT", 1, 0)</f>
        <v>0</v>
      </c>
      <c r="AO119" s="9">
        <f ca="1">IF(Table1[[#This Row],[Profession]]="Agriculture", 1, 0)</f>
        <v>0</v>
      </c>
      <c r="AP119" s="10">
        <f ca="1">IF(Table1[[#This Row],[Profession]]="General Work", 1, 0)</f>
        <v>0</v>
      </c>
      <c r="AS119">
        <f ca="1">Table1[[#This Row],[Value of Cars]]/Table1[[#This Row],[Number of Cars ]]</f>
        <v>16220.295599354193</v>
      </c>
      <c r="AU119" s="8">
        <f ca="1">IF(Table1[[#This Row],[State]]="Karnataka", Table1[[#This Row],[Income]], 0)</f>
        <v>0</v>
      </c>
      <c r="AV119" s="9">
        <f ca="1">IF(Table1[[#This Row],[State]]="Gujarat", Table1[[#This Row],[Income]], 0)</f>
        <v>0</v>
      </c>
      <c r="AW119" s="9">
        <f ca="1">IF(Table1[[#This Row],[State]]="Andhra Pradesh", Table1[[#This Row],[Income]], 0)</f>
        <v>0</v>
      </c>
      <c r="AX119" s="9">
        <f ca="1">IF(Table1[[#This Row],[State]]="Telangana", Table1[[#This Row],[Income]], 0)</f>
        <v>0</v>
      </c>
      <c r="AY119" s="9">
        <f ca="1">IF(Table1[[#This Row],[State]]="Madhya Pradesh", Table1[[#This Row],[Income]], 0)</f>
        <v>0</v>
      </c>
      <c r="AZ119" s="9">
        <f ca="1">IF(Table1[[#This Row],[State]]="Maharashtra", Table1[[#This Row],[Income]], 0)</f>
        <v>0</v>
      </c>
      <c r="BA119" s="9">
        <f ca="1">IF(Table1[[#This Row],[State]]="Punjab", Table1[[#This Row],[Income]], 0)</f>
        <v>0</v>
      </c>
      <c r="BB119" s="9">
        <f ca="1">IF(Table1[[#This Row],[State]]="Kerala", Table1[[#This Row],[Income]], 0)</f>
        <v>0</v>
      </c>
      <c r="BC119" s="9">
        <f ca="1">IF(Table1[[#This Row],[State]]="Tamil Nadu", Table1[[#This Row],[Income]], 0)</f>
        <v>0</v>
      </c>
      <c r="BD119" s="9">
        <f ca="1">IF(Table1[[#This Row],[State]]="Rajasthan", Table1[[#This Row],[Income]], 0)</f>
        <v>0</v>
      </c>
      <c r="BE119" s="9">
        <f ca="1">IF(Table1[[#This Row],[State]]="Uttar Pradesh", Table1[[#This Row],[Income]], 0)</f>
        <v>0</v>
      </c>
      <c r="BF119" s="9">
        <f ca="1">IF(Table1[[#This Row],[State]]="Bihar", Table1[[#This Row],[Income]], 0)</f>
        <v>0</v>
      </c>
      <c r="BG119" s="9">
        <f ca="1">IF(Table1[[#This Row],[State]]="West Bengal", Table1[[#This Row],[Income]], 0)</f>
        <v>0</v>
      </c>
      <c r="BH119" s="10">
        <f ca="1">IF(Table1[[#This Row],[State]]="Goa", Table1[[#This Row],[Income]], 0)</f>
        <v>58127</v>
      </c>
      <c r="BJ119" s="8">
        <f ca="1">IF(Table1[[#This Row],[Profession]]="Health", Table1[[#This Row],[Income]], 0)</f>
        <v>58127</v>
      </c>
      <c r="BK119" s="9">
        <f ca="1">IF(Table1[[#This Row],[Profession]]="Construction", Table1[[#This Row],[Income]], 0)</f>
        <v>0</v>
      </c>
      <c r="BL119" s="9">
        <f ca="1">IF(Table1[[#This Row],[Profession]]="Teaching", Table1[[#This Row],[Income]], 0)</f>
        <v>0</v>
      </c>
      <c r="BM119" s="9">
        <f ca="1">IF(Table1[[#This Row],[Profession]]="IT", Table1[[#This Row],[Income]], 0)</f>
        <v>0</v>
      </c>
      <c r="BN119" s="9">
        <f ca="1">IF(Table1[[#This Row],[Profession]]="General Work", Table1[[#This Row],[Income]], 0)</f>
        <v>0</v>
      </c>
      <c r="BO119" s="10">
        <f ca="1">IF(Table1[[#This Row],[Profession]]="Agriculture", Table1[[#This Row],[Income]], 0)</f>
        <v>0</v>
      </c>
      <c r="BQ119" s="8">
        <f ca="1">IF(Table1[[#This Row],[Value of debts ]]&gt;Table1[[#This Row],[Income]], 1, 0)</f>
        <v>1</v>
      </c>
      <c r="BR119" s="10"/>
      <c r="BT119">
        <f ca="1">IF(Table1[[#This Row],[Net Worth of person]]&gt;$BU$4, Table1[[#This Row],[Age]], 0)</f>
        <v>26</v>
      </c>
    </row>
    <row r="120" spans="1:72" x14ac:dyDescent="0.3">
      <c r="A120">
        <f t="shared" ca="1" si="23"/>
        <v>2</v>
      </c>
      <c r="B120" t="str">
        <f t="shared" ca="1" si="24"/>
        <v>Female</v>
      </c>
      <c r="C120">
        <f t="shared" ca="1" si="25"/>
        <v>40</v>
      </c>
      <c r="D120">
        <f t="shared" ca="1" si="26"/>
        <v>2</v>
      </c>
      <c r="E120" t="str">
        <f t="shared" ca="1" si="27"/>
        <v>Construction</v>
      </c>
      <c r="F120">
        <f t="shared" ca="1" si="28"/>
        <v>5</v>
      </c>
      <c r="G120" t="str">
        <f t="shared" ca="1" si="29"/>
        <v>Other</v>
      </c>
      <c r="H120">
        <f t="shared" ca="1" si="30"/>
        <v>2</v>
      </c>
      <c r="I120">
        <f t="shared" ca="1" si="31"/>
        <v>3</v>
      </c>
      <c r="J120">
        <f t="shared" ca="1" si="32"/>
        <v>31224</v>
      </c>
      <c r="K120">
        <f t="shared" ca="1" si="33"/>
        <v>3</v>
      </c>
      <c r="L120" t="str">
        <f t="shared" ca="1" si="34"/>
        <v>Andhra Pradesh</v>
      </c>
      <c r="M120">
        <f t="shared" ca="1" si="35"/>
        <v>187344</v>
      </c>
      <c r="N120">
        <f t="shared" ca="1" si="36"/>
        <v>50615.651405559744</v>
      </c>
      <c r="O120">
        <f t="shared" ca="1" si="37"/>
        <v>26761.114172615769</v>
      </c>
      <c r="P120">
        <f t="shared" ca="1" si="38"/>
        <v>3963</v>
      </c>
      <c r="Q120">
        <f t="shared" ca="1" si="39"/>
        <v>35175.531301779294</v>
      </c>
      <c r="R120">
        <f t="shared" ca="1" si="40"/>
        <v>41097.207592788138</v>
      </c>
      <c r="S120">
        <f t="shared" ca="1" si="41"/>
        <v>255202.3217654039</v>
      </c>
      <c r="T120">
        <f t="shared" ca="1" si="42"/>
        <v>89754.18270733903</v>
      </c>
      <c r="U120">
        <f t="shared" ca="1" si="43"/>
        <v>165448.13905806487</v>
      </c>
      <c r="W120">
        <f t="shared" ca="1" si="44"/>
        <v>1</v>
      </c>
      <c r="AA120" s="1">
        <f ca="1">Table1[[#This Row],[Mortgage left]]/Table1[[#This Row],[Value of House]]</f>
        <v>0.27017492636839047</v>
      </c>
      <c r="AB120">
        <f t="shared" ca="1" si="45"/>
        <v>1</v>
      </c>
      <c r="AE120">
        <f ca="1">IF(Table1[[#This Row],[Gender]]="male", 1, 0)</f>
        <v>0</v>
      </c>
      <c r="AF120">
        <f ca="1">IF(Table1[[#This Row],[Gender]]="female", 1, 0)</f>
        <v>1</v>
      </c>
      <c r="AK120" s="8">
        <f ca="1">IF(Table1[[#This Row],[Profession]]="Teaching", 1, 0)</f>
        <v>0</v>
      </c>
      <c r="AL120" s="9">
        <f ca="1">IF(Table1[[#This Row],[Profession]]="Health", 1, 0)</f>
        <v>0</v>
      </c>
      <c r="AM120" s="9">
        <f ca="1">IF(Table1[[#This Row],[Profession]]="Construction", 1, 0)</f>
        <v>1</v>
      </c>
      <c r="AN120" s="9">
        <f ca="1">IF(Table1[[#This Row],[Profession]]="IT", 1, 0)</f>
        <v>0</v>
      </c>
      <c r="AO120" s="9">
        <f ca="1">IF(Table1[[#This Row],[Profession]]="Agriculture", 1, 0)</f>
        <v>0</v>
      </c>
      <c r="AP120" s="10">
        <f ca="1">IF(Table1[[#This Row],[Profession]]="General Work", 1, 0)</f>
        <v>0</v>
      </c>
      <c r="AS120">
        <f ca="1">Table1[[#This Row],[Value of Cars]]/Table1[[#This Row],[Number of Cars ]]</f>
        <v>8920.3713908719237</v>
      </c>
      <c r="AU120" s="8">
        <f ca="1">IF(Table1[[#This Row],[State]]="Karnataka", Table1[[#This Row],[Income]], 0)</f>
        <v>0</v>
      </c>
      <c r="AV120" s="9">
        <f ca="1">IF(Table1[[#This Row],[State]]="Gujarat", Table1[[#This Row],[Income]], 0)</f>
        <v>0</v>
      </c>
      <c r="AW120" s="9">
        <f ca="1">IF(Table1[[#This Row],[State]]="Andhra Pradesh", Table1[[#This Row],[Income]], 0)</f>
        <v>31224</v>
      </c>
      <c r="AX120" s="9">
        <f ca="1">IF(Table1[[#This Row],[State]]="Telangana", Table1[[#This Row],[Income]], 0)</f>
        <v>0</v>
      </c>
      <c r="AY120" s="9">
        <f ca="1">IF(Table1[[#This Row],[State]]="Madhya Pradesh", Table1[[#This Row],[Income]], 0)</f>
        <v>0</v>
      </c>
      <c r="AZ120" s="9">
        <f ca="1">IF(Table1[[#This Row],[State]]="Maharashtra", Table1[[#This Row],[Income]], 0)</f>
        <v>0</v>
      </c>
      <c r="BA120" s="9">
        <f ca="1">IF(Table1[[#This Row],[State]]="Punjab", Table1[[#This Row],[Income]], 0)</f>
        <v>0</v>
      </c>
      <c r="BB120" s="9">
        <f ca="1">IF(Table1[[#This Row],[State]]="Kerala", Table1[[#This Row],[Income]], 0)</f>
        <v>0</v>
      </c>
      <c r="BC120" s="9">
        <f ca="1">IF(Table1[[#This Row],[State]]="Tamil Nadu", Table1[[#This Row],[Income]], 0)</f>
        <v>0</v>
      </c>
      <c r="BD120" s="9">
        <f ca="1">IF(Table1[[#This Row],[State]]="Rajasthan", Table1[[#This Row],[Income]], 0)</f>
        <v>0</v>
      </c>
      <c r="BE120" s="9">
        <f ca="1">IF(Table1[[#This Row],[State]]="Uttar Pradesh", Table1[[#This Row],[Income]], 0)</f>
        <v>0</v>
      </c>
      <c r="BF120" s="9">
        <f ca="1">IF(Table1[[#This Row],[State]]="Bihar", Table1[[#This Row],[Income]], 0)</f>
        <v>0</v>
      </c>
      <c r="BG120" s="9">
        <f ca="1">IF(Table1[[#This Row],[State]]="West Bengal", Table1[[#This Row],[Income]], 0)</f>
        <v>0</v>
      </c>
      <c r="BH120" s="10">
        <f ca="1">IF(Table1[[#This Row],[State]]="Goa", Table1[[#This Row],[Income]], 0)</f>
        <v>0</v>
      </c>
      <c r="BJ120" s="8">
        <f ca="1">IF(Table1[[#This Row],[Profession]]="Health", Table1[[#This Row],[Income]], 0)</f>
        <v>0</v>
      </c>
      <c r="BK120" s="9">
        <f ca="1">IF(Table1[[#This Row],[Profession]]="Construction", Table1[[#This Row],[Income]], 0)</f>
        <v>31224</v>
      </c>
      <c r="BL120" s="9">
        <f ca="1">IF(Table1[[#This Row],[Profession]]="Teaching", Table1[[#This Row],[Income]], 0)</f>
        <v>0</v>
      </c>
      <c r="BM120" s="9">
        <f ca="1">IF(Table1[[#This Row],[Profession]]="IT", Table1[[#This Row],[Income]], 0)</f>
        <v>0</v>
      </c>
      <c r="BN120" s="9">
        <f ca="1">IF(Table1[[#This Row],[Profession]]="General Work", Table1[[#This Row],[Income]], 0)</f>
        <v>0</v>
      </c>
      <c r="BO120" s="10">
        <f ca="1">IF(Table1[[#This Row],[Profession]]="Agriculture", Table1[[#This Row],[Income]], 0)</f>
        <v>0</v>
      </c>
      <c r="BQ120" s="8">
        <f ca="1">IF(Table1[[#This Row],[Value of debts ]]&gt;Table1[[#This Row],[Income]], 1, 0)</f>
        <v>1</v>
      </c>
      <c r="BR120" s="10"/>
      <c r="BT120">
        <f ca="1">IF(Table1[[#This Row],[Net Worth of person]]&gt;$BU$4, Table1[[#This Row],[Age]], 0)</f>
        <v>40</v>
      </c>
    </row>
    <row r="121" spans="1:72" x14ac:dyDescent="0.3">
      <c r="A121">
        <f t="shared" ca="1" si="23"/>
        <v>2</v>
      </c>
      <c r="B121" t="str">
        <f t="shared" ca="1" si="24"/>
        <v>Female</v>
      </c>
      <c r="C121">
        <f t="shared" ca="1" si="25"/>
        <v>36</v>
      </c>
      <c r="D121">
        <f t="shared" ca="1" si="26"/>
        <v>1</v>
      </c>
      <c r="E121" t="str">
        <f t="shared" ca="1" si="27"/>
        <v>Health</v>
      </c>
      <c r="F121">
        <f t="shared" ca="1" si="28"/>
        <v>1</v>
      </c>
      <c r="G121" t="str">
        <f t="shared" ca="1" si="29"/>
        <v>High School</v>
      </c>
      <c r="H121">
        <f t="shared" ca="1" si="30"/>
        <v>3</v>
      </c>
      <c r="I121">
        <f t="shared" ca="1" si="31"/>
        <v>1</v>
      </c>
      <c r="J121">
        <f t="shared" ca="1" si="32"/>
        <v>56264</v>
      </c>
      <c r="K121">
        <f t="shared" ca="1" si="33"/>
        <v>11</v>
      </c>
      <c r="L121" t="str">
        <f t="shared" ca="1" si="34"/>
        <v>Uttar Pradesh</v>
      </c>
      <c r="M121">
        <f t="shared" ca="1" si="35"/>
        <v>168792</v>
      </c>
      <c r="N121">
        <f t="shared" ca="1" si="36"/>
        <v>132821.11880879675</v>
      </c>
      <c r="O121">
        <f t="shared" ca="1" si="37"/>
        <v>18544.128459136329</v>
      </c>
      <c r="P121">
        <f t="shared" ca="1" si="38"/>
        <v>11077</v>
      </c>
      <c r="Q121">
        <f t="shared" ca="1" si="39"/>
        <v>95261.503522952145</v>
      </c>
      <c r="R121">
        <f t="shared" ca="1" si="40"/>
        <v>48712.905175558881</v>
      </c>
      <c r="S121">
        <f t="shared" ca="1" si="41"/>
        <v>236049.0336346952</v>
      </c>
      <c r="T121">
        <f t="shared" ca="1" si="42"/>
        <v>239159.62233174889</v>
      </c>
      <c r="U121">
        <f t="shared" ca="1" si="43"/>
        <v>-3110.5886970536958</v>
      </c>
      <c r="W121">
        <f t="shared" ca="1" si="44"/>
        <v>1</v>
      </c>
      <c r="AA121" s="1">
        <f ca="1">Table1[[#This Row],[Mortgage left]]/Table1[[#This Row],[Value of House]]</f>
        <v>0.78689226271859303</v>
      </c>
      <c r="AB121">
        <f t="shared" ca="1" si="45"/>
        <v>0</v>
      </c>
      <c r="AE121">
        <f ca="1">IF(Table1[[#This Row],[Gender]]="male", 1, 0)</f>
        <v>0</v>
      </c>
      <c r="AF121">
        <f ca="1">IF(Table1[[#This Row],[Gender]]="female", 1, 0)</f>
        <v>1</v>
      </c>
      <c r="AK121" s="8">
        <f ca="1">IF(Table1[[#This Row],[Profession]]="Teaching", 1, 0)</f>
        <v>0</v>
      </c>
      <c r="AL121" s="9">
        <f ca="1">IF(Table1[[#This Row],[Profession]]="Health", 1, 0)</f>
        <v>1</v>
      </c>
      <c r="AM121" s="9">
        <f ca="1">IF(Table1[[#This Row],[Profession]]="Construction", 1, 0)</f>
        <v>0</v>
      </c>
      <c r="AN121" s="9">
        <f ca="1">IF(Table1[[#This Row],[Profession]]="IT", 1, 0)</f>
        <v>0</v>
      </c>
      <c r="AO121" s="9">
        <f ca="1">IF(Table1[[#This Row],[Profession]]="Agriculture", 1, 0)</f>
        <v>0</v>
      </c>
      <c r="AP121" s="10">
        <f ca="1">IF(Table1[[#This Row],[Profession]]="General Work", 1, 0)</f>
        <v>0</v>
      </c>
      <c r="AS121">
        <f ca="1">Table1[[#This Row],[Value of Cars]]/Table1[[#This Row],[Number of Cars ]]</f>
        <v>18544.128459136329</v>
      </c>
      <c r="AU121" s="8">
        <f ca="1">IF(Table1[[#This Row],[State]]="Karnataka", Table1[[#This Row],[Income]], 0)</f>
        <v>0</v>
      </c>
      <c r="AV121" s="9">
        <f ca="1">IF(Table1[[#This Row],[State]]="Gujarat", Table1[[#This Row],[Income]], 0)</f>
        <v>0</v>
      </c>
      <c r="AW121" s="9">
        <f ca="1">IF(Table1[[#This Row],[State]]="Andhra Pradesh", Table1[[#This Row],[Income]], 0)</f>
        <v>0</v>
      </c>
      <c r="AX121" s="9">
        <f ca="1">IF(Table1[[#This Row],[State]]="Telangana", Table1[[#This Row],[Income]], 0)</f>
        <v>0</v>
      </c>
      <c r="AY121" s="9">
        <f ca="1">IF(Table1[[#This Row],[State]]="Madhya Pradesh", Table1[[#This Row],[Income]], 0)</f>
        <v>0</v>
      </c>
      <c r="AZ121" s="9">
        <f ca="1">IF(Table1[[#This Row],[State]]="Maharashtra", Table1[[#This Row],[Income]], 0)</f>
        <v>0</v>
      </c>
      <c r="BA121" s="9">
        <f ca="1">IF(Table1[[#This Row],[State]]="Punjab", Table1[[#This Row],[Income]], 0)</f>
        <v>0</v>
      </c>
      <c r="BB121" s="9">
        <f ca="1">IF(Table1[[#This Row],[State]]="Kerala", Table1[[#This Row],[Income]], 0)</f>
        <v>0</v>
      </c>
      <c r="BC121" s="9">
        <f ca="1">IF(Table1[[#This Row],[State]]="Tamil Nadu", Table1[[#This Row],[Income]], 0)</f>
        <v>0</v>
      </c>
      <c r="BD121" s="9">
        <f ca="1">IF(Table1[[#This Row],[State]]="Rajasthan", Table1[[#This Row],[Income]], 0)</f>
        <v>0</v>
      </c>
      <c r="BE121" s="9">
        <f ca="1">IF(Table1[[#This Row],[State]]="Uttar Pradesh", Table1[[#This Row],[Income]], 0)</f>
        <v>56264</v>
      </c>
      <c r="BF121" s="9">
        <f ca="1">IF(Table1[[#This Row],[State]]="Bihar", Table1[[#This Row],[Income]], 0)</f>
        <v>0</v>
      </c>
      <c r="BG121" s="9">
        <f ca="1">IF(Table1[[#This Row],[State]]="West Bengal", Table1[[#This Row],[Income]], 0)</f>
        <v>0</v>
      </c>
      <c r="BH121" s="10">
        <f ca="1">IF(Table1[[#This Row],[State]]="Goa", Table1[[#This Row],[Income]], 0)</f>
        <v>0</v>
      </c>
      <c r="BJ121" s="8">
        <f ca="1">IF(Table1[[#This Row],[Profession]]="Health", Table1[[#This Row],[Income]], 0)</f>
        <v>56264</v>
      </c>
      <c r="BK121" s="9">
        <f ca="1">IF(Table1[[#This Row],[Profession]]="Construction", Table1[[#This Row],[Income]], 0)</f>
        <v>0</v>
      </c>
      <c r="BL121" s="9">
        <f ca="1">IF(Table1[[#This Row],[Profession]]="Teaching", Table1[[#This Row],[Income]], 0)</f>
        <v>0</v>
      </c>
      <c r="BM121" s="9">
        <f ca="1">IF(Table1[[#This Row],[Profession]]="IT", Table1[[#This Row],[Income]], 0)</f>
        <v>0</v>
      </c>
      <c r="BN121" s="9">
        <f ca="1">IF(Table1[[#This Row],[Profession]]="General Work", Table1[[#This Row],[Income]], 0)</f>
        <v>0</v>
      </c>
      <c r="BO121" s="10">
        <f ca="1">IF(Table1[[#This Row],[Profession]]="Agriculture", Table1[[#This Row],[Income]], 0)</f>
        <v>0</v>
      </c>
      <c r="BQ121" s="8">
        <f ca="1">IF(Table1[[#This Row],[Value of debts ]]&gt;Table1[[#This Row],[Income]], 1, 0)</f>
        <v>1</v>
      </c>
      <c r="BR121" s="10"/>
      <c r="BT121">
        <f ca="1">IF(Table1[[#This Row],[Net Worth of person]]&gt;$BU$4, Table1[[#This Row],[Age]], 0)</f>
        <v>0</v>
      </c>
    </row>
    <row r="122" spans="1:72" x14ac:dyDescent="0.3">
      <c r="A122">
        <f t="shared" ca="1" si="23"/>
        <v>1</v>
      </c>
      <c r="B122" t="str">
        <f t="shared" ca="1" si="24"/>
        <v>Male</v>
      </c>
      <c r="C122">
        <f t="shared" ca="1" si="25"/>
        <v>45</v>
      </c>
      <c r="D122">
        <f t="shared" ca="1" si="26"/>
        <v>6</v>
      </c>
      <c r="E122" t="str">
        <f t="shared" ca="1" si="27"/>
        <v>Agriculture</v>
      </c>
      <c r="F122">
        <f t="shared" ca="1" si="28"/>
        <v>3</v>
      </c>
      <c r="G122" t="str">
        <f t="shared" ca="1" si="29"/>
        <v>University</v>
      </c>
      <c r="H122">
        <f t="shared" ca="1" si="30"/>
        <v>3</v>
      </c>
      <c r="I122">
        <f t="shared" ca="1" si="31"/>
        <v>3</v>
      </c>
      <c r="J122">
        <f t="shared" ca="1" si="32"/>
        <v>81803</v>
      </c>
      <c r="K122">
        <f t="shared" ca="1" si="33"/>
        <v>12</v>
      </c>
      <c r="L122" t="str">
        <f t="shared" ca="1" si="34"/>
        <v>Bihar</v>
      </c>
      <c r="M122">
        <f t="shared" ca="1" si="35"/>
        <v>245409</v>
      </c>
      <c r="N122">
        <f t="shared" ca="1" si="36"/>
        <v>132609.56578340006</v>
      </c>
      <c r="O122">
        <f t="shared" ca="1" si="37"/>
        <v>102963.82989423061</v>
      </c>
      <c r="P122">
        <f t="shared" ca="1" si="38"/>
        <v>7215</v>
      </c>
      <c r="Q122">
        <f t="shared" ca="1" si="39"/>
        <v>96448.667585169649</v>
      </c>
      <c r="R122">
        <f t="shared" ca="1" si="40"/>
        <v>1695.5710944976279</v>
      </c>
      <c r="S122">
        <f t="shared" ca="1" si="41"/>
        <v>350068.40098872822</v>
      </c>
      <c r="T122">
        <f t="shared" ca="1" si="42"/>
        <v>236273.23336856969</v>
      </c>
      <c r="U122">
        <f t="shared" ca="1" si="43"/>
        <v>113795.16762015852</v>
      </c>
      <c r="W122">
        <f t="shared" ca="1" si="44"/>
        <v>1</v>
      </c>
      <c r="AA122" s="1">
        <f ca="1">Table1[[#This Row],[Mortgage left]]/Table1[[#This Row],[Value of House]]</f>
        <v>0.54036146100346794</v>
      </c>
      <c r="AB122">
        <f t="shared" ca="1" si="45"/>
        <v>0</v>
      </c>
      <c r="AE122">
        <f ca="1">IF(Table1[[#This Row],[Gender]]="male", 1, 0)</f>
        <v>1</v>
      </c>
      <c r="AF122">
        <f ca="1">IF(Table1[[#This Row],[Gender]]="female", 1, 0)</f>
        <v>0</v>
      </c>
      <c r="AK122" s="8">
        <f ca="1">IF(Table1[[#This Row],[Profession]]="Teaching", 1, 0)</f>
        <v>0</v>
      </c>
      <c r="AL122" s="9">
        <f ca="1">IF(Table1[[#This Row],[Profession]]="Health", 1, 0)</f>
        <v>0</v>
      </c>
      <c r="AM122" s="9">
        <f ca="1">IF(Table1[[#This Row],[Profession]]="Construction", 1, 0)</f>
        <v>0</v>
      </c>
      <c r="AN122" s="9">
        <f ca="1">IF(Table1[[#This Row],[Profession]]="IT", 1, 0)</f>
        <v>0</v>
      </c>
      <c r="AO122" s="9">
        <f ca="1">IF(Table1[[#This Row],[Profession]]="Agriculture", 1, 0)</f>
        <v>1</v>
      </c>
      <c r="AP122" s="10">
        <f ca="1">IF(Table1[[#This Row],[Profession]]="General Work", 1, 0)</f>
        <v>0</v>
      </c>
      <c r="AS122">
        <f ca="1">Table1[[#This Row],[Value of Cars]]/Table1[[#This Row],[Number of Cars ]]</f>
        <v>34321.276631410205</v>
      </c>
      <c r="AU122" s="8">
        <f ca="1">IF(Table1[[#This Row],[State]]="Karnataka", Table1[[#This Row],[Income]], 0)</f>
        <v>0</v>
      </c>
      <c r="AV122" s="9">
        <f ca="1">IF(Table1[[#This Row],[State]]="Gujarat", Table1[[#This Row],[Income]], 0)</f>
        <v>0</v>
      </c>
      <c r="AW122" s="9">
        <f ca="1">IF(Table1[[#This Row],[State]]="Andhra Pradesh", Table1[[#This Row],[Income]], 0)</f>
        <v>0</v>
      </c>
      <c r="AX122" s="9">
        <f ca="1">IF(Table1[[#This Row],[State]]="Telangana", Table1[[#This Row],[Income]], 0)</f>
        <v>0</v>
      </c>
      <c r="AY122" s="9">
        <f ca="1">IF(Table1[[#This Row],[State]]="Madhya Pradesh", Table1[[#This Row],[Income]], 0)</f>
        <v>0</v>
      </c>
      <c r="AZ122" s="9">
        <f ca="1">IF(Table1[[#This Row],[State]]="Maharashtra", Table1[[#This Row],[Income]], 0)</f>
        <v>0</v>
      </c>
      <c r="BA122" s="9">
        <f ca="1">IF(Table1[[#This Row],[State]]="Punjab", Table1[[#This Row],[Income]], 0)</f>
        <v>0</v>
      </c>
      <c r="BB122" s="9">
        <f ca="1">IF(Table1[[#This Row],[State]]="Kerala", Table1[[#This Row],[Income]], 0)</f>
        <v>0</v>
      </c>
      <c r="BC122" s="9">
        <f ca="1">IF(Table1[[#This Row],[State]]="Tamil Nadu", Table1[[#This Row],[Income]], 0)</f>
        <v>0</v>
      </c>
      <c r="BD122" s="9">
        <f ca="1">IF(Table1[[#This Row],[State]]="Rajasthan", Table1[[#This Row],[Income]], 0)</f>
        <v>0</v>
      </c>
      <c r="BE122" s="9">
        <f ca="1">IF(Table1[[#This Row],[State]]="Uttar Pradesh", Table1[[#This Row],[Income]], 0)</f>
        <v>0</v>
      </c>
      <c r="BF122" s="9">
        <f ca="1">IF(Table1[[#This Row],[State]]="Bihar", Table1[[#This Row],[Income]], 0)</f>
        <v>81803</v>
      </c>
      <c r="BG122" s="9">
        <f ca="1">IF(Table1[[#This Row],[State]]="West Bengal", Table1[[#This Row],[Income]], 0)</f>
        <v>0</v>
      </c>
      <c r="BH122" s="10">
        <f ca="1">IF(Table1[[#This Row],[State]]="Goa", Table1[[#This Row],[Income]], 0)</f>
        <v>0</v>
      </c>
      <c r="BJ122" s="8">
        <f ca="1">IF(Table1[[#This Row],[Profession]]="Health", Table1[[#This Row],[Income]], 0)</f>
        <v>0</v>
      </c>
      <c r="BK122" s="9">
        <f ca="1">IF(Table1[[#This Row],[Profession]]="Construction", Table1[[#This Row],[Income]], 0)</f>
        <v>0</v>
      </c>
      <c r="BL122" s="9">
        <f ca="1">IF(Table1[[#This Row],[Profession]]="Teaching", Table1[[#This Row],[Income]], 0)</f>
        <v>0</v>
      </c>
      <c r="BM122" s="9">
        <f ca="1">IF(Table1[[#This Row],[Profession]]="IT", Table1[[#This Row],[Income]], 0)</f>
        <v>0</v>
      </c>
      <c r="BN122" s="9">
        <f ca="1">IF(Table1[[#This Row],[Profession]]="General Work", Table1[[#This Row],[Income]], 0)</f>
        <v>0</v>
      </c>
      <c r="BO122" s="10">
        <f ca="1">IF(Table1[[#This Row],[Profession]]="Agriculture", Table1[[#This Row],[Income]], 0)</f>
        <v>81803</v>
      </c>
      <c r="BQ122" s="8">
        <f ca="1">IF(Table1[[#This Row],[Value of debts ]]&gt;Table1[[#This Row],[Income]], 1, 0)</f>
        <v>1</v>
      </c>
      <c r="BR122" s="10"/>
      <c r="BT122">
        <f ca="1">IF(Table1[[#This Row],[Net Worth of person]]&gt;$BU$4, Table1[[#This Row],[Age]], 0)</f>
        <v>45</v>
      </c>
    </row>
    <row r="123" spans="1:72" x14ac:dyDescent="0.3">
      <c r="A123">
        <f t="shared" ca="1" si="23"/>
        <v>2</v>
      </c>
      <c r="B123" t="str">
        <f t="shared" ca="1" si="24"/>
        <v>Female</v>
      </c>
      <c r="C123">
        <f t="shared" ca="1" si="25"/>
        <v>25</v>
      </c>
      <c r="D123">
        <f t="shared" ca="1" si="26"/>
        <v>6</v>
      </c>
      <c r="E123" t="str">
        <f t="shared" ca="1" si="27"/>
        <v>Agriculture</v>
      </c>
      <c r="F123">
        <f t="shared" ca="1" si="28"/>
        <v>4</v>
      </c>
      <c r="G123" t="str">
        <f t="shared" ca="1" si="29"/>
        <v>Technical</v>
      </c>
      <c r="H123">
        <f t="shared" ca="1" si="30"/>
        <v>3</v>
      </c>
      <c r="I123">
        <f t="shared" ca="1" si="31"/>
        <v>2</v>
      </c>
      <c r="J123">
        <f t="shared" ca="1" si="32"/>
        <v>36519</v>
      </c>
      <c r="K123">
        <f t="shared" ca="1" si="33"/>
        <v>4</v>
      </c>
      <c r="L123" t="str">
        <f t="shared" ca="1" si="34"/>
        <v>Telangana</v>
      </c>
      <c r="M123">
        <f t="shared" ca="1" si="35"/>
        <v>146076</v>
      </c>
      <c r="N123">
        <f t="shared" ca="1" si="36"/>
        <v>19883.647785181067</v>
      </c>
      <c r="O123">
        <f t="shared" ca="1" si="37"/>
        <v>65747.768177880978</v>
      </c>
      <c r="P123">
        <f t="shared" ca="1" si="38"/>
        <v>7784</v>
      </c>
      <c r="Q123">
        <f t="shared" ca="1" si="39"/>
        <v>30771.827349075476</v>
      </c>
      <c r="R123">
        <f t="shared" ca="1" si="40"/>
        <v>15835.648895294184</v>
      </c>
      <c r="S123">
        <f t="shared" ca="1" si="41"/>
        <v>227659.41707317514</v>
      </c>
      <c r="T123">
        <f t="shared" ca="1" si="42"/>
        <v>58439.475134256543</v>
      </c>
      <c r="U123">
        <f t="shared" ca="1" si="43"/>
        <v>169219.94193891861</v>
      </c>
      <c r="W123">
        <f t="shared" ca="1" si="44"/>
        <v>1</v>
      </c>
      <c r="AA123" s="1">
        <f ca="1">Table1[[#This Row],[Mortgage left]]/Table1[[#This Row],[Value of House]]</f>
        <v>0.13611851217983151</v>
      </c>
      <c r="AB123">
        <f t="shared" ca="1" si="45"/>
        <v>1</v>
      </c>
      <c r="AE123">
        <f ca="1">IF(Table1[[#This Row],[Gender]]="male", 1, 0)</f>
        <v>0</v>
      </c>
      <c r="AF123">
        <f ca="1">IF(Table1[[#This Row],[Gender]]="female", 1, 0)</f>
        <v>1</v>
      </c>
      <c r="AK123" s="8">
        <f ca="1">IF(Table1[[#This Row],[Profession]]="Teaching", 1, 0)</f>
        <v>0</v>
      </c>
      <c r="AL123" s="9">
        <f ca="1">IF(Table1[[#This Row],[Profession]]="Health", 1, 0)</f>
        <v>0</v>
      </c>
      <c r="AM123" s="9">
        <f ca="1">IF(Table1[[#This Row],[Profession]]="Construction", 1, 0)</f>
        <v>0</v>
      </c>
      <c r="AN123" s="9">
        <f ca="1">IF(Table1[[#This Row],[Profession]]="IT", 1, 0)</f>
        <v>0</v>
      </c>
      <c r="AO123" s="9">
        <f ca="1">IF(Table1[[#This Row],[Profession]]="Agriculture", 1, 0)</f>
        <v>1</v>
      </c>
      <c r="AP123" s="10">
        <f ca="1">IF(Table1[[#This Row],[Profession]]="General Work", 1, 0)</f>
        <v>0</v>
      </c>
      <c r="AS123">
        <f ca="1">Table1[[#This Row],[Value of Cars]]/Table1[[#This Row],[Number of Cars ]]</f>
        <v>32873.884088940489</v>
      </c>
      <c r="AU123" s="8">
        <f ca="1">IF(Table1[[#This Row],[State]]="Karnataka", Table1[[#This Row],[Income]], 0)</f>
        <v>0</v>
      </c>
      <c r="AV123" s="9">
        <f ca="1">IF(Table1[[#This Row],[State]]="Gujarat", Table1[[#This Row],[Income]], 0)</f>
        <v>0</v>
      </c>
      <c r="AW123" s="9">
        <f ca="1">IF(Table1[[#This Row],[State]]="Andhra Pradesh", Table1[[#This Row],[Income]], 0)</f>
        <v>0</v>
      </c>
      <c r="AX123" s="9">
        <f ca="1">IF(Table1[[#This Row],[State]]="Telangana", Table1[[#This Row],[Income]], 0)</f>
        <v>36519</v>
      </c>
      <c r="AY123" s="9">
        <f ca="1">IF(Table1[[#This Row],[State]]="Madhya Pradesh", Table1[[#This Row],[Income]], 0)</f>
        <v>0</v>
      </c>
      <c r="AZ123" s="9">
        <f ca="1">IF(Table1[[#This Row],[State]]="Maharashtra", Table1[[#This Row],[Income]], 0)</f>
        <v>0</v>
      </c>
      <c r="BA123" s="9">
        <f ca="1">IF(Table1[[#This Row],[State]]="Punjab", Table1[[#This Row],[Income]], 0)</f>
        <v>0</v>
      </c>
      <c r="BB123" s="9">
        <f ca="1">IF(Table1[[#This Row],[State]]="Kerala", Table1[[#This Row],[Income]], 0)</f>
        <v>0</v>
      </c>
      <c r="BC123" s="9">
        <f ca="1">IF(Table1[[#This Row],[State]]="Tamil Nadu", Table1[[#This Row],[Income]], 0)</f>
        <v>0</v>
      </c>
      <c r="BD123" s="9">
        <f ca="1">IF(Table1[[#This Row],[State]]="Rajasthan", Table1[[#This Row],[Income]], 0)</f>
        <v>0</v>
      </c>
      <c r="BE123" s="9">
        <f ca="1">IF(Table1[[#This Row],[State]]="Uttar Pradesh", Table1[[#This Row],[Income]], 0)</f>
        <v>0</v>
      </c>
      <c r="BF123" s="9">
        <f ca="1">IF(Table1[[#This Row],[State]]="Bihar", Table1[[#This Row],[Income]], 0)</f>
        <v>0</v>
      </c>
      <c r="BG123" s="9">
        <f ca="1">IF(Table1[[#This Row],[State]]="West Bengal", Table1[[#This Row],[Income]], 0)</f>
        <v>0</v>
      </c>
      <c r="BH123" s="10">
        <f ca="1">IF(Table1[[#This Row],[State]]="Goa", Table1[[#This Row],[Income]], 0)</f>
        <v>0</v>
      </c>
      <c r="BJ123" s="8">
        <f ca="1">IF(Table1[[#This Row],[Profession]]="Health", Table1[[#This Row],[Income]], 0)</f>
        <v>0</v>
      </c>
      <c r="BK123" s="9">
        <f ca="1">IF(Table1[[#This Row],[Profession]]="Construction", Table1[[#This Row],[Income]], 0)</f>
        <v>0</v>
      </c>
      <c r="BL123" s="9">
        <f ca="1">IF(Table1[[#This Row],[Profession]]="Teaching", Table1[[#This Row],[Income]], 0)</f>
        <v>0</v>
      </c>
      <c r="BM123" s="9">
        <f ca="1">IF(Table1[[#This Row],[Profession]]="IT", Table1[[#This Row],[Income]], 0)</f>
        <v>0</v>
      </c>
      <c r="BN123" s="9">
        <f ca="1">IF(Table1[[#This Row],[Profession]]="General Work", Table1[[#This Row],[Income]], 0)</f>
        <v>0</v>
      </c>
      <c r="BO123" s="10">
        <f ca="1">IF(Table1[[#This Row],[Profession]]="Agriculture", Table1[[#This Row],[Income]], 0)</f>
        <v>36519</v>
      </c>
      <c r="BQ123" s="8">
        <f ca="1">IF(Table1[[#This Row],[Value of debts ]]&gt;Table1[[#This Row],[Income]], 1, 0)</f>
        <v>1</v>
      </c>
      <c r="BR123" s="10"/>
      <c r="BT123">
        <f ca="1">IF(Table1[[#This Row],[Net Worth of person]]&gt;$BU$4, Table1[[#This Row],[Age]], 0)</f>
        <v>25</v>
      </c>
    </row>
    <row r="124" spans="1:72" x14ac:dyDescent="0.3">
      <c r="A124">
        <f t="shared" ca="1" si="23"/>
        <v>1</v>
      </c>
      <c r="B124" t="str">
        <f t="shared" ca="1" si="24"/>
        <v>Male</v>
      </c>
      <c r="C124">
        <f t="shared" ca="1" si="25"/>
        <v>41</v>
      </c>
      <c r="D124">
        <f t="shared" ca="1" si="26"/>
        <v>5</v>
      </c>
      <c r="E124" t="str">
        <f t="shared" ca="1" si="27"/>
        <v>General Work</v>
      </c>
      <c r="F124">
        <f t="shared" ca="1" si="28"/>
        <v>5</v>
      </c>
      <c r="G124" t="str">
        <f t="shared" ca="1" si="29"/>
        <v>Other</v>
      </c>
      <c r="H124">
        <f t="shared" ca="1" si="30"/>
        <v>4</v>
      </c>
      <c r="I124">
        <f t="shared" ca="1" si="31"/>
        <v>3</v>
      </c>
      <c r="J124">
        <f t="shared" ca="1" si="32"/>
        <v>54178</v>
      </c>
      <c r="K124">
        <f t="shared" ca="1" si="33"/>
        <v>3</v>
      </c>
      <c r="L124" t="str">
        <f t="shared" ca="1" si="34"/>
        <v>Andhra Pradesh</v>
      </c>
      <c r="M124">
        <f t="shared" ca="1" si="35"/>
        <v>270890</v>
      </c>
      <c r="N124">
        <f t="shared" ca="1" si="36"/>
        <v>44862.682651492803</v>
      </c>
      <c r="O124">
        <f t="shared" ca="1" si="37"/>
        <v>53381.948254962168</v>
      </c>
      <c r="P124">
        <f t="shared" ca="1" si="38"/>
        <v>48433</v>
      </c>
      <c r="Q124">
        <f t="shared" ca="1" si="39"/>
        <v>52484.831209961616</v>
      </c>
      <c r="R124">
        <f t="shared" ca="1" si="40"/>
        <v>74181.510908293509</v>
      </c>
      <c r="S124">
        <f t="shared" ca="1" si="41"/>
        <v>398453.45916325564</v>
      </c>
      <c r="T124">
        <f t="shared" ca="1" si="42"/>
        <v>145780.51386145441</v>
      </c>
      <c r="U124">
        <f t="shared" ca="1" si="43"/>
        <v>252672.94530180123</v>
      </c>
      <c r="W124">
        <f t="shared" ca="1" si="44"/>
        <v>1</v>
      </c>
      <c r="AA124" s="1">
        <f ca="1">Table1[[#This Row],[Mortgage left]]/Table1[[#This Row],[Value of House]]</f>
        <v>0.16561217708845954</v>
      </c>
      <c r="AB124">
        <f t="shared" ca="1" si="45"/>
        <v>1</v>
      </c>
      <c r="AE124">
        <f ca="1">IF(Table1[[#This Row],[Gender]]="male", 1, 0)</f>
        <v>1</v>
      </c>
      <c r="AF124">
        <f ca="1">IF(Table1[[#This Row],[Gender]]="female", 1, 0)</f>
        <v>0</v>
      </c>
      <c r="AK124" s="8">
        <f ca="1">IF(Table1[[#This Row],[Profession]]="Teaching", 1, 0)</f>
        <v>0</v>
      </c>
      <c r="AL124" s="9">
        <f ca="1">IF(Table1[[#This Row],[Profession]]="Health", 1, 0)</f>
        <v>0</v>
      </c>
      <c r="AM124" s="9">
        <f ca="1">IF(Table1[[#This Row],[Profession]]="Construction", 1, 0)</f>
        <v>0</v>
      </c>
      <c r="AN124" s="9">
        <f ca="1">IF(Table1[[#This Row],[Profession]]="IT", 1, 0)</f>
        <v>0</v>
      </c>
      <c r="AO124" s="9">
        <f ca="1">IF(Table1[[#This Row],[Profession]]="Agriculture", 1, 0)</f>
        <v>0</v>
      </c>
      <c r="AP124" s="10">
        <f ca="1">IF(Table1[[#This Row],[Profession]]="General Work", 1, 0)</f>
        <v>1</v>
      </c>
      <c r="AS124">
        <f ca="1">Table1[[#This Row],[Value of Cars]]/Table1[[#This Row],[Number of Cars ]]</f>
        <v>17793.982751654057</v>
      </c>
      <c r="AU124" s="8">
        <f ca="1">IF(Table1[[#This Row],[State]]="Karnataka", Table1[[#This Row],[Income]], 0)</f>
        <v>0</v>
      </c>
      <c r="AV124" s="9">
        <f ca="1">IF(Table1[[#This Row],[State]]="Gujarat", Table1[[#This Row],[Income]], 0)</f>
        <v>0</v>
      </c>
      <c r="AW124" s="9">
        <f ca="1">IF(Table1[[#This Row],[State]]="Andhra Pradesh", Table1[[#This Row],[Income]], 0)</f>
        <v>54178</v>
      </c>
      <c r="AX124" s="9">
        <f ca="1">IF(Table1[[#This Row],[State]]="Telangana", Table1[[#This Row],[Income]], 0)</f>
        <v>0</v>
      </c>
      <c r="AY124" s="9">
        <f ca="1">IF(Table1[[#This Row],[State]]="Madhya Pradesh", Table1[[#This Row],[Income]], 0)</f>
        <v>0</v>
      </c>
      <c r="AZ124" s="9">
        <f ca="1">IF(Table1[[#This Row],[State]]="Maharashtra", Table1[[#This Row],[Income]], 0)</f>
        <v>0</v>
      </c>
      <c r="BA124" s="9">
        <f ca="1">IF(Table1[[#This Row],[State]]="Punjab", Table1[[#This Row],[Income]], 0)</f>
        <v>0</v>
      </c>
      <c r="BB124" s="9">
        <f ca="1">IF(Table1[[#This Row],[State]]="Kerala", Table1[[#This Row],[Income]], 0)</f>
        <v>0</v>
      </c>
      <c r="BC124" s="9">
        <f ca="1">IF(Table1[[#This Row],[State]]="Tamil Nadu", Table1[[#This Row],[Income]], 0)</f>
        <v>0</v>
      </c>
      <c r="BD124" s="9">
        <f ca="1">IF(Table1[[#This Row],[State]]="Rajasthan", Table1[[#This Row],[Income]], 0)</f>
        <v>0</v>
      </c>
      <c r="BE124" s="9">
        <f ca="1">IF(Table1[[#This Row],[State]]="Uttar Pradesh", Table1[[#This Row],[Income]], 0)</f>
        <v>0</v>
      </c>
      <c r="BF124" s="9">
        <f ca="1">IF(Table1[[#This Row],[State]]="Bihar", Table1[[#This Row],[Income]], 0)</f>
        <v>0</v>
      </c>
      <c r="BG124" s="9">
        <f ca="1">IF(Table1[[#This Row],[State]]="West Bengal", Table1[[#This Row],[Income]], 0)</f>
        <v>0</v>
      </c>
      <c r="BH124" s="10">
        <f ca="1">IF(Table1[[#This Row],[State]]="Goa", Table1[[#This Row],[Income]], 0)</f>
        <v>0</v>
      </c>
      <c r="BJ124" s="8">
        <f ca="1">IF(Table1[[#This Row],[Profession]]="Health", Table1[[#This Row],[Income]], 0)</f>
        <v>0</v>
      </c>
      <c r="BK124" s="9">
        <f ca="1">IF(Table1[[#This Row],[Profession]]="Construction", Table1[[#This Row],[Income]], 0)</f>
        <v>0</v>
      </c>
      <c r="BL124" s="9">
        <f ca="1">IF(Table1[[#This Row],[Profession]]="Teaching", Table1[[#This Row],[Income]], 0)</f>
        <v>0</v>
      </c>
      <c r="BM124" s="9">
        <f ca="1">IF(Table1[[#This Row],[Profession]]="IT", Table1[[#This Row],[Income]], 0)</f>
        <v>0</v>
      </c>
      <c r="BN124" s="9">
        <f ca="1">IF(Table1[[#This Row],[Profession]]="General Work", Table1[[#This Row],[Income]], 0)</f>
        <v>54178</v>
      </c>
      <c r="BO124" s="10">
        <f ca="1">IF(Table1[[#This Row],[Profession]]="Agriculture", Table1[[#This Row],[Income]], 0)</f>
        <v>0</v>
      </c>
      <c r="BQ124" s="8">
        <f ca="1">IF(Table1[[#This Row],[Value of debts ]]&gt;Table1[[#This Row],[Income]], 1, 0)</f>
        <v>1</v>
      </c>
      <c r="BR124" s="10"/>
      <c r="BT124">
        <f ca="1">IF(Table1[[#This Row],[Net Worth of person]]&gt;$BU$4, Table1[[#This Row],[Age]], 0)</f>
        <v>41</v>
      </c>
    </row>
    <row r="125" spans="1:72" x14ac:dyDescent="0.3">
      <c r="A125">
        <f t="shared" ca="1" si="23"/>
        <v>2</v>
      </c>
      <c r="B125" t="str">
        <f t="shared" ca="1" si="24"/>
        <v>Female</v>
      </c>
      <c r="C125">
        <f t="shared" ca="1" si="25"/>
        <v>31</v>
      </c>
      <c r="D125">
        <f t="shared" ca="1" si="26"/>
        <v>2</v>
      </c>
      <c r="E125" t="str">
        <f t="shared" ca="1" si="27"/>
        <v>Construction</v>
      </c>
      <c r="F125">
        <f t="shared" ca="1" si="28"/>
        <v>3</v>
      </c>
      <c r="G125" t="str">
        <f t="shared" ca="1" si="29"/>
        <v>University</v>
      </c>
      <c r="H125">
        <f t="shared" ca="1" si="30"/>
        <v>3</v>
      </c>
      <c r="I125">
        <f t="shared" ca="1" si="31"/>
        <v>3</v>
      </c>
      <c r="J125">
        <f t="shared" ca="1" si="32"/>
        <v>88345</v>
      </c>
      <c r="K125">
        <f t="shared" ca="1" si="33"/>
        <v>9</v>
      </c>
      <c r="L125" t="str">
        <f t="shared" ca="1" si="34"/>
        <v>Tamil Nadu</v>
      </c>
      <c r="M125">
        <f t="shared" ca="1" si="35"/>
        <v>353380</v>
      </c>
      <c r="N125">
        <f t="shared" ca="1" si="36"/>
        <v>235142.55802873225</v>
      </c>
      <c r="O125">
        <f t="shared" ca="1" si="37"/>
        <v>114829.07318660661</v>
      </c>
      <c r="P125">
        <f t="shared" ca="1" si="38"/>
        <v>31573</v>
      </c>
      <c r="Q125">
        <f t="shared" ca="1" si="39"/>
        <v>66864.869982600489</v>
      </c>
      <c r="R125">
        <f t="shared" ca="1" si="40"/>
        <v>43881.299577817881</v>
      </c>
      <c r="S125">
        <f t="shared" ca="1" si="41"/>
        <v>512090.37276442454</v>
      </c>
      <c r="T125">
        <f t="shared" ca="1" si="42"/>
        <v>333580.42801133275</v>
      </c>
      <c r="U125">
        <f t="shared" ca="1" si="43"/>
        <v>178509.94475309178</v>
      </c>
      <c r="W125">
        <f t="shared" ca="1" si="44"/>
        <v>1</v>
      </c>
      <c r="AA125" s="1">
        <f ca="1">Table1[[#This Row],[Mortgage left]]/Table1[[#This Row],[Value of House]]</f>
        <v>0.66540992141245192</v>
      </c>
      <c r="AB125">
        <f t="shared" ca="1" si="45"/>
        <v>0</v>
      </c>
      <c r="AE125">
        <f ca="1">IF(Table1[[#This Row],[Gender]]="male", 1, 0)</f>
        <v>0</v>
      </c>
      <c r="AF125">
        <f ca="1">IF(Table1[[#This Row],[Gender]]="female", 1, 0)</f>
        <v>1</v>
      </c>
      <c r="AK125" s="8">
        <f ca="1">IF(Table1[[#This Row],[Profession]]="Teaching", 1, 0)</f>
        <v>0</v>
      </c>
      <c r="AL125" s="9">
        <f ca="1">IF(Table1[[#This Row],[Profession]]="Health", 1, 0)</f>
        <v>0</v>
      </c>
      <c r="AM125" s="9">
        <f ca="1">IF(Table1[[#This Row],[Profession]]="Construction", 1, 0)</f>
        <v>1</v>
      </c>
      <c r="AN125" s="9">
        <f ca="1">IF(Table1[[#This Row],[Profession]]="IT", 1, 0)</f>
        <v>0</v>
      </c>
      <c r="AO125" s="9">
        <f ca="1">IF(Table1[[#This Row],[Profession]]="Agriculture", 1, 0)</f>
        <v>0</v>
      </c>
      <c r="AP125" s="10">
        <f ca="1">IF(Table1[[#This Row],[Profession]]="General Work", 1, 0)</f>
        <v>0</v>
      </c>
      <c r="AS125">
        <f ca="1">Table1[[#This Row],[Value of Cars]]/Table1[[#This Row],[Number of Cars ]]</f>
        <v>38276.357728868868</v>
      </c>
      <c r="AU125" s="8">
        <f ca="1">IF(Table1[[#This Row],[State]]="Karnataka", Table1[[#This Row],[Income]], 0)</f>
        <v>0</v>
      </c>
      <c r="AV125" s="9">
        <f ca="1">IF(Table1[[#This Row],[State]]="Gujarat", Table1[[#This Row],[Income]], 0)</f>
        <v>0</v>
      </c>
      <c r="AW125" s="9">
        <f ca="1">IF(Table1[[#This Row],[State]]="Andhra Pradesh", Table1[[#This Row],[Income]], 0)</f>
        <v>0</v>
      </c>
      <c r="AX125" s="9">
        <f ca="1">IF(Table1[[#This Row],[State]]="Telangana", Table1[[#This Row],[Income]], 0)</f>
        <v>0</v>
      </c>
      <c r="AY125" s="9">
        <f ca="1">IF(Table1[[#This Row],[State]]="Madhya Pradesh", Table1[[#This Row],[Income]], 0)</f>
        <v>0</v>
      </c>
      <c r="AZ125" s="9">
        <f ca="1">IF(Table1[[#This Row],[State]]="Maharashtra", Table1[[#This Row],[Income]], 0)</f>
        <v>0</v>
      </c>
      <c r="BA125" s="9">
        <f ca="1">IF(Table1[[#This Row],[State]]="Punjab", Table1[[#This Row],[Income]], 0)</f>
        <v>0</v>
      </c>
      <c r="BB125" s="9">
        <f ca="1">IF(Table1[[#This Row],[State]]="Kerala", Table1[[#This Row],[Income]], 0)</f>
        <v>0</v>
      </c>
      <c r="BC125" s="9">
        <f ca="1">IF(Table1[[#This Row],[State]]="Tamil Nadu", Table1[[#This Row],[Income]], 0)</f>
        <v>88345</v>
      </c>
      <c r="BD125" s="9">
        <f ca="1">IF(Table1[[#This Row],[State]]="Rajasthan", Table1[[#This Row],[Income]], 0)</f>
        <v>0</v>
      </c>
      <c r="BE125" s="9">
        <f ca="1">IF(Table1[[#This Row],[State]]="Uttar Pradesh", Table1[[#This Row],[Income]], 0)</f>
        <v>0</v>
      </c>
      <c r="BF125" s="9">
        <f ca="1">IF(Table1[[#This Row],[State]]="Bihar", Table1[[#This Row],[Income]], 0)</f>
        <v>0</v>
      </c>
      <c r="BG125" s="9">
        <f ca="1">IF(Table1[[#This Row],[State]]="West Bengal", Table1[[#This Row],[Income]], 0)</f>
        <v>0</v>
      </c>
      <c r="BH125" s="10">
        <f ca="1">IF(Table1[[#This Row],[State]]="Goa", Table1[[#This Row],[Income]], 0)</f>
        <v>0</v>
      </c>
      <c r="BJ125" s="8">
        <f ca="1">IF(Table1[[#This Row],[Profession]]="Health", Table1[[#This Row],[Income]], 0)</f>
        <v>0</v>
      </c>
      <c r="BK125" s="9">
        <f ca="1">IF(Table1[[#This Row],[Profession]]="Construction", Table1[[#This Row],[Income]], 0)</f>
        <v>88345</v>
      </c>
      <c r="BL125" s="9">
        <f ca="1">IF(Table1[[#This Row],[Profession]]="Teaching", Table1[[#This Row],[Income]], 0)</f>
        <v>0</v>
      </c>
      <c r="BM125" s="9">
        <f ca="1">IF(Table1[[#This Row],[Profession]]="IT", Table1[[#This Row],[Income]], 0)</f>
        <v>0</v>
      </c>
      <c r="BN125" s="9">
        <f ca="1">IF(Table1[[#This Row],[Profession]]="General Work", Table1[[#This Row],[Income]], 0)</f>
        <v>0</v>
      </c>
      <c r="BO125" s="10">
        <f ca="1">IF(Table1[[#This Row],[Profession]]="Agriculture", Table1[[#This Row],[Income]], 0)</f>
        <v>0</v>
      </c>
      <c r="BQ125" s="8">
        <f ca="1">IF(Table1[[#This Row],[Value of debts ]]&gt;Table1[[#This Row],[Income]], 1, 0)</f>
        <v>1</v>
      </c>
      <c r="BR125" s="10"/>
      <c r="BT125">
        <f ca="1">IF(Table1[[#This Row],[Net Worth of person]]&gt;$BU$4, Table1[[#This Row],[Age]], 0)</f>
        <v>31</v>
      </c>
    </row>
    <row r="126" spans="1:72" x14ac:dyDescent="0.3">
      <c r="A126">
        <f t="shared" ca="1" si="23"/>
        <v>2</v>
      </c>
      <c r="B126" t="str">
        <f t="shared" ca="1" si="24"/>
        <v>Female</v>
      </c>
      <c r="C126">
        <f t="shared" ca="1" si="25"/>
        <v>41</v>
      </c>
      <c r="D126">
        <f t="shared" ca="1" si="26"/>
        <v>5</v>
      </c>
      <c r="E126" t="str">
        <f t="shared" ca="1" si="27"/>
        <v>General Work</v>
      </c>
      <c r="F126">
        <f t="shared" ca="1" si="28"/>
        <v>2</v>
      </c>
      <c r="G126" t="str">
        <f t="shared" ca="1" si="29"/>
        <v>College</v>
      </c>
      <c r="H126">
        <f t="shared" ca="1" si="30"/>
        <v>4</v>
      </c>
      <c r="I126">
        <f t="shared" ca="1" si="31"/>
        <v>3</v>
      </c>
      <c r="J126">
        <f t="shared" ca="1" si="32"/>
        <v>35297</v>
      </c>
      <c r="K126">
        <f t="shared" ca="1" si="33"/>
        <v>8</v>
      </c>
      <c r="L126" t="str">
        <f t="shared" ca="1" si="34"/>
        <v>Kerala</v>
      </c>
      <c r="M126">
        <f t="shared" ca="1" si="35"/>
        <v>141188</v>
      </c>
      <c r="N126">
        <f t="shared" ca="1" si="36"/>
        <v>41202.403855890938</v>
      </c>
      <c r="O126">
        <f t="shared" ca="1" si="37"/>
        <v>9830.7751979243058</v>
      </c>
      <c r="P126">
        <f t="shared" ca="1" si="38"/>
        <v>8951</v>
      </c>
      <c r="Q126">
        <f t="shared" ca="1" si="39"/>
        <v>7666.112183256244</v>
      </c>
      <c r="R126">
        <f t="shared" ca="1" si="40"/>
        <v>51679.889898934627</v>
      </c>
      <c r="S126">
        <f t="shared" ca="1" si="41"/>
        <v>202698.66509685895</v>
      </c>
      <c r="T126">
        <f t="shared" ca="1" si="42"/>
        <v>57819.51603914718</v>
      </c>
      <c r="U126">
        <f t="shared" ca="1" si="43"/>
        <v>144879.14905771177</v>
      </c>
      <c r="W126">
        <f t="shared" ca="1" si="44"/>
        <v>1</v>
      </c>
      <c r="AA126" s="1">
        <f ca="1">Table1[[#This Row],[Mortgage left]]/Table1[[#This Row],[Value of House]]</f>
        <v>0.29182652814609555</v>
      </c>
      <c r="AB126">
        <f t="shared" ca="1" si="45"/>
        <v>1</v>
      </c>
      <c r="AE126">
        <f ca="1">IF(Table1[[#This Row],[Gender]]="male", 1, 0)</f>
        <v>0</v>
      </c>
      <c r="AF126">
        <f ca="1">IF(Table1[[#This Row],[Gender]]="female", 1, 0)</f>
        <v>1</v>
      </c>
      <c r="AK126" s="8">
        <f ca="1">IF(Table1[[#This Row],[Profession]]="Teaching", 1, 0)</f>
        <v>0</v>
      </c>
      <c r="AL126" s="9">
        <f ca="1">IF(Table1[[#This Row],[Profession]]="Health", 1, 0)</f>
        <v>0</v>
      </c>
      <c r="AM126" s="9">
        <f ca="1">IF(Table1[[#This Row],[Profession]]="Construction", 1, 0)</f>
        <v>0</v>
      </c>
      <c r="AN126" s="9">
        <f ca="1">IF(Table1[[#This Row],[Profession]]="IT", 1, 0)</f>
        <v>0</v>
      </c>
      <c r="AO126" s="9">
        <f ca="1">IF(Table1[[#This Row],[Profession]]="Agriculture", 1, 0)</f>
        <v>0</v>
      </c>
      <c r="AP126" s="10">
        <f ca="1">IF(Table1[[#This Row],[Profession]]="General Work", 1, 0)</f>
        <v>1</v>
      </c>
      <c r="AS126">
        <f ca="1">Table1[[#This Row],[Value of Cars]]/Table1[[#This Row],[Number of Cars ]]</f>
        <v>3276.9250659747686</v>
      </c>
      <c r="AU126" s="8">
        <f ca="1">IF(Table1[[#This Row],[State]]="Karnataka", Table1[[#This Row],[Income]], 0)</f>
        <v>0</v>
      </c>
      <c r="AV126" s="9">
        <f ca="1">IF(Table1[[#This Row],[State]]="Gujarat", Table1[[#This Row],[Income]], 0)</f>
        <v>0</v>
      </c>
      <c r="AW126" s="9">
        <f ca="1">IF(Table1[[#This Row],[State]]="Andhra Pradesh", Table1[[#This Row],[Income]], 0)</f>
        <v>0</v>
      </c>
      <c r="AX126" s="9">
        <f ca="1">IF(Table1[[#This Row],[State]]="Telangana", Table1[[#This Row],[Income]], 0)</f>
        <v>0</v>
      </c>
      <c r="AY126" s="9">
        <f ca="1">IF(Table1[[#This Row],[State]]="Madhya Pradesh", Table1[[#This Row],[Income]], 0)</f>
        <v>0</v>
      </c>
      <c r="AZ126" s="9">
        <f ca="1">IF(Table1[[#This Row],[State]]="Maharashtra", Table1[[#This Row],[Income]], 0)</f>
        <v>0</v>
      </c>
      <c r="BA126" s="9">
        <f ca="1">IF(Table1[[#This Row],[State]]="Punjab", Table1[[#This Row],[Income]], 0)</f>
        <v>0</v>
      </c>
      <c r="BB126" s="9">
        <f ca="1">IF(Table1[[#This Row],[State]]="Kerala", Table1[[#This Row],[Income]], 0)</f>
        <v>35297</v>
      </c>
      <c r="BC126" s="9">
        <f ca="1">IF(Table1[[#This Row],[State]]="Tamil Nadu", Table1[[#This Row],[Income]], 0)</f>
        <v>0</v>
      </c>
      <c r="BD126" s="9">
        <f ca="1">IF(Table1[[#This Row],[State]]="Rajasthan", Table1[[#This Row],[Income]], 0)</f>
        <v>0</v>
      </c>
      <c r="BE126" s="9">
        <f ca="1">IF(Table1[[#This Row],[State]]="Uttar Pradesh", Table1[[#This Row],[Income]], 0)</f>
        <v>0</v>
      </c>
      <c r="BF126" s="9">
        <f ca="1">IF(Table1[[#This Row],[State]]="Bihar", Table1[[#This Row],[Income]], 0)</f>
        <v>0</v>
      </c>
      <c r="BG126" s="9">
        <f ca="1">IF(Table1[[#This Row],[State]]="West Bengal", Table1[[#This Row],[Income]], 0)</f>
        <v>0</v>
      </c>
      <c r="BH126" s="10">
        <f ca="1">IF(Table1[[#This Row],[State]]="Goa", Table1[[#This Row],[Income]], 0)</f>
        <v>0</v>
      </c>
      <c r="BJ126" s="8">
        <f ca="1">IF(Table1[[#This Row],[Profession]]="Health", Table1[[#This Row],[Income]], 0)</f>
        <v>0</v>
      </c>
      <c r="BK126" s="9">
        <f ca="1">IF(Table1[[#This Row],[Profession]]="Construction", Table1[[#This Row],[Income]], 0)</f>
        <v>0</v>
      </c>
      <c r="BL126" s="9">
        <f ca="1">IF(Table1[[#This Row],[Profession]]="Teaching", Table1[[#This Row],[Income]], 0)</f>
        <v>0</v>
      </c>
      <c r="BM126" s="9">
        <f ca="1">IF(Table1[[#This Row],[Profession]]="IT", Table1[[#This Row],[Income]], 0)</f>
        <v>0</v>
      </c>
      <c r="BN126" s="9">
        <f ca="1">IF(Table1[[#This Row],[Profession]]="General Work", Table1[[#This Row],[Income]], 0)</f>
        <v>35297</v>
      </c>
      <c r="BO126" s="10">
        <f ca="1">IF(Table1[[#This Row],[Profession]]="Agriculture", Table1[[#This Row],[Income]], 0)</f>
        <v>0</v>
      </c>
      <c r="BQ126" s="8">
        <f ca="1">IF(Table1[[#This Row],[Value of debts ]]&gt;Table1[[#This Row],[Income]], 1, 0)</f>
        <v>1</v>
      </c>
      <c r="BR126" s="10"/>
      <c r="BT126">
        <f ca="1">IF(Table1[[#This Row],[Net Worth of person]]&gt;$BU$4, Table1[[#This Row],[Age]], 0)</f>
        <v>41</v>
      </c>
    </row>
    <row r="127" spans="1:72" x14ac:dyDescent="0.3">
      <c r="A127">
        <f t="shared" ca="1" si="23"/>
        <v>1</v>
      </c>
      <c r="B127" t="str">
        <f t="shared" ca="1" si="24"/>
        <v>Male</v>
      </c>
      <c r="C127">
        <f t="shared" ca="1" si="25"/>
        <v>33</v>
      </c>
      <c r="D127">
        <f t="shared" ca="1" si="26"/>
        <v>4</v>
      </c>
      <c r="E127" t="str">
        <f t="shared" ca="1" si="27"/>
        <v>IT</v>
      </c>
      <c r="F127">
        <f t="shared" ca="1" si="28"/>
        <v>5</v>
      </c>
      <c r="G127" t="str">
        <f t="shared" ca="1" si="29"/>
        <v>Other</v>
      </c>
      <c r="H127">
        <f t="shared" ca="1" si="30"/>
        <v>1</v>
      </c>
      <c r="I127">
        <f t="shared" ca="1" si="31"/>
        <v>1</v>
      </c>
      <c r="J127">
        <f t="shared" ca="1" si="32"/>
        <v>82219</v>
      </c>
      <c r="K127">
        <f t="shared" ca="1" si="33"/>
        <v>5</v>
      </c>
      <c r="L127" t="str">
        <f t="shared" ca="1" si="34"/>
        <v>Madhya Pradesh</v>
      </c>
      <c r="M127">
        <f t="shared" ca="1" si="35"/>
        <v>328876</v>
      </c>
      <c r="N127">
        <f t="shared" ca="1" si="36"/>
        <v>186572.74385689176</v>
      </c>
      <c r="O127">
        <f t="shared" ca="1" si="37"/>
        <v>68978.276366939623</v>
      </c>
      <c r="P127">
        <f t="shared" ca="1" si="38"/>
        <v>8557</v>
      </c>
      <c r="Q127">
        <f t="shared" ca="1" si="39"/>
        <v>45454.591379460915</v>
      </c>
      <c r="R127">
        <f t="shared" ca="1" si="40"/>
        <v>29091.806473035889</v>
      </c>
      <c r="S127">
        <f t="shared" ca="1" si="41"/>
        <v>426946.08283997554</v>
      </c>
      <c r="T127">
        <f t="shared" ca="1" si="42"/>
        <v>240584.33523635266</v>
      </c>
      <c r="U127">
        <f t="shared" ca="1" si="43"/>
        <v>186361.74760362288</v>
      </c>
      <c r="W127">
        <f t="shared" ca="1" si="44"/>
        <v>1</v>
      </c>
      <c r="AA127" s="1">
        <f ca="1">Table1[[#This Row],[Mortgage left]]/Table1[[#This Row],[Value of House]]</f>
        <v>0.56730422364931388</v>
      </c>
      <c r="AB127">
        <f t="shared" ca="1" si="45"/>
        <v>0</v>
      </c>
      <c r="AE127">
        <f ca="1">IF(Table1[[#This Row],[Gender]]="male", 1, 0)</f>
        <v>1</v>
      </c>
      <c r="AF127">
        <f ca="1">IF(Table1[[#This Row],[Gender]]="female", 1, 0)</f>
        <v>0</v>
      </c>
      <c r="AK127" s="8">
        <f ca="1">IF(Table1[[#This Row],[Profession]]="Teaching", 1, 0)</f>
        <v>0</v>
      </c>
      <c r="AL127" s="9">
        <f ca="1">IF(Table1[[#This Row],[Profession]]="Health", 1, 0)</f>
        <v>0</v>
      </c>
      <c r="AM127" s="9">
        <f ca="1">IF(Table1[[#This Row],[Profession]]="Construction", 1, 0)</f>
        <v>0</v>
      </c>
      <c r="AN127" s="9">
        <f ca="1">IF(Table1[[#This Row],[Profession]]="IT", 1, 0)</f>
        <v>1</v>
      </c>
      <c r="AO127" s="9">
        <f ca="1">IF(Table1[[#This Row],[Profession]]="Agriculture", 1, 0)</f>
        <v>0</v>
      </c>
      <c r="AP127" s="10">
        <f ca="1">IF(Table1[[#This Row],[Profession]]="General Work", 1, 0)</f>
        <v>0</v>
      </c>
      <c r="AS127">
        <f ca="1">Table1[[#This Row],[Value of Cars]]/Table1[[#This Row],[Number of Cars ]]</f>
        <v>68978.276366939623</v>
      </c>
      <c r="AU127" s="8">
        <f ca="1">IF(Table1[[#This Row],[State]]="Karnataka", Table1[[#This Row],[Income]], 0)</f>
        <v>0</v>
      </c>
      <c r="AV127" s="9">
        <f ca="1">IF(Table1[[#This Row],[State]]="Gujarat", Table1[[#This Row],[Income]], 0)</f>
        <v>0</v>
      </c>
      <c r="AW127" s="9">
        <f ca="1">IF(Table1[[#This Row],[State]]="Andhra Pradesh", Table1[[#This Row],[Income]], 0)</f>
        <v>0</v>
      </c>
      <c r="AX127" s="9">
        <f ca="1">IF(Table1[[#This Row],[State]]="Telangana", Table1[[#This Row],[Income]], 0)</f>
        <v>0</v>
      </c>
      <c r="AY127" s="9">
        <f ca="1">IF(Table1[[#This Row],[State]]="Madhya Pradesh", Table1[[#This Row],[Income]], 0)</f>
        <v>82219</v>
      </c>
      <c r="AZ127" s="9">
        <f ca="1">IF(Table1[[#This Row],[State]]="Maharashtra", Table1[[#This Row],[Income]], 0)</f>
        <v>0</v>
      </c>
      <c r="BA127" s="9">
        <f ca="1">IF(Table1[[#This Row],[State]]="Punjab", Table1[[#This Row],[Income]], 0)</f>
        <v>0</v>
      </c>
      <c r="BB127" s="9">
        <f ca="1">IF(Table1[[#This Row],[State]]="Kerala", Table1[[#This Row],[Income]], 0)</f>
        <v>0</v>
      </c>
      <c r="BC127" s="9">
        <f ca="1">IF(Table1[[#This Row],[State]]="Tamil Nadu", Table1[[#This Row],[Income]], 0)</f>
        <v>0</v>
      </c>
      <c r="BD127" s="9">
        <f ca="1">IF(Table1[[#This Row],[State]]="Rajasthan", Table1[[#This Row],[Income]], 0)</f>
        <v>0</v>
      </c>
      <c r="BE127" s="9">
        <f ca="1">IF(Table1[[#This Row],[State]]="Uttar Pradesh", Table1[[#This Row],[Income]], 0)</f>
        <v>0</v>
      </c>
      <c r="BF127" s="9">
        <f ca="1">IF(Table1[[#This Row],[State]]="Bihar", Table1[[#This Row],[Income]], 0)</f>
        <v>0</v>
      </c>
      <c r="BG127" s="9">
        <f ca="1">IF(Table1[[#This Row],[State]]="West Bengal", Table1[[#This Row],[Income]], 0)</f>
        <v>0</v>
      </c>
      <c r="BH127" s="10">
        <f ca="1">IF(Table1[[#This Row],[State]]="Goa", Table1[[#This Row],[Income]], 0)</f>
        <v>0</v>
      </c>
      <c r="BJ127" s="8">
        <f ca="1">IF(Table1[[#This Row],[Profession]]="Health", Table1[[#This Row],[Income]], 0)</f>
        <v>0</v>
      </c>
      <c r="BK127" s="9">
        <f ca="1">IF(Table1[[#This Row],[Profession]]="Construction", Table1[[#This Row],[Income]], 0)</f>
        <v>0</v>
      </c>
      <c r="BL127" s="9">
        <f ca="1">IF(Table1[[#This Row],[Profession]]="Teaching", Table1[[#This Row],[Income]], 0)</f>
        <v>0</v>
      </c>
      <c r="BM127" s="9">
        <f ca="1">IF(Table1[[#This Row],[Profession]]="IT", Table1[[#This Row],[Income]], 0)</f>
        <v>82219</v>
      </c>
      <c r="BN127" s="9">
        <f ca="1">IF(Table1[[#This Row],[Profession]]="General Work", Table1[[#This Row],[Income]], 0)</f>
        <v>0</v>
      </c>
      <c r="BO127" s="10">
        <f ca="1">IF(Table1[[#This Row],[Profession]]="Agriculture", Table1[[#This Row],[Income]], 0)</f>
        <v>0</v>
      </c>
      <c r="BQ127" s="8">
        <f ca="1">IF(Table1[[#This Row],[Value of debts ]]&gt;Table1[[#This Row],[Income]], 1, 0)</f>
        <v>1</v>
      </c>
      <c r="BR127" s="10"/>
      <c r="BT127">
        <f ca="1">IF(Table1[[#This Row],[Net Worth of person]]&gt;$BU$4, Table1[[#This Row],[Age]], 0)</f>
        <v>33</v>
      </c>
    </row>
    <row r="128" spans="1:72" x14ac:dyDescent="0.3">
      <c r="A128">
        <f t="shared" ca="1" si="23"/>
        <v>2</v>
      </c>
      <c r="B128" t="str">
        <f t="shared" ca="1" si="24"/>
        <v>Female</v>
      </c>
      <c r="C128">
        <f t="shared" ca="1" si="25"/>
        <v>33</v>
      </c>
      <c r="D128">
        <f t="shared" ca="1" si="26"/>
        <v>6</v>
      </c>
      <c r="E128" t="str">
        <f t="shared" ca="1" si="27"/>
        <v>Agriculture</v>
      </c>
      <c r="F128">
        <f t="shared" ca="1" si="28"/>
        <v>2</v>
      </c>
      <c r="G128" t="str">
        <f t="shared" ca="1" si="29"/>
        <v>College</v>
      </c>
      <c r="H128">
        <f t="shared" ca="1" si="30"/>
        <v>3</v>
      </c>
      <c r="I128">
        <f t="shared" ca="1" si="31"/>
        <v>3</v>
      </c>
      <c r="J128">
        <f t="shared" ca="1" si="32"/>
        <v>52237</v>
      </c>
      <c r="K128">
        <f t="shared" ca="1" si="33"/>
        <v>3</v>
      </c>
      <c r="L128" t="str">
        <f t="shared" ca="1" si="34"/>
        <v>Andhra Pradesh</v>
      </c>
      <c r="M128">
        <f t="shared" ca="1" si="35"/>
        <v>261185</v>
      </c>
      <c r="N128">
        <f t="shared" ca="1" si="36"/>
        <v>100156.83798563411</v>
      </c>
      <c r="O128">
        <f t="shared" ca="1" si="37"/>
        <v>120100.70530878055</v>
      </c>
      <c r="P128">
        <f t="shared" ca="1" si="38"/>
        <v>53058</v>
      </c>
      <c r="Q128">
        <f t="shared" ca="1" si="39"/>
        <v>31371.442941012469</v>
      </c>
      <c r="R128">
        <f t="shared" ca="1" si="40"/>
        <v>68080.333473042236</v>
      </c>
      <c r="S128">
        <f t="shared" ca="1" si="41"/>
        <v>449366.03878182278</v>
      </c>
      <c r="T128">
        <f t="shared" ca="1" si="42"/>
        <v>184586.28092664658</v>
      </c>
      <c r="U128">
        <f t="shared" ca="1" si="43"/>
        <v>264779.75785517623</v>
      </c>
      <c r="W128">
        <f t="shared" ca="1" si="44"/>
        <v>1</v>
      </c>
      <c r="AA128" s="1">
        <f ca="1">Table1[[#This Row],[Mortgage left]]/Table1[[#This Row],[Value of House]]</f>
        <v>0.38347086542348952</v>
      </c>
      <c r="AB128">
        <f t="shared" ca="1" si="45"/>
        <v>1</v>
      </c>
      <c r="AE128">
        <f ca="1">IF(Table1[[#This Row],[Gender]]="male", 1, 0)</f>
        <v>0</v>
      </c>
      <c r="AF128">
        <f ca="1">IF(Table1[[#This Row],[Gender]]="female", 1, 0)</f>
        <v>1</v>
      </c>
      <c r="AK128" s="8">
        <f ca="1">IF(Table1[[#This Row],[Profession]]="Teaching", 1, 0)</f>
        <v>0</v>
      </c>
      <c r="AL128" s="9">
        <f ca="1">IF(Table1[[#This Row],[Profession]]="Health", 1, 0)</f>
        <v>0</v>
      </c>
      <c r="AM128" s="9">
        <f ca="1">IF(Table1[[#This Row],[Profession]]="Construction", 1, 0)</f>
        <v>0</v>
      </c>
      <c r="AN128" s="9">
        <f ca="1">IF(Table1[[#This Row],[Profession]]="IT", 1, 0)</f>
        <v>0</v>
      </c>
      <c r="AO128" s="9">
        <f ca="1">IF(Table1[[#This Row],[Profession]]="Agriculture", 1, 0)</f>
        <v>1</v>
      </c>
      <c r="AP128" s="10">
        <f ca="1">IF(Table1[[#This Row],[Profession]]="General Work", 1, 0)</f>
        <v>0</v>
      </c>
      <c r="AS128">
        <f ca="1">Table1[[#This Row],[Value of Cars]]/Table1[[#This Row],[Number of Cars ]]</f>
        <v>40033.568436260182</v>
      </c>
      <c r="AU128" s="8">
        <f ca="1">IF(Table1[[#This Row],[State]]="Karnataka", Table1[[#This Row],[Income]], 0)</f>
        <v>0</v>
      </c>
      <c r="AV128" s="9">
        <f ca="1">IF(Table1[[#This Row],[State]]="Gujarat", Table1[[#This Row],[Income]], 0)</f>
        <v>0</v>
      </c>
      <c r="AW128" s="9">
        <f ca="1">IF(Table1[[#This Row],[State]]="Andhra Pradesh", Table1[[#This Row],[Income]], 0)</f>
        <v>52237</v>
      </c>
      <c r="AX128" s="9">
        <f ca="1">IF(Table1[[#This Row],[State]]="Telangana", Table1[[#This Row],[Income]], 0)</f>
        <v>0</v>
      </c>
      <c r="AY128" s="9">
        <f ca="1">IF(Table1[[#This Row],[State]]="Madhya Pradesh", Table1[[#This Row],[Income]], 0)</f>
        <v>0</v>
      </c>
      <c r="AZ128" s="9">
        <f ca="1">IF(Table1[[#This Row],[State]]="Maharashtra", Table1[[#This Row],[Income]], 0)</f>
        <v>0</v>
      </c>
      <c r="BA128" s="9">
        <f ca="1">IF(Table1[[#This Row],[State]]="Punjab", Table1[[#This Row],[Income]], 0)</f>
        <v>0</v>
      </c>
      <c r="BB128" s="9">
        <f ca="1">IF(Table1[[#This Row],[State]]="Kerala", Table1[[#This Row],[Income]], 0)</f>
        <v>0</v>
      </c>
      <c r="BC128" s="9">
        <f ca="1">IF(Table1[[#This Row],[State]]="Tamil Nadu", Table1[[#This Row],[Income]], 0)</f>
        <v>0</v>
      </c>
      <c r="BD128" s="9">
        <f ca="1">IF(Table1[[#This Row],[State]]="Rajasthan", Table1[[#This Row],[Income]], 0)</f>
        <v>0</v>
      </c>
      <c r="BE128" s="9">
        <f ca="1">IF(Table1[[#This Row],[State]]="Uttar Pradesh", Table1[[#This Row],[Income]], 0)</f>
        <v>0</v>
      </c>
      <c r="BF128" s="9">
        <f ca="1">IF(Table1[[#This Row],[State]]="Bihar", Table1[[#This Row],[Income]], 0)</f>
        <v>0</v>
      </c>
      <c r="BG128" s="9">
        <f ca="1">IF(Table1[[#This Row],[State]]="West Bengal", Table1[[#This Row],[Income]], 0)</f>
        <v>0</v>
      </c>
      <c r="BH128" s="10">
        <f ca="1">IF(Table1[[#This Row],[State]]="Goa", Table1[[#This Row],[Income]], 0)</f>
        <v>0</v>
      </c>
      <c r="BJ128" s="8">
        <f ca="1">IF(Table1[[#This Row],[Profession]]="Health", Table1[[#This Row],[Income]], 0)</f>
        <v>0</v>
      </c>
      <c r="BK128" s="9">
        <f ca="1">IF(Table1[[#This Row],[Profession]]="Construction", Table1[[#This Row],[Income]], 0)</f>
        <v>0</v>
      </c>
      <c r="BL128" s="9">
        <f ca="1">IF(Table1[[#This Row],[Profession]]="Teaching", Table1[[#This Row],[Income]], 0)</f>
        <v>0</v>
      </c>
      <c r="BM128" s="9">
        <f ca="1">IF(Table1[[#This Row],[Profession]]="IT", Table1[[#This Row],[Income]], 0)</f>
        <v>0</v>
      </c>
      <c r="BN128" s="9">
        <f ca="1">IF(Table1[[#This Row],[Profession]]="General Work", Table1[[#This Row],[Income]], 0)</f>
        <v>0</v>
      </c>
      <c r="BO128" s="10">
        <f ca="1">IF(Table1[[#This Row],[Profession]]="Agriculture", Table1[[#This Row],[Income]], 0)</f>
        <v>52237</v>
      </c>
      <c r="BQ128" s="8">
        <f ca="1">IF(Table1[[#This Row],[Value of debts ]]&gt;Table1[[#This Row],[Income]], 1, 0)</f>
        <v>1</v>
      </c>
      <c r="BR128" s="10"/>
      <c r="BT128">
        <f ca="1">IF(Table1[[#This Row],[Net Worth of person]]&gt;$BU$4, Table1[[#This Row],[Age]], 0)</f>
        <v>33</v>
      </c>
    </row>
    <row r="129" spans="1:72" x14ac:dyDescent="0.3">
      <c r="A129">
        <f t="shared" ca="1" si="23"/>
        <v>1</v>
      </c>
      <c r="B129" t="str">
        <f t="shared" ca="1" si="24"/>
        <v>Male</v>
      </c>
      <c r="C129">
        <f t="shared" ca="1" si="25"/>
        <v>40</v>
      </c>
      <c r="D129">
        <f t="shared" ca="1" si="26"/>
        <v>5</v>
      </c>
      <c r="E129" t="str">
        <f t="shared" ca="1" si="27"/>
        <v>General Work</v>
      </c>
      <c r="F129">
        <f t="shared" ca="1" si="28"/>
        <v>1</v>
      </c>
      <c r="G129" t="str">
        <f t="shared" ca="1" si="29"/>
        <v>High School</v>
      </c>
      <c r="H129">
        <f t="shared" ca="1" si="30"/>
        <v>2</v>
      </c>
      <c r="I129">
        <f t="shared" ca="1" si="31"/>
        <v>2</v>
      </c>
      <c r="J129">
        <f t="shared" ca="1" si="32"/>
        <v>59146</v>
      </c>
      <c r="K129">
        <f t="shared" ca="1" si="33"/>
        <v>1</v>
      </c>
      <c r="L129" t="str">
        <f t="shared" ca="1" si="34"/>
        <v>Karnataka</v>
      </c>
      <c r="M129">
        <f t="shared" ca="1" si="35"/>
        <v>295730</v>
      </c>
      <c r="N129">
        <f t="shared" ca="1" si="36"/>
        <v>286289.84970806551</v>
      </c>
      <c r="O129">
        <f t="shared" ca="1" si="37"/>
        <v>92730.107213020339</v>
      </c>
      <c r="P129">
        <f t="shared" ca="1" si="38"/>
        <v>36064</v>
      </c>
      <c r="Q129">
        <f t="shared" ca="1" si="39"/>
        <v>3733.2482696459479</v>
      </c>
      <c r="R129">
        <f t="shared" ca="1" si="40"/>
        <v>8032.4705744333896</v>
      </c>
      <c r="S129">
        <f t="shared" ca="1" si="41"/>
        <v>396492.57778745372</v>
      </c>
      <c r="T129">
        <f t="shared" ca="1" si="42"/>
        <v>326087.09797771147</v>
      </c>
      <c r="U129">
        <f t="shared" ca="1" si="43"/>
        <v>70405.479809742246</v>
      </c>
      <c r="W129">
        <f t="shared" ca="1" si="44"/>
        <v>1</v>
      </c>
      <c r="AA129" s="1">
        <f ca="1">Table1[[#This Row],[Mortgage left]]/Table1[[#This Row],[Value of House]]</f>
        <v>0.96807848276490549</v>
      </c>
      <c r="AB129">
        <f t="shared" ca="1" si="45"/>
        <v>0</v>
      </c>
      <c r="AE129">
        <f ca="1">IF(Table1[[#This Row],[Gender]]="male", 1, 0)</f>
        <v>1</v>
      </c>
      <c r="AF129">
        <f ca="1">IF(Table1[[#This Row],[Gender]]="female", 1, 0)</f>
        <v>0</v>
      </c>
      <c r="AK129" s="8">
        <f ca="1">IF(Table1[[#This Row],[Profession]]="Teaching", 1, 0)</f>
        <v>0</v>
      </c>
      <c r="AL129" s="9">
        <f ca="1">IF(Table1[[#This Row],[Profession]]="Health", 1, 0)</f>
        <v>0</v>
      </c>
      <c r="AM129" s="9">
        <f ca="1">IF(Table1[[#This Row],[Profession]]="Construction", 1, 0)</f>
        <v>0</v>
      </c>
      <c r="AN129" s="9">
        <f ca="1">IF(Table1[[#This Row],[Profession]]="IT", 1, 0)</f>
        <v>0</v>
      </c>
      <c r="AO129" s="9">
        <f ca="1">IF(Table1[[#This Row],[Profession]]="Agriculture", 1, 0)</f>
        <v>0</v>
      </c>
      <c r="AP129" s="10">
        <f ca="1">IF(Table1[[#This Row],[Profession]]="General Work", 1, 0)</f>
        <v>1</v>
      </c>
      <c r="AS129">
        <f ca="1">Table1[[#This Row],[Value of Cars]]/Table1[[#This Row],[Number of Cars ]]</f>
        <v>46365.05360651017</v>
      </c>
      <c r="AU129" s="8">
        <f ca="1">IF(Table1[[#This Row],[State]]="Karnataka", Table1[[#This Row],[Income]], 0)</f>
        <v>59146</v>
      </c>
      <c r="AV129" s="9">
        <f ca="1">IF(Table1[[#This Row],[State]]="Gujarat", Table1[[#This Row],[Income]], 0)</f>
        <v>0</v>
      </c>
      <c r="AW129" s="9">
        <f ca="1">IF(Table1[[#This Row],[State]]="Andhra Pradesh", Table1[[#This Row],[Income]], 0)</f>
        <v>0</v>
      </c>
      <c r="AX129" s="9">
        <f ca="1">IF(Table1[[#This Row],[State]]="Telangana", Table1[[#This Row],[Income]], 0)</f>
        <v>0</v>
      </c>
      <c r="AY129" s="9">
        <f ca="1">IF(Table1[[#This Row],[State]]="Madhya Pradesh", Table1[[#This Row],[Income]], 0)</f>
        <v>0</v>
      </c>
      <c r="AZ129" s="9">
        <f ca="1">IF(Table1[[#This Row],[State]]="Maharashtra", Table1[[#This Row],[Income]], 0)</f>
        <v>0</v>
      </c>
      <c r="BA129" s="9">
        <f ca="1">IF(Table1[[#This Row],[State]]="Punjab", Table1[[#This Row],[Income]], 0)</f>
        <v>0</v>
      </c>
      <c r="BB129" s="9">
        <f ca="1">IF(Table1[[#This Row],[State]]="Kerala", Table1[[#This Row],[Income]], 0)</f>
        <v>0</v>
      </c>
      <c r="BC129" s="9">
        <f ca="1">IF(Table1[[#This Row],[State]]="Tamil Nadu", Table1[[#This Row],[Income]], 0)</f>
        <v>0</v>
      </c>
      <c r="BD129" s="9">
        <f ca="1">IF(Table1[[#This Row],[State]]="Rajasthan", Table1[[#This Row],[Income]], 0)</f>
        <v>0</v>
      </c>
      <c r="BE129" s="9">
        <f ca="1">IF(Table1[[#This Row],[State]]="Uttar Pradesh", Table1[[#This Row],[Income]], 0)</f>
        <v>0</v>
      </c>
      <c r="BF129" s="9">
        <f ca="1">IF(Table1[[#This Row],[State]]="Bihar", Table1[[#This Row],[Income]], 0)</f>
        <v>0</v>
      </c>
      <c r="BG129" s="9">
        <f ca="1">IF(Table1[[#This Row],[State]]="West Bengal", Table1[[#This Row],[Income]], 0)</f>
        <v>0</v>
      </c>
      <c r="BH129" s="10">
        <f ca="1">IF(Table1[[#This Row],[State]]="Goa", Table1[[#This Row],[Income]], 0)</f>
        <v>0</v>
      </c>
      <c r="BJ129" s="8">
        <f ca="1">IF(Table1[[#This Row],[Profession]]="Health", Table1[[#This Row],[Income]], 0)</f>
        <v>0</v>
      </c>
      <c r="BK129" s="9">
        <f ca="1">IF(Table1[[#This Row],[Profession]]="Construction", Table1[[#This Row],[Income]], 0)</f>
        <v>0</v>
      </c>
      <c r="BL129" s="9">
        <f ca="1">IF(Table1[[#This Row],[Profession]]="Teaching", Table1[[#This Row],[Income]], 0)</f>
        <v>0</v>
      </c>
      <c r="BM129" s="9">
        <f ca="1">IF(Table1[[#This Row],[Profession]]="IT", Table1[[#This Row],[Income]], 0)</f>
        <v>0</v>
      </c>
      <c r="BN129" s="9">
        <f ca="1">IF(Table1[[#This Row],[Profession]]="General Work", Table1[[#This Row],[Income]], 0)</f>
        <v>59146</v>
      </c>
      <c r="BO129" s="10">
        <f ca="1">IF(Table1[[#This Row],[Profession]]="Agriculture", Table1[[#This Row],[Income]], 0)</f>
        <v>0</v>
      </c>
      <c r="BQ129" s="8">
        <f ca="1">IF(Table1[[#This Row],[Value of debts ]]&gt;Table1[[#This Row],[Income]], 1, 0)</f>
        <v>1</v>
      </c>
      <c r="BR129" s="10"/>
      <c r="BT129">
        <f ca="1">IF(Table1[[#This Row],[Net Worth of person]]&gt;$BU$4, Table1[[#This Row],[Age]], 0)</f>
        <v>0</v>
      </c>
    </row>
    <row r="130" spans="1:72" x14ac:dyDescent="0.3">
      <c r="A130">
        <f t="shared" ca="1" si="23"/>
        <v>2</v>
      </c>
      <c r="B130" t="str">
        <f t="shared" ca="1" si="24"/>
        <v>Female</v>
      </c>
      <c r="C130">
        <f t="shared" ca="1" si="25"/>
        <v>27</v>
      </c>
      <c r="D130">
        <f t="shared" ca="1" si="26"/>
        <v>4</v>
      </c>
      <c r="E130" t="str">
        <f t="shared" ca="1" si="27"/>
        <v>IT</v>
      </c>
      <c r="F130">
        <f t="shared" ca="1" si="28"/>
        <v>5</v>
      </c>
      <c r="G130" t="str">
        <f t="shared" ca="1" si="29"/>
        <v>Other</v>
      </c>
      <c r="H130">
        <f t="shared" ca="1" si="30"/>
        <v>0</v>
      </c>
      <c r="I130">
        <f t="shared" ca="1" si="31"/>
        <v>1</v>
      </c>
      <c r="J130">
        <f t="shared" ca="1" si="32"/>
        <v>46012</v>
      </c>
      <c r="K130">
        <f t="shared" ca="1" si="33"/>
        <v>5</v>
      </c>
      <c r="L130" t="str">
        <f t="shared" ca="1" si="34"/>
        <v>Madhya Pradesh</v>
      </c>
      <c r="M130">
        <f t="shared" ca="1" si="35"/>
        <v>276072</v>
      </c>
      <c r="N130">
        <f t="shared" ca="1" si="36"/>
        <v>18060.277066263283</v>
      </c>
      <c r="O130">
        <f t="shared" ca="1" si="37"/>
        <v>41732.749252135545</v>
      </c>
      <c r="P130">
        <f t="shared" ca="1" si="38"/>
        <v>34772</v>
      </c>
      <c r="Q130">
        <f t="shared" ca="1" si="39"/>
        <v>71144.906538162555</v>
      </c>
      <c r="R130">
        <f t="shared" ca="1" si="40"/>
        <v>32546.966357340072</v>
      </c>
      <c r="S130">
        <f t="shared" ca="1" si="41"/>
        <v>350351.71560947556</v>
      </c>
      <c r="T130">
        <f t="shared" ca="1" si="42"/>
        <v>123977.18360442584</v>
      </c>
      <c r="U130">
        <f t="shared" ca="1" si="43"/>
        <v>226374.53200504972</v>
      </c>
      <c r="W130">
        <f t="shared" ca="1" si="44"/>
        <v>1</v>
      </c>
      <c r="AA130" s="1">
        <f ca="1">Table1[[#This Row],[Mortgage left]]/Table1[[#This Row],[Value of House]]</f>
        <v>6.5418720718737444E-2</v>
      </c>
      <c r="AB130">
        <f t="shared" ca="1" si="45"/>
        <v>1</v>
      </c>
      <c r="AE130">
        <f ca="1">IF(Table1[[#This Row],[Gender]]="male", 1, 0)</f>
        <v>0</v>
      </c>
      <c r="AF130">
        <f ca="1">IF(Table1[[#This Row],[Gender]]="female", 1, 0)</f>
        <v>1</v>
      </c>
      <c r="AK130" s="8">
        <f ca="1">IF(Table1[[#This Row],[Profession]]="Teaching", 1, 0)</f>
        <v>0</v>
      </c>
      <c r="AL130" s="9">
        <f ca="1">IF(Table1[[#This Row],[Profession]]="Health", 1, 0)</f>
        <v>0</v>
      </c>
      <c r="AM130" s="9">
        <f ca="1">IF(Table1[[#This Row],[Profession]]="Construction", 1, 0)</f>
        <v>0</v>
      </c>
      <c r="AN130" s="9">
        <f ca="1">IF(Table1[[#This Row],[Profession]]="IT", 1, 0)</f>
        <v>1</v>
      </c>
      <c r="AO130" s="9">
        <f ca="1">IF(Table1[[#This Row],[Profession]]="Agriculture", 1, 0)</f>
        <v>0</v>
      </c>
      <c r="AP130" s="10">
        <f ca="1">IF(Table1[[#This Row],[Profession]]="General Work", 1, 0)</f>
        <v>0</v>
      </c>
      <c r="AS130">
        <f ca="1">Table1[[#This Row],[Value of Cars]]/Table1[[#This Row],[Number of Cars ]]</f>
        <v>41732.749252135545</v>
      </c>
      <c r="AU130" s="8">
        <f ca="1">IF(Table1[[#This Row],[State]]="Karnataka", Table1[[#This Row],[Income]], 0)</f>
        <v>0</v>
      </c>
      <c r="AV130" s="9">
        <f ca="1">IF(Table1[[#This Row],[State]]="Gujarat", Table1[[#This Row],[Income]], 0)</f>
        <v>0</v>
      </c>
      <c r="AW130" s="9">
        <f ca="1">IF(Table1[[#This Row],[State]]="Andhra Pradesh", Table1[[#This Row],[Income]], 0)</f>
        <v>0</v>
      </c>
      <c r="AX130" s="9">
        <f ca="1">IF(Table1[[#This Row],[State]]="Telangana", Table1[[#This Row],[Income]], 0)</f>
        <v>0</v>
      </c>
      <c r="AY130" s="9">
        <f ca="1">IF(Table1[[#This Row],[State]]="Madhya Pradesh", Table1[[#This Row],[Income]], 0)</f>
        <v>46012</v>
      </c>
      <c r="AZ130" s="9">
        <f ca="1">IF(Table1[[#This Row],[State]]="Maharashtra", Table1[[#This Row],[Income]], 0)</f>
        <v>0</v>
      </c>
      <c r="BA130" s="9">
        <f ca="1">IF(Table1[[#This Row],[State]]="Punjab", Table1[[#This Row],[Income]], 0)</f>
        <v>0</v>
      </c>
      <c r="BB130" s="9">
        <f ca="1">IF(Table1[[#This Row],[State]]="Kerala", Table1[[#This Row],[Income]], 0)</f>
        <v>0</v>
      </c>
      <c r="BC130" s="9">
        <f ca="1">IF(Table1[[#This Row],[State]]="Tamil Nadu", Table1[[#This Row],[Income]], 0)</f>
        <v>0</v>
      </c>
      <c r="BD130" s="9">
        <f ca="1">IF(Table1[[#This Row],[State]]="Rajasthan", Table1[[#This Row],[Income]], 0)</f>
        <v>0</v>
      </c>
      <c r="BE130" s="9">
        <f ca="1">IF(Table1[[#This Row],[State]]="Uttar Pradesh", Table1[[#This Row],[Income]], 0)</f>
        <v>0</v>
      </c>
      <c r="BF130" s="9">
        <f ca="1">IF(Table1[[#This Row],[State]]="Bihar", Table1[[#This Row],[Income]], 0)</f>
        <v>0</v>
      </c>
      <c r="BG130" s="9">
        <f ca="1">IF(Table1[[#This Row],[State]]="West Bengal", Table1[[#This Row],[Income]], 0)</f>
        <v>0</v>
      </c>
      <c r="BH130" s="10">
        <f ca="1">IF(Table1[[#This Row],[State]]="Goa", Table1[[#This Row],[Income]], 0)</f>
        <v>0</v>
      </c>
      <c r="BJ130" s="8">
        <f ca="1">IF(Table1[[#This Row],[Profession]]="Health", Table1[[#This Row],[Income]], 0)</f>
        <v>0</v>
      </c>
      <c r="BK130" s="9">
        <f ca="1">IF(Table1[[#This Row],[Profession]]="Construction", Table1[[#This Row],[Income]], 0)</f>
        <v>0</v>
      </c>
      <c r="BL130" s="9">
        <f ca="1">IF(Table1[[#This Row],[Profession]]="Teaching", Table1[[#This Row],[Income]], 0)</f>
        <v>0</v>
      </c>
      <c r="BM130" s="9">
        <f ca="1">IF(Table1[[#This Row],[Profession]]="IT", Table1[[#This Row],[Income]], 0)</f>
        <v>46012</v>
      </c>
      <c r="BN130" s="9">
        <f ca="1">IF(Table1[[#This Row],[Profession]]="General Work", Table1[[#This Row],[Income]], 0)</f>
        <v>0</v>
      </c>
      <c r="BO130" s="10">
        <f ca="1">IF(Table1[[#This Row],[Profession]]="Agriculture", Table1[[#This Row],[Income]], 0)</f>
        <v>0</v>
      </c>
      <c r="BQ130" s="8">
        <f ca="1">IF(Table1[[#This Row],[Value of debts ]]&gt;Table1[[#This Row],[Income]], 1, 0)</f>
        <v>1</v>
      </c>
      <c r="BR130" s="10"/>
      <c r="BT130">
        <f ca="1">IF(Table1[[#This Row],[Net Worth of person]]&gt;$BU$4, Table1[[#This Row],[Age]], 0)</f>
        <v>27</v>
      </c>
    </row>
    <row r="131" spans="1:72" x14ac:dyDescent="0.3">
      <c r="A131">
        <f t="shared" ca="1" si="23"/>
        <v>1</v>
      </c>
      <c r="B131" t="str">
        <f t="shared" ca="1" si="24"/>
        <v>Male</v>
      </c>
      <c r="C131">
        <f t="shared" ca="1" si="25"/>
        <v>32</v>
      </c>
      <c r="D131">
        <f t="shared" ca="1" si="26"/>
        <v>4</v>
      </c>
      <c r="E131" t="str">
        <f t="shared" ca="1" si="27"/>
        <v>IT</v>
      </c>
      <c r="F131">
        <f t="shared" ca="1" si="28"/>
        <v>3</v>
      </c>
      <c r="G131" t="str">
        <f t="shared" ca="1" si="29"/>
        <v>University</v>
      </c>
      <c r="H131">
        <f t="shared" ca="1" si="30"/>
        <v>1</v>
      </c>
      <c r="I131">
        <f t="shared" ca="1" si="31"/>
        <v>2</v>
      </c>
      <c r="J131">
        <f t="shared" ca="1" si="32"/>
        <v>31199</v>
      </c>
      <c r="K131">
        <f t="shared" ca="1" si="33"/>
        <v>10</v>
      </c>
      <c r="L131" t="str">
        <f t="shared" ca="1" si="34"/>
        <v>Rajasthan</v>
      </c>
      <c r="M131">
        <f t="shared" ca="1" si="35"/>
        <v>124796</v>
      </c>
      <c r="N131">
        <f t="shared" ca="1" si="36"/>
        <v>26772.423547357885</v>
      </c>
      <c r="O131">
        <f t="shared" ca="1" si="37"/>
        <v>21300.689727490382</v>
      </c>
      <c r="P131">
        <f t="shared" ca="1" si="38"/>
        <v>2210</v>
      </c>
      <c r="Q131">
        <f t="shared" ca="1" si="39"/>
        <v>16429.799350535694</v>
      </c>
      <c r="R131">
        <f t="shared" ca="1" si="40"/>
        <v>11437.868615100735</v>
      </c>
      <c r="S131">
        <f t="shared" ca="1" si="41"/>
        <v>157534.55834259113</v>
      </c>
      <c r="T131">
        <f t="shared" ca="1" si="42"/>
        <v>45412.222897893575</v>
      </c>
      <c r="U131">
        <f t="shared" ca="1" si="43"/>
        <v>112122.33544469756</v>
      </c>
      <c r="W131">
        <f t="shared" ca="1" si="44"/>
        <v>1</v>
      </c>
      <c r="AA131" s="1">
        <f ca="1">Table1[[#This Row],[Mortgage left]]/Table1[[#This Row],[Value of House]]</f>
        <v>0.21452950052371778</v>
      </c>
      <c r="AB131">
        <f t="shared" ca="1" si="45"/>
        <v>1</v>
      </c>
      <c r="AE131">
        <f ca="1">IF(Table1[[#This Row],[Gender]]="male", 1, 0)</f>
        <v>1</v>
      </c>
      <c r="AF131">
        <f ca="1">IF(Table1[[#This Row],[Gender]]="female", 1, 0)</f>
        <v>0</v>
      </c>
      <c r="AK131" s="8">
        <f ca="1">IF(Table1[[#This Row],[Profession]]="Teaching", 1, 0)</f>
        <v>0</v>
      </c>
      <c r="AL131" s="9">
        <f ca="1">IF(Table1[[#This Row],[Profession]]="Health", 1, 0)</f>
        <v>0</v>
      </c>
      <c r="AM131" s="9">
        <f ca="1">IF(Table1[[#This Row],[Profession]]="Construction", 1, 0)</f>
        <v>0</v>
      </c>
      <c r="AN131" s="9">
        <f ca="1">IF(Table1[[#This Row],[Profession]]="IT", 1, 0)</f>
        <v>1</v>
      </c>
      <c r="AO131" s="9">
        <f ca="1">IF(Table1[[#This Row],[Profession]]="Agriculture", 1, 0)</f>
        <v>0</v>
      </c>
      <c r="AP131" s="10">
        <f ca="1">IF(Table1[[#This Row],[Profession]]="General Work", 1, 0)</f>
        <v>0</v>
      </c>
      <c r="AS131">
        <f ca="1">Table1[[#This Row],[Value of Cars]]/Table1[[#This Row],[Number of Cars ]]</f>
        <v>10650.344863745191</v>
      </c>
      <c r="AU131" s="8">
        <f ca="1">IF(Table1[[#This Row],[State]]="Karnataka", Table1[[#This Row],[Income]], 0)</f>
        <v>0</v>
      </c>
      <c r="AV131" s="9">
        <f ca="1">IF(Table1[[#This Row],[State]]="Gujarat", Table1[[#This Row],[Income]], 0)</f>
        <v>0</v>
      </c>
      <c r="AW131" s="9">
        <f ca="1">IF(Table1[[#This Row],[State]]="Andhra Pradesh", Table1[[#This Row],[Income]], 0)</f>
        <v>0</v>
      </c>
      <c r="AX131" s="9">
        <f ca="1">IF(Table1[[#This Row],[State]]="Telangana", Table1[[#This Row],[Income]], 0)</f>
        <v>0</v>
      </c>
      <c r="AY131" s="9">
        <f ca="1">IF(Table1[[#This Row],[State]]="Madhya Pradesh", Table1[[#This Row],[Income]], 0)</f>
        <v>0</v>
      </c>
      <c r="AZ131" s="9">
        <f ca="1">IF(Table1[[#This Row],[State]]="Maharashtra", Table1[[#This Row],[Income]], 0)</f>
        <v>0</v>
      </c>
      <c r="BA131" s="9">
        <f ca="1">IF(Table1[[#This Row],[State]]="Punjab", Table1[[#This Row],[Income]], 0)</f>
        <v>0</v>
      </c>
      <c r="BB131" s="9">
        <f ca="1">IF(Table1[[#This Row],[State]]="Kerala", Table1[[#This Row],[Income]], 0)</f>
        <v>0</v>
      </c>
      <c r="BC131" s="9">
        <f ca="1">IF(Table1[[#This Row],[State]]="Tamil Nadu", Table1[[#This Row],[Income]], 0)</f>
        <v>0</v>
      </c>
      <c r="BD131" s="9">
        <f ca="1">IF(Table1[[#This Row],[State]]="Rajasthan", Table1[[#This Row],[Income]], 0)</f>
        <v>31199</v>
      </c>
      <c r="BE131" s="9">
        <f ca="1">IF(Table1[[#This Row],[State]]="Uttar Pradesh", Table1[[#This Row],[Income]], 0)</f>
        <v>0</v>
      </c>
      <c r="BF131" s="9">
        <f ca="1">IF(Table1[[#This Row],[State]]="Bihar", Table1[[#This Row],[Income]], 0)</f>
        <v>0</v>
      </c>
      <c r="BG131" s="9">
        <f ca="1">IF(Table1[[#This Row],[State]]="West Bengal", Table1[[#This Row],[Income]], 0)</f>
        <v>0</v>
      </c>
      <c r="BH131" s="10">
        <f ca="1">IF(Table1[[#This Row],[State]]="Goa", Table1[[#This Row],[Income]], 0)</f>
        <v>0</v>
      </c>
      <c r="BJ131" s="8">
        <f ca="1">IF(Table1[[#This Row],[Profession]]="Health", Table1[[#This Row],[Income]], 0)</f>
        <v>0</v>
      </c>
      <c r="BK131" s="9">
        <f ca="1">IF(Table1[[#This Row],[Profession]]="Construction", Table1[[#This Row],[Income]], 0)</f>
        <v>0</v>
      </c>
      <c r="BL131" s="9">
        <f ca="1">IF(Table1[[#This Row],[Profession]]="Teaching", Table1[[#This Row],[Income]], 0)</f>
        <v>0</v>
      </c>
      <c r="BM131" s="9">
        <f ca="1">IF(Table1[[#This Row],[Profession]]="IT", Table1[[#This Row],[Income]], 0)</f>
        <v>31199</v>
      </c>
      <c r="BN131" s="9">
        <f ca="1">IF(Table1[[#This Row],[Profession]]="General Work", Table1[[#This Row],[Income]], 0)</f>
        <v>0</v>
      </c>
      <c r="BO131" s="10">
        <f ca="1">IF(Table1[[#This Row],[Profession]]="Agriculture", Table1[[#This Row],[Income]], 0)</f>
        <v>0</v>
      </c>
      <c r="BQ131" s="8">
        <f ca="1">IF(Table1[[#This Row],[Value of debts ]]&gt;Table1[[#This Row],[Income]], 1, 0)</f>
        <v>1</v>
      </c>
      <c r="BR131" s="10"/>
      <c r="BT131">
        <f ca="1">IF(Table1[[#This Row],[Net Worth of person]]&gt;$BU$4, Table1[[#This Row],[Age]], 0)</f>
        <v>32</v>
      </c>
    </row>
    <row r="132" spans="1:72" x14ac:dyDescent="0.3">
      <c r="A132">
        <f t="shared" ca="1" si="23"/>
        <v>2</v>
      </c>
      <c r="B132" t="str">
        <f t="shared" ca="1" si="24"/>
        <v>Female</v>
      </c>
      <c r="C132">
        <f t="shared" ca="1" si="25"/>
        <v>33</v>
      </c>
      <c r="D132">
        <f t="shared" ca="1" si="26"/>
        <v>4</v>
      </c>
      <c r="E132" t="str">
        <f t="shared" ca="1" si="27"/>
        <v>IT</v>
      </c>
      <c r="F132">
        <f t="shared" ca="1" si="28"/>
        <v>4</v>
      </c>
      <c r="G132" t="str">
        <f t="shared" ca="1" si="29"/>
        <v>Technical</v>
      </c>
      <c r="H132">
        <f t="shared" ca="1" si="30"/>
        <v>2</v>
      </c>
      <c r="I132">
        <f t="shared" ca="1" si="31"/>
        <v>3</v>
      </c>
      <c r="J132">
        <f t="shared" ca="1" si="32"/>
        <v>66800</v>
      </c>
      <c r="K132">
        <f t="shared" ca="1" si="33"/>
        <v>5</v>
      </c>
      <c r="L132" t="str">
        <f t="shared" ca="1" si="34"/>
        <v>Madhya Pradesh</v>
      </c>
      <c r="M132">
        <f t="shared" ca="1" si="35"/>
        <v>267200</v>
      </c>
      <c r="N132">
        <f t="shared" ca="1" si="36"/>
        <v>227254.71152111885</v>
      </c>
      <c r="O132">
        <f t="shared" ca="1" si="37"/>
        <v>172079.5561145246</v>
      </c>
      <c r="P132">
        <f t="shared" ca="1" si="38"/>
        <v>86519</v>
      </c>
      <c r="Q132">
        <f t="shared" ca="1" si="39"/>
        <v>1706.7163353853784</v>
      </c>
      <c r="R132">
        <f t="shared" ca="1" si="40"/>
        <v>48818.712571637778</v>
      </c>
      <c r="S132">
        <f t="shared" ca="1" si="41"/>
        <v>488098.26868616237</v>
      </c>
      <c r="T132">
        <f t="shared" ca="1" si="42"/>
        <v>315480.42785650428</v>
      </c>
      <c r="U132">
        <f t="shared" ca="1" si="43"/>
        <v>172617.84082965809</v>
      </c>
      <c r="W132">
        <f t="shared" ca="1" si="44"/>
        <v>1</v>
      </c>
      <c r="AA132" s="1">
        <f ca="1">Table1[[#This Row],[Mortgage left]]/Table1[[#This Row],[Value of House]]</f>
        <v>0.85050415988442685</v>
      </c>
      <c r="AB132">
        <f t="shared" ca="1" si="45"/>
        <v>0</v>
      </c>
      <c r="AE132">
        <f ca="1">IF(Table1[[#This Row],[Gender]]="male", 1, 0)</f>
        <v>0</v>
      </c>
      <c r="AF132">
        <f ca="1">IF(Table1[[#This Row],[Gender]]="female", 1, 0)</f>
        <v>1</v>
      </c>
      <c r="AK132" s="8">
        <f ca="1">IF(Table1[[#This Row],[Profession]]="Teaching", 1, 0)</f>
        <v>0</v>
      </c>
      <c r="AL132" s="9">
        <f ca="1">IF(Table1[[#This Row],[Profession]]="Health", 1, 0)</f>
        <v>0</v>
      </c>
      <c r="AM132" s="9">
        <f ca="1">IF(Table1[[#This Row],[Profession]]="Construction", 1, 0)</f>
        <v>0</v>
      </c>
      <c r="AN132" s="9">
        <f ca="1">IF(Table1[[#This Row],[Profession]]="IT", 1, 0)</f>
        <v>1</v>
      </c>
      <c r="AO132" s="9">
        <f ca="1">IF(Table1[[#This Row],[Profession]]="Agriculture", 1, 0)</f>
        <v>0</v>
      </c>
      <c r="AP132" s="10">
        <f ca="1">IF(Table1[[#This Row],[Profession]]="General Work", 1, 0)</f>
        <v>0</v>
      </c>
      <c r="AS132">
        <f ca="1">Table1[[#This Row],[Value of Cars]]/Table1[[#This Row],[Number of Cars ]]</f>
        <v>57359.852038174868</v>
      </c>
      <c r="AU132" s="8">
        <f ca="1">IF(Table1[[#This Row],[State]]="Karnataka", Table1[[#This Row],[Income]], 0)</f>
        <v>0</v>
      </c>
      <c r="AV132" s="9">
        <f ca="1">IF(Table1[[#This Row],[State]]="Gujarat", Table1[[#This Row],[Income]], 0)</f>
        <v>0</v>
      </c>
      <c r="AW132" s="9">
        <f ca="1">IF(Table1[[#This Row],[State]]="Andhra Pradesh", Table1[[#This Row],[Income]], 0)</f>
        <v>0</v>
      </c>
      <c r="AX132" s="9">
        <f ca="1">IF(Table1[[#This Row],[State]]="Telangana", Table1[[#This Row],[Income]], 0)</f>
        <v>0</v>
      </c>
      <c r="AY132" s="9">
        <f ca="1">IF(Table1[[#This Row],[State]]="Madhya Pradesh", Table1[[#This Row],[Income]], 0)</f>
        <v>66800</v>
      </c>
      <c r="AZ132" s="9">
        <f ca="1">IF(Table1[[#This Row],[State]]="Maharashtra", Table1[[#This Row],[Income]], 0)</f>
        <v>0</v>
      </c>
      <c r="BA132" s="9">
        <f ca="1">IF(Table1[[#This Row],[State]]="Punjab", Table1[[#This Row],[Income]], 0)</f>
        <v>0</v>
      </c>
      <c r="BB132" s="9">
        <f ca="1">IF(Table1[[#This Row],[State]]="Kerala", Table1[[#This Row],[Income]], 0)</f>
        <v>0</v>
      </c>
      <c r="BC132" s="9">
        <f ca="1">IF(Table1[[#This Row],[State]]="Tamil Nadu", Table1[[#This Row],[Income]], 0)</f>
        <v>0</v>
      </c>
      <c r="BD132" s="9">
        <f ca="1">IF(Table1[[#This Row],[State]]="Rajasthan", Table1[[#This Row],[Income]], 0)</f>
        <v>0</v>
      </c>
      <c r="BE132" s="9">
        <f ca="1">IF(Table1[[#This Row],[State]]="Uttar Pradesh", Table1[[#This Row],[Income]], 0)</f>
        <v>0</v>
      </c>
      <c r="BF132" s="9">
        <f ca="1">IF(Table1[[#This Row],[State]]="Bihar", Table1[[#This Row],[Income]], 0)</f>
        <v>0</v>
      </c>
      <c r="BG132" s="9">
        <f ca="1">IF(Table1[[#This Row],[State]]="West Bengal", Table1[[#This Row],[Income]], 0)</f>
        <v>0</v>
      </c>
      <c r="BH132" s="10">
        <f ca="1">IF(Table1[[#This Row],[State]]="Goa", Table1[[#This Row],[Income]], 0)</f>
        <v>0</v>
      </c>
      <c r="BJ132" s="8">
        <f ca="1">IF(Table1[[#This Row],[Profession]]="Health", Table1[[#This Row],[Income]], 0)</f>
        <v>0</v>
      </c>
      <c r="BK132" s="9">
        <f ca="1">IF(Table1[[#This Row],[Profession]]="Construction", Table1[[#This Row],[Income]], 0)</f>
        <v>0</v>
      </c>
      <c r="BL132" s="9">
        <f ca="1">IF(Table1[[#This Row],[Profession]]="Teaching", Table1[[#This Row],[Income]], 0)</f>
        <v>0</v>
      </c>
      <c r="BM132" s="9">
        <f ca="1">IF(Table1[[#This Row],[Profession]]="IT", Table1[[#This Row],[Income]], 0)</f>
        <v>66800</v>
      </c>
      <c r="BN132" s="9">
        <f ca="1">IF(Table1[[#This Row],[Profession]]="General Work", Table1[[#This Row],[Income]], 0)</f>
        <v>0</v>
      </c>
      <c r="BO132" s="10">
        <f ca="1">IF(Table1[[#This Row],[Profession]]="Agriculture", Table1[[#This Row],[Income]], 0)</f>
        <v>0</v>
      </c>
      <c r="BQ132" s="8">
        <f ca="1">IF(Table1[[#This Row],[Value of debts ]]&gt;Table1[[#This Row],[Income]], 1, 0)</f>
        <v>1</v>
      </c>
      <c r="BR132" s="10"/>
      <c r="BT132">
        <f ca="1">IF(Table1[[#This Row],[Net Worth of person]]&gt;$BU$4, Table1[[#This Row],[Age]], 0)</f>
        <v>33</v>
      </c>
    </row>
    <row r="133" spans="1:72" x14ac:dyDescent="0.3">
      <c r="A133">
        <f t="shared" ca="1" si="23"/>
        <v>2</v>
      </c>
      <c r="B133" t="str">
        <f t="shared" ca="1" si="24"/>
        <v>Female</v>
      </c>
      <c r="C133">
        <f t="shared" ca="1" si="25"/>
        <v>40</v>
      </c>
      <c r="D133">
        <f t="shared" ca="1" si="26"/>
        <v>4</v>
      </c>
      <c r="E133" t="str">
        <f t="shared" ca="1" si="27"/>
        <v>IT</v>
      </c>
      <c r="F133">
        <f t="shared" ca="1" si="28"/>
        <v>5</v>
      </c>
      <c r="G133" t="str">
        <f t="shared" ca="1" si="29"/>
        <v>Other</v>
      </c>
      <c r="H133">
        <f t="shared" ca="1" si="30"/>
        <v>2</v>
      </c>
      <c r="I133">
        <f t="shared" ca="1" si="31"/>
        <v>3</v>
      </c>
      <c r="J133">
        <f t="shared" ca="1" si="32"/>
        <v>61061</v>
      </c>
      <c r="K133">
        <f t="shared" ca="1" si="33"/>
        <v>7</v>
      </c>
      <c r="L133" t="str">
        <f t="shared" ca="1" si="34"/>
        <v>Punjab</v>
      </c>
      <c r="M133">
        <f t="shared" ca="1" si="35"/>
        <v>366366</v>
      </c>
      <c r="N133">
        <f t="shared" ca="1" si="36"/>
        <v>132044.65922658806</v>
      </c>
      <c r="O133">
        <f t="shared" ca="1" si="37"/>
        <v>16394.286379602487</v>
      </c>
      <c r="P133">
        <f t="shared" ca="1" si="38"/>
        <v>10365</v>
      </c>
      <c r="Q133">
        <f t="shared" ca="1" si="39"/>
        <v>33168.988249984832</v>
      </c>
      <c r="R133">
        <f t="shared" ca="1" si="40"/>
        <v>55781.359942743438</v>
      </c>
      <c r="S133">
        <f t="shared" ca="1" si="41"/>
        <v>438541.64632234594</v>
      </c>
      <c r="T133">
        <f t="shared" ca="1" si="42"/>
        <v>175578.64747657289</v>
      </c>
      <c r="U133">
        <f t="shared" ca="1" si="43"/>
        <v>262962.99884577305</v>
      </c>
      <c r="W133">
        <f t="shared" ca="1" si="44"/>
        <v>1</v>
      </c>
      <c r="AA133" s="1">
        <f ca="1">Table1[[#This Row],[Mortgage left]]/Table1[[#This Row],[Value of House]]</f>
        <v>0.36041734010958459</v>
      </c>
      <c r="AB133">
        <f t="shared" ca="1" si="45"/>
        <v>1</v>
      </c>
      <c r="AE133">
        <f ca="1">IF(Table1[[#This Row],[Gender]]="male", 1, 0)</f>
        <v>0</v>
      </c>
      <c r="AF133">
        <f ca="1">IF(Table1[[#This Row],[Gender]]="female", 1, 0)</f>
        <v>1</v>
      </c>
      <c r="AK133" s="8">
        <f ca="1">IF(Table1[[#This Row],[Profession]]="Teaching", 1, 0)</f>
        <v>0</v>
      </c>
      <c r="AL133" s="9">
        <f ca="1">IF(Table1[[#This Row],[Profession]]="Health", 1, 0)</f>
        <v>0</v>
      </c>
      <c r="AM133" s="9">
        <f ca="1">IF(Table1[[#This Row],[Profession]]="Construction", 1, 0)</f>
        <v>0</v>
      </c>
      <c r="AN133" s="9">
        <f ca="1">IF(Table1[[#This Row],[Profession]]="IT", 1, 0)</f>
        <v>1</v>
      </c>
      <c r="AO133" s="9">
        <f ca="1">IF(Table1[[#This Row],[Profession]]="Agriculture", 1, 0)</f>
        <v>0</v>
      </c>
      <c r="AP133" s="10">
        <f ca="1">IF(Table1[[#This Row],[Profession]]="General Work", 1, 0)</f>
        <v>0</v>
      </c>
      <c r="AS133">
        <f ca="1">Table1[[#This Row],[Value of Cars]]/Table1[[#This Row],[Number of Cars ]]</f>
        <v>5464.7621265341622</v>
      </c>
      <c r="AU133" s="8">
        <f ca="1">IF(Table1[[#This Row],[State]]="Karnataka", Table1[[#This Row],[Income]], 0)</f>
        <v>0</v>
      </c>
      <c r="AV133" s="9">
        <f ca="1">IF(Table1[[#This Row],[State]]="Gujarat", Table1[[#This Row],[Income]], 0)</f>
        <v>0</v>
      </c>
      <c r="AW133" s="9">
        <f ca="1">IF(Table1[[#This Row],[State]]="Andhra Pradesh", Table1[[#This Row],[Income]], 0)</f>
        <v>0</v>
      </c>
      <c r="AX133" s="9">
        <f ca="1">IF(Table1[[#This Row],[State]]="Telangana", Table1[[#This Row],[Income]], 0)</f>
        <v>0</v>
      </c>
      <c r="AY133" s="9">
        <f ca="1">IF(Table1[[#This Row],[State]]="Madhya Pradesh", Table1[[#This Row],[Income]], 0)</f>
        <v>0</v>
      </c>
      <c r="AZ133" s="9">
        <f ca="1">IF(Table1[[#This Row],[State]]="Maharashtra", Table1[[#This Row],[Income]], 0)</f>
        <v>0</v>
      </c>
      <c r="BA133" s="9">
        <f ca="1">IF(Table1[[#This Row],[State]]="Punjab", Table1[[#This Row],[Income]], 0)</f>
        <v>61061</v>
      </c>
      <c r="BB133" s="9">
        <f ca="1">IF(Table1[[#This Row],[State]]="Kerala", Table1[[#This Row],[Income]], 0)</f>
        <v>0</v>
      </c>
      <c r="BC133" s="9">
        <f ca="1">IF(Table1[[#This Row],[State]]="Tamil Nadu", Table1[[#This Row],[Income]], 0)</f>
        <v>0</v>
      </c>
      <c r="BD133" s="9">
        <f ca="1">IF(Table1[[#This Row],[State]]="Rajasthan", Table1[[#This Row],[Income]], 0)</f>
        <v>0</v>
      </c>
      <c r="BE133" s="9">
        <f ca="1">IF(Table1[[#This Row],[State]]="Uttar Pradesh", Table1[[#This Row],[Income]], 0)</f>
        <v>0</v>
      </c>
      <c r="BF133" s="9">
        <f ca="1">IF(Table1[[#This Row],[State]]="Bihar", Table1[[#This Row],[Income]], 0)</f>
        <v>0</v>
      </c>
      <c r="BG133" s="9">
        <f ca="1">IF(Table1[[#This Row],[State]]="West Bengal", Table1[[#This Row],[Income]], 0)</f>
        <v>0</v>
      </c>
      <c r="BH133" s="10">
        <f ca="1">IF(Table1[[#This Row],[State]]="Goa", Table1[[#This Row],[Income]], 0)</f>
        <v>0</v>
      </c>
      <c r="BJ133" s="8">
        <f ca="1">IF(Table1[[#This Row],[Profession]]="Health", Table1[[#This Row],[Income]], 0)</f>
        <v>0</v>
      </c>
      <c r="BK133" s="9">
        <f ca="1">IF(Table1[[#This Row],[Profession]]="Construction", Table1[[#This Row],[Income]], 0)</f>
        <v>0</v>
      </c>
      <c r="BL133" s="9">
        <f ca="1">IF(Table1[[#This Row],[Profession]]="Teaching", Table1[[#This Row],[Income]], 0)</f>
        <v>0</v>
      </c>
      <c r="BM133" s="9">
        <f ca="1">IF(Table1[[#This Row],[Profession]]="IT", Table1[[#This Row],[Income]], 0)</f>
        <v>61061</v>
      </c>
      <c r="BN133" s="9">
        <f ca="1">IF(Table1[[#This Row],[Profession]]="General Work", Table1[[#This Row],[Income]], 0)</f>
        <v>0</v>
      </c>
      <c r="BO133" s="10">
        <f ca="1">IF(Table1[[#This Row],[Profession]]="Agriculture", Table1[[#This Row],[Income]], 0)</f>
        <v>0</v>
      </c>
      <c r="BQ133" s="8">
        <f ca="1">IF(Table1[[#This Row],[Value of debts ]]&gt;Table1[[#This Row],[Income]], 1, 0)</f>
        <v>1</v>
      </c>
      <c r="BR133" s="10"/>
      <c r="BT133">
        <f ca="1">IF(Table1[[#This Row],[Net Worth of person]]&gt;$BU$4, Table1[[#This Row],[Age]], 0)</f>
        <v>40</v>
      </c>
    </row>
    <row r="134" spans="1:72" x14ac:dyDescent="0.3">
      <c r="A134">
        <f t="shared" ref="A134:A197" ca="1" si="46">RANDBETWEEN(1, 2)</f>
        <v>2</v>
      </c>
      <c r="B134" t="str">
        <f t="shared" ref="B134:B197" ca="1" si="47">IF(A134=1, "Male", "Female")</f>
        <v>Female</v>
      </c>
      <c r="C134">
        <f t="shared" ref="C134:C197" ca="1" si="48">RANDBETWEEN(25, 45)</f>
        <v>27</v>
      </c>
      <c r="D134">
        <f t="shared" ref="D134:D197" ca="1" si="49">RANDBETWEEN(1,6)</f>
        <v>6</v>
      </c>
      <c r="E134" t="str">
        <f t="shared" ref="E134:E197" ca="1" si="50">VLOOKUP(D134,$CQ$5:$CR$10,2)</f>
        <v>Agriculture</v>
      </c>
      <c r="F134">
        <f t="shared" ref="F134:F197" ca="1" si="51">RANDBETWEEN(1,5)</f>
        <v>3</v>
      </c>
      <c r="G134" t="str">
        <f t="shared" ref="G134:G197" ca="1" si="52">VLOOKUP(F134,$CS$5:$CT$9,2)</f>
        <v>University</v>
      </c>
      <c r="H134">
        <f t="shared" ref="H134:H197" ca="1" si="53">RANDBETWEEN(0,4)</f>
        <v>0</v>
      </c>
      <c r="I134">
        <f t="shared" ref="I134:I197" ca="1" si="54">RANDBETWEEN(1,3)</f>
        <v>3</v>
      </c>
      <c r="J134">
        <f t="shared" ref="J134:J197" ca="1" si="55">RANDBETWEEN(25000,90000)</f>
        <v>55323</v>
      </c>
      <c r="K134">
        <f t="shared" ref="K134:K197" ca="1" si="56">RANDBETWEEN(1,14)</f>
        <v>13</v>
      </c>
      <c r="L134" t="str">
        <f t="shared" ref="L134:L197" ca="1" si="57">VLOOKUP(K134,$CU$5:$CV$18,2)</f>
        <v>West Bengal</v>
      </c>
      <c r="M134">
        <f t="shared" ref="M134:M197" ca="1" si="58">J134*RANDBETWEEN(3,6)</f>
        <v>276615</v>
      </c>
      <c r="N134">
        <f t="shared" ref="N134:N197" ca="1" si="59">RAND()*M134</f>
        <v>110866.44248382714</v>
      </c>
      <c r="O134">
        <f t="shared" ref="O134:O197" ca="1" si="60">I134*J134*RAND()</f>
        <v>135599.3325393394</v>
      </c>
      <c r="P134">
        <f t="shared" ref="P134:P197" ca="1" si="61">RANDBETWEEN(0,O134)</f>
        <v>122409</v>
      </c>
      <c r="Q134">
        <f t="shared" ref="Q134:Q197" ca="1" si="62">RAND()*J134*2</f>
        <v>1359.5910962335802</v>
      </c>
      <c r="R134">
        <f t="shared" ref="R134:R197" ca="1" si="63">RAND()*J134*1.5</f>
        <v>32722.104563450015</v>
      </c>
      <c r="S134">
        <f t="shared" ref="S134:S197" ca="1" si="64">M134+O134+R134</f>
        <v>444936.43710278947</v>
      </c>
      <c r="T134">
        <f t="shared" ref="T134:T197" ca="1" si="65">N134+P134+Q134</f>
        <v>234635.0335800607</v>
      </c>
      <c r="U134">
        <f t="shared" ref="U134:U197" ca="1" si="66">S134-T134</f>
        <v>210301.40352272877</v>
      </c>
      <c r="W134">
        <f t="shared" ref="W134:W197" ca="1" si="67">IF(T134&gt;$X$3, 1, 0)</f>
        <v>1</v>
      </c>
      <c r="AA134" s="1">
        <f ca="1">Table1[[#This Row],[Mortgage left]]/Table1[[#This Row],[Value of House]]</f>
        <v>0.40079692888609486</v>
      </c>
      <c r="AB134">
        <f t="shared" ref="AB134:AB197" ca="1" si="68">IF(AA134&lt;$AC$3, 1, 0)</f>
        <v>0</v>
      </c>
      <c r="AE134">
        <f ca="1">IF(Table1[[#This Row],[Gender]]="male", 1, 0)</f>
        <v>0</v>
      </c>
      <c r="AF134">
        <f ca="1">IF(Table1[[#This Row],[Gender]]="female", 1, 0)</f>
        <v>1</v>
      </c>
      <c r="AK134" s="8">
        <f ca="1">IF(Table1[[#This Row],[Profession]]="Teaching", 1, 0)</f>
        <v>0</v>
      </c>
      <c r="AL134" s="9">
        <f ca="1">IF(Table1[[#This Row],[Profession]]="Health", 1, 0)</f>
        <v>0</v>
      </c>
      <c r="AM134" s="9">
        <f ca="1">IF(Table1[[#This Row],[Profession]]="Construction", 1, 0)</f>
        <v>0</v>
      </c>
      <c r="AN134" s="9">
        <f ca="1">IF(Table1[[#This Row],[Profession]]="IT", 1, 0)</f>
        <v>0</v>
      </c>
      <c r="AO134" s="9">
        <f ca="1">IF(Table1[[#This Row],[Profession]]="Agriculture", 1, 0)</f>
        <v>1</v>
      </c>
      <c r="AP134" s="10">
        <f ca="1">IF(Table1[[#This Row],[Profession]]="General Work", 1, 0)</f>
        <v>0</v>
      </c>
      <c r="AS134">
        <f ca="1">Table1[[#This Row],[Value of Cars]]/Table1[[#This Row],[Number of Cars ]]</f>
        <v>45199.777513113135</v>
      </c>
      <c r="AU134" s="8">
        <f ca="1">IF(Table1[[#This Row],[State]]="Karnataka", Table1[[#This Row],[Income]], 0)</f>
        <v>0</v>
      </c>
      <c r="AV134" s="9">
        <f ca="1">IF(Table1[[#This Row],[State]]="Gujarat", Table1[[#This Row],[Income]], 0)</f>
        <v>0</v>
      </c>
      <c r="AW134" s="9">
        <f ca="1">IF(Table1[[#This Row],[State]]="Andhra Pradesh", Table1[[#This Row],[Income]], 0)</f>
        <v>0</v>
      </c>
      <c r="AX134" s="9">
        <f ca="1">IF(Table1[[#This Row],[State]]="Telangana", Table1[[#This Row],[Income]], 0)</f>
        <v>0</v>
      </c>
      <c r="AY134" s="9">
        <f ca="1">IF(Table1[[#This Row],[State]]="Madhya Pradesh", Table1[[#This Row],[Income]], 0)</f>
        <v>0</v>
      </c>
      <c r="AZ134" s="9">
        <f ca="1">IF(Table1[[#This Row],[State]]="Maharashtra", Table1[[#This Row],[Income]], 0)</f>
        <v>0</v>
      </c>
      <c r="BA134" s="9">
        <f ca="1">IF(Table1[[#This Row],[State]]="Punjab", Table1[[#This Row],[Income]], 0)</f>
        <v>0</v>
      </c>
      <c r="BB134" s="9">
        <f ca="1">IF(Table1[[#This Row],[State]]="Kerala", Table1[[#This Row],[Income]], 0)</f>
        <v>0</v>
      </c>
      <c r="BC134" s="9">
        <f ca="1">IF(Table1[[#This Row],[State]]="Tamil Nadu", Table1[[#This Row],[Income]], 0)</f>
        <v>0</v>
      </c>
      <c r="BD134" s="9">
        <f ca="1">IF(Table1[[#This Row],[State]]="Rajasthan", Table1[[#This Row],[Income]], 0)</f>
        <v>0</v>
      </c>
      <c r="BE134" s="9">
        <f ca="1">IF(Table1[[#This Row],[State]]="Uttar Pradesh", Table1[[#This Row],[Income]], 0)</f>
        <v>0</v>
      </c>
      <c r="BF134" s="9">
        <f ca="1">IF(Table1[[#This Row],[State]]="Bihar", Table1[[#This Row],[Income]], 0)</f>
        <v>0</v>
      </c>
      <c r="BG134" s="9">
        <f ca="1">IF(Table1[[#This Row],[State]]="West Bengal", Table1[[#This Row],[Income]], 0)</f>
        <v>55323</v>
      </c>
      <c r="BH134" s="10">
        <f ca="1">IF(Table1[[#This Row],[State]]="Goa", Table1[[#This Row],[Income]], 0)</f>
        <v>0</v>
      </c>
      <c r="BJ134" s="8">
        <f ca="1">IF(Table1[[#This Row],[Profession]]="Health", Table1[[#This Row],[Income]], 0)</f>
        <v>0</v>
      </c>
      <c r="BK134" s="9">
        <f ca="1">IF(Table1[[#This Row],[Profession]]="Construction", Table1[[#This Row],[Income]], 0)</f>
        <v>0</v>
      </c>
      <c r="BL134" s="9">
        <f ca="1">IF(Table1[[#This Row],[Profession]]="Teaching", Table1[[#This Row],[Income]], 0)</f>
        <v>0</v>
      </c>
      <c r="BM134" s="9">
        <f ca="1">IF(Table1[[#This Row],[Profession]]="IT", Table1[[#This Row],[Income]], 0)</f>
        <v>0</v>
      </c>
      <c r="BN134" s="9">
        <f ca="1">IF(Table1[[#This Row],[Profession]]="General Work", Table1[[#This Row],[Income]], 0)</f>
        <v>0</v>
      </c>
      <c r="BO134" s="10">
        <f ca="1">IF(Table1[[#This Row],[Profession]]="Agriculture", Table1[[#This Row],[Income]], 0)</f>
        <v>55323</v>
      </c>
      <c r="BQ134" s="8">
        <f ca="1">IF(Table1[[#This Row],[Value of debts ]]&gt;Table1[[#This Row],[Income]], 1, 0)</f>
        <v>1</v>
      </c>
      <c r="BR134" s="10"/>
      <c r="BT134">
        <f ca="1">IF(Table1[[#This Row],[Net Worth of person]]&gt;$BU$4, Table1[[#This Row],[Age]], 0)</f>
        <v>27</v>
      </c>
    </row>
    <row r="135" spans="1:72" x14ac:dyDescent="0.3">
      <c r="A135">
        <f t="shared" ca="1" si="46"/>
        <v>1</v>
      </c>
      <c r="B135" t="str">
        <f t="shared" ca="1" si="47"/>
        <v>Male</v>
      </c>
      <c r="C135">
        <f t="shared" ca="1" si="48"/>
        <v>35</v>
      </c>
      <c r="D135">
        <f t="shared" ca="1" si="49"/>
        <v>5</v>
      </c>
      <c r="E135" t="str">
        <f t="shared" ca="1" si="50"/>
        <v>General Work</v>
      </c>
      <c r="F135">
        <f t="shared" ca="1" si="51"/>
        <v>1</v>
      </c>
      <c r="G135" t="str">
        <f t="shared" ca="1" si="52"/>
        <v>High School</v>
      </c>
      <c r="H135">
        <f t="shared" ca="1" si="53"/>
        <v>0</v>
      </c>
      <c r="I135">
        <f t="shared" ca="1" si="54"/>
        <v>1</v>
      </c>
      <c r="J135">
        <f t="shared" ca="1" si="55"/>
        <v>86838</v>
      </c>
      <c r="K135">
        <f t="shared" ca="1" si="56"/>
        <v>10</v>
      </c>
      <c r="L135" t="str">
        <f t="shared" ca="1" si="57"/>
        <v>Rajasthan</v>
      </c>
      <c r="M135">
        <f t="shared" ca="1" si="58"/>
        <v>434190</v>
      </c>
      <c r="N135">
        <f t="shared" ca="1" si="59"/>
        <v>11853.67046730619</v>
      </c>
      <c r="O135">
        <f t="shared" ca="1" si="60"/>
        <v>45163.33650309845</v>
      </c>
      <c r="P135">
        <f t="shared" ca="1" si="61"/>
        <v>10883</v>
      </c>
      <c r="Q135">
        <f t="shared" ca="1" si="62"/>
        <v>61685.671488296815</v>
      </c>
      <c r="R135">
        <f t="shared" ca="1" si="63"/>
        <v>106812.51327796382</v>
      </c>
      <c r="S135">
        <f t="shared" ca="1" si="64"/>
        <v>586165.84978106222</v>
      </c>
      <c r="T135">
        <f t="shared" ca="1" si="65"/>
        <v>84422.341955603013</v>
      </c>
      <c r="U135">
        <f t="shared" ca="1" si="66"/>
        <v>501743.50782545924</v>
      </c>
      <c r="W135">
        <f t="shared" ca="1" si="67"/>
        <v>1</v>
      </c>
      <c r="AA135" s="1">
        <f ca="1">Table1[[#This Row],[Mortgage left]]/Table1[[#This Row],[Value of House]]</f>
        <v>2.7300652864658766E-2</v>
      </c>
      <c r="AB135">
        <f t="shared" ca="1" si="68"/>
        <v>1</v>
      </c>
      <c r="AE135">
        <f ca="1">IF(Table1[[#This Row],[Gender]]="male", 1, 0)</f>
        <v>1</v>
      </c>
      <c r="AF135">
        <f ca="1">IF(Table1[[#This Row],[Gender]]="female", 1, 0)</f>
        <v>0</v>
      </c>
      <c r="AK135" s="8">
        <f ca="1">IF(Table1[[#This Row],[Profession]]="Teaching", 1, 0)</f>
        <v>0</v>
      </c>
      <c r="AL135" s="9">
        <f ca="1">IF(Table1[[#This Row],[Profession]]="Health", 1, 0)</f>
        <v>0</v>
      </c>
      <c r="AM135" s="9">
        <f ca="1">IF(Table1[[#This Row],[Profession]]="Construction", 1, 0)</f>
        <v>0</v>
      </c>
      <c r="AN135" s="9">
        <f ca="1">IF(Table1[[#This Row],[Profession]]="IT", 1, 0)</f>
        <v>0</v>
      </c>
      <c r="AO135" s="9">
        <f ca="1">IF(Table1[[#This Row],[Profession]]="Agriculture", 1, 0)</f>
        <v>0</v>
      </c>
      <c r="AP135" s="10">
        <f ca="1">IF(Table1[[#This Row],[Profession]]="General Work", 1, 0)</f>
        <v>1</v>
      </c>
      <c r="AS135">
        <f ca="1">Table1[[#This Row],[Value of Cars]]/Table1[[#This Row],[Number of Cars ]]</f>
        <v>45163.33650309845</v>
      </c>
      <c r="AU135" s="8">
        <f ca="1">IF(Table1[[#This Row],[State]]="Karnataka", Table1[[#This Row],[Income]], 0)</f>
        <v>0</v>
      </c>
      <c r="AV135" s="9">
        <f ca="1">IF(Table1[[#This Row],[State]]="Gujarat", Table1[[#This Row],[Income]], 0)</f>
        <v>0</v>
      </c>
      <c r="AW135" s="9">
        <f ca="1">IF(Table1[[#This Row],[State]]="Andhra Pradesh", Table1[[#This Row],[Income]], 0)</f>
        <v>0</v>
      </c>
      <c r="AX135" s="9">
        <f ca="1">IF(Table1[[#This Row],[State]]="Telangana", Table1[[#This Row],[Income]], 0)</f>
        <v>0</v>
      </c>
      <c r="AY135" s="9">
        <f ca="1">IF(Table1[[#This Row],[State]]="Madhya Pradesh", Table1[[#This Row],[Income]], 0)</f>
        <v>0</v>
      </c>
      <c r="AZ135" s="9">
        <f ca="1">IF(Table1[[#This Row],[State]]="Maharashtra", Table1[[#This Row],[Income]], 0)</f>
        <v>0</v>
      </c>
      <c r="BA135" s="9">
        <f ca="1">IF(Table1[[#This Row],[State]]="Punjab", Table1[[#This Row],[Income]], 0)</f>
        <v>0</v>
      </c>
      <c r="BB135" s="9">
        <f ca="1">IF(Table1[[#This Row],[State]]="Kerala", Table1[[#This Row],[Income]], 0)</f>
        <v>0</v>
      </c>
      <c r="BC135" s="9">
        <f ca="1">IF(Table1[[#This Row],[State]]="Tamil Nadu", Table1[[#This Row],[Income]], 0)</f>
        <v>0</v>
      </c>
      <c r="BD135" s="9">
        <f ca="1">IF(Table1[[#This Row],[State]]="Rajasthan", Table1[[#This Row],[Income]], 0)</f>
        <v>86838</v>
      </c>
      <c r="BE135" s="9">
        <f ca="1">IF(Table1[[#This Row],[State]]="Uttar Pradesh", Table1[[#This Row],[Income]], 0)</f>
        <v>0</v>
      </c>
      <c r="BF135" s="9">
        <f ca="1">IF(Table1[[#This Row],[State]]="Bihar", Table1[[#This Row],[Income]], 0)</f>
        <v>0</v>
      </c>
      <c r="BG135" s="9">
        <f ca="1">IF(Table1[[#This Row],[State]]="West Bengal", Table1[[#This Row],[Income]], 0)</f>
        <v>0</v>
      </c>
      <c r="BH135" s="10">
        <f ca="1">IF(Table1[[#This Row],[State]]="Goa", Table1[[#This Row],[Income]], 0)</f>
        <v>0</v>
      </c>
      <c r="BJ135" s="8">
        <f ca="1">IF(Table1[[#This Row],[Profession]]="Health", Table1[[#This Row],[Income]], 0)</f>
        <v>0</v>
      </c>
      <c r="BK135" s="9">
        <f ca="1">IF(Table1[[#This Row],[Profession]]="Construction", Table1[[#This Row],[Income]], 0)</f>
        <v>0</v>
      </c>
      <c r="BL135" s="9">
        <f ca="1">IF(Table1[[#This Row],[Profession]]="Teaching", Table1[[#This Row],[Income]], 0)</f>
        <v>0</v>
      </c>
      <c r="BM135" s="9">
        <f ca="1">IF(Table1[[#This Row],[Profession]]="IT", Table1[[#This Row],[Income]], 0)</f>
        <v>0</v>
      </c>
      <c r="BN135" s="9">
        <f ca="1">IF(Table1[[#This Row],[Profession]]="General Work", Table1[[#This Row],[Income]], 0)</f>
        <v>86838</v>
      </c>
      <c r="BO135" s="10">
        <f ca="1">IF(Table1[[#This Row],[Profession]]="Agriculture", Table1[[#This Row],[Income]], 0)</f>
        <v>0</v>
      </c>
      <c r="BQ135" s="8">
        <f ca="1">IF(Table1[[#This Row],[Value of debts ]]&gt;Table1[[#This Row],[Income]], 1, 0)</f>
        <v>0</v>
      </c>
      <c r="BR135" s="10"/>
      <c r="BT135">
        <f ca="1">IF(Table1[[#This Row],[Net Worth of person]]&gt;$BU$4, Table1[[#This Row],[Age]], 0)</f>
        <v>35</v>
      </c>
    </row>
    <row r="136" spans="1:72" x14ac:dyDescent="0.3">
      <c r="A136">
        <f t="shared" ca="1" si="46"/>
        <v>2</v>
      </c>
      <c r="B136" t="str">
        <f t="shared" ca="1" si="47"/>
        <v>Female</v>
      </c>
      <c r="C136">
        <f t="shared" ca="1" si="48"/>
        <v>41</v>
      </c>
      <c r="D136">
        <f t="shared" ca="1" si="49"/>
        <v>4</v>
      </c>
      <c r="E136" t="str">
        <f t="shared" ca="1" si="50"/>
        <v>IT</v>
      </c>
      <c r="F136">
        <f t="shared" ca="1" si="51"/>
        <v>3</v>
      </c>
      <c r="G136" t="str">
        <f t="shared" ca="1" si="52"/>
        <v>University</v>
      </c>
      <c r="H136">
        <f t="shared" ca="1" si="53"/>
        <v>1</v>
      </c>
      <c r="I136">
        <f t="shared" ca="1" si="54"/>
        <v>2</v>
      </c>
      <c r="J136">
        <f t="shared" ca="1" si="55"/>
        <v>46966</v>
      </c>
      <c r="K136">
        <f t="shared" ca="1" si="56"/>
        <v>2</v>
      </c>
      <c r="L136" t="str">
        <f t="shared" ca="1" si="57"/>
        <v>Gujarat</v>
      </c>
      <c r="M136">
        <f t="shared" ca="1" si="58"/>
        <v>187864</v>
      </c>
      <c r="N136">
        <f t="shared" ca="1" si="59"/>
        <v>53071.36597637595</v>
      </c>
      <c r="O136">
        <f t="shared" ca="1" si="60"/>
        <v>75106.198563725295</v>
      </c>
      <c r="P136">
        <f t="shared" ca="1" si="61"/>
        <v>23105</v>
      </c>
      <c r="Q136">
        <f t="shared" ca="1" si="62"/>
        <v>4870.9417511057745</v>
      </c>
      <c r="R136">
        <f t="shared" ca="1" si="63"/>
        <v>13777.190406350928</v>
      </c>
      <c r="S136">
        <f t="shared" ca="1" si="64"/>
        <v>276747.38897007622</v>
      </c>
      <c r="T136">
        <f t="shared" ca="1" si="65"/>
        <v>81047.307727481719</v>
      </c>
      <c r="U136">
        <f t="shared" ca="1" si="66"/>
        <v>195700.08124259452</v>
      </c>
      <c r="W136">
        <f t="shared" ca="1" si="67"/>
        <v>1</v>
      </c>
      <c r="AA136" s="1">
        <f ca="1">Table1[[#This Row],[Mortgage left]]/Table1[[#This Row],[Value of House]]</f>
        <v>0.28249886075233122</v>
      </c>
      <c r="AB136">
        <f t="shared" ca="1" si="68"/>
        <v>1</v>
      </c>
      <c r="AE136">
        <f ca="1">IF(Table1[[#This Row],[Gender]]="male", 1, 0)</f>
        <v>0</v>
      </c>
      <c r="AF136">
        <f ca="1">IF(Table1[[#This Row],[Gender]]="female", 1, 0)</f>
        <v>1</v>
      </c>
      <c r="AK136" s="8">
        <f ca="1">IF(Table1[[#This Row],[Profession]]="Teaching", 1, 0)</f>
        <v>0</v>
      </c>
      <c r="AL136" s="9">
        <f ca="1">IF(Table1[[#This Row],[Profession]]="Health", 1, 0)</f>
        <v>0</v>
      </c>
      <c r="AM136" s="9">
        <f ca="1">IF(Table1[[#This Row],[Profession]]="Construction", 1, 0)</f>
        <v>0</v>
      </c>
      <c r="AN136" s="9">
        <f ca="1">IF(Table1[[#This Row],[Profession]]="IT", 1, 0)</f>
        <v>1</v>
      </c>
      <c r="AO136" s="9">
        <f ca="1">IF(Table1[[#This Row],[Profession]]="Agriculture", 1, 0)</f>
        <v>0</v>
      </c>
      <c r="AP136" s="10">
        <f ca="1">IF(Table1[[#This Row],[Profession]]="General Work", 1, 0)</f>
        <v>0</v>
      </c>
      <c r="AS136">
        <f ca="1">Table1[[#This Row],[Value of Cars]]/Table1[[#This Row],[Number of Cars ]]</f>
        <v>37553.099281862647</v>
      </c>
      <c r="AU136" s="8">
        <f ca="1">IF(Table1[[#This Row],[State]]="Karnataka", Table1[[#This Row],[Income]], 0)</f>
        <v>0</v>
      </c>
      <c r="AV136" s="9">
        <f ca="1">IF(Table1[[#This Row],[State]]="Gujarat", Table1[[#This Row],[Income]], 0)</f>
        <v>46966</v>
      </c>
      <c r="AW136" s="9">
        <f ca="1">IF(Table1[[#This Row],[State]]="Andhra Pradesh", Table1[[#This Row],[Income]], 0)</f>
        <v>0</v>
      </c>
      <c r="AX136" s="9">
        <f ca="1">IF(Table1[[#This Row],[State]]="Telangana", Table1[[#This Row],[Income]], 0)</f>
        <v>0</v>
      </c>
      <c r="AY136" s="9">
        <f ca="1">IF(Table1[[#This Row],[State]]="Madhya Pradesh", Table1[[#This Row],[Income]], 0)</f>
        <v>0</v>
      </c>
      <c r="AZ136" s="9">
        <f ca="1">IF(Table1[[#This Row],[State]]="Maharashtra", Table1[[#This Row],[Income]], 0)</f>
        <v>0</v>
      </c>
      <c r="BA136" s="9">
        <f ca="1">IF(Table1[[#This Row],[State]]="Punjab", Table1[[#This Row],[Income]], 0)</f>
        <v>0</v>
      </c>
      <c r="BB136" s="9">
        <f ca="1">IF(Table1[[#This Row],[State]]="Kerala", Table1[[#This Row],[Income]], 0)</f>
        <v>0</v>
      </c>
      <c r="BC136" s="9">
        <f ca="1">IF(Table1[[#This Row],[State]]="Tamil Nadu", Table1[[#This Row],[Income]], 0)</f>
        <v>0</v>
      </c>
      <c r="BD136" s="9">
        <f ca="1">IF(Table1[[#This Row],[State]]="Rajasthan", Table1[[#This Row],[Income]], 0)</f>
        <v>0</v>
      </c>
      <c r="BE136" s="9">
        <f ca="1">IF(Table1[[#This Row],[State]]="Uttar Pradesh", Table1[[#This Row],[Income]], 0)</f>
        <v>0</v>
      </c>
      <c r="BF136" s="9">
        <f ca="1">IF(Table1[[#This Row],[State]]="Bihar", Table1[[#This Row],[Income]], 0)</f>
        <v>0</v>
      </c>
      <c r="BG136" s="9">
        <f ca="1">IF(Table1[[#This Row],[State]]="West Bengal", Table1[[#This Row],[Income]], 0)</f>
        <v>0</v>
      </c>
      <c r="BH136" s="10">
        <f ca="1">IF(Table1[[#This Row],[State]]="Goa", Table1[[#This Row],[Income]], 0)</f>
        <v>0</v>
      </c>
      <c r="BJ136" s="8">
        <f ca="1">IF(Table1[[#This Row],[Profession]]="Health", Table1[[#This Row],[Income]], 0)</f>
        <v>0</v>
      </c>
      <c r="BK136" s="9">
        <f ca="1">IF(Table1[[#This Row],[Profession]]="Construction", Table1[[#This Row],[Income]], 0)</f>
        <v>0</v>
      </c>
      <c r="BL136" s="9">
        <f ca="1">IF(Table1[[#This Row],[Profession]]="Teaching", Table1[[#This Row],[Income]], 0)</f>
        <v>0</v>
      </c>
      <c r="BM136" s="9">
        <f ca="1">IF(Table1[[#This Row],[Profession]]="IT", Table1[[#This Row],[Income]], 0)</f>
        <v>46966</v>
      </c>
      <c r="BN136" s="9">
        <f ca="1">IF(Table1[[#This Row],[Profession]]="General Work", Table1[[#This Row],[Income]], 0)</f>
        <v>0</v>
      </c>
      <c r="BO136" s="10">
        <f ca="1">IF(Table1[[#This Row],[Profession]]="Agriculture", Table1[[#This Row],[Income]], 0)</f>
        <v>0</v>
      </c>
      <c r="BQ136" s="8">
        <f ca="1">IF(Table1[[#This Row],[Value of debts ]]&gt;Table1[[#This Row],[Income]], 1, 0)</f>
        <v>1</v>
      </c>
      <c r="BR136" s="10"/>
      <c r="BT136">
        <f ca="1">IF(Table1[[#This Row],[Net Worth of person]]&gt;$BU$4, Table1[[#This Row],[Age]], 0)</f>
        <v>41</v>
      </c>
    </row>
    <row r="137" spans="1:72" x14ac:dyDescent="0.3">
      <c r="A137">
        <f t="shared" ca="1" si="46"/>
        <v>1</v>
      </c>
      <c r="B137" t="str">
        <f t="shared" ca="1" si="47"/>
        <v>Male</v>
      </c>
      <c r="C137">
        <f t="shared" ca="1" si="48"/>
        <v>33</v>
      </c>
      <c r="D137">
        <f t="shared" ca="1" si="49"/>
        <v>2</v>
      </c>
      <c r="E137" t="str">
        <f t="shared" ca="1" si="50"/>
        <v>Construction</v>
      </c>
      <c r="F137">
        <f t="shared" ca="1" si="51"/>
        <v>5</v>
      </c>
      <c r="G137" t="str">
        <f t="shared" ca="1" si="52"/>
        <v>Other</v>
      </c>
      <c r="H137">
        <f t="shared" ca="1" si="53"/>
        <v>1</v>
      </c>
      <c r="I137">
        <f t="shared" ca="1" si="54"/>
        <v>2</v>
      </c>
      <c r="J137">
        <f t="shared" ca="1" si="55"/>
        <v>72735</v>
      </c>
      <c r="K137">
        <f t="shared" ca="1" si="56"/>
        <v>4</v>
      </c>
      <c r="L137" t="str">
        <f t="shared" ca="1" si="57"/>
        <v>Telangana</v>
      </c>
      <c r="M137">
        <f t="shared" ca="1" si="58"/>
        <v>218205</v>
      </c>
      <c r="N137">
        <f t="shared" ca="1" si="59"/>
        <v>157599.18068992588</v>
      </c>
      <c r="O137">
        <f t="shared" ca="1" si="60"/>
        <v>69748.904113734156</v>
      </c>
      <c r="P137">
        <f t="shared" ca="1" si="61"/>
        <v>65425</v>
      </c>
      <c r="Q137">
        <f t="shared" ca="1" si="62"/>
        <v>44305.722912122474</v>
      </c>
      <c r="R137">
        <f t="shared" ca="1" si="63"/>
        <v>10324.774550187683</v>
      </c>
      <c r="S137">
        <f t="shared" ca="1" si="64"/>
        <v>298278.67866392183</v>
      </c>
      <c r="T137">
        <f t="shared" ca="1" si="65"/>
        <v>267329.90360204835</v>
      </c>
      <c r="U137">
        <f t="shared" ca="1" si="66"/>
        <v>30948.775061873486</v>
      </c>
      <c r="W137">
        <f t="shared" ca="1" si="67"/>
        <v>1</v>
      </c>
      <c r="AA137" s="1">
        <f ca="1">Table1[[#This Row],[Mortgage left]]/Table1[[#This Row],[Value of House]]</f>
        <v>0.72225283879803803</v>
      </c>
      <c r="AB137">
        <f t="shared" ca="1" si="68"/>
        <v>0</v>
      </c>
      <c r="AE137">
        <f ca="1">IF(Table1[[#This Row],[Gender]]="male", 1, 0)</f>
        <v>1</v>
      </c>
      <c r="AF137">
        <f ca="1">IF(Table1[[#This Row],[Gender]]="female", 1, 0)</f>
        <v>0</v>
      </c>
      <c r="AK137" s="8">
        <f ca="1">IF(Table1[[#This Row],[Profession]]="Teaching", 1, 0)</f>
        <v>0</v>
      </c>
      <c r="AL137" s="9">
        <f ca="1">IF(Table1[[#This Row],[Profession]]="Health", 1, 0)</f>
        <v>0</v>
      </c>
      <c r="AM137" s="9">
        <f ca="1">IF(Table1[[#This Row],[Profession]]="Construction", 1, 0)</f>
        <v>1</v>
      </c>
      <c r="AN137" s="9">
        <f ca="1">IF(Table1[[#This Row],[Profession]]="IT", 1, 0)</f>
        <v>0</v>
      </c>
      <c r="AO137" s="9">
        <f ca="1">IF(Table1[[#This Row],[Profession]]="Agriculture", 1, 0)</f>
        <v>0</v>
      </c>
      <c r="AP137" s="10">
        <f ca="1">IF(Table1[[#This Row],[Profession]]="General Work", 1, 0)</f>
        <v>0</v>
      </c>
      <c r="AS137">
        <f ca="1">Table1[[#This Row],[Value of Cars]]/Table1[[#This Row],[Number of Cars ]]</f>
        <v>34874.452056867078</v>
      </c>
      <c r="AU137" s="8">
        <f ca="1">IF(Table1[[#This Row],[State]]="Karnataka", Table1[[#This Row],[Income]], 0)</f>
        <v>0</v>
      </c>
      <c r="AV137" s="9">
        <f ca="1">IF(Table1[[#This Row],[State]]="Gujarat", Table1[[#This Row],[Income]], 0)</f>
        <v>0</v>
      </c>
      <c r="AW137" s="9">
        <f ca="1">IF(Table1[[#This Row],[State]]="Andhra Pradesh", Table1[[#This Row],[Income]], 0)</f>
        <v>0</v>
      </c>
      <c r="AX137" s="9">
        <f ca="1">IF(Table1[[#This Row],[State]]="Telangana", Table1[[#This Row],[Income]], 0)</f>
        <v>72735</v>
      </c>
      <c r="AY137" s="9">
        <f ca="1">IF(Table1[[#This Row],[State]]="Madhya Pradesh", Table1[[#This Row],[Income]], 0)</f>
        <v>0</v>
      </c>
      <c r="AZ137" s="9">
        <f ca="1">IF(Table1[[#This Row],[State]]="Maharashtra", Table1[[#This Row],[Income]], 0)</f>
        <v>0</v>
      </c>
      <c r="BA137" s="9">
        <f ca="1">IF(Table1[[#This Row],[State]]="Punjab", Table1[[#This Row],[Income]], 0)</f>
        <v>0</v>
      </c>
      <c r="BB137" s="9">
        <f ca="1">IF(Table1[[#This Row],[State]]="Kerala", Table1[[#This Row],[Income]], 0)</f>
        <v>0</v>
      </c>
      <c r="BC137" s="9">
        <f ca="1">IF(Table1[[#This Row],[State]]="Tamil Nadu", Table1[[#This Row],[Income]], 0)</f>
        <v>0</v>
      </c>
      <c r="BD137" s="9">
        <f ca="1">IF(Table1[[#This Row],[State]]="Rajasthan", Table1[[#This Row],[Income]], 0)</f>
        <v>0</v>
      </c>
      <c r="BE137" s="9">
        <f ca="1">IF(Table1[[#This Row],[State]]="Uttar Pradesh", Table1[[#This Row],[Income]], 0)</f>
        <v>0</v>
      </c>
      <c r="BF137" s="9">
        <f ca="1">IF(Table1[[#This Row],[State]]="Bihar", Table1[[#This Row],[Income]], 0)</f>
        <v>0</v>
      </c>
      <c r="BG137" s="9">
        <f ca="1">IF(Table1[[#This Row],[State]]="West Bengal", Table1[[#This Row],[Income]], 0)</f>
        <v>0</v>
      </c>
      <c r="BH137" s="10">
        <f ca="1">IF(Table1[[#This Row],[State]]="Goa", Table1[[#This Row],[Income]], 0)</f>
        <v>0</v>
      </c>
      <c r="BJ137" s="8">
        <f ca="1">IF(Table1[[#This Row],[Profession]]="Health", Table1[[#This Row],[Income]], 0)</f>
        <v>0</v>
      </c>
      <c r="BK137" s="9">
        <f ca="1">IF(Table1[[#This Row],[Profession]]="Construction", Table1[[#This Row],[Income]], 0)</f>
        <v>72735</v>
      </c>
      <c r="BL137" s="9">
        <f ca="1">IF(Table1[[#This Row],[Profession]]="Teaching", Table1[[#This Row],[Income]], 0)</f>
        <v>0</v>
      </c>
      <c r="BM137" s="9">
        <f ca="1">IF(Table1[[#This Row],[Profession]]="IT", Table1[[#This Row],[Income]], 0)</f>
        <v>0</v>
      </c>
      <c r="BN137" s="9">
        <f ca="1">IF(Table1[[#This Row],[Profession]]="General Work", Table1[[#This Row],[Income]], 0)</f>
        <v>0</v>
      </c>
      <c r="BO137" s="10">
        <f ca="1">IF(Table1[[#This Row],[Profession]]="Agriculture", Table1[[#This Row],[Income]], 0)</f>
        <v>0</v>
      </c>
      <c r="BQ137" s="8">
        <f ca="1">IF(Table1[[#This Row],[Value of debts ]]&gt;Table1[[#This Row],[Income]], 1, 0)</f>
        <v>1</v>
      </c>
      <c r="BR137" s="10"/>
      <c r="BT137">
        <f ca="1">IF(Table1[[#This Row],[Net Worth of person]]&gt;$BU$4, Table1[[#This Row],[Age]], 0)</f>
        <v>0</v>
      </c>
    </row>
    <row r="138" spans="1:72" x14ac:dyDescent="0.3">
      <c r="A138">
        <f t="shared" ca="1" si="46"/>
        <v>1</v>
      </c>
      <c r="B138" t="str">
        <f t="shared" ca="1" si="47"/>
        <v>Male</v>
      </c>
      <c r="C138">
        <f t="shared" ca="1" si="48"/>
        <v>45</v>
      </c>
      <c r="D138">
        <f t="shared" ca="1" si="49"/>
        <v>4</v>
      </c>
      <c r="E138" t="str">
        <f t="shared" ca="1" si="50"/>
        <v>IT</v>
      </c>
      <c r="F138">
        <f t="shared" ca="1" si="51"/>
        <v>1</v>
      </c>
      <c r="G138" t="str">
        <f t="shared" ca="1" si="52"/>
        <v>High School</v>
      </c>
      <c r="H138">
        <f t="shared" ca="1" si="53"/>
        <v>2</v>
      </c>
      <c r="I138">
        <f t="shared" ca="1" si="54"/>
        <v>3</v>
      </c>
      <c r="J138">
        <f t="shared" ca="1" si="55"/>
        <v>84642</v>
      </c>
      <c r="K138">
        <f t="shared" ca="1" si="56"/>
        <v>9</v>
      </c>
      <c r="L138" t="str">
        <f t="shared" ca="1" si="57"/>
        <v>Tamil Nadu</v>
      </c>
      <c r="M138">
        <f t="shared" ca="1" si="58"/>
        <v>423210</v>
      </c>
      <c r="N138">
        <f t="shared" ca="1" si="59"/>
        <v>174060.32043292894</v>
      </c>
      <c r="O138">
        <f t="shared" ca="1" si="60"/>
        <v>198579.92559509628</v>
      </c>
      <c r="P138">
        <f t="shared" ca="1" si="61"/>
        <v>31820</v>
      </c>
      <c r="Q138">
        <f t="shared" ca="1" si="62"/>
        <v>106692.65063940993</v>
      </c>
      <c r="R138">
        <f t="shared" ca="1" si="63"/>
        <v>3694.8935979878065</v>
      </c>
      <c r="S138">
        <f t="shared" ca="1" si="64"/>
        <v>625484.81919308414</v>
      </c>
      <c r="T138">
        <f t="shared" ca="1" si="65"/>
        <v>312572.97107233887</v>
      </c>
      <c r="U138">
        <f t="shared" ca="1" si="66"/>
        <v>312911.84812074527</v>
      </c>
      <c r="W138">
        <f t="shared" ca="1" si="67"/>
        <v>1</v>
      </c>
      <c r="AA138" s="1">
        <f ca="1">Table1[[#This Row],[Mortgage left]]/Table1[[#This Row],[Value of House]]</f>
        <v>0.41128593472018371</v>
      </c>
      <c r="AB138">
        <f t="shared" ca="1" si="68"/>
        <v>0</v>
      </c>
      <c r="AE138">
        <f ca="1">IF(Table1[[#This Row],[Gender]]="male", 1, 0)</f>
        <v>1</v>
      </c>
      <c r="AF138">
        <f ca="1">IF(Table1[[#This Row],[Gender]]="female", 1, 0)</f>
        <v>0</v>
      </c>
      <c r="AK138" s="8">
        <f ca="1">IF(Table1[[#This Row],[Profession]]="Teaching", 1, 0)</f>
        <v>0</v>
      </c>
      <c r="AL138" s="9">
        <f ca="1">IF(Table1[[#This Row],[Profession]]="Health", 1, 0)</f>
        <v>0</v>
      </c>
      <c r="AM138" s="9">
        <f ca="1">IF(Table1[[#This Row],[Profession]]="Construction", 1, 0)</f>
        <v>0</v>
      </c>
      <c r="AN138" s="9">
        <f ca="1">IF(Table1[[#This Row],[Profession]]="IT", 1, 0)</f>
        <v>1</v>
      </c>
      <c r="AO138" s="9">
        <f ca="1">IF(Table1[[#This Row],[Profession]]="Agriculture", 1, 0)</f>
        <v>0</v>
      </c>
      <c r="AP138" s="10">
        <f ca="1">IF(Table1[[#This Row],[Profession]]="General Work", 1, 0)</f>
        <v>0</v>
      </c>
      <c r="AS138">
        <f ca="1">Table1[[#This Row],[Value of Cars]]/Table1[[#This Row],[Number of Cars ]]</f>
        <v>66193.308531698756</v>
      </c>
      <c r="AU138" s="8">
        <f ca="1">IF(Table1[[#This Row],[State]]="Karnataka", Table1[[#This Row],[Income]], 0)</f>
        <v>0</v>
      </c>
      <c r="AV138" s="9">
        <f ca="1">IF(Table1[[#This Row],[State]]="Gujarat", Table1[[#This Row],[Income]], 0)</f>
        <v>0</v>
      </c>
      <c r="AW138" s="9">
        <f ca="1">IF(Table1[[#This Row],[State]]="Andhra Pradesh", Table1[[#This Row],[Income]], 0)</f>
        <v>0</v>
      </c>
      <c r="AX138" s="9">
        <f ca="1">IF(Table1[[#This Row],[State]]="Telangana", Table1[[#This Row],[Income]], 0)</f>
        <v>0</v>
      </c>
      <c r="AY138" s="9">
        <f ca="1">IF(Table1[[#This Row],[State]]="Madhya Pradesh", Table1[[#This Row],[Income]], 0)</f>
        <v>0</v>
      </c>
      <c r="AZ138" s="9">
        <f ca="1">IF(Table1[[#This Row],[State]]="Maharashtra", Table1[[#This Row],[Income]], 0)</f>
        <v>0</v>
      </c>
      <c r="BA138" s="9">
        <f ca="1">IF(Table1[[#This Row],[State]]="Punjab", Table1[[#This Row],[Income]], 0)</f>
        <v>0</v>
      </c>
      <c r="BB138" s="9">
        <f ca="1">IF(Table1[[#This Row],[State]]="Kerala", Table1[[#This Row],[Income]], 0)</f>
        <v>0</v>
      </c>
      <c r="BC138" s="9">
        <f ca="1">IF(Table1[[#This Row],[State]]="Tamil Nadu", Table1[[#This Row],[Income]], 0)</f>
        <v>84642</v>
      </c>
      <c r="BD138" s="9">
        <f ca="1">IF(Table1[[#This Row],[State]]="Rajasthan", Table1[[#This Row],[Income]], 0)</f>
        <v>0</v>
      </c>
      <c r="BE138" s="9">
        <f ca="1">IF(Table1[[#This Row],[State]]="Uttar Pradesh", Table1[[#This Row],[Income]], 0)</f>
        <v>0</v>
      </c>
      <c r="BF138" s="9">
        <f ca="1">IF(Table1[[#This Row],[State]]="Bihar", Table1[[#This Row],[Income]], 0)</f>
        <v>0</v>
      </c>
      <c r="BG138" s="9">
        <f ca="1">IF(Table1[[#This Row],[State]]="West Bengal", Table1[[#This Row],[Income]], 0)</f>
        <v>0</v>
      </c>
      <c r="BH138" s="10">
        <f ca="1">IF(Table1[[#This Row],[State]]="Goa", Table1[[#This Row],[Income]], 0)</f>
        <v>0</v>
      </c>
      <c r="BJ138" s="8">
        <f ca="1">IF(Table1[[#This Row],[Profession]]="Health", Table1[[#This Row],[Income]], 0)</f>
        <v>0</v>
      </c>
      <c r="BK138" s="9">
        <f ca="1">IF(Table1[[#This Row],[Profession]]="Construction", Table1[[#This Row],[Income]], 0)</f>
        <v>0</v>
      </c>
      <c r="BL138" s="9">
        <f ca="1">IF(Table1[[#This Row],[Profession]]="Teaching", Table1[[#This Row],[Income]], 0)</f>
        <v>0</v>
      </c>
      <c r="BM138" s="9">
        <f ca="1">IF(Table1[[#This Row],[Profession]]="IT", Table1[[#This Row],[Income]], 0)</f>
        <v>84642</v>
      </c>
      <c r="BN138" s="9">
        <f ca="1">IF(Table1[[#This Row],[Profession]]="General Work", Table1[[#This Row],[Income]], 0)</f>
        <v>0</v>
      </c>
      <c r="BO138" s="10">
        <f ca="1">IF(Table1[[#This Row],[Profession]]="Agriculture", Table1[[#This Row],[Income]], 0)</f>
        <v>0</v>
      </c>
      <c r="BQ138" s="8">
        <f ca="1">IF(Table1[[#This Row],[Value of debts ]]&gt;Table1[[#This Row],[Income]], 1, 0)</f>
        <v>1</v>
      </c>
      <c r="BR138" s="10"/>
      <c r="BT138">
        <f ca="1">IF(Table1[[#This Row],[Net Worth of person]]&gt;$BU$4, Table1[[#This Row],[Age]], 0)</f>
        <v>45</v>
      </c>
    </row>
    <row r="139" spans="1:72" x14ac:dyDescent="0.3">
      <c r="A139">
        <f t="shared" ca="1" si="46"/>
        <v>2</v>
      </c>
      <c r="B139" t="str">
        <f t="shared" ca="1" si="47"/>
        <v>Female</v>
      </c>
      <c r="C139">
        <f t="shared" ca="1" si="48"/>
        <v>40</v>
      </c>
      <c r="D139">
        <f t="shared" ca="1" si="49"/>
        <v>3</v>
      </c>
      <c r="E139" t="str">
        <f t="shared" ca="1" si="50"/>
        <v>Teaching</v>
      </c>
      <c r="F139">
        <f t="shared" ca="1" si="51"/>
        <v>2</v>
      </c>
      <c r="G139" t="str">
        <f t="shared" ca="1" si="52"/>
        <v>College</v>
      </c>
      <c r="H139">
        <f t="shared" ca="1" si="53"/>
        <v>4</v>
      </c>
      <c r="I139">
        <f t="shared" ca="1" si="54"/>
        <v>1</v>
      </c>
      <c r="J139">
        <f t="shared" ca="1" si="55"/>
        <v>76727</v>
      </c>
      <c r="K139">
        <f t="shared" ca="1" si="56"/>
        <v>12</v>
      </c>
      <c r="L139" t="str">
        <f t="shared" ca="1" si="57"/>
        <v>Bihar</v>
      </c>
      <c r="M139">
        <f t="shared" ca="1" si="58"/>
        <v>383635</v>
      </c>
      <c r="N139">
        <f t="shared" ca="1" si="59"/>
        <v>148866.90194262267</v>
      </c>
      <c r="O139">
        <f t="shared" ca="1" si="60"/>
        <v>35529.205143139057</v>
      </c>
      <c r="P139">
        <f t="shared" ca="1" si="61"/>
        <v>12315</v>
      </c>
      <c r="Q139">
        <f t="shared" ca="1" si="62"/>
        <v>47764.130688630037</v>
      </c>
      <c r="R139">
        <f t="shared" ca="1" si="63"/>
        <v>99909.360068524489</v>
      </c>
      <c r="S139">
        <f t="shared" ca="1" si="64"/>
        <v>519073.56521166355</v>
      </c>
      <c r="T139">
        <f t="shared" ca="1" si="65"/>
        <v>208946.03263125272</v>
      </c>
      <c r="U139">
        <f t="shared" ca="1" si="66"/>
        <v>310127.53258041083</v>
      </c>
      <c r="W139">
        <f t="shared" ca="1" si="67"/>
        <v>1</v>
      </c>
      <c r="AA139" s="1">
        <f ca="1">Table1[[#This Row],[Mortgage left]]/Table1[[#This Row],[Value of House]]</f>
        <v>0.38804306682816392</v>
      </c>
      <c r="AB139">
        <f t="shared" ca="1" si="68"/>
        <v>1</v>
      </c>
      <c r="AE139">
        <f ca="1">IF(Table1[[#This Row],[Gender]]="male", 1, 0)</f>
        <v>0</v>
      </c>
      <c r="AF139">
        <f ca="1">IF(Table1[[#This Row],[Gender]]="female", 1, 0)</f>
        <v>1</v>
      </c>
      <c r="AK139" s="8">
        <f ca="1">IF(Table1[[#This Row],[Profession]]="Teaching", 1, 0)</f>
        <v>1</v>
      </c>
      <c r="AL139" s="9">
        <f ca="1">IF(Table1[[#This Row],[Profession]]="Health", 1, 0)</f>
        <v>0</v>
      </c>
      <c r="AM139" s="9">
        <f ca="1">IF(Table1[[#This Row],[Profession]]="Construction", 1, 0)</f>
        <v>0</v>
      </c>
      <c r="AN139" s="9">
        <f ca="1">IF(Table1[[#This Row],[Profession]]="IT", 1, 0)</f>
        <v>0</v>
      </c>
      <c r="AO139" s="9">
        <f ca="1">IF(Table1[[#This Row],[Profession]]="Agriculture", 1, 0)</f>
        <v>0</v>
      </c>
      <c r="AP139" s="10">
        <f ca="1">IF(Table1[[#This Row],[Profession]]="General Work", 1, 0)</f>
        <v>0</v>
      </c>
      <c r="AS139">
        <f ca="1">Table1[[#This Row],[Value of Cars]]/Table1[[#This Row],[Number of Cars ]]</f>
        <v>35529.205143139057</v>
      </c>
      <c r="AU139" s="8">
        <f ca="1">IF(Table1[[#This Row],[State]]="Karnataka", Table1[[#This Row],[Income]], 0)</f>
        <v>0</v>
      </c>
      <c r="AV139" s="9">
        <f ca="1">IF(Table1[[#This Row],[State]]="Gujarat", Table1[[#This Row],[Income]], 0)</f>
        <v>0</v>
      </c>
      <c r="AW139" s="9">
        <f ca="1">IF(Table1[[#This Row],[State]]="Andhra Pradesh", Table1[[#This Row],[Income]], 0)</f>
        <v>0</v>
      </c>
      <c r="AX139" s="9">
        <f ca="1">IF(Table1[[#This Row],[State]]="Telangana", Table1[[#This Row],[Income]], 0)</f>
        <v>0</v>
      </c>
      <c r="AY139" s="9">
        <f ca="1">IF(Table1[[#This Row],[State]]="Madhya Pradesh", Table1[[#This Row],[Income]], 0)</f>
        <v>0</v>
      </c>
      <c r="AZ139" s="9">
        <f ca="1">IF(Table1[[#This Row],[State]]="Maharashtra", Table1[[#This Row],[Income]], 0)</f>
        <v>0</v>
      </c>
      <c r="BA139" s="9">
        <f ca="1">IF(Table1[[#This Row],[State]]="Punjab", Table1[[#This Row],[Income]], 0)</f>
        <v>0</v>
      </c>
      <c r="BB139" s="9">
        <f ca="1">IF(Table1[[#This Row],[State]]="Kerala", Table1[[#This Row],[Income]], 0)</f>
        <v>0</v>
      </c>
      <c r="BC139" s="9">
        <f ca="1">IF(Table1[[#This Row],[State]]="Tamil Nadu", Table1[[#This Row],[Income]], 0)</f>
        <v>0</v>
      </c>
      <c r="BD139" s="9">
        <f ca="1">IF(Table1[[#This Row],[State]]="Rajasthan", Table1[[#This Row],[Income]], 0)</f>
        <v>0</v>
      </c>
      <c r="BE139" s="9">
        <f ca="1">IF(Table1[[#This Row],[State]]="Uttar Pradesh", Table1[[#This Row],[Income]], 0)</f>
        <v>0</v>
      </c>
      <c r="BF139" s="9">
        <f ca="1">IF(Table1[[#This Row],[State]]="Bihar", Table1[[#This Row],[Income]], 0)</f>
        <v>76727</v>
      </c>
      <c r="BG139" s="9">
        <f ca="1">IF(Table1[[#This Row],[State]]="West Bengal", Table1[[#This Row],[Income]], 0)</f>
        <v>0</v>
      </c>
      <c r="BH139" s="10">
        <f ca="1">IF(Table1[[#This Row],[State]]="Goa", Table1[[#This Row],[Income]], 0)</f>
        <v>0</v>
      </c>
      <c r="BJ139" s="8">
        <f ca="1">IF(Table1[[#This Row],[Profession]]="Health", Table1[[#This Row],[Income]], 0)</f>
        <v>0</v>
      </c>
      <c r="BK139" s="9">
        <f ca="1">IF(Table1[[#This Row],[Profession]]="Construction", Table1[[#This Row],[Income]], 0)</f>
        <v>0</v>
      </c>
      <c r="BL139" s="9">
        <f ca="1">IF(Table1[[#This Row],[Profession]]="Teaching", Table1[[#This Row],[Income]], 0)</f>
        <v>76727</v>
      </c>
      <c r="BM139" s="9">
        <f ca="1">IF(Table1[[#This Row],[Profession]]="IT", Table1[[#This Row],[Income]], 0)</f>
        <v>0</v>
      </c>
      <c r="BN139" s="9">
        <f ca="1">IF(Table1[[#This Row],[Profession]]="General Work", Table1[[#This Row],[Income]], 0)</f>
        <v>0</v>
      </c>
      <c r="BO139" s="10">
        <f ca="1">IF(Table1[[#This Row],[Profession]]="Agriculture", Table1[[#This Row],[Income]], 0)</f>
        <v>0</v>
      </c>
      <c r="BQ139" s="8">
        <f ca="1">IF(Table1[[#This Row],[Value of debts ]]&gt;Table1[[#This Row],[Income]], 1, 0)</f>
        <v>1</v>
      </c>
      <c r="BR139" s="10"/>
      <c r="BT139">
        <f ca="1">IF(Table1[[#This Row],[Net Worth of person]]&gt;$BU$4, Table1[[#This Row],[Age]], 0)</f>
        <v>40</v>
      </c>
    </row>
    <row r="140" spans="1:72" x14ac:dyDescent="0.3">
      <c r="A140">
        <f t="shared" ca="1" si="46"/>
        <v>2</v>
      </c>
      <c r="B140" t="str">
        <f t="shared" ca="1" si="47"/>
        <v>Female</v>
      </c>
      <c r="C140">
        <f t="shared" ca="1" si="48"/>
        <v>38</v>
      </c>
      <c r="D140">
        <f t="shared" ca="1" si="49"/>
        <v>4</v>
      </c>
      <c r="E140" t="str">
        <f t="shared" ca="1" si="50"/>
        <v>IT</v>
      </c>
      <c r="F140">
        <f t="shared" ca="1" si="51"/>
        <v>2</v>
      </c>
      <c r="G140" t="str">
        <f t="shared" ca="1" si="52"/>
        <v>College</v>
      </c>
      <c r="H140">
        <f t="shared" ca="1" si="53"/>
        <v>1</v>
      </c>
      <c r="I140">
        <f t="shared" ca="1" si="54"/>
        <v>2</v>
      </c>
      <c r="J140">
        <f t="shared" ca="1" si="55"/>
        <v>30480</v>
      </c>
      <c r="K140">
        <f t="shared" ca="1" si="56"/>
        <v>14</v>
      </c>
      <c r="L140" t="str">
        <f t="shared" ca="1" si="57"/>
        <v>Goa</v>
      </c>
      <c r="M140">
        <f t="shared" ca="1" si="58"/>
        <v>91440</v>
      </c>
      <c r="N140">
        <f t="shared" ca="1" si="59"/>
        <v>57019.34485726447</v>
      </c>
      <c r="O140">
        <f t="shared" ca="1" si="60"/>
        <v>25397.360132241494</v>
      </c>
      <c r="P140">
        <f t="shared" ca="1" si="61"/>
        <v>2953</v>
      </c>
      <c r="Q140">
        <f t="shared" ca="1" si="62"/>
        <v>54435.742468858742</v>
      </c>
      <c r="R140">
        <f t="shared" ca="1" si="63"/>
        <v>14813.676026699934</v>
      </c>
      <c r="S140">
        <f t="shared" ca="1" si="64"/>
        <v>131651.03615894142</v>
      </c>
      <c r="T140">
        <f t="shared" ca="1" si="65"/>
        <v>114408.0873261232</v>
      </c>
      <c r="U140">
        <f t="shared" ca="1" si="66"/>
        <v>17242.94883281822</v>
      </c>
      <c r="W140">
        <f t="shared" ca="1" si="67"/>
        <v>1</v>
      </c>
      <c r="AA140" s="1">
        <f ca="1">Table1[[#This Row],[Mortgage left]]/Table1[[#This Row],[Value of House]]</f>
        <v>0.62357113798408215</v>
      </c>
      <c r="AB140">
        <f t="shared" ca="1" si="68"/>
        <v>0</v>
      </c>
      <c r="AE140">
        <f ca="1">IF(Table1[[#This Row],[Gender]]="male", 1, 0)</f>
        <v>0</v>
      </c>
      <c r="AF140">
        <f ca="1">IF(Table1[[#This Row],[Gender]]="female", 1, 0)</f>
        <v>1</v>
      </c>
      <c r="AK140" s="8">
        <f ca="1">IF(Table1[[#This Row],[Profession]]="Teaching", 1, 0)</f>
        <v>0</v>
      </c>
      <c r="AL140" s="9">
        <f ca="1">IF(Table1[[#This Row],[Profession]]="Health", 1, 0)</f>
        <v>0</v>
      </c>
      <c r="AM140" s="9">
        <f ca="1">IF(Table1[[#This Row],[Profession]]="Construction", 1, 0)</f>
        <v>0</v>
      </c>
      <c r="AN140" s="9">
        <f ca="1">IF(Table1[[#This Row],[Profession]]="IT", 1, 0)</f>
        <v>1</v>
      </c>
      <c r="AO140" s="9">
        <f ca="1">IF(Table1[[#This Row],[Profession]]="Agriculture", 1, 0)</f>
        <v>0</v>
      </c>
      <c r="AP140" s="10">
        <f ca="1">IF(Table1[[#This Row],[Profession]]="General Work", 1, 0)</f>
        <v>0</v>
      </c>
      <c r="AS140">
        <f ca="1">Table1[[#This Row],[Value of Cars]]/Table1[[#This Row],[Number of Cars ]]</f>
        <v>12698.680066120747</v>
      </c>
      <c r="AU140" s="8">
        <f ca="1">IF(Table1[[#This Row],[State]]="Karnataka", Table1[[#This Row],[Income]], 0)</f>
        <v>0</v>
      </c>
      <c r="AV140" s="9">
        <f ca="1">IF(Table1[[#This Row],[State]]="Gujarat", Table1[[#This Row],[Income]], 0)</f>
        <v>0</v>
      </c>
      <c r="AW140" s="9">
        <f ca="1">IF(Table1[[#This Row],[State]]="Andhra Pradesh", Table1[[#This Row],[Income]], 0)</f>
        <v>0</v>
      </c>
      <c r="AX140" s="9">
        <f ca="1">IF(Table1[[#This Row],[State]]="Telangana", Table1[[#This Row],[Income]], 0)</f>
        <v>0</v>
      </c>
      <c r="AY140" s="9">
        <f ca="1">IF(Table1[[#This Row],[State]]="Madhya Pradesh", Table1[[#This Row],[Income]], 0)</f>
        <v>0</v>
      </c>
      <c r="AZ140" s="9">
        <f ca="1">IF(Table1[[#This Row],[State]]="Maharashtra", Table1[[#This Row],[Income]], 0)</f>
        <v>0</v>
      </c>
      <c r="BA140" s="9">
        <f ca="1">IF(Table1[[#This Row],[State]]="Punjab", Table1[[#This Row],[Income]], 0)</f>
        <v>0</v>
      </c>
      <c r="BB140" s="9">
        <f ca="1">IF(Table1[[#This Row],[State]]="Kerala", Table1[[#This Row],[Income]], 0)</f>
        <v>0</v>
      </c>
      <c r="BC140" s="9">
        <f ca="1">IF(Table1[[#This Row],[State]]="Tamil Nadu", Table1[[#This Row],[Income]], 0)</f>
        <v>0</v>
      </c>
      <c r="BD140" s="9">
        <f ca="1">IF(Table1[[#This Row],[State]]="Rajasthan", Table1[[#This Row],[Income]], 0)</f>
        <v>0</v>
      </c>
      <c r="BE140" s="9">
        <f ca="1">IF(Table1[[#This Row],[State]]="Uttar Pradesh", Table1[[#This Row],[Income]], 0)</f>
        <v>0</v>
      </c>
      <c r="BF140" s="9">
        <f ca="1">IF(Table1[[#This Row],[State]]="Bihar", Table1[[#This Row],[Income]], 0)</f>
        <v>0</v>
      </c>
      <c r="BG140" s="9">
        <f ca="1">IF(Table1[[#This Row],[State]]="West Bengal", Table1[[#This Row],[Income]], 0)</f>
        <v>0</v>
      </c>
      <c r="BH140" s="10">
        <f ca="1">IF(Table1[[#This Row],[State]]="Goa", Table1[[#This Row],[Income]], 0)</f>
        <v>30480</v>
      </c>
      <c r="BJ140" s="8">
        <f ca="1">IF(Table1[[#This Row],[Profession]]="Health", Table1[[#This Row],[Income]], 0)</f>
        <v>0</v>
      </c>
      <c r="BK140" s="9">
        <f ca="1">IF(Table1[[#This Row],[Profession]]="Construction", Table1[[#This Row],[Income]], 0)</f>
        <v>0</v>
      </c>
      <c r="BL140" s="9">
        <f ca="1">IF(Table1[[#This Row],[Profession]]="Teaching", Table1[[#This Row],[Income]], 0)</f>
        <v>0</v>
      </c>
      <c r="BM140" s="9">
        <f ca="1">IF(Table1[[#This Row],[Profession]]="IT", Table1[[#This Row],[Income]], 0)</f>
        <v>30480</v>
      </c>
      <c r="BN140" s="9">
        <f ca="1">IF(Table1[[#This Row],[Profession]]="General Work", Table1[[#This Row],[Income]], 0)</f>
        <v>0</v>
      </c>
      <c r="BO140" s="10">
        <f ca="1">IF(Table1[[#This Row],[Profession]]="Agriculture", Table1[[#This Row],[Income]], 0)</f>
        <v>0</v>
      </c>
      <c r="BQ140" s="8">
        <f ca="1">IF(Table1[[#This Row],[Value of debts ]]&gt;Table1[[#This Row],[Income]], 1, 0)</f>
        <v>1</v>
      </c>
      <c r="BR140" s="10"/>
      <c r="BT140">
        <f ca="1">IF(Table1[[#This Row],[Net Worth of person]]&gt;$BU$4, Table1[[#This Row],[Age]], 0)</f>
        <v>0</v>
      </c>
    </row>
    <row r="141" spans="1:72" x14ac:dyDescent="0.3">
      <c r="A141">
        <f t="shared" ca="1" si="46"/>
        <v>1</v>
      </c>
      <c r="B141" t="str">
        <f t="shared" ca="1" si="47"/>
        <v>Male</v>
      </c>
      <c r="C141">
        <f t="shared" ca="1" si="48"/>
        <v>38</v>
      </c>
      <c r="D141">
        <f t="shared" ca="1" si="49"/>
        <v>1</v>
      </c>
      <c r="E141" t="str">
        <f t="shared" ca="1" si="50"/>
        <v>Health</v>
      </c>
      <c r="F141">
        <f t="shared" ca="1" si="51"/>
        <v>5</v>
      </c>
      <c r="G141" t="str">
        <f t="shared" ca="1" si="52"/>
        <v>Other</v>
      </c>
      <c r="H141">
        <f t="shared" ca="1" si="53"/>
        <v>4</v>
      </c>
      <c r="I141">
        <f t="shared" ca="1" si="54"/>
        <v>1</v>
      </c>
      <c r="J141">
        <f t="shared" ca="1" si="55"/>
        <v>84757</v>
      </c>
      <c r="K141">
        <f t="shared" ca="1" si="56"/>
        <v>14</v>
      </c>
      <c r="L141" t="str">
        <f t="shared" ca="1" si="57"/>
        <v>Goa</v>
      </c>
      <c r="M141">
        <f t="shared" ca="1" si="58"/>
        <v>254271</v>
      </c>
      <c r="N141">
        <f t="shared" ca="1" si="59"/>
        <v>17659.755372481348</v>
      </c>
      <c r="O141">
        <f t="shared" ca="1" si="60"/>
        <v>15516.635930907525</v>
      </c>
      <c r="P141">
        <f t="shared" ca="1" si="61"/>
        <v>14720</v>
      </c>
      <c r="Q141">
        <f t="shared" ca="1" si="62"/>
        <v>69910.984216072073</v>
      </c>
      <c r="R141">
        <f t="shared" ca="1" si="63"/>
        <v>19268.385171201888</v>
      </c>
      <c r="S141">
        <f t="shared" ca="1" si="64"/>
        <v>289056.0211021094</v>
      </c>
      <c r="T141">
        <f t="shared" ca="1" si="65"/>
        <v>102290.73958855342</v>
      </c>
      <c r="U141">
        <f t="shared" ca="1" si="66"/>
        <v>186765.28151355596</v>
      </c>
      <c r="W141">
        <f t="shared" ca="1" si="67"/>
        <v>1</v>
      </c>
      <c r="AA141" s="1">
        <f ca="1">Table1[[#This Row],[Mortgage left]]/Table1[[#This Row],[Value of House]]</f>
        <v>6.9452495064247777E-2</v>
      </c>
      <c r="AB141">
        <f t="shared" ca="1" si="68"/>
        <v>1</v>
      </c>
      <c r="AE141">
        <f ca="1">IF(Table1[[#This Row],[Gender]]="male", 1, 0)</f>
        <v>1</v>
      </c>
      <c r="AF141">
        <f ca="1">IF(Table1[[#This Row],[Gender]]="female", 1, 0)</f>
        <v>0</v>
      </c>
      <c r="AK141" s="8">
        <f ca="1">IF(Table1[[#This Row],[Profession]]="Teaching", 1, 0)</f>
        <v>0</v>
      </c>
      <c r="AL141" s="9">
        <f ca="1">IF(Table1[[#This Row],[Profession]]="Health", 1, 0)</f>
        <v>1</v>
      </c>
      <c r="AM141" s="9">
        <f ca="1">IF(Table1[[#This Row],[Profession]]="Construction", 1, 0)</f>
        <v>0</v>
      </c>
      <c r="AN141" s="9">
        <f ca="1">IF(Table1[[#This Row],[Profession]]="IT", 1, 0)</f>
        <v>0</v>
      </c>
      <c r="AO141" s="9">
        <f ca="1">IF(Table1[[#This Row],[Profession]]="Agriculture", 1, 0)</f>
        <v>0</v>
      </c>
      <c r="AP141" s="10">
        <f ca="1">IF(Table1[[#This Row],[Profession]]="General Work", 1, 0)</f>
        <v>0</v>
      </c>
      <c r="AS141">
        <f ca="1">Table1[[#This Row],[Value of Cars]]/Table1[[#This Row],[Number of Cars ]]</f>
        <v>15516.635930907525</v>
      </c>
      <c r="AU141" s="8">
        <f ca="1">IF(Table1[[#This Row],[State]]="Karnataka", Table1[[#This Row],[Income]], 0)</f>
        <v>0</v>
      </c>
      <c r="AV141" s="9">
        <f ca="1">IF(Table1[[#This Row],[State]]="Gujarat", Table1[[#This Row],[Income]], 0)</f>
        <v>0</v>
      </c>
      <c r="AW141" s="9">
        <f ca="1">IF(Table1[[#This Row],[State]]="Andhra Pradesh", Table1[[#This Row],[Income]], 0)</f>
        <v>0</v>
      </c>
      <c r="AX141" s="9">
        <f ca="1">IF(Table1[[#This Row],[State]]="Telangana", Table1[[#This Row],[Income]], 0)</f>
        <v>0</v>
      </c>
      <c r="AY141" s="9">
        <f ca="1">IF(Table1[[#This Row],[State]]="Madhya Pradesh", Table1[[#This Row],[Income]], 0)</f>
        <v>0</v>
      </c>
      <c r="AZ141" s="9">
        <f ca="1">IF(Table1[[#This Row],[State]]="Maharashtra", Table1[[#This Row],[Income]], 0)</f>
        <v>0</v>
      </c>
      <c r="BA141" s="9">
        <f ca="1">IF(Table1[[#This Row],[State]]="Punjab", Table1[[#This Row],[Income]], 0)</f>
        <v>0</v>
      </c>
      <c r="BB141" s="9">
        <f ca="1">IF(Table1[[#This Row],[State]]="Kerala", Table1[[#This Row],[Income]], 0)</f>
        <v>0</v>
      </c>
      <c r="BC141" s="9">
        <f ca="1">IF(Table1[[#This Row],[State]]="Tamil Nadu", Table1[[#This Row],[Income]], 0)</f>
        <v>0</v>
      </c>
      <c r="BD141" s="9">
        <f ca="1">IF(Table1[[#This Row],[State]]="Rajasthan", Table1[[#This Row],[Income]], 0)</f>
        <v>0</v>
      </c>
      <c r="BE141" s="9">
        <f ca="1">IF(Table1[[#This Row],[State]]="Uttar Pradesh", Table1[[#This Row],[Income]], 0)</f>
        <v>0</v>
      </c>
      <c r="BF141" s="9">
        <f ca="1">IF(Table1[[#This Row],[State]]="Bihar", Table1[[#This Row],[Income]], 0)</f>
        <v>0</v>
      </c>
      <c r="BG141" s="9">
        <f ca="1">IF(Table1[[#This Row],[State]]="West Bengal", Table1[[#This Row],[Income]], 0)</f>
        <v>0</v>
      </c>
      <c r="BH141" s="10">
        <f ca="1">IF(Table1[[#This Row],[State]]="Goa", Table1[[#This Row],[Income]], 0)</f>
        <v>84757</v>
      </c>
      <c r="BJ141" s="8">
        <f ca="1">IF(Table1[[#This Row],[Profession]]="Health", Table1[[#This Row],[Income]], 0)</f>
        <v>84757</v>
      </c>
      <c r="BK141" s="9">
        <f ca="1">IF(Table1[[#This Row],[Profession]]="Construction", Table1[[#This Row],[Income]], 0)</f>
        <v>0</v>
      </c>
      <c r="BL141" s="9">
        <f ca="1">IF(Table1[[#This Row],[Profession]]="Teaching", Table1[[#This Row],[Income]], 0)</f>
        <v>0</v>
      </c>
      <c r="BM141" s="9">
        <f ca="1">IF(Table1[[#This Row],[Profession]]="IT", Table1[[#This Row],[Income]], 0)</f>
        <v>0</v>
      </c>
      <c r="BN141" s="9">
        <f ca="1">IF(Table1[[#This Row],[Profession]]="General Work", Table1[[#This Row],[Income]], 0)</f>
        <v>0</v>
      </c>
      <c r="BO141" s="10">
        <f ca="1">IF(Table1[[#This Row],[Profession]]="Agriculture", Table1[[#This Row],[Income]], 0)</f>
        <v>0</v>
      </c>
      <c r="BQ141" s="8">
        <f ca="1">IF(Table1[[#This Row],[Value of debts ]]&gt;Table1[[#This Row],[Income]], 1, 0)</f>
        <v>1</v>
      </c>
      <c r="BR141" s="10"/>
      <c r="BT141">
        <f ca="1">IF(Table1[[#This Row],[Net Worth of person]]&gt;$BU$4, Table1[[#This Row],[Age]], 0)</f>
        <v>38</v>
      </c>
    </row>
    <row r="142" spans="1:72" x14ac:dyDescent="0.3">
      <c r="A142">
        <f t="shared" ca="1" si="46"/>
        <v>2</v>
      </c>
      <c r="B142" t="str">
        <f t="shared" ca="1" si="47"/>
        <v>Female</v>
      </c>
      <c r="C142">
        <f t="shared" ca="1" si="48"/>
        <v>32</v>
      </c>
      <c r="D142">
        <f t="shared" ca="1" si="49"/>
        <v>6</v>
      </c>
      <c r="E142" t="str">
        <f t="shared" ca="1" si="50"/>
        <v>Agriculture</v>
      </c>
      <c r="F142">
        <f t="shared" ca="1" si="51"/>
        <v>2</v>
      </c>
      <c r="G142" t="str">
        <f t="shared" ca="1" si="52"/>
        <v>College</v>
      </c>
      <c r="H142">
        <f t="shared" ca="1" si="53"/>
        <v>1</v>
      </c>
      <c r="I142">
        <f t="shared" ca="1" si="54"/>
        <v>1</v>
      </c>
      <c r="J142">
        <f t="shared" ca="1" si="55"/>
        <v>64221</v>
      </c>
      <c r="K142">
        <f t="shared" ca="1" si="56"/>
        <v>4</v>
      </c>
      <c r="L142" t="str">
        <f t="shared" ca="1" si="57"/>
        <v>Telangana</v>
      </c>
      <c r="M142">
        <f t="shared" ca="1" si="58"/>
        <v>385326</v>
      </c>
      <c r="N142">
        <f t="shared" ca="1" si="59"/>
        <v>317756.87907182681</v>
      </c>
      <c r="O142">
        <f t="shared" ca="1" si="60"/>
        <v>10505.124962882814</v>
      </c>
      <c r="P142">
        <f t="shared" ca="1" si="61"/>
        <v>4224</v>
      </c>
      <c r="Q142">
        <f t="shared" ca="1" si="62"/>
        <v>29904.624344916891</v>
      </c>
      <c r="R142">
        <f t="shared" ca="1" si="63"/>
        <v>26460.511756833948</v>
      </c>
      <c r="S142">
        <f t="shared" ca="1" si="64"/>
        <v>422291.63671971677</v>
      </c>
      <c r="T142">
        <f t="shared" ca="1" si="65"/>
        <v>351885.50341674371</v>
      </c>
      <c r="U142">
        <f t="shared" ca="1" si="66"/>
        <v>70406.133302973059</v>
      </c>
      <c r="W142">
        <f t="shared" ca="1" si="67"/>
        <v>1</v>
      </c>
      <c r="AA142" s="1">
        <f ca="1">Table1[[#This Row],[Mortgage left]]/Table1[[#This Row],[Value of House]]</f>
        <v>0.82464427282827224</v>
      </c>
      <c r="AB142">
        <f t="shared" ca="1" si="68"/>
        <v>0</v>
      </c>
      <c r="AE142">
        <f ca="1">IF(Table1[[#This Row],[Gender]]="male", 1, 0)</f>
        <v>0</v>
      </c>
      <c r="AF142">
        <f ca="1">IF(Table1[[#This Row],[Gender]]="female", 1, 0)</f>
        <v>1</v>
      </c>
      <c r="AK142" s="8">
        <f ca="1">IF(Table1[[#This Row],[Profession]]="Teaching", 1, 0)</f>
        <v>0</v>
      </c>
      <c r="AL142" s="9">
        <f ca="1">IF(Table1[[#This Row],[Profession]]="Health", 1, 0)</f>
        <v>0</v>
      </c>
      <c r="AM142" s="9">
        <f ca="1">IF(Table1[[#This Row],[Profession]]="Construction", 1, 0)</f>
        <v>0</v>
      </c>
      <c r="AN142" s="9">
        <f ca="1">IF(Table1[[#This Row],[Profession]]="IT", 1, 0)</f>
        <v>0</v>
      </c>
      <c r="AO142" s="9">
        <f ca="1">IF(Table1[[#This Row],[Profession]]="Agriculture", 1, 0)</f>
        <v>1</v>
      </c>
      <c r="AP142" s="10">
        <f ca="1">IF(Table1[[#This Row],[Profession]]="General Work", 1, 0)</f>
        <v>0</v>
      </c>
      <c r="AS142">
        <f ca="1">Table1[[#This Row],[Value of Cars]]/Table1[[#This Row],[Number of Cars ]]</f>
        <v>10505.124962882814</v>
      </c>
      <c r="AU142" s="8">
        <f ca="1">IF(Table1[[#This Row],[State]]="Karnataka", Table1[[#This Row],[Income]], 0)</f>
        <v>0</v>
      </c>
      <c r="AV142" s="9">
        <f ca="1">IF(Table1[[#This Row],[State]]="Gujarat", Table1[[#This Row],[Income]], 0)</f>
        <v>0</v>
      </c>
      <c r="AW142" s="9">
        <f ca="1">IF(Table1[[#This Row],[State]]="Andhra Pradesh", Table1[[#This Row],[Income]], 0)</f>
        <v>0</v>
      </c>
      <c r="AX142" s="9">
        <f ca="1">IF(Table1[[#This Row],[State]]="Telangana", Table1[[#This Row],[Income]], 0)</f>
        <v>64221</v>
      </c>
      <c r="AY142" s="9">
        <f ca="1">IF(Table1[[#This Row],[State]]="Madhya Pradesh", Table1[[#This Row],[Income]], 0)</f>
        <v>0</v>
      </c>
      <c r="AZ142" s="9">
        <f ca="1">IF(Table1[[#This Row],[State]]="Maharashtra", Table1[[#This Row],[Income]], 0)</f>
        <v>0</v>
      </c>
      <c r="BA142" s="9">
        <f ca="1">IF(Table1[[#This Row],[State]]="Punjab", Table1[[#This Row],[Income]], 0)</f>
        <v>0</v>
      </c>
      <c r="BB142" s="9">
        <f ca="1">IF(Table1[[#This Row],[State]]="Kerala", Table1[[#This Row],[Income]], 0)</f>
        <v>0</v>
      </c>
      <c r="BC142" s="9">
        <f ca="1">IF(Table1[[#This Row],[State]]="Tamil Nadu", Table1[[#This Row],[Income]], 0)</f>
        <v>0</v>
      </c>
      <c r="BD142" s="9">
        <f ca="1">IF(Table1[[#This Row],[State]]="Rajasthan", Table1[[#This Row],[Income]], 0)</f>
        <v>0</v>
      </c>
      <c r="BE142" s="9">
        <f ca="1">IF(Table1[[#This Row],[State]]="Uttar Pradesh", Table1[[#This Row],[Income]], 0)</f>
        <v>0</v>
      </c>
      <c r="BF142" s="9">
        <f ca="1">IF(Table1[[#This Row],[State]]="Bihar", Table1[[#This Row],[Income]], 0)</f>
        <v>0</v>
      </c>
      <c r="BG142" s="9">
        <f ca="1">IF(Table1[[#This Row],[State]]="West Bengal", Table1[[#This Row],[Income]], 0)</f>
        <v>0</v>
      </c>
      <c r="BH142" s="10">
        <f ca="1">IF(Table1[[#This Row],[State]]="Goa", Table1[[#This Row],[Income]], 0)</f>
        <v>0</v>
      </c>
      <c r="BJ142" s="8">
        <f ca="1">IF(Table1[[#This Row],[Profession]]="Health", Table1[[#This Row],[Income]], 0)</f>
        <v>0</v>
      </c>
      <c r="BK142" s="9">
        <f ca="1">IF(Table1[[#This Row],[Profession]]="Construction", Table1[[#This Row],[Income]], 0)</f>
        <v>0</v>
      </c>
      <c r="BL142" s="9">
        <f ca="1">IF(Table1[[#This Row],[Profession]]="Teaching", Table1[[#This Row],[Income]], 0)</f>
        <v>0</v>
      </c>
      <c r="BM142" s="9">
        <f ca="1">IF(Table1[[#This Row],[Profession]]="IT", Table1[[#This Row],[Income]], 0)</f>
        <v>0</v>
      </c>
      <c r="BN142" s="9">
        <f ca="1">IF(Table1[[#This Row],[Profession]]="General Work", Table1[[#This Row],[Income]], 0)</f>
        <v>0</v>
      </c>
      <c r="BO142" s="10">
        <f ca="1">IF(Table1[[#This Row],[Profession]]="Agriculture", Table1[[#This Row],[Income]], 0)</f>
        <v>64221</v>
      </c>
      <c r="BQ142" s="8">
        <f ca="1">IF(Table1[[#This Row],[Value of debts ]]&gt;Table1[[#This Row],[Income]], 1, 0)</f>
        <v>1</v>
      </c>
      <c r="BR142" s="10"/>
      <c r="BT142">
        <f ca="1">IF(Table1[[#This Row],[Net Worth of person]]&gt;$BU$4, Table1[[#This Row],[Age]], 0)</f>
        <v>0</v>
      </c>
    </row>
    <row r="143" spans="1:72" x14ac:dyDescent="0.3">
      <c r="A143">
        <f t="shared" ca="1" si="46"/>
        <v>1</v>
      </c>
      <c r="B143" t="str">
        <f t="shared" ca="1" si="47"/>
        <v>Male</v>
      </c>
      <c r="C143">
        <f t="shared" ca="1" si="48"/>
        <v>44</v>
      </c>
      <c r="D143">
        <f t="shared" ca="1" si="49"/>
        <v>5</v>
      </c>
      <c r="E143" t="str">
        <f t="shared" ca="1" si="50"/>
        <v>General Work</v>
      </c>
      <c r="F143">
        <f t="shared" ca="1" si="51"/>
        <v>4</v>
      </c>
      <c r="G143" t="str">
        <f t="shared" ca="1" si="52"/>
        <v>Technical</v>
      </c>
      <c r="H143">
        <f t="shared" ca="1" si="53"/>
        <v>1</v>
      </c>
      <c r="I143">
        <f t="shared" ca="1" si="54"/>
        <v>1</v>
      </c>
      <c r="J143">
        <f t="shared" ca="1" si="55"/>
        <v>28561</v>
      </c>
      <c r="K143">
        <f t="shared" ca="1" si="56"/>
        <v>7</v>
      </c>
      <c r="L143" t="str">
        <f t="shared" ca="1" si="57"/>
        <v>Punjab</v>
      </c>
      <c r="M143">
        <f t="shared" ca="1" si="58"/>
        <v>114244</v>
      </c>
      <c r="N143">
        <f t="shared" ca="1" si="59"/>
        <v>68628.688369849042</v>
      </c>
      <c r="O143">
        <f t="shared" ca="1" si="60"/>
        <v>444.33510754049473</v>
      </c>
      <c r="P143">
        <f t="shared" ca="1" si="61"/>
        <v>33</v>
      </c>
      <c r="Q143">
        <f t="shared" ca="1" si="62"/>
        <v>402.66897699915069</v>
      </c>
      <c r="R143">
        <f t="shared" ca="1" si="63"/>
        <v>17503.281333562416</v>
      </c>
      <c r="S143">
        <f t="shared" ca="1" si="64"/>
        <v>132191.6164411029</v>
      </c>
      <c r="T143">
        <f t="shared" ca="1" si="65"/>
        <v>69064.357346848192</v>
      </c>
      <c r="U143">
        <f t="shared" ca="1" si="66"/>
        <v>63127.25909425471</v>
      </c>
      <c r="W143">
        <f t="shared" ca="1" si="67"/>
        <v>1</v>
      </c>
      <c r="AA143" s="1">
        <f ca="1">Table1[[#This Row],[Mortgage left]]/Table1[[#This Row],[Value of House]]</f>
        <v>0.60072028614062045</v>
      </c>
      <c r="AB143">
        <f t="shared" ca="1" si="68"/>
        <v>0</v>
      </c>
      <c r="AE143">
        <f ca="1">IF(Table1[[#This Row],[Gender]]="male", 1, 0)</f>
        <v>1</v>
      </c>
      <c r="AF143">
        <f ca="1">IF(Table1[[#This Row],[Gender]]="female", 1, 0)</f>
        <v>0</v>
      </c>
      <c r="AK143" s="8">
        <f ca="1">IF(Table1[[#This Row],[Profession]]="Teaching", 1, 0)</f>
        <v>0</v>
      </c>
      <c r="AL143" s="9">
        <f ca="1">IF(Table1[[#This Row],[Profession]]="Health", 1, 0)</f>
        <v>0</v>
      </c>
      <c r="AM143" s="9">
        <f ca="1">IF(Table1[[#This Row],[Profession]]="Construction", 1, 0)</f>
        <v>0</v>
      </c>
      <c r="AN143" s="9">
        <f ca="1">IF(Table1[[#This Row],[Profession]]="IT", 1, 0)</f>
        <v>0</v>
      </c>
      <c r="AO143" s="9">
        <f ca="1">IF(Table1[[#This Row],[Profession]]="Agriculture", 1, 0)</f>
        <v>0</v>
      </c>
      <c r="AP143" s="10">
        <f ca="1">IF(Table1[[#This Row],[Profession]]="General Work", 1, 0)</f>
        <v>1</v>
      </c>
      <c r="AS143">
        <f ca="1">Table1[[#This Row],[Value of Cars]]/Table1[[#This Row],[Number of Cars ]]</f>
        <v>444.33510754049473</v>
      </c>
      <c r="AU143" s="8">
        <f ca="1">IF(Table1[[#This Row],[State]]="Karnataka", Table1[[#This Row],[Income]], 0)</f>
        <v>0</v>
      </c>
      <c r="AV143" s="9">
        <f ca="1">IF(Table1[[#This Row],[State]]="Gujarat", Table1[[#This Row],[Income]], 0)</f>
        <v>0</v>
      </c>
      <c r="AW143" s="9">
        <f ca="1">IF(Table1[[#This Row],[State]]="Andhra Pradesh", Table1[[#This Row],[Income]], 0)</f>
        <v>0</v>
      </c>
      <c r="AX143" s="9">
        <f ca="1">IF(Table1[[#This Row],[State]]="Telangana", Table1[[#This Row],[Income]], 0)</f>
        <v>0</v>
      </c>
      <c r="AY143" s="9">
        <f ca="1">IF(Table1[[#This Row],[State]]="Madhya Pradesh", Table1[[#This Row],[Income]], 0)</f>
        <v>0</v>
      </c>
      <c r="AZ143" s="9">
        <f ca="1">IF(Table1[[#This Row],[State]]="Maharashtra", Table1[[#This Row],[Income]], 0)</f>
        <v>0</v>
      </c>
      <c r="BA143" s="9">
        <f ca="1">IF(Table1[[#This Row],[State]]="Punjab", Table1[[#This Row],[Income]], 0)</f>
        <v>28561</v>
      </c>
      <c r="BB143" s="9">
        <f ca="1">IF(Table1[[#This Row],[State]]="Kerala", Table1[[#This Row],[Income]], 0)</f>
        <v>0</v>
      </c>
      <c r="BC143" s="9">
        <f ca="1">IF(Table1[[#This Row],[State]]="Tamil Nadu", Table1[[#This Row],[Income]], 0)</f>
        <v>0</v>
      </c>
      <c r="BD143" s="9">
        <f ca="1">IF(Table1[[#This Row],[State]]="Rajasthan", Table1[[#This Row],[Income]], 0)</f>
        <v>0</v>
      </c>
      <c r="BE143" s="9">
        <f ca="1">IF(Table1[[#This Row],[State]]="Uttar Pradesh", Table1[[#This Row],[Income]], 0)</f>
        <v>0</v>
      </c>
      <c r="BF143" s="9">
        <f ca="1">IF(Table1[[#This Row],[State]]="Bihar", Table1[[#This Row],[Income]], 0)</f>
        <v>0</v>
      </c>
      <c r="BG143" s="9">
        <f ca="1">IF(Table1[[#This Row],[State]]="West Bengal", Table1[[#This Row],[Income]], 0)</f>
        <v>0</v>
      </c>
      <c r="BH143" s="10">
        <f ca="1">IF(Table1[[#This Row],[State]]="Goa", Table1[[#This Row],[Income]], 0)</f>
        <v>0</v>
      </c>
      <c r="BJ143" s="8">
        <f ca="1">IF(Table1[[#This Row],[Profession]]="Health", Table1[[#This Row],[Income]], 0)</f>
        <v>0</v>
      </c>
      <c r="BK143" s="9">
        <f ca="1">IF(Table1[[#This Row],[Profession]]="Construction", Table1[[#This Row],[Income]], 0)</f>
        <v>0</v>
      </c>
      <c r="BL143" s="9">
        <f ca="1">IF(Table1[[#This Row],[Profession]]="Teaching", Table1[[#This Row],[Income]], 0)</f>
        <v>0</v>
      </c>
      <c r="BM143" s="9">
        <f ca="1">IF(Table1[[#This Row],[Profession]]="IT", Table1[[#This Row],[Income]], 0)</f>
        <v>0</v>
      </c>
      <c r="BN143" s="9">
        <f ca="1">IF(Table1[[#This Row],[Profession]]="General Work", Table1[[#This Row],[Income]], 0)</f>
        <v>28561</v>
      </c>
      <c r="BO143" s="10">
        <f ca="1">IF(Table1[[#This Row],[Profession]]="Agriculture", Table1[[#This Row],[Income]], 0)</f>
        <v>0</v>
      </c>
      <c r="BQ143" s="8">
        <f ca="1">IF(Table1[[#This Row],[Value of debts ]]&gt;Table1[[#This Row],[Income]], 1, 0)</f>
        <v>1</v>
      </c>
      <c r="BR143" s="10"/>
      <c r="BT143">
        <f ca="1">IF(Table1[[#This Row],[Net Worth of person]]&gt;$BU$4, Table1[[#This Row],[Age]], 0)</f>
        <v>0</v>
      </c>
    </row>
    <row r="144" spans="1:72" x14ac:dyDescent="0.3">
      <c r="A144">
        <f t="shared" ca="1" si="46"/>
        <v>2</v>
      </c>
      <c r="B144" t="str">
        <f t="shared" ca="1" si="47"/>
        <v>Female</v>
      </c>
      <c r="C144">
        <f t="shared" ca="1" si="48"/>
        <v>27</v>
      </c>
      <c r="D144">
        <f t="shared" ca="1" si="49"/>
        <v>1</v>
      </c>
      <c r="E144" t="str">
        <f t="shared" ca="1" si="50"/>
        <v>Health</v>
      </c>
      <c r="F144">
        <f t="shared" ca="1" si="51"/>
        <v>4</v>
      </c>
      <c r="G144" t="str">
        <f t="shared" ca="1" si="52"/>
        <v>Technical</v>
      </c>
      <c r="H144">
        <f t="shared" ca="1" si="53"/>
        <v>2</v>
      </c>
      <c r="I144">
        <f t="shared" ca="1" si="54"/>
        <v>2</v>
      </c>
      <c r="J144">
        <f t="shared" ca="1" si="55"/>
        <v>32399</v>
      </c>
      <c r="K144">
        <f t="shared" ca="1" si="56"/>
        <v>9</v>
      </c>
      <c r="L144" t="str">
        <f t="shared" ca="1" si="57"/>
        <v>Tamil Nadu</v>
      </c>
      <c r="M144">
        <f t="shared" ca="1" si="58"/>
        <v>161995</v>
      </c>
      <c r="N144">
        <f t="shared" ca="1" si="59"/>
        <v>153300.57951231694</v>
      </c>
      <c r="O144">
        <f t="shared" ca="1" si="60"/>
        <v>27592.711830856235</v>
      </c>
      <c r="P144">
        <f t="shared" ca="1" si="61"/>
        <v>1683</v>
      </c>
      <c r="Q144">
        <f t="shared" ca="1" si="62"/>
        <v>12800.070228704031</v>
      </c>
      <c r="R144">
        <f t="shared" ca="1" si="63"/>
        <v>39959.349464247935</v>
      </c>
      <c r="S144">
        <f t="shared" ca="1" si="64"/>
        <v>229547.06129510415</v>
      </c>
      <c r="T144">
        <f t="shared" ca="1" si="65"/>
        <v>167783.64974102096</v>
      </c>
      <c r="U144">
        <f t="shared" ca="1" si="66"/>
        <v>61763.411554083199</v>
      </c>
      <c r="W144">
        <f t="shared" ca="1" si="67"/>
        <v>1</v>
      </c>
      <c r="AA144" s="1">
        <f ca="1">Table1[[#This Row],[Mortgage left]]/Table1[[#This Row],[Value of House]]</f>
        <v>0.94632908122051262</v>
      </c>
      <c r="AB144">
        <f t="shared" ca="1" si="68"/>
        <v>0</v>
      </c>
      <c r="AE144">
        <f ca="1">IF(Table1[[#This Row],[Gender]]="male", 1, 0)</f>
        <v>0</v>
      </c>
      <c r="AF144">
        <f ca="1">IF(Table1[[#This Row],[Gender]]="female", 1, 0)</f>
        <v>1</v>
      </c>
      <c r="AK144" s="8">
        <f ca="1">IF(Table1[[#This Row],[Profession]]="Teaching", 1, 0)</f>
        <v>0</v>
      </c>
      <c r="AL144" s="9">
        <f ca="1">IF(Table1[[#This Row],[Profession]]="Health", 1, 0)</f>
        <v>1</v>
      </c>
      <c r="AM144" s="9">
        <f ca="1">IF(Table1[[#This Row],[Profession]]="Construction", 1, 0)</f>
        <v>0</v>
      </c>
      <c r="AN144" s="9">
        <f ca="1">IF(Table1[[#This Row],[Profession]]="IT", 1, 0)</f>
        <v>0</v>
      </c>
      <c r="AO144" s="9">
        <f ca="1">IF(Table1[[#This Row],[Profession]]="Agriculture", 1, 0)</f>
        <v>0</v>
      </c>
      <c r="AP144" s="10">
        <f ca="1">IF(Table1[[#This Row],[Profession]]="General Work", 1, 0)</f>
        <v>0</v>
      </c>
      <c r="AS144">
        <f ca="1">Table1[[#This Row],[Value of Cars]]/Table1[[#This Row],[Number of Cars ]]</f>
        <v>13796.355915428117</v>
      </c>
      <c r="AU144" s="8">
        <f ca="1">IF(Table1[[#This Row],[State]]="Karnataka", Table1[[#This Row],[Income]], 0)</f>
        <v>0</v>
      </c>
      <c r="AV144" s="9">
        <f ca="1">IF(Table1[[#This Row],[State]]="Gujarat", Table1[[#This Row],[Income]], 0)</f>
        <v>0</v>
      </c>
      <c r="AW144" s="9">
        <f ca="1">IF(Table1[[#This Row],[State]]="Andhra Pradesh", Table1[[#This Row],[Income]], 0)</f>
        <v>0</v>
      </c>
      <c r="AX144" s="9">
        <f ca="1">IF(Table1[[#This Row],[State]]="Telangana", Table1[[#This Row],[Income]], 0)</f>
        <v>0</v>
      </c>
      <c r="AY144" s="9">
        <f ca="1">IF(Table1[[#This Row],[State]]="Madhya Pradesh", Table1[[#This Row],[Income]], 0)</f>
        <v>0</v>
      </c>
      <c r="AZ144" s="9">
        <f ca="1">IF(Table1[[#This Row],[State]]="Maharashtra", Table1[[#This Row],[Income]], 0)</f>
        <v>0</v>
      </c>
      <c r="BA144" s="9">
        <f ca="1">IF(Table1[[#This Row],[State]]="Punjab", Table1[[#This Row],[Income]], 0)</f>
        <v>0</v>
      </c>
      <c r="BB144" s="9">
        <f ca="1">IF(Table1[[#This Row],[State]]="Kerala", Table1[[#This Row],[Income]], 0)</f>
        <v>0</v>
      </c>
      <c r="BC144" s="9">
        <f ca="1">IF(Table1[[#This Row],[State]]="Tamil Nadu", Table1[[#This Row],[Income]], 0)</f>
        <v>32399</v>
      </c>
      <c r="BD144" s="9">
        <f ca="1">IF(Table1[[#This Row],[State]]="Rajasthan", Table1[[#This Row],[Income]], 0)</f>
        <v>0</v>
      </c>
      <c r="BE144" s="9">
        <f ca="1">IF(Table1[[#This Row],[State]]="Uttar Pradesh", Table1[[#This Row],[Income]], 0)</f>
        <v>0</v>
      </c>
      <c r="BF144" s="9">
        <f ca="1">IF(Table1[[#This Row],[State]]="Bihar", Table1[[#This Row],[Income]], 0)</f>
        <v>0</v>
      </c>
      <c r="BG144" s="9">
        <f ca="1">IF(Table1[[#This Row],[State]]="West Bengal", Table1[[#This Row],[Income]], 0)</f>
        <v>0</v>
      </c>
      <c r="BH144" s="10">
        <f ca="1">IF(Table1[[#This Row],[State]]="Goa", Table1[[#This Row],[Income]], 0)</f>
        <v>0</v>
      </c>
      <c r="BJ144" s="8">
        <f ca="1">IF(Table1[[#This Row],[Profession]]="Health", Table1[[#This Row],[Income]], 0)</f>
        <v>32399</v>
      </c>
      <c r="BK144" s="9">
        <f ca="1">IF(Table1[[#This Row],[Profession]]="Construction", Table1[[#This Row],[Income]], 0)</f>
        <v>0</v>
      </c>
      <c r="BL144" s="9">
        <f ca="1">IF(Table1[[#This Row],[Profession]]="Teaching", Table1[[#This Row],[Income]], 0)</f>
        <v>0</v>
      </c>
      <c r="BM144" s="9">
        <f ca="1">IF(Table1[[#This Row],[Profession]]="IT", Table1[[#This Row],[Income]], 0)</f>
        <v>0</v>
      </c>
      <c r="BN144" s="9">
        <f ca="1">IF(Table1[[#This Row],[Profession]]="General Work", Table1[[#This Row],[Income]], 0)</f>
        <v>0</v>
      </c>
      <c r="BO144" s="10">
        <f ca="1">IF(Table1[[#This Row],[Profession]]="Agriculture", Table1[[#This Row],[Income]], 0)</f>
        <v>0</v>
      </c>
      <c r="BQ144" s="8">
        <f ca="1">IF(Table1[[#This Row],[Value of debts ]]&gt;Table1[[#This Row],[Income]], 1, 0)</f>
        <v>1</v>
      </c>
      <c r="BR144" s="10"/>
      <c r="BT144">
        <f ca="1">IF(Table1[[#This Row],[Net Worth of person]]&gt;$BU$4, Table1[[#This Row],[Age]], 0)</f>
        <v>0</v>
      </c>
    </row>
    <row r="145" spans="1:72" x14ac:dyDescent="0.3">
      <c r="A145">
        <f t="shared" ca="1" si="46"/>
        <v>1</v>
      </c>
      <c r="B145" t="str">
        <f t="shared" ca="1" si="47"/>
        <v>Male</v>
      </c>
      <c r="C145">
        <f t="shared" ca="1" si="48"/>
        <v>27</v>
      </c>
      <c r="D145">
        <f t="shared" ca="1" si="49"/>
        <v>5</v>
      </c>
      <c r="E145" t="str">
        <f t="shared" ca="1" si="50"/>
        <v>General Work</v>
      </c>
      <c r="F145">
        <f t="shared" ca="1" si="51"/>
        <v>1</v>
      </c>
      <c r="G145" t="str">
        <f t="shared" ca="1" si="52"/>
        <v>High School</v>
      </c>
      <c r="H145">
        <f t="shared" ca="1" si="53"/>
        <v>1</v>
      </c>
      <c r="I145">
        <f t="shared" ca="1" si="54"/>
        <v>3</v>
      </c>
      <c r="J145">
        <f t="shared" ca="1" si="55"/>
        <v>76709</v>
      </c>
      <c r="K145">
        <f t="shared" ca="1" si="56"/>
        <v>3</v>
      </c>
      <c r="L145" t="str">
        <f t="shared" ca="1" si="57"/>
        <v>Andhra Pradesh</v>
      </c>
      <c r="M145">
        <f t="shared" ca="1" si="58"/>
        <v>460254</v>
      </c>
      <c r="N145">
        <f t="shared" ca="1" si="59"/>
        <v>49117.415669821166</v>
      </c>
      <c r="O145">
        <f t="shared" ca="1" si="60"/>
        <v>143199.72638394227</v>
      </c>
      <c r="P145">
        <f t="shared" ca="1" si="61"/>
        <v>103579</v>
      </c>
      <c r="Q145">
        <f t="shared" ca="1" si="62"/>
        <v>53428.370955452825</v>
      </c>
      <c r="R145">
        <f t="shared" ca="1" si="63"/>
        <v>37946.557823383482</v>
      </c>
      <c r="S145">
        <f t="shared" ca="1" si="64"/>
        <v>641400.28420732578</v>
      </c>
      <c r="T145">
        <f t="shared" ca="1" si="65"/>
        <v>206124.78662527399</v>
      </c>
      <c r="U145">
        <f t="shared" ca="1" si="66"/>
        <v>435275.49758205179</v>
      </c>
      <c r="W145">
        <f t="shared" ca="1" si="67"/>
        <v>1</v>
      </c>
      <c r="AA145" s="1">
        <f ca="1">Table1[[#This Row],[Mortgage left]]/Table1[[#This Row],[Value of House]]</f>
        <v>0.10671806365576653</v>
      </c>
      <c r="AB145">
        <f t="shared" ca="1" si="68"/>
        <v>1</v>
      </c>
      <c r="AE145">
        <f ca="1">IF(Table1[[#This Row],[Gender]]="male", 1, 0)</f>
        <v>1</v>
      </c>
      <c r="AF145">
        <f ca="1">IF(Table1[[#This Row],[Gender]]="female", 1, 0)</f>
        <v>0</v>
      </c>
      <c r="AK145" s="8">
        <f ca="1">IF(Table1[[#This Row],[Profession]]="Teaching", 1, 0)</f>
        <v>0</v>
      </c>
      <c r="AL145" s="9">
        <f ca="1">IF(Table1[[#This Row],[Profession]]="Health", 1, 0)</f>
        <v>0</v>
      </c>
      <c r="AM145" s="9">
        <f ca="1">IF(Table1[[#This Row],[Profession]]="Construction", 1, 0)</f>
        <v>0</v>
      </c>
      <c r="AN145" s="9">
        <f ca="1">IF(Table1[[#This Row],[Profession]]="IT", 1, 0)</f>
        <v>0</v>
      </c>
      <c r="AO145" s="9">
        <f ca="1">IF(Table1[[#This Row],[Profession]]="Agriculture", 1, 0)</f>
        <v>0</v>
      </c>
      <c r="AP145" s="10">
        <f ca="1">IF(Table1[[#This Row],[Profession]]="General Work", 1, 0)</f>
        <v>1</v>
      </c>
      <c r="AS145">
        <f ca="1">Table1[[#This Row],[Value of Cars]]/Table1[[#This Row],[Number of Cars ]]</f>
        <v>47733.242127980753</v>
      </c>
      <c r="AU145" s="8">
        <f ca="1">IF(Table1[[#This Row],[State]]="Karnataka", Table1[[#This Row],[Income]], 0)</f>
        <v>0</v>
      </c>
      <c r="AV145" s="9">
        <f ca="1">IF(Table1[[#This Row],[State]]="Gujarat", Table1[[#This Row],[Income]], 0)</f>
        <v>0</v>
      </c>
      <c r="AW145" s="9">
        <f ca="1">IF(Table1[[#This Row],[State]]="Andhra Pradesh", Table1[[#This Row],[Income]], 0)</f>
        <v>76709</v>
      </c>
      <c r="AX145" s="9">
        <f ca="1">IF(Table1[[#This Row],[State]]="Telangana", Table1[[#This Row],[Income]], 0)</f>
        <v>0</v>
      </c>
      <c r="AY145" s="9">
        <f ca="1">IF(Table1[[#This Row],[State]]="Madhya Pradesh", Table1[[#This Row],[Income]], 0)</f>
        <v>0</v>
      </c>
      <c r="AZ145" s="9">
        <f ca="1">IF(Table1[[#This Row],[State]]="Maharashtra", Table1[[#This Row],[Income]], 0)</f>
        <v>0</v>
      </c>
      <c r="BA145" s="9">
        <f ca="1">IF(Table1[[#This Row],[State]]="Punjab", Table1[[#This Row],[Income]], 0)</f>
        <v>0</v>
      </c>
      <c r="BB145" s="9">
        <f ca="1">IF(Table1[[#This Row],[State]]="Kerala", Table1[[#This Row],[Income]], 0)</f>
        <v>0</v>
      </c>
      <c r="BC145" s="9">
        <f ca="1">IF(Table1[[#This Row],[State]]="Tamil Nadu", Table1[[#This Row],[Income]], 0)</f>
        <v>0</v>
      </c>
      <c r="BD145" s="9">
        <f ca="1">IF(Table1[[#This Row],[State]]="Rajasthan", Table1[[#This Row],[Income]], 0)</f>
        <v>0</v>
      </c>
      <c r="BE145" s="9">
        <f ca="1">IF(Table1[[#This Row],[State]]="Uttar Pradesh", Table1[[#This Row],[Income]], 0)</f>
        <v>0</v>
      </c>
      <c r="BF145" s="9">
        <f ca="1">IF(Table1[[#This Row],[State]]="Bihar", Table1[[#This Row],[Income]], 0)</f>
        <v>0</v>
      </c>
      <c r="BG145" s="9">
        <f ca="1">IF(Table1[[#This Row],[State]]="West Bengal", Table1[[#This Row],[Income]], 0)</f>
        <v>0</v>
      </c>
      <c r="BH145" s="10">
        <f ca="1">IF(Table1[[#This Row],[State]]="Goa", Table1[[#This Row],[Income]], 0)</f>
        <v>0</v>
      </c>
      <c r="BJ145" s="8">
        <f ca="1">IF(Table1[[#This Row],[Profession]]="Health", Table1[[#This Row],[Income]], 0)</f>
        <v>0</v>
      </c>
      <c r="BK145" s="9">
        <f ca="1">IF(Table1[[#This Row],[Profession]]="Construction", Table1[[#This Row],[Income]], 0)</f>
        <v>0</v>
      </c>
      <c r="BL145" s="9">
        <f ca="1">IF(Table1[[#This Row],[Profession]]="Teaching", Table1[[#This Row],[Income]], 0)</f>
        <v>0</v>
      </c>
      <c r="BM145" s="9">
        <f ca="1">IF(Table1[[#This Row],[Profession]]="IT", Table1[[#This Row],[Income]], 0)</f>
        <v>0</v>
      </c>
      <c r="BN145" s="9">
        <f ca="1">IF(Table1[[#This Row],[Profession]]="General Work", Table1[[#This Row],[Income]], 0)</f>
        <v>76709</v>
      </c>
      <c r="BO145" s="10">
        <f ca="1">IF(Table1[[#This Row],[Profession]]="Agriculture", Table1[[#This Row],[Income]], 0)</f>
        <v>0</v>
      </c>
      <c r="BQ145" s="8">
        <f ca="1">IF(Table1[[#This Row],[Value of debts ]]&gt;Table1[[#This Row],[Income]], 1, 0)</f>
        <v>1</v>
      </c>
      <c r="BR145" s="10"/>
      <c r="BT145">
        <f ca="1">IF(Table1[[#This Row],[Net Worth of person]]&gt;$BU$4, Table1[[#This Row],[Age]], 0)</f>
        <v>27</v>
      </c>
    </row>
    <row r="146" spans="1:72" x14ac:dyDescent="0.3">
      <c r="A146">
        <f t="shared" ca="1" si="46"/>
        <v>1</v>
      </c>
      <c r="B146" t="str">
        <f t="shared" ca="1" si="47"/>
        <v>Male</v>
      </c>
      <c r="C146">
        <f t="shared" ca="1" si="48"/>
        <v>44</v>
      </c>
      <c r="D146">
        <f t="shared" ca="1" si="49"/>
        <v>2</v>
      </c>
      <c r="E146" t="str">
        <f t="shared" ca="1" si="50"/>
        <v>Construction</v>
      </c>
      <c r="F146">
        <f t="shared" ca="1" si="51"/>
        <v>2</v>
      </c>
      <c r="G146" t="str">
        <f t="shared" ca="1" si="52"/>
        <v>College</v>
      </c>
      <c r="H146">
        <f t="shared" ca="1" si="53"/>
        <v>2</v>
      </c>
      <c r="I146">
        <f t="shared" ca="1" si="54"/>
        <v>3</v>
      </c>
      <c r="J146">
        <f t="shared" ca="1" si="55"/>
        <v>59672</v>
      </c>
      <c r="K146">
        <f t="shared" ca="1" si="56"/>
        <v>13</v>
      </c>
      <c r="L146" t="str">
        <f t="shared" ca="1" si="57"/>
        <v>West Bengal</v>
      </c>
      <c r="M146">
        <f t="shared" ca="1" si="58"/>
        <v>238688</v>
      </c>
      <c r="N146">
        <f t="shared" ca="1" si="59"/>
        <v>210177.41671713107</v>
      </c>
      <c r="O146">
        <f t="shared" ca="1" si="60"/>
        <v>174756.25551361634</v>
      </c>
      <c r="P146">
        <f t="shared" ca="1" si="61"/>
        <v>31076</v>
      </c>
      <c r="Q146">
        <f t="shared" ca="1" si="62"/>
        <v>107030.1954350829</v>
      </c>
      <c r="R146">
        <f t="shared" ca="1" si="63"/>
        <v>70004.80284209321</v>
      </c>
      <c r="S146">
        <f t="shared" ca="1" si="64"/>
        <v>483449.0583557096</v>
      </c>
      <c r="T146">
        <f t="shared" ca="1" si="65"/>
        <v>348283.61215221399</v>
      </c>
      <c r="U146">
        <f t="shared" ca="1" si="66"/>
        <v>135165.44620349561</v>
      </c>
      <c r="W146">
        <f t="shared" ca="1" si="67"/>
        <v>1</v>
      </c>
      <c r="AA146" s="1">
        <f ca="1">Table1[[#This Row],[Mortgage left]]/Table1[[#This Row],[Value of House]]</f>
        <v>0.8805529256482566</v>
      </c>
      <c r="AB146">
        <f t="shared" ca="1" si="68"/>
        <v>0</v>
      </c>
      <c r="AE146">
        <f ca="1">IF(Table1[[#This Row],[Gender]]="male", 1, 0)</f>
        <v>1</v>
      </c>
      <c r="AF146">
        <f ca="1">IF(Table1[[#This Row],[Gender]]="female", 1, 0)</f>
        <v>0</v>
      </c>
      <c r="AK146" s="8">
        <f ca="1">IF(Table1[[#This Row],[Profession]]="Teaching", 1, 0)</f>
        <v>0</v>
      </c>
      <c r="AL146" s="9">
        <f ca="1">IF(Table1[[#This Row],[Profession]]="Health", 1, 0)</f>
        <v>0</v>
      </c>
      <c r="AM146" s="9">
        <f ca="1">IF(Table1[[#This Row],[Profession]]="Construction", 1, 0)</f>
        <v>1</v>
      </c>
      <c r="AN146" s="9">
        <f ca="1">IF(Table1[[#This Row],[Profession]]="IT", 1, 0)</f>
        <v>0</v>
      </c>
      <c r="AO146" s="9">
        <f ca="1">IF(Table1[[#This Row],[Profession]]="Agriculture", 1, 0)</f>
        <v>0</v>
      </c>
      <c r="AP146" s="10">
        <f ca="1">IF(Table1[[#This Row],[Profession]]="General Work", 1, 0)</f>
        <v>0</v>
      </c>
      <c r="AS146">
        <f ca="1">Table1[[#This Row],[Value of Cars]]/Table1[[#This Row],[Number of Cars ]]</f>
        <v>58252.08517120545</v>
      </c>
      <c r="AU146" s="8">
        <f ca="1">IF(Table1[[#This Row],[State]]="Karnataka", Table1[[#This Row],[Income]], 0)</f>
        <v>0</v>
      </c>
      <c r="AV146" s="9">
        <f ca="1">IF(Table1[[#This Row],[State]]="Gujarat", Table1[[#This Row],[Income]], 0)</f>
        <v>0</v>
      </c>
      <c r="AW146" s="9">
        <f ca="1">IF(Table1[[#This Row],[State]]="Andhra Pradesh", Table1[[#This Row],[Income]], 0)</f>
        <v>0</v>
      </c>
      <c r="AX146" s="9">
        <f ca="1">IF(Table1[[#This Row],[State]]="Telangana", Table1[[#This Row],[Income]], 0)</f>
        <v>0</v>
      </c>
      <c r="AY146" s="9">
        <f ca="1">IF(Table1[[#This Row],[State]]="Madhya Pradesh", Table1[[#This Row],[Income]], 0)</f>
        <v>0</v>
      </c>
      <c r="AZ146" s="9">
        <f ca="1">IF(Table1[[#This Row],[State]]="Maharashtra", Table1[[#This Row],[Income]], 0)</f>
        <v>0</v>
      </c>
      <c r="BA146" s="9">
        <f ca="1">IF(Table1[[#This Row],[State]]="Punjab", Table1[[#This Row],[Income]], 0)</f>
        <v>0</v>
      </c>
      <c r="BB146" s="9">
        <f ca="1">IF(Table1[[#This Row],[State]]="Kerala", Table1[[#This Row],[Income]], 0)</f>
        <v>0</v>
      </c>
      <c r="BC146" s="9">
        <f ca="1">IF(Table1[[#This Row],[State]]="Tamil Nadu", Table1[[#This Row],[Income]], 0)</f>
        <v>0</v>
      </c>
      <c r="BD146" s="9">
        <f ca="1">IF(Table1[[#This Row],[State]]="Rajasthan", Table1[[#This Row],[Income]], 0)</f>
        <v>0</v>
      </c>
      <c r="BE146" s="9">
        <f ca="1">IF(Table1[[#This Row],[State]]="Uttar Pradesh", Table1[[#This Row],[Income]], 0)</f>
        <v>0</v>
      </c>
      <c r="BF146" s="9">
        <f ca="1">IF(Table1[[#This Row],[State]]="Bihar", Table1[[#This Row],[Income]], 0)</f>
        <v>0</v>
      </c>
      <c r="BG146" s="9">
        <f ca="1">IF(Table1[[#This Row],[State]]="West Bengal", Table1[[#This Row],[Income]], 0)</f>
        <v>59672</v>
      </c>
      <c r="BH146" s="10">
        <f ca="1">IF(Table1[[#This Row],[State]]="Goa", Table1[[#This Row],[Income]], 0)</f>
        <v>0</v>
      </c>
      <c r="BJ146" s="8">
        <f ca="1">IF(Table1[[#This Row],[Profession]]="Health", Table1[[#This Row],[Income]], 0)</f>
        <v>0</v>
      </c>
      <c r="BK146" s="9">
        <f ca="1">IF(Table1[[#This Row],[Profession]]="Construction", Table1[[#This Row],[Income]], 0)</f>
        <v>59672</v>
      </c>
      <c r="BL146" s="9">
        <f ca="1">IF(Table1[[#This Row],[Profession]]="Teaching", Table1[[#This Row],[Income]], 0)</f>
        <v>0</v>
      </c>
      <c r="BM146" s="9">
        <f ca="1">IF(Table1[[#This Row],[Profession]]="IT", Table1[[#This Row],[Income]], 0)</f>
        <v>0</v>
      </c>
      <c r="BN146" s="9">
        <f ca="1">IF(Table1[[#This Row],[Profession]]="General Work", Table1[[#This Row],[Income]], 0)</f>
        <v>0</v>
      </c>
      <c r="BO146" s="10">
        <f ca="1">IF(Table1[[#This Row],[Profession]]="Agriculture", Table1[[#This Row],[Income]], 0)</f>
        <v>0</v>
      </c>
      <c r="BQ146" s="8">
        <f ca="1">IF(Table1[[#This Row],[Value of debts ]]&gt;Table1[[#This Row],[Income]], 1, 0)</f>
        <v>1</v>
      </c>
      <c r="BR146" s="10"/>
      <c r="BT146">
        <f ca="1">IF(Table1[[#This Row],[Net Worth of person]]&gt;$BU$4, Table1[[#This Row],[Age]], 0)</f>
        <v>44</v>
      </c>
    </row>
    <row r="147" spans="1:72" x14ac:dyDescent="0.3">
      <c r="A147">
        <f t="shared" ca="1" si="46"/>
        <v>2</v>
      </c>
      <c r="B147" t="str">
        <f t="shared" ca="1" si="47"/>
        <v>Female</v>
      </c>
      <c r="C147">
        <f t="shared" ca="1" si="48"/>
        <v>35</v>
      </c>
      <c r="D147">
        <f t="shared" ca="1" si="49"/>
        <v>6</v>
      </c>
      <c r="E147" t="str">
        <f t="shared" ca="1" si="50"/>
        <v>Agriculture</v>
      </c>
      <c r="F147">
        <f t="shared" ca="1" si="51"/>
        <v>3</v>
      </c>
      <c r="G147" t="str">
        <f t="shared" ca="1" si="52"/>
        <v>University</v>
      </c>
      <c r="H147">
        <f t="shared" ca="1" si="53"/>
        <v>1</v>
      </c>
      <c r="I147">
        <f t="shared" ca="1" si="54"/>
        <v>1</v>
      </c>
      <c r="J147">
        <f t="shared" ca="1" si="55"/>
        <v>42472</v>
      </c>
      <c r="K147">
        <f t="shared" ca="1" si="56"/>
        <v>8</v>
      </c>
      <c r="L147" t="str">
        <f t="shared" ca="1" si="57"/>
        <v>Kerala</v>
      </c>
      <c r="M147">
        <f t="shared" ca="1" si="58"/>
        <v>254832</v>
      </c>
      <c r="N147">
        <f t="shared" ca="1" si="59"/>
        <v>47430.824229861602</v>
      </c>
      <c r="O147">
        <f t="shared" ca="1" si="60"/>
        <v>29677.851496487005</v>
      </c>
      <c r="P147">
        <f t="shared" ca="1" si="61"/>
        <v>12017</v>
      </c>
      <c r="Q147">
        <f t="shared" ca="1" si="62"/>
        <v>20377.448967244978</v>
      </c>
      <c r="R147">
        <f t="shared" ca="1" si="63"/>
        <v>42696.484373754516</v>
      </c>
      <c r="S147">
        <f t="shared" ca="1" si="64"/>
        <v>327206.33587024151</v>
      </c>
      <c r="T147">
        <f t="shared" ca="1" si="65"/>
        <v>79825.27319710658</v>
      </c>
      <c r="U147">
        <f t="shared" ca="1" si="66"/>
        <v>247381.06267313493</v>
      </c>
      <c r="W147">
        <f t="shared" ca="1" si="67"/>
        <v>1</v>
      </c>
      <c r="AA147" s="1">
        <f ca="1">Table1[[#This Row],[Mortgage left]]/Table1[[#This Row],[Value of House]]</f>
        <v>0.18612585636757395</v>
      </c>
      <c r="AB147">
        <f t="shared" ca="1" si="68"/>
        <v>1</v>
      </c>
      <c r="AE147">
        <f ca="1">IF(Table1[[#This Row],[Gender]]="male", 1, 0)</f>
        <v>0</v>
      </c>
      <c r="AF147">
        <f ca="1">IF(Table1[[#This Row],[Gender]]="female", 1, 0)</f>
        <v>1</v>
      </c>
      <c r="AK147" s="8">
        <f ca="1">IF(Table1[[#This Row],[Profession]]="Teaching", 1, 0)</f>
        <v>0</v>
      </c>
      <c r="AL147" s="9">
        <f ca="1">IF(Table1[[#This Row],[Profession]]="Health", 1, 0)</f>
        <v>0</v>
      </c>
      <c r="AM147" s="9">
        <f ca="1">IF(Table1[[#This Row],[Profession]]="Construction", 1, 0)</f>
        <v>0</v>
      </c>
      <c r="AN147" s="9">
        <f ca="1">IF(Table1[[#This Row],[Profession]]="IT", 1, 0)</f>
        <v>0</v>
      </c>
      <c r="AO147" s="9">
        <f ca="1">IF(Table1[[#This Row],[Profession]]="Agriculture", 1, 0)</f>
        <v>1</v>
      </c>
      <c r="AP147" s="10">
        <f ca="1">IF(Table1[[#This Row],[Profession]]="General Work", 1, 0)</f>
        <v>0</v>
      </c>
      <c r="AS147">
        <f ca="1">Table1[[#This Row],[Value of Cars]]/Table1[[#This Row],[Number of Cars ]]</f>
        <v>29677.851496487005</v>
      </c>
      <c r="AU147" s="8">
        <f ca="1">IF(Table1[[#This Row],[State]]="Karnataka", Table1[[#This Row],[Income]], 0)</f>
        <v>0</v>
      </c>
      <c r="AV147" s="9">
        <f ca="1">IF(Table1[[#This Row],[State]]="Gujarat", Table1[[#This Row],[Income]], 0)</f>
        <v>0</v>
      </c>
      <c r="AW147" s="9">
        <f ca="1">IF(Table1[[#This Row],[State]]="Andhra Pradesh", Table1[[#This Row],[Income]], 0)</f>
        <v>0</v>
      </c>
      <c r="AX147" s="9">
        <f ca="1">IF(Table1[[#This Row],[State]]="Telangana", Table1[[#This Row],[Income]], 0)</f>
        <v>0</v>
      </c>
      <c r="AY147" s="9">
        <f ca="1">IF(Table1[[#This Row],[State]]="Madhya Pradesh", Table1[[#This Row],[Income]], 0)</f>
        <v>0</v>
      </c>
      <c r="AZ147" s="9">
        <f ca="1">IF(Table1[[#This Row],[State]]="Maharashtra", Table1[[#This Row],[Income]], 0)</f>
        <v>0</v>
      </c>
      <c r="BA147" s="9">
        <f ca="1">IF(Table1[[#This Row],[State]]="Punjab", Table1[[#This Row],[Income]], 0)</f>
        <v>0</v>
      </c>
      <c r="BB147" s="9">
        <f ca="1">IF(Table1[[#This Row],[State]]="Kerala", Table1[[#This Row],[Income]], 0)</f>
        <v>42472</v>
      </c>
      <c r="BC147" s="9">
        <f ca="1">IF(Table1[[#This Row],[State]]="Tamil Nadu", Table1[[#This Row],[Income]], 0)</f>
        <v>0</v>
      </c>
      <c r="BD147" s="9">
        <f ca="1">IF(Table1[[#This Row],[State]]="Rajasthan", Table1[[#This Row],[Income]], 0)</f>
        <v>0</v>
      </c>
      <c r="BE147" s="9">
        <f ca="1">IF(Table1[[#This Row],[State]]="Uttar Pradesh", Table1[[#This Row],[Income]], 0)</f>
        <v>0</v>
      </c>
      <c r="BF147" s="9">
        <f ca="1">IF(Table1[[#This Row],[State]]="Bihar", Table1[[#This Row],[Income]], 0)</f>
        <v>0</v>
      </c>
      <c r="BG147" s="9">
        <f ca="1">IF(Table1[[#This Row],[State]]="West Bengal", Table1[[#This Row],[Income]], 0)</f>
        <v>0</v>
      </c>
      <c r="BH147" s="10">
        <f ca="1">IF(Table1[[#This Row],[State]]="Goa", Table1[[#This Row],[Income]], 0)</f>
        <v>0</v>
      </c>
      <c r="BJ147" s="8">
        <f ca="1">IF(Table1[[#This Row],[Profession]]="Health", Table1[[#This Row],[Income]], 0)</f>
        <v>0</v>
      </c>
      <c r="BK147" s="9">
        <f ca="1">IF(Table1[[#This Row],[Profession]]="Construction", Table1[[#This Row],[Income]], 0)</f>
        <v>0</v>
      </c>
      <c r="BL147" s="9">
        <f ca="1">IF(Table1[[#This Row],[Profession]]="Teaching", Table1[[#This Row],[Income]], 0)</f>
        <v>0</v>
      </c>
      <c r="BM147" s="9">
        <f ca="1">IF(Table1[[#This Row],[Profession]]="IT", Table1[[#This Row],[Income]], 0)</f>
        <v>0</v>
      </c>
      <c r="BN147" s="9">
        <f ca="1">IF(Table1[[#This Row],[Profession]]="General Work", Table1[[#This Row],[Income]], 0)</f>
        <v>0</v>
      </c>
      <c r="BO147" s="10">
        <f ca="1">IF(Table1[[#This Row],[Profession]]="Agriculture", Table1[[#This Row],[Income]], 0)</f>
        <v>42472</v>
      </c>
      <c r="BQ147" s="8">
        <f ca="1">IF(Table1[[#This Row],[Value of debts ]]&gt;Table1[[#This Row],[Income]], 1, 0)</f>
        <v>1</v>
      </c>
      <c r="BR147" s="10"/>
      <c r="BT147">
        <f ca="1">IF(Table1[[#This Row],[Net Worth of person]]&gt;$BU$4, Table1[[#This Row],[Age]], 0)</f>
        <v>35</v>
      </c>
    </row>
    <row r="148" spans="1:72" x14ac:dyDescent="0.3">
      <c r="A148">
        <f t="shared" ca="1" si="46"/>
        <v>1</v>
      </c>
      <c r="B148" t="str">
        <f t="shared" ca="1" si="47"/>
        <v>Male</v>
      </c>
      <c r="C148">
        <f t="shared" ca="1" si="48"/>
        <v>40</v>
      </c>
      <c r="D148">
        <f t="shared" ca="1" si="49"/>
        <v>1</v>
      </c>
      <c r="E148" t="str">
        <f t="shared" ca="1" si="50"/>
        <v>Health</v>
      </c>
      <c r="F148">
        <f t="shared" ca="1" si="51"/>
        <v>4</v>
      </c>
      <c r="G148" t="str">
        <f t="shared" ca="1" si="52"/>
        <v>Technical</v>
      </c>
      <c r="H148">
        <f t="shared" ca="1" si="53"/>
        <v>4</v>
      </c>
      <c r="I148">
        <f t="shared" ca="1" si="54"/>
        <v>3</v>
      </c>
      <c r="J148">
        <f t="shared" ca="1" si="55"/>
        <v>88165</v>
      </c>
      <c r="K148">
        <f t="shared" ca="1" si="56"/>
        <v>5</v>
      </c>
      <c r="L148" t="str">
        <f t="shared" ca="1" si="57"/>
        <v>Madhya Pradesh</v>
      </c>
      <c r="M148">
        <f t="shared" ca="1" si="58"/>
        <v>264495</v>
      </c>
      <c r="N148">
        <f t="shared" ca="1" si="59"/>
        <v>35939.529507613581</v>
      </c>
      <c r="O148">
        <f t="shared" ca="1" si="60"/>
        <v>37610.865686161014</v>
      </c>
      <c r="P148">
        <f t="shared" ca="1" si="61"/>
        <v>12882</v>
      </c>
      <c r="Q148">
        <f t="shared" ca="1" si="62"/>
        <v>170786.32326988468</v>
      </c>
      <c r="R148">
        <f t="shared" ca="1" si="63"/>
        <v>52955.96068951139</v>
      </c>
      <c r="S148">
        <f t="shared" ca="1" si="64"/>
        <v>355061.82637567242</v>
      </c>
      <c r="T148">
        <f t="shared" ca="1" si="65"/>
        <v>219607.85277749825</v>
      </c>
      <c r="U148">
        <f t="shared" ca="1" si="66"/>
        <v>135453.97359817417</v>
      </c>
      <c r="W148">
        <f t="shared" ca="1" si="67"/>
        <v>1</v>
      </c>
      <c r="AA148" s="1">
        <f ca="1">Table1[[#This Row],[Mortgage left]]/Table1[[#This Row],[Value of House]]</f>
        <v>0.13587980683042622</v>
      </c>
      <c r="AB148">
        <f t="shared" ca="1" si="68"/>
        <v>1</v>
      </c>
      <c r="AE148">
        <f ca="1">IF(Table1[[#This Row],[Gender]]="male", 1, 0)</f>
        <v>1</v>
      </c>
      <c r="AF148">
        <f ca="1">IF(Table1[[#This Row],[Gender]]="female", 1, 0)</f>
        <v>0</v>
      </c>
      <c r="AK148" s="8">
        <f ca="1">IF(Table1[[#This Row],[Profession]]="Teaching", 1, 0)</f>
        <v>0</v>
      </c>
      <c r="AL148" s="9">
        <f ca="1">IF(Table1[[#This Row],[Profession]]="Health", 1, 0)</f>
        <v>1</v>
      </c>
      <c r="AM148" s="9">
        <f ca="1">IF(Table1[[#This Row],[Profession]]="Construction", 1, 0)</f>
        <v>0</v>
      </c>
      <c r="AN148" s="9">
        <f ca="1">IF(Table1[[#This Row],[Profession]]="IT", 1, 0)</f>
        <v>0</v>
      </c>
      <c r="AO148" s="9">
        <f ca="1">IF(Table1[[#This Row],[Profession]]="Agriculture", 1, 0)</f>
        <v>0</v>
      </c>
      <c r="AP148" s="10">
        <f ca="1">IF(Table1[[#This Row],[Profession]]="General Work", 1, 0)</f>
        <v>0</v>
      </c>
      <c r="AS148">
        <f ca="1">Table1[[#This Row],[Value of Cars]]/Table1[[#This Row],[Number of Cars ]]</f>
        <v>12536.955228720339</v>
      </c>
      <c r="AU148" s="8">
        <f ca="1">IF(Table1[[#This Row],[State]]="Karnataka", Table1[[#This Row],[Income]], 0)</f>
        <v>0</v>
      </c>
      <c r="AV148" s="9">
        <f ca="1">IF(Table1[[#This Row],[State]]="Gujarat", Table1[[#This Row],[Income]], 0)</f>
        <v>0</v>
      </c>
      <c r="AW148" s="9">
        <f ca="1">IF(Table1[[#This Row],[State]]="Andhra Pradesh", Table1[[#This Row],[Income]], 0)</f>
        <v>0</v>
      </c>
      <c r="AX148" s="9">
        <f ca="1">IF(Table1[[#This Row],[State]]="Telangana", Table1[[#This Row],[Income]], 0)</f>
        <v>0</v>
      </c>
      <c r="AY148" s="9">
        <f ca="1">IF(Table1[[#This Row],[State]]="Madhya Pradesh", Table1[[#This Row],[Income]], 0)</f>
        <v>88165</v>
      </c>
      <c r="AZ148" s="9">
        <f ca="1">IF(Table1[[#This Row],[State]]="Maharashtra", Table1[[#This Row],[Income]], 0)</f>
        <v>0</v>
      </c>
      <c r="BA148" s="9">
        <f ca="1">IF(Table1[[#This Row],[State]]="Punjab", Table1[[#This Row],[Income]], 0)</f>
        <v>0</v>
      </c>
      <c r="BB148" s="9">
        <f ca="1">IF(Table1[[#This Row],[State]]="Kerala", Table1[[#This Row],[Income]], 0)</f>
        <v>0</v>
      </c>
      <c r="BC148" s="9">
        <f ca="1">IF(Table1[[#This Row],[State]]="Tamil Nadu", Table1[[#This Row],[Income]], 0)</f>
        <v>0</v>
      </c>
      <c r="BD148" s="9">
        <f ca="1">IF(Table1[[#This Row],[State]]="Rajasthan", Table1[[#This Row],[Income]], 0)</f>
        <v>0</v>
      </c>
      <c r="BE148" s="9">
        <f ca="1">IF(Table1[[#This Row],[State]]="Uttar Pradesh", Table1[[#This Row],[Income]], 0)</f>
        <v>0</v>
      </c>
      <c r="BF148" s="9">
        <f ca="1">IF(Table1[[#This Row],[State]]="Bihar", Table1[[#This Row],[Income]], 0)</f>
        <v>0</v>
      </c>
      <c r="BG148" s="9">
        <f ca="1">IF(Table1[[#This Row],[State]]="West Bengal", Table1[[#This Row],[Income]], 0)</f>
        <v>0</v>
      </c>
      <c r="BH148" s="10">
        <f ca="1">IF(Table1[[#This Row],[State]]="Goa", Table1[[#This Row],[Income]], 0)</f>
        <v>0</v>
      </c>
      <c r="BJ148" s="8">
        <f ca="1">IF(Table1[[#This Row],[Profession]]="Health", Table1[[#This Row],[Income]], 0)</f>
        <v>88165</v>
      </c>
      <c r="BK148" s="9">
        <f ca="1">IF(Table1[[#This Row],[Profession]]="Construction", Table1[[#This Row],[Income]], 0)</f>
        <v>0</v>
      </c>
      <c r="BL148" s="9">
        <f ca="1">IF(Table1[[#This Row],[Profession]]="Teaching", Table1[[#This Row],[Income]], 0)</f>
        <v>0</v>
      </c>
      <c r="BM148" s="9">
        <f ca="1">IF(Table1[[#This Row],[Profession]]="IT", Table1[[#This Row],[Income]], 0)</f>
        <v>0</v>
      </c>
      <c r="BN148" s="9">
        <f ca="1">IF(Table1[[#This Row],[Profession]]="General Work", Table1[[#This Row],[Income]], 0)</f>
        <v>0</v>
      </c>
      <c r="BO148" s="10">
        <f ca="1">IF(Table1[[#This Row],[Profession]]="Agriculture", Table1[[#This Row],[Income]], 0)</f>
        <v>0</v>
      </c>
      <c r="BQ148" s="8">
        <f ca="1">IF(Table1[[#This Row],[Value of debts ]]&gt;Table1[[#This Row],[Income]], 1, 0)</f>
        <v>1</v>
      </c>
      <c r="BR148" s="10"/>
      <c r="BT148">
        <f ca="1">IF(Table1[[#This Row],[Net Worth of person]]&gt;$BU$4, Table1[[#This Row],[Age]], 0)</f>
        <v>40</v>
      </c>
    </row>
    <row r="149" spans="1:72" x14ac:dyDescent="0.3">
      <c r="A149">
        <f t="shared" ca="1" si="46"/>
        <v>1</v>
      </c>
      <c r="B149" t="str">
        <f t="shared" ca="1" si="47"/>
        <v>Male</v>
      </c>
      <c r="C149">
        <f t="shared" ca="1" si="48"/>
        <v>28</v>
      </c>
      <c r="D149">
        <f t="shared" ca="1" si="49"/>
        <v>6</v>
      </c>
      <c r="E149" t="str">
        <f t="shared" ca="1" si="50"/>
        <v>Agriculture</v>
      </c>
      <c r="F149">
        <f t="shared" ca="1" si="51"/>
        <v>1</v>
      </c>
      <c r="G149" t="str">
        <f t="shared" ca="1" si="52"/>
        <v>High School</v>
      </c>
      <c r="H149">
        <f t="shared" ca="1" si="53"/>
        <v>3</v>
      </c>
      <c r="I149">
        <f t="shared" ca="1" si="54"/>
        <v>3</v>
      </c>
      <c r="J149">
        <f t="shared" ca="1" si="55"/>
        <v>89061</v>
      </c>
      <c r="K149">
        <f t="shared" ca="1" si="56"/>
        <v>3</v>
      </c>
      <c r="L149" t="str">
        <f t="shared" ca="1" si="57"/>
        <v>Andhra Pradesh</v>
      </c>
      <c r="M149">
        <f t="shared" ca="1" si="58"/>
        <v>445305</v>
      </c>
      <c r="N149">
        <f t="shared" ca="1" si="59"/>
        <v>288540.7910718862</v>
      </c>
      <c r="O149">
        <f t="shared" ca="1" si="60"/>
        <v>245370.64798193439</v>
      </c>
      <c r="P149">
        <f t="shared" ca="1" si="61"/>
        <v>97519</v>
      </c>
      <c r="Q149">
        <f t="shared" ca="1" si="62"/>
        <v>101955.59194277694</v>
      </c>
      <c r="R149">
        <f t="shared" ca="1" si="63"/>
        <v>77322.937540370447</v>
      </c>
      <c r="S149">
        <f t="shared" ca="1" si="64"/>
        <v>767998.58552230475</v>
      </c>
      <c r="T149">
        <f t="shared" ca="1" si="65"/>
        <v>488015.38301466312</v>
      </c>
      <c r="U149">
        <f t="shared" ca="1" si="66"/>
        <v>279983.20250764163</v>
      </c>
      <c r="W149">
        <f t="shared" ca="1" si="67"/>
        <v>1</v>
      </c>
      <c r="AA149" s="1">
        <f ca="1">Table1[[#This Row],[Mortgage left]]/Table1[[#This Row],[Value of House]]</f>
        <v>0.64796216317329969</v>
      </c>
      <c r="AB149">
        <f t="shared" ca="1" si="68"/>
        <v>0</v>
      </c>
      <c r="AE149">
        <f ca="1">IF(Table1[[#This Row],[Gender]]="male", 1, 0)</f>
        <v>1</v>
      </c>
      <c r="AF149">
        <f ca="1">IF(Table1[[#This Row],[Gender]]="female", 1, 0)</f>
        <v>0</v>
      </c>
      <c r="AK149" s="8">
        <f ca="1">IF(Table1[[#This Row],[Profession]]="Teaching", 1, 0)</f>
        <v>0</v>
      </c>
      <c r="AL149" s="9">
        <f ca="1">IF(Table1[[#This Row],[Profession]]="Health", 1, 0)</f>
        <v>0</v>
      </c>
      <c r="AM149" s="9">
        <f ca="1">IF(Table1[[#This Row],[Profession]]="Construction", 1, 0)</f>
        <v>0</v>
      </c>
      <c r="AN149" s="9">
        <f ca="1">IF(Table1[[#This Row],[Profession]]="IT", 1, 0)</f>
        <v>0</v>
      </c>
      <c r="AO149" s="9">
        <f ca="1">IF(Table1[[#This Row],[Profession]]="Agriculture", 1, 0)</f>
        <v>1</v>
      </c>
      <c r="AP149" s="10">
        <f ca="1">IF(Table1[[#This Row],[Profession]]="General Work", 1, 0)</f>
        <v>0</v>
      </c>
      <c r="AS149">
        <f ca="1">Table1[[#This Row],[Value of Cars]]/Table1[[#This Row],[Number of Cars ]]</f>
        <v>81790.215993978127</v>
      </c>
      <c r="AU149" s="8">
        <f ca="1">IF(Table1[[#This Row],[State]]="Karnataka", Table1[[#This Row],[Income]], 0)</f>
        <v>0</v>
      </c>
      <c r="AV149" s="9">
        <f ca="1">IF(Table1[[#This Row],[State]]="Gujarat", Table1[[#This Row],[Income]], 0)</f>
        <v>0</v>
      </c>
      <c r="AW149" s="9">
        <f ca="1">IF(Table1[[#This Row],[State]]="Andhra Pradesh", Table1[[#This Row],[Income]], 0)</f>
        <v>89061</v>
      </c>
      <c r="AX149" s="9">
        <f ca="1">IF(Table1[[#This Row],[State]]="Telangana", Table1[[#This Row],[Income]], 0)</f>
        <v>0</v>
      </c>
      <c r="AY149" s="9">
        <f ca="1">IF(Table1[[#This Row],[State]]="Madhya Pradesh", Table1[[#This Row],[Income]], 0)</f>
        <v>0</v>
      </c>
      <c r="AZ149" s="9">
        <f ca="1">IF(Table1[[#This Row],[State]]="Maharashtra", Table1[[#This Row],[Income]], 0)</f>
        <v>0</v>
      </c>
      <c r="BA149" s="9">
        <f ca="1">IF(Table1[[#This Row],[State]]="Punjab", Table1[[#This Row],[Income]], 0)</f>
        <v>0</v>
      </c>
      <c r="BB149" s="9">
        <f ca="1">IF(Table1[[#This Row],[State]]="Kerala", Table1[[#This Row],[Income]], 0)</f>
        <v>0</v>
      </c>
      <c r="BC149" s="9">
        <f ca="1">IF(Table1[[#This Row],[State]]="Tamil Nadu", Table1[[#This Row],[Income]], 0)</f>
        <v>0</v>
      </c>
      <c r="BD149" s="9">
        <f ca="1">IF(Table1[[#This Row],[State]]="Rajasthan", Table1[[#This Row],[Income]], 0)</f>
        <v>0</v>
      </c>
      <c r="BE149" s="9">
        <f ca="1">IF(Table1[[#This Row],[State]]="Uttar Pradesh", Table1[[#This Row],[Income]], 0)</f>
        <v>0</v>
      </c>
      <c r="BF149" s="9">
        <f ca="1">IF(Table1[[#This Row],[State]]="Bihar", Table1[[#This Row],[Income]], 0)</f>
        <v>0</v>
      </c>
      <c r="BG149" s="9">
        <f ca="1">IF(Table1[[#This Row],[State]]="West Bengal", Table1[[#This Row],[Income]], 0)</f>
        <v>0</v>
      </c>
      <c r="BH149" s="10">
        <f ca="1">IF(Table1[[#This Row],[State]]="Goa", Table1[[#This Row],[Income]], 0)</f>
        <v>0</v>
      </c>
      <c r="BJ149" s="8">
        <f ca="1">IF(Table1[[#This Row],[Profession]]="Health", Table1[[#This Row],[Income]], 0)</f>
        <v>0</v>
      </c>
      <c r="BK149" s="9">
        <f ca="1">IF(Table1[[#This Row],[Profession]]="Construction", Table1[[#This Row],[Income]], 0)</f>
        <v>0</v>
      </c>
      <c r="BL149" s="9">
        <f ca="1">IF(Table1[[#This Row],[Profession]]="Teaching", Table1[[#This Row],[Income]], 0)</f>
        <v>0</v>
      </c>
      <c r="BM149" s="9">
        <f ca="1">IF(Table1[[#This Row],[Profession]]="IT", Table1[[#This Row],[Income]], 0)</f>
        <v>0</v>
      </c>
      <c r="BN149" s="9">
        <f ca="1">IF(Table1[[#This Row],[Profession]]="General Work", Table1[[#This Row],[Income]], 0)</f>
        <v>0</v>
      </c>
      <c r="BO149" s="10">
        <f ca="1">IF(Table1[[#This Row],[Profession]]="Agriculture", Table1[[#This Row],[Income]], 0)</f>
        <v>89061</v>
      </c>
      <c r="BQ149" s="8">
        <f ca="1">IF(Table1[[#This Row],[Value of debts ]]&gt;Table1[[#This Row],[Income]], 1, 0)</f>
        <v>1</v>
      </c>
      <c r="BR149" s="10"/>
      <c r="BT149">
        <f ca="1">IF(Table1[[#This Row],[Net Worth of person]]&gt;$BU$4, Table1[[#This Row],[Age]], 0)</f>
        <v>28</v>
      </c>
    </row>
    <row r="150" spans="1:72" x14ac:dyDescent="0.3">
      <c r="A150">
        <f t="shared" ca="1" si="46"/>
        <v>2</v>
      </c>
      <c r="B150" t="str">
        <f t="shared" ca="1" si="47"/>
        <v>Female</v>
      </c>
      <c r="C150">
        <f t="shared" ca="1" si="48"/>
        <v>45</v>
      </c>
      <c r="D150">
        <f t="shared" ca="1" si="49"/>
        <v>4</v>
      </c>
      <c r="E150" t="str">
        <f t="shared" ca="1" si="50"/>
        <v>IT</v>
      </c>
      <c r="F150">
        <f t="shared" ca="1" si="51"/>
        <v>1</v>
      </c>
      <c r="G150" t="str">
        <f t="shared" ca="1" si="52"/>
        <v>High School</v>
      </c>
      <c r="H150">
        <f t="shared" ca="1" si="53"/>
        <v>3</v>
      </c>
      <c r="I150">
        <f t="shared" ca="1" si="54"/>
        <v>1</v>
      </c>
      <c r="J150">
        <f t="shared" ca="1" si="55"/>
        <v>34478</v>
      </c>
      <c r="K150">
        <f t="shared" ca="1" si="56"/>
        <v>9</v>
      </c>
      <c r="L150" t="str">
        <f t="shared" ca="1" si="57"/>
        <v>Tamil Nadu</v>
      </c>
      <c r="M150">
        <f t="shared" ca="1" si="58"/>
        <v>137912</v>
      </c>
      <c r="N150">
        <f t="shared" ca="1" si="59"/>
        <v>44906.223963580182</v>
      </c>
      <c r="O150">
        <f t="shared" ca="1" si="60"/>
        <v>22302.709983810801</v>
      </c>
      <c r="P150">
        <f t="shared" ca="1" si="61"/>
        <v>3178</v>
      </c>
      <c r="Q150">
        <f t="shared" ca="1" si="62"/>
        <v>17492.234135351846</v>
      </c>
      <c r="R150">
        <f t="shared" ca="1" si="63"/>
        <v>25189.746732819389</v>
      </c>
      <c r="S150">
        <f t="shared" ca="1" si="64"/>
        <v>185404.4567166302</v>
      </c>
      <c r="T150">
        <f t="shared" ca="1" si="65"/>
        <v>65576.458098932024</v>
      </c>
      <c r="U150">
        <f t="shared" ca="1" si="66"/>
        <v>119827.99861769818</v>
      </c>
      <c r="W150">
        <f t="shared" ca="1" si="67"/>
        <v>1</v>
      </c>
      <c r="AA150" s="1">
        <f ca="1">Table1[[#This Row],[Mortgage left]]/Table1[[#This Row],[Value of House]]</f>
        <v>0.32561505861404505</v>
      </c>
      <c r="AB150">
        <f t="shared" ca="1" si="68"/>
        <v>1</v>
      </c>
      <c r="AE150">
        <f ca="1">IF(Table1[[#This Row],[Gender]]="male", 1, 0)</f>
        <v>0</v>
      </c>
      <c r="AF150">
        <f ca="1">IF(Table1[[#This Row],[Gender]]="female", 1, 0)</f>
        <v>1</v>
      </c>
      <c r="AK150" s="8">
        <f ca="1">IF(Table1[[#This Row],[Profession]]="Teaching", 1, 0)</f>
        <v>0</v>
      </c>
      <c r="AL150" s="9">
        <f ca="1">IF(Table1[[#This Row],[Profession]]="Health", 1, 0)</f>
        <v>0</v>
      </c>
      <c r="AM150" s="9">
        <f ca="1">IF(Table1[[#This Row],[Profession]]="Construction", 1, 0)</f>
        <v>0</v>
      </c>
      <c r="AN150" s="9">
        <f ca="1">IF(Table1[[#This Row],[Profession]]="IT", 1, 0)</f>
        <v>1</v>
      </c>
      <c r="AO150" s="9">
        <f ca="1">IF(Table1[[#This Row],[Profession]]="Agriculture", 1, 0)</f>
        <v>0</v>
      </c>
      <c r="AP150" s="10">
        <f ca="1">IF(Table1[[#This Row],[Profession]]="General Work", 1, 0)</f>
        <v>0</v>
      </c>
      <c r="AS150">
        <f ca="1">Table1[[#This Row],[Value of Cars]]/Table1[[#This Row],[Number of Cars ]]</f>
        <v>22302.709983810801</v>
      </c>
      <c r="AU150" s="8">
        <f ca="1">IF(Table1[[#This Row],[State]]="Karnataka", Table1[[#This Row],[Income]], 0)</f>
        <v>0</v>
      </c>
      <c r="AV150" s="9">
        <f ca="1">IF(Table1[[#This Row],[State]]="Gujarat", Table1[[#This Row],[Income]], 0)</f>
        <v>0</v>
      </c>
      <c r="AW150" s="9">
        <f ca="1">IF(Table1[[#This Row],[State]]="Andhra Pradesh", Table1[[#This Row],[Income]], 0)</f>
        <v>0</v>
      </c>
      <c r="AX150" s="9">
        <f ca="1">IF(Table1[[#This Row],[State]]="Telangana", Table1[[#This Row],[Income]], 0)</f>
        <v>0</v>
      </c>
      <c r="AY150" s="9">
        <f ca="1">IF(Table1[[#This Row],[State]]="Madhya Pradesh", Table1[[#This Row],[Income]], 0)</f>
        <v>0</v>
      </c>
      <c r="AZ150" s="9">
        <f ca="1">IF(Table1[[#This Row],[State]]="Maharashtra", Table1[[#This Row],[Income]], 0)</f>
        <v>0</v>
      </c>
      <c r="BA150" s="9">
        <f ca="1">IF(Table1[[#This Row],[State]]="Punjab", Table1[[#This Row],[Income]], 0)</f>
        <v>0</v>
      </c>
      <c r="BB150" s="9">
        <f ca="1">IF(Table1[[#This Row],[State]]="Kerala", Table1[[#This Row],[Income]], 0)</f>
        <v>0</v>
      </c>
      <c r="BC150" s="9">
        <f ca="1">IF(Table1[[#This Row],[State]]="Tamil Nadu", Table1[[#This Row],[Income]], 0)</f>
        <v>34478</v>
      </c>
      <c r="BD150" s="9">
        <f ca="1">IF(Table1[[#This Row],[State]]="Rajasthan", Table1[[#This Row],[Income]], 0)</f>
        <v>0</v>
      </c>
      <c r="BE150" s="9">
        <f ca="1">IF(Table1[[#This Row],[State]]="Uttar Pradesh", Table1[[#This Row],[Income]], 0)</f>
        <v>0</v>
      </c>
      <c r="BF150" s="9">
        <f ca="1">IF(Table1[[#This Row],[State]]="Bihar", Table1[[#This Row],[Income]], 0)</f>
        <v>0</v>
      </c>
      <c r="BG150" s="9">
        <f ca="1">IF(Table1[[#This Row],[State]]="West Bengal", Table1[[#This Row],[Income]], 0)</f>
        <v>0</v>
      </c>
      <c r="BH150" s="10">
        <f ca="1">IF(Table1[[#This Row],[State]]="Goa", Table1[[#This Row],[Income]], 0)</f>
        <v>0</v>
      </c>
      <c r="BJ150" s="8">
        <f ca="1">IF(Table1[[#This Row],[Profession]]="Health", Table1[[#This Row],[Income]], 0)</f>
        <v>0</v>
      </c>
      <c r="BK150" s="9">
        <f ca="1">IF(Table1[[#This Row],[Profession]]="Construction", Table1[[#This Row],[Income]], 0)</f>
        <v>0</v>
      </c>
      <c r="BL150" s="9">
        <f ca="1">IF(Table1[[#This Row],[Profession]]="Teaching", Table1[[#This Row],[Income]], 0)</f>
        <v>0</v>
      </c>
      <c r="BM150" s="9">
        <f ca="1">IF(Table1[[#This Row],[Profession]]="IT", Table1[[#This Row],[Income]], 0)</f>
        <v>34478</v>
      </c>
      <c r="BN150" s="9">
        <f ca="1">IF(Table1[[#This Row],[Profession]]="General Work", Table1[[#This Row],[Income]], 0)</f>
        <v>0</v>
      </c>
      <c r="BO150" s="10">
        <f ca="1">IF(Table1[[#This Row],[Profession]]="Agriculture", Table1[[#This Row],[Income]], 0)</f>
        <v>0</v>
      </c>
      <c r="BQ150" s="8">
        <f ca="1">IF(Table1[[#This Row],[Value of debts ]]&gt;Table1[[#This Row],[Income]], 1, 0)</f>
        <v>1</v>
      </c>
      <c r="BR150" s="10"/>
      <c r="BT150">
        <f ca="1">IF(Table1[[#This Row],[Net Worth of person]]&gt;$BU$4, Table1[[#This Row],[Age]], 0)</f>
        <v>45</v>
      </c>
    </row>
    <row r="151" spans="1:72" x14ac:dyDescent="0.3">
      <c r="A151">
        <f t="shared" ca="1" si="46"/>
        <v>1</v>
      </c>
      <c r="B151" t="str">
        <f t="shared" ca="1" si="47"/>
        <v>Male</v>
      </c>
      <c r="C151">
        <f t="shared" ca="1" si="48"/>
        <v>27</v>
      </c>
      <c r="D151">
        <f t="shared" ca="1" si="49"/>
        <v>4</v>
      </c>
      <c r="E151" t="str">
        <f t="shared" ca="1" si="50"/>
        <v>IT</v>
      </c>
      <c r="F151">
        <f t="shared" ca="1" si="51"/>
        <v>2</v>
      </c>
      <c r="G151" t="str">
        <f t="shared" ca="1" si="52"/>
        <v>College</v>
      </c>
      <c r="H151">
        <f t="shared" ca="1" si="53"/>
        <v>4</v>
      </c>
      <c r="I151">
        <f t="shared" ca="1" si="54"/>
        <v>3</v>
      </c>
      <c r="J151">
        <f t="shared" ca="1" si="55"/>
        <v>36104</v>
      </c>
      <c r="K151">
        <f t="shared" ca="1" si="56"/>
        <v>11</v>
      </c>
      <c r="L151" t="str">
        <f t="shared" ca="1" si="57"/>
        <v>Uttar Pradesh</v>
      </c>
      <c r="M151">
        <f t="shared" ca="1" si="58"/>
        <v>108312</v>
      </c>
      <c r="N151">
        <f t="shared" ca="1" si="59"/>
        <v>40717.649784343907</v>
      </c>
      <c r="O151">
        <f t="shared" ca="1" si="60"/>
        <v>105887.79353530797</v>
      </c>
      <c r="P151">
        <f t="shared" ca="1" si="61"/>
        <v>67050</v>
      </c>
      <c r="Q151">
        <f t="shared" ca="1" si="62"/>
        <v>63493.622663146751</v>
      </c>
      <c r="R151">
        <f t="shared" ca="1" si="63"/>
        <v>28348.791934495413</v>
      </c>
      <c r="S151">
        <f t="shared" ca="1" si="64"/>
        <v>242548.58546980339</v>
      </c>
      <c r="T151">
        <f t="shared" ca="1" si="65"/>
        <v>171261.27244749066</v>
      </c>
      <c r="U151">
        <f t="shared" ca="1" si="66"/>
        <v>71287.313022312737</v>
      </c>
      <c r="W151">
        <f t="shared" ca="1" si="67"/>
        <v>1</v>
      </c>
      <c r="AA151" s="1">
        <f ca="1">Table1[[#This Row],[Mortgage left]]/Table1[[#This Row],[Value of House]]</f>
        <v>0.37592925792473508</v>
      </c>
      <c r="AB151">
        <f t="shared" ca="1" si="68"/>
        <v>1</v>
      </c>
      <c r="AE151">
        <f ca="1">IF(Table1[[#This Row],[Gender]]="male", 1, 0)</f>
        <v>1</v>
      </c>
      <c r="AF151">
        <f ca="1">IF(Table1[[#This Row],[Gender]]="female", 1, 0)</f>
        <v>0</v>
      </c>
      <c r="AK151" s="8">
        <f ca="1">IF(Table1[[#This Row],[Profession]]="Teaching", 1, 0)</f>
        <v>0</v>
      </c>
      <c r="AL151" s="9">
        <f ca="1">IF(Table1[[#This Row],[Profession]]="Health", 1, 0)</f>
        <v>0</v>
      </c>
      <c r="AM151" s="9">
        <f ca="1">IF(Table1[[#This Row],[Profession]]="Construction", 1, 0)</f>
        <v>0</v>
      </c>
      <c r="AN151" s="9">
        <f ca="1">IF(Table1[[#This Row],[Profession]]="IT", 1, 0)</f>
        <v>1</v>
      </c>
      <c r="AO151" s="9">
        <f ca="1">IF(Table1[[#This Row],[Profession]]="Agriculture", 1, 0)</f>
        <v>0</v>
      </c>
      <c r="AP151" s="10">
        <f ca="1">IF(Table1[[#This Row],[Profession]]="General Work", 1, 0)</f>
        <v>0</v>
      </c>
      <c r="AS151">
        <f ca="1">Table1[[#This Row],[Value of Cars]]/Table1[[#This Row],[Number of Cars ]]</f>
        <v>35295.931178435989</v>
      </c>
      <c r="AU151" s="8">
        <f ca="1">IF(Table1[[#This Row],[State]]="Karnataka", Table1[[#This Row],[Income]], 0)</f>
        <v>0</v>
      </c>
      <c r="AV151" s="9">
        <f ca="1">IF(Table1[[#This Row],[State]]="Gujarat", Table1[[#This Row],[Income]], 0)</f>
        <v>0</v>
      </c>
      <c r="AW151" s="9">
        <f ca="1">IF(Table1[[#This Row],[State]]="Andhra Pradesh", Table1[[#This Row],[Income]], 0)</f>
        <v>0</v>
      </c>
      <c r="AX151" s="9">
        <f ca="1">IF(Table1[[#This Row],[State]]="Telangana", Table1[[#This Row],[Income]], 0)</f>
        <v>0</v>
      </c>
      <c r="AY151" s="9">
        <f ca="1">IF(Table1[[#This Row],[State]]="Madhya Pradesh", Table1[[#This Row],[Income]], 0)</f>
        <v>0</v>
      </c>
      <c r="AZ151" s="9">
        <f ca="1">IF(Table1[[#This Row],[State]]="Maharashtra", Table1[[#This Row],[Income]], 0)</f>
        <v>0</v>
      </c>
      <c r="BA151" s="9">
        <f ca="1">IF(Table1[[#This Row],[State]]="Punjab", Table1[[#This Row],[Income]], 0)</f>
        <v>0</v>
      </c>
      <c r="BB151" s="9">
        <f ca="1">IF(Table1[[#This Row],[State]]="Kerala", Table1[[#This Row],[Income]], 0)</f>
        <v>0</v>
      </c>
      <c r="BC151" s="9">
        <f ca="1">IF(Table1[[#This Row],[State]]="Tamil Nadu", Table1[[#This Row],[Income]], 0)</f>
        <v>0</v>
      </c>
      <c r="BD151" s="9">
        <f ca="1">IF(Table1[[#This Row],[State]]="Rajasthan", Table1[[#This Row],[Income]], 0)</f>
        <v>0</v>
      </c>
      <c r="BE151" s="9">
        <f ca="1">IF(Table1[[#This Row],[State]]="Uttar Pradesh", Table1[[#This Row],[Income]], 0)</f>
        <v>36104</v>
      </c>
      <c r="BF151" s="9">
        <f ca="1">IF(Table1[[#This Row],[State]]="Bihar", Table1[[#This Row],[Income]], 0)</f>
        <v>0</v>
      </c>
      <c r="BG151" s="9">
        <f ca="1">IF(Table1[[#This Row],[State]]="West Bengal", Table1[[#This Row],[Income]], 0)</f>
        <v>0</v>
      </c>
      <c r="BH151" s="10">
        <f ca="1">IF(Table1[[#This Row],[State]]="Goa", Table1[[#This Row],[Income]], 0)</f>
        <v>0</v>
      </c>
      <c r="BJ151" s="8">
        <f ca="1">IF(Table1[[#This Row],[Profession]]="Health", Table1[[#This Row],[Income]], 0)</f>
        <v>0</v>
      </c>
      <c r="BK151" s="9">
        <f ca="1">IF(Table1[[#This Row],[Profession]]="Construction", Table1[[#This Row],[Income]], 0)</f>
        <v>0</v>
      </c>
      <c r="BL151" s="9">
        <f ca="1">IF(Table1[[#This Row],[Profession]]="Teaching", Table1[[#This Row],[Income]], 0)</f>
        <v>0</v>
      </c>
      <c r="BM151" s="9">
        <f ca="1">IF(Table1[[#This Row],[Profession]]="IT", Table1[[#This Row],[Income]], 0)</f>
        <v>36104</v>
      </c>
      <c r="BN151" s="9">
        <f ca="1">IF(Table1[[#This Row],[Profession]]="General Work", Table1[[#This Row],[Income]], 0)</f>
        <v>0</v>
      </c>
      <c r="BO151" s="10">
        <f ca="1">IF(Table1[[#This Row],[Profession]]="Agriculture", Table1[[#This Row],[Income]], 0)</f>
        <v>0</v>
      </c>
      <c r="BQ151" s="8">
        <f ca="1">IF(Table1[[#This Row],[Value of debts ]]&gt;Table1[[#This Row],[Income]], 1, 0)</f>
        <v>1</v>
      </c>
      <c r="BR151" s="10"/>
      <c r="BT151">
        <f ca="1">IF(Table1[[#This Row],[Net Worth of person]]&gt;$BU$4, Table1[[#This Row],[Age]], 0)</f>
        <v>0</v>
      </c>
    </row>
    <row r="152" spans="1:72" x14ac:dyDescent="0.3">
      <c r="A152">
        <f t="shared" ca="1" si="46"/>
        <v>1</v>
      </c>
      <c r="B152" t="str">
        <f t="shared" ca="1" si="47"/>
        <v>Male</v>
      </c>
      <c r="C152">
        <f t="shared" ca="1" si="48"/>
        <v>42</v>
      </c>
      <c r="D152">
        <f t="shared" ca="1" si="49"/>
        <v>5</v>
      </c>
      <c r="E152" t="str">
        <f t="shared" ca="1" si="50"/>
        <v>General Work</v>
      </c>
      <c r="F152">
        <f t="shared" ca="1" si="51"/>
        <v>1</v>
      </c>
      <c r="G152" t="str">
        <f t="shared" ca="1" si="52"/>
        <v>High School</v>
      </c>
      <c r="H152">
        <f t="shared" ca="1" si="53"/>
        <v>2</v>
      </c>
      <c r="I152">
        <f t="shared" ca="1" si="54"/>
        <v>2</v>
      </c>
      <c r="J152">
        <f t="shared" ca="1" si="55"/>
        <v>67053</v>
      </c>
      <c r="K152">
        <f t="shared" ca="1" si="56"/>
        <v>7</v>
      </c>
      <c r="L152" t="str">
        <f t="shared" ca="1" si="57"/>
        <v>Punjab</v>
      </c>
      <c r="M152">
        <f t="shared" ca="1" si="58"/>
        <v>402318</v>
      </c>
      <c r="N152">
        <f t="shared" ca="1" si="59"/>
        <v>277288.00063780841</v>
      </c>
      <c r="O152">
        <f t="shared" ca="1" si="60"/>
        <v>99441.339635727214</v>
      </c>
      <c r="P152">
        <f t="shared" ca="1" si="61"/>
        <v>538</v>
      </c>
      <c r="Q152">
        <f t="shared" ca="1" si="62"/>
        <v>55838.708301008635</v>
      </c>
      <c r="R152">
        <f t="shared" ca="1" si="63"/>
        <v>94630.968067708483</v>
      </c>
      <c r="S152">
        <f t="shared" ca="1" si="64"/>
        <v>596390.30770343565</v>
      </c>
      <c r="T152">
        <f t="shared" ca="1" si="65"/>
        <v>333664.70893881703</v>
      </c>
      <c r="U152">
        <f t="shared" ca="1" si="66"/>
        <v>262725.59876461863</v>
      </c>
      <c r="W152">
        <f t="shared" ca="1" si="67"/>
        <v>1</v>
      </c>
      <c r="AA152" s="1">
        <f ca="1">Table1[[#This Row],[Mortgage left]]/Table1[[#This Row],[Value of House]]</f>
        <v>0.68922593728793746</v>
      </c>
      <c r="AB152">
        <f t="shared" ca="1" si="68"/>
        <v>0</v>
      </c>
      <c r="AE152">
        <f ca="1">IF(Table1[[#This Row],[Gender]]="male", 1, 0)</f>
        <v>1</v>
      </c>
      <c r="AF152">
        <f ca="1">IF(Table1[[#This Row],[Gender]]="female", 1, 0)</f>
        <v>0</v>
      </c>
      <c r="AK152" s="8">
        <f ca="1">IF(Table1[[#This Row],[Profession]]="Teaching", 1, 0)</f>
        <v>0</v>
      </c>
      <c r="AL152" s="9">
        <f ca="1">IF(Table1[[#This Row],[Profession]]="Health", 1, 0)</f>
        <v>0</v>
      </c>
      <c r="AM152" s="9">
        <f ca="1">IF(Table1[[#This Row],[Profession]]="Construction", 1, 0)</f>
        <v>0</v>
      </c>
      <c r="AN152" s="9">
        <f ca="1">IF(Table1[[#This Row],[Profession]]="IT", 1, 0)</f>
        <v>0</v>
      </c>
      <c r="AO152" s="9">
        <f ca="1">IF(Table1[[#This Row],[Profession]]="Agriculture", 1, 0)</f>
        <v>0</v>
      </c>
      <c r="AP152" s="10">
        <f ca="1">IF(Table1[[#This Row],[Profession]]="General Work", 1, 0)</f>
        <v>1</v>
      </c>
      <c r="AS152">
        <f ca="1">Table1[[#This Row],[Value of Cars]]/Table1[[#This Row],[Number of Cars ]]</f>
        <v>49720.669817863607</v>
      </c>
      <c r="AU152" s="8">
        <f ca="1">IF(Table1[[#This Row],[State]]="Karnataka", Table1[[#This Row],[Income]], 0)</f>
        <v>0</v>
      </c>
      <c r="AV152" s="9">
        <f ca="1">IF(Table1[[#This Row],[State]]="Gujarat", Table1[[#This Row],[Income]], 0)</f>
        <v>0</v>
      </c>
      <c r="AW152" s="9">
        <f ca="1">IF(Table1[[#This Row],[State]]="Andhra Pradesh", Table1[[#This Row],[Income]], 0)</f>
        <v>0</v>
      </c>
      <c r="AX152" s="9">
        <f ca="1">IF(Table1[[#This Row],[State]]="Telangana", Table1[[#This Row],[Income]], 0)</f>
        <v>0</v>
      </c>
      <c r="AY152" s="9">
        <f ca="1">IF(Table1[[#This Row],[State]]="Madhya Pradesh", Table1[[#This Row],[Income]], 0)</f>
        <v>0</v>
      </c>
      <c r="AZ152" s="9">
        <f ca="1">IF(Table1[[#This Row],[State]]="Maharashtra", Table1[[#This Row],[Income]], 0)</f>
        <v>0</v>
      </c>
      <c r="BA152" s="9">
        <f ca="1">IF(Table1[[#This Row],[State]]="Punjab", Table1[[#This Row],[Income]], 0)</f>
        <v>67053</v>
      </c>
      <c r="BB152" s="9">
        <f ca="1">IF(Table1[[#This Row],[State]]="Kerala", Table1[[#This Row],[Income]], 0)</f>
        <v>0</v>
      </c>
      <c r="BC152" s="9">
        <f ca="1">IF(Table1[[#This Row],[State]]="Tamil Nadu", Table1[[#This Row],[Income]], 0)</f>
        <v>0</v>
      </c>
      <c r="BD152" s="9">
        <f ca="1">IF(Table1[[#This Row],[State]]="Rajasthan", Table1[[#This Row],[Income]], 0)</f>
        <v>0</v>
      </c>
      <c r="BE152" s="9">
        <f ca="1">IF(Table1[[#This Row],[State]]="Uttar Pradesh", Table1[[#This Row],[Income]], 0)</f>
        <v>0</v>
      </c>
      <c r="BF152" s="9">
        <f ca="1">IF(Table1[[#This Row],[State]]="Bihar", Table1[[#This Row],[Income]], 0)</f>
        <v>0</v>
      </c>
      <c r="BG152" s="9">
        <f ca="1">IF(Table1[[#This Row],[State]]="West Bengal", Table1[[#This Row],[Income]], 0)</f>
        <v>0</v>
      </c>
      <c r="BH152" s="10">
        <f ca="1">IF(Table1[[#This Row],[State]]="Goa", Table1[[#This Row],[Income]], 0)</f>
        <v>0</v>
      </c>
      <c r="BJ152" s="8">
        <f ca="1">IF(Table1[[#This Row],[Profession]]="Health", Table1[[#This Row],[Income]], 0)</f>
        <v>0</v>
      </c>
      <c r="BK152" s="9">
        <f ca="1">IF(Table1[[#This Row],[Profession]]="Construction", Table1[[#This Row],[Income]], 0)</f>
        <v>0</v>
      </c>
      <c r="BL152" s="9">
        <f ca="1">IF(Table1[[#This Row],[Profession]]="Teaching", Table1[[#This Row],[Income]], 0)</f>
        <v>0</v>
      </c>
      <c r="BM152" s="9">
        <f ca="1">IF(Table1[[#This Row],[Profession]]="IT", Table1[[#This Row],[Income]], 0)</f>
        <v>0</v>
      </c>
      <c r="BN152" s="9">
        <f ca="1">IF(Table1[[#This Row],[Profession]]="General Work", Table1[[#This Row],[Income]], 0)</f>
        <v>67053</v>
      </c>
      <c r="BO152" s="10">
        <f ca="1">IF(Table1[[#This Row],[Profession]]="Agriculture", Table1[[#This Row],[Income]], 0)</f>
        <v>0</v>
      </c>
      <c r="BQ152" s="8">
        <f ca="1">IF(Table1[[#This Row],[Value of debts ]]&gt;Table1[[#This Row],[Income]], 1, 0)</f>
        <v>1</v>
      </c>
      <c r="BR152" s="10"/>
      <c r="BT152">
        <f ca="1">IF(Table1[[#This Row],[Net Worth of person]]&gt;$BU$4, Table1[[#This Row],[Age]], 0)</f>
        <v>42</v>
      </c>
    </row>
    <row r="153" spans="1:72" x14ac:dyDescent="0.3">
      <c r="A153">
        <f t="shared" ca="1" si="46"/>
        <v>1</v>
      </c>
      <c r="B153" t="str">
        <f t="shared" ca="1" si="47"/>
        <v>Male</v>
      </c>
      <c r="C153">
        <f t="shared" ca="1" si="48"/>
        <v>26</v>
      </c>
      <c r="D153">
        <f t="shared" ca="1" si="49"/>
        <v>1</v>
      </c>
      <c r="E153" t="str">
        <f t="shared" ca="1" si="50"/>
        <v>Health</v>
      </c>
      <c r="F153">
        <f t="shared" ca="1" si="51"/>
        <v>2</v>
      </c>
      <c r="G153" t="str">
        <f t="shared" ca="1" si="52"/>
        <v>College</v>
      </c>
      <c r="H153">
        <f t="shared" ca="1" si="53"/>
        <v>4</v>
      </c>
      <c r="I153">
        <f t="shared" ca="1" si="54"/>
        <v>1</v>
      </c>
      <c r="J153">
        <f t="shared" ca="1" si="55"/>
        <v>84488</v>
      </c>
      <c r="K153">
        <f t="shared" ca="1" si="56"/>
        <v>4</v>
      </c>
      <c r="L153" t="str">
        <f t="shared" ca="1" si="57"/>
        <v>Telangana</v>
      </c>
      <c r="M153">
        <f t="shared" ca="1" si="58"/>
        <v>337952</v>
      </c>
      <c r="N153">
        <f t="shared" ca="1" si="59"/>
        <v>289754.15015187219</v>
      </c>
      <c r="O153">
        <f t="shared" ca="1" si="60"/>
        <v>57773.274450635188</v>
      </c>
      <c r="P153">
        <f t="shared" ca="1" si="61"/>
        <v>12238</v>
      </c>
      <c r="Q153">
        <f t="shared" ca="1" si="62"/>
        <v>37459.290560652706</v>
      </c>
      <c r="R153">
        <f t="shared" ca="1" si="63"/>
        <v>73089.631329635507</v>
      </c>
      <c r="S153">
        <f t="shared" ca="1" si="64"/>
        <v>468814.9057802707</v>
      </c>
      <c r="T153">
        <f t="shared" ca="1" si="65"/>
        <v>339451.44071252493</v>
      </c>
      <c r="U153">
        <f t="shared" ca="1" si="66"/>
        <v>129363.46506774577</v>
      </c>
      <c r="W153">
        <f t="shared" ca="1" si="67"/>
        <v>1</v>
      </c>
      <c r="AA153" s="1">
        <f ca="1">Table1[[#This Row],[Mortgage left]]/Table1[[#This Row],[Value of House]]</f>
        <v>0.85738255773563166</v>
      </c>
      <c r="AB153">
        <f t="shared" ca="1" si="68"/>
        <v>0</v>
      </c>
      <c r="AE153">
        <f ca="1">IF(Table1[[#This Row],[Gender]]="male", 1, 0)</f>
        <v>1</v>
      </c>
      <c r="AF153">
        <f ca="1">IF(Table1[[#This Row],[Gender]]="female", 1, 0)</f>
        <v>0</v>
      </c>
      <c r="AK153" s="8">
        <f ca="1">IF(Table1[[#This Row],[Profession]]="Teaching", 1, 0)</f>
        <v>0</v>
      </c>
      <c r="AL153" s="9">
        <f ca="1">IF(Table1[[#This Row],[Profession]]="Health", 1, 0)</f>
        <v>1</v>
      </c>
      <c r="AM153" s="9">
        <f ca="1">IF(Table1[[#This Row],[Profession]]="Construction", 1, 0)</f>
        <v>0</v>
      </c>
      <c r="AN153" s="9">
        <f ca="1">IF(Table1[[#This Row],[Profession]]="IT", 1, 0)</f>
        <v>0</v>
      </c>
      <c r="AO153" s="9">
        <f ca="1">IF(Table1[[#This Row],[Profession]]="Agriculture", 1, 0)</f>
        <v>0</v>
      </c>
      <c r="AP153" s="10">
        <f ca="1">IF(Table1[[#This Row],[Profession]]="General Work", 1, 0)</f>
        <v>0</v>
      </c>
      <c r="AS153">
        <f ca="1">Table1[[#This Row],[Value of Cars]]/Table1[[#This Row],[Number of Cars ]]</f>
        <v>57773.274450635188</v>
      </c>
      <c r="AU153" s="8">
        <f ca="1">IF(Table1[[#This Row],[State]]="Karnataka", Table1[[#This Row],[Income]], 0)</f>
        <v>0</v>
      </c>
      <c r="AV153" s="9">
        <f ca="1">IF(Table1[[#This Row],[State]]="Gujarat", Table1[[#This Row],[Income]], 0)</f>
        <v>0</v>
      </c>
      <c r="AW153" s="9">
        <f ca="1">IF(Table1[[#This Row],[State]]="Andhra Pradesh", Table1[[#This Row],[Income]], 0)</f>
        <v>0</v>
      </c>
      <c r="AX153" s="9">
        <f ca="1">IF(Table1[[#This Row],[State]]="Telangana", Table1[[#This Row],[Income]], 0)</f>
        <v>84488</v>
      </c>
      <c r="AY153" s="9">
        <f ca="1">IF(Table1[[#This Row],[State]]="Madhya Pradesh", Table1[[#This Row],[Income]], 0)</f>
        <v>0</v>
      </c>
      <c r="AZ153" s="9">
        <f ca="1">IF(Table1[[#This Row],[State]]="Maharashtra", Table1[[#This Row],[Income]], 0)</f>
        <v>0</v>
      </c>
      <c r="BA153" s="9">
        <f ca="1">IF(Table1[[#This Row],[State]]="Punjab", Table1[[#This Row],[Income]], 0)</f>
        <v>0</v>
      </c>
      <c r="BB153" s="9">
        <f ca="1">IF(Table1[[#This Row],[State]]="Kerala", Table1[[#This Row],[Income]], 0)</f>
        <v>0</v>
      </c>
      <c r="BC153" s="9">
        <f ca="1">IF(Table1[[#This Row],[State]]="Tamil Nadu", Table1[[#This Row],[Income]], 0)</f>
        <v>0</v>
      </c>
      <c r="BD153" s="9">
        <f ca="1">IF(Table1[[#This Row],[State]]="Rajasthan", Table1[[#This Row],[Income]], 0)</f>
        <v>0</v>
      </c>
      <c r="BE153" s="9">
        <f ca="1">IF(Table1[[#This Row],[State]]="Uttar Pradesh", Table1[[#This Row],[Income]], 0)</f>
        <v>0</v>
      </c>
      <c r="BF153" s="9">
        <f ca="1">IF(Table1[[#This Row],[State]]="Bihar", Table1[[#This Row],[Income]], 0)</f>
        <v>0</v>
      </c>
      <c r="BG153" s="9">
        <f ca="1">IF(Table1[[#This Row],[State]]="West Bengal", Table1[[#This Row],[Income]], 0)</f>
        <v>0</v>
      </c>
      <c r="BH153" s="10">
        <f ca="1">IF(Table1[[#This Row],[State]]="Goa", Table1[[#This Row],[Income]], 0)</f>
        <v>0</v>
      </c>
      <c r="BJ153" s="8">
        <f ca="1">IF(Table1[[#This Row],[Profession]]="Health", Table1[[#This Row],[Income]], 0)</f>
        <v>84488</v>
      </c>
      <c r="BK153" s="9">
        <f ca="1">IF(Table1[[#This Row],[Profession]]="Construction", Table1[[#This Row],[Income]], 0)</f>
        <v>0</v>
      </c>
      <c r="BL153" s="9">
        <f ca="1">IF(Table1[[#This Row],[Profession]]="Teaching", Table1[[#This Row],[Income]], 0)</f>
        <v>0</v>
      </c>
      <c r="BM153" s="9">
        <f ca="1">IF(Table1[[#This Row],[Profession]]="IT", Table1[[#This Row],[Income]], 0)</f>
        <v>0</v>
      </c>
      <c r="BN153" s="9">
        <f ca="1">IF(Table1[[#This Row],[Profession]]="General Work", Table1[[#This Row],[Income]], 0)</f>
        <v>0</v>
      </c>
      <c r="BO153" s="10">
        <f ca="1">IF(Table1[[#This Row],[Profession]]="Agriculture", Table1[[#This Row],[Income]], 0)</f>
        <v>0</v>
      </c>
      <c r="BQ153" s="8">
        <f ca="1">IF(Table1[[#This Row],[Value of debts ]]&gt;Table1[[#This Row],[Income]], 1, 0)</f>
        <v>1</v>
      </c>
      <c r="BR153" s="10"/>
      <c r="BT153">
        <f ca="1">IF(Table1[[#This Row],[Net Worth of person]]&gt;$BU$4, Table1[[#This Row],[Age]], 0)</f>
        <v>26</v>
      </c>
    </row>
    <row r="154" spans="1:72" x14ac:dyDescent="0.3">
      <c r="A154">
        <f t="shared" ca="1" si="46"/>
        <v>2</v>
      </c>
      <c r="B154" t="str">
        <f t="shared" ca="1" si="47"/>
        <v>Female</v>
      </c>
      <c r="C154">
        <f t="shared" ca="1" si="48"/>
        <v>35</v>
      </c>
      <c r="D154">
        <f t="shared" ca="1" si="49"/>
        <v>1</v>
      </c>
      <c r="E154" t="str">
        <f t="shared" ca="1" si="50"/>
        <v>Health</v>
      </c>
      <c r="F154">
        <f t="shared" ca="1" si="51"/>
        <v>2</v>
      </c>
      <c r="G154" t="str">
        <f t="shared" ca="1" si="52"/>
        <v>College</v>
      </c>
      <c r="H154">
        <f t="shared" ca="1" si="53"/>
        <v>1</v>
      </c>
      <c r="I154">
        <f t="shared" ca="1" si="54"/>
        <v>1</v>
      </c>
      <c r="J154">
        <f t="shared" ca="1" si="55"/>
        <v>53745</v>
      </c>
      <c r="K154">
        <f t="shared" ca="1" si="56"/>
        <v>9</v>
      </c>
      <c r="L154" t="str">
        <f t="shared" ca="1" si="57"/>
        <v>Tamil Nadu</v>
      </c>
      <c r="M154">
        <f t="shared" ca="1" si="58"/>
        <v>268725</v>
      </c>
      <c r="N154">
        <f t="shared" ca="1" si="59"/>
        <v>58636.609890512875</v>
      </c>
      <c r="O154">
        <f t="shared" ca="1" si="60"/>
        <v>14604.256599609822</v>
      </c>
      <c r="P154">
        <f t="shared" ca="1" si="61"/>
        <v>9104</v>
      </c>
      <c r="Q154">
        <f t="shared" ca="1" si="62"/>
        <v>57748.055713514164</v>
      </c>
      <c r="R154">
        <f t="shared" ca="1" si="63"/>
        <v>14164.944664394257</v>
      </c>
      <c r="S154">
        <f t="shared" ca="1" si="64"/>
        <v>297494.20126400405</v>
      </c>
      <c r="T154">
        <f t="shared" ca="1" si="65"/>
        <v>125488.66560402705</v>
      </c>
      <c r="U154">
        <f t="shared" ca="1" si="66"/>
        <v>172005.535659977</v>
      </c>
      <c r="W154">
        <f t="shared" ca="1" si="67"/>
        <v>1</v>
      </c>
      <c r="AA154" s="1">
        <f ca="1">Table1[[#This Row],[Mortgage left]]/Table1[[#This Row],[Value of House]]</f>
        <v>0.21820303243283234</v>
      </c>
      <c r="AB154">
        <f t="shared" ca="1" si="68"/>
        <v>1</v>
      </c>
      <c r="AE154">
        <f ca="1">IF(Table1[[#This Row],[Gender]]="male", 1, 0)</f>
        <v>0</v>
      </c>
      <c r="AF154">
        <f ca="1">IF(Table1[[#This Row],[Gender]]="female", 1, 0)</f>
        <v>1</v>
      </c>
      <c r="AK154" s="8">
        <f ca="1">IF(Table1[[#This Row],[Profession]]="Teaching", 1, 0)</f>
        <v>0</v>
      </c>
      <c r="AL154" s="9">
        <f ca="1">IF(Table1[[#This Row],[Profession]]="Health", 1, 0)</f>
        <v>1</v>
      </c>
      <c r="AM154" s="9">
        <f ca="1">IF(Table1[[#This Row],[Profession]]="Construction", 1, 0)</f>
        <v>0</v>
      </c>
      <c r="AN154" s="9">
        <f ca="1">IF(Table1[[#This Row],[Profession]]="IT", 1, 0)</f>
        <v>0</v>
      </c>
      <c r="AO154" s="9">
        <f ca="1">IF(Table1[[#This Row],[Profession]]="Agriculture", 1, 0)</f>
        <v>0</v>
      </c>
      <c r="AP154" s="10">
        <f ca="1">IF(Table1[[#This Row],[Profession]]="General Work", 1, 0)</f>
        <v>0</v>
      </c>
      <c r="AS154">
        <f ca="1">Table1[[#This Row],[Value of Cars]]/Table1[[#This Row],[Number of Cars ]]</f>
        <v>14604.256599609822</v>
      </c>
      <c r="AU154" s="8">
        <f ca="1">IF(Table1[[#This Row],[State]]="Karnataka", Table1[[#This Row],[Income]], 0)</f>
        <v>0</v>
      </c>
      <c r="AV154" s="9">
        <f ca="1">IF(Table1[[#This Row],[State]]="Gujarat", Table1[[#This Row],[Income]], 0)</f>
        <v>0</v>
      </c>
      <c r="AW154" s="9">
        <f ca="1">IF(Table1[[#This Row],[State]]="Andhra Pradesh", Table1[[#This Row],[Income]], 0)</f>
        <v>0</v>
      </c>
      <c r="AX154" s="9">
        <f ca="1">IF(Table1[[#This Row],[State]]="Telangana", Table1[[#This Row],[Income]], 0)</f>
        <v>0</v>
      </c>
      <c r="AY154" s="9">
        <f ca="1">IF(Table1[[#This Row],[State]]="Madhya Pradesh", Table1[[#This Row],[Income]], 0)</f>
        <v>0</v>
      </c>
      <c r="AZ154" s="9">
        <f ca="1">IF(Table1[[#This Row],[State]]="Maharashtra", Table1[[#This Row],[Income]], 0)</f>
        <v>0</v>
      </c>
      <c r="BA154" s="9">
        <f ca="1">IF(Table1[[#This Row],[State]]="Punjab", Table1[[#This Row],[Income]], 0)</f>
        <v>0</v>
      </c>
      <c r="BB154" s="9">
        <f ca="1">IF(Table1[[#This Row],[State]]="Kerala", Table1[[#This Row],[Income]], 0)</f>
        <v>0</v>
      </c>
      <c r="BC154" s="9">
        <f ca="1">IF(Table1[[#This Row],[State]]="Tamil Nadu", Table1[[#This Row],[Income]], 0)</f>
        <v>53745</v>
      </c>
      <c r="BD154" s="9">
        <f ca="1">IF(Table1[[#This Row],[State]]="Rajasthan", Table1[[#This Row],[Income]], 0)</f>
        <v>0</v>
      </c>
      <c r="BE154" s="9">
        <f ca="1">IF(Table1[[#This Row],[State]]="Uttar Pradesh", Table1[[#This Row],[Income]], 0)</f>
        <v>0</v>
      </c>
      <c r="BF154" s="9">
        <f ca="1">IF(Table1[[#This Row],[State]]="Bihar", Table1[[#This Row],[Income]], 0)</f>
        <v>0</v>
      </c>
      <c r="BG154" s="9">
        <f ca="1">IF(Table1[[#This Row],[State]]="West Bengal", Table1[[#This Row],[Income]], 0)</f>
        <v>0</v>
      </c>
      <c r="BH154" s="10">
        <f ca="1">IF(Table1[[#This Row],[State]]="Goa", Table1[[#This Row],[Income]], 0)</f>
        <v>0</v>
      </c>
      <c r="BJ154" s="8">
        <f ca="1">IF(Table1[[#This Row],[Profession]]="Health", Table1[[#This Row],[Income]], 0)</f>
        <v>53745</v>
      </c>
      <c r="BK154" s="9">
        <f ca="1">IF(Table1[[#This Row],[Profession]]="Construction", Table1[[#This Row],[Income]], 0)</f>
        <v>0</v>
      </c>
      <c r="BL154" s="9">
        <f ca="1">IF(Table1[[#This Row],[Profession]]="Teaching", Table1[[#This Row],[Income]], 0)</f>
        <v>0</v>
      </c>
      <c r="BM154" s="9">
        <f ca="1">IF(Table1[[#This Row],[Profession]]="IT", Table1[[#This Row],[Income]], 0)</f>
        <v>0</v>
      </c>
      <c r="BN154" s="9">
        <f ca="1">IF(Table1[[#This Row],[Profession]]="General Work", Table1[[#This Row],[Income]], 0)</f>
        <v>0</v>
      </c>
      <c r="BO154" s="10">
        <f ca="1">IF(Table1[[#This Row],[Profession]]="Agriculture", Table1[[#This Row],[Income]], 0)</f>
        <v>0</v>
      </c>
      <c r="BQ154" s="8">
        <f ca="1">IF(Table1[[#This Row],[Value of debts ]]&gt;Table1[[#This Row],[Income]], 1, 0)</f>
        <v>1</v>
      </c>
      <c r="BR154" s="10"/>
      <c r="BT154">
        <f ca="1">IF(Table1[[#This Row],[Net Worth of person]]&gt;$BU$4, Table1[[#This Row],[Age]], 0)</f>
        <v>35</v>
      </c>
    </row>
    <row r="155" spans="1:72" x14ac:dyDescent="0.3">
      <c r="A155">
        <f t="shared" ca="1" si="46"/>
        <v>2</v>
      </c>
      <c r="B155" t="str">
        <f t="shared" ca="1" si="47"/>
        <v>Female</v>
      </c>
      <c r="C155">
        <f t="shared" ca="1" si="48"/>
        <v>27</v>
      </c>
      <c r="D155">
        <f t="shared" ca="1" si="49"/>
        <v>6</v>
      </c>
      <c r="E155" t="str">
        <f t="shared" ca="1" si="50"/>
        <v>Agriculture</v>
      </c>
      <c r="F155">
        <f t="shared" ca="1" si="51"/>
        <v>4</v>
      </c>
      <c r="G155" t="str">
        <f t="shared" ca="1" si="52"/>
        <v>Technical</v>
      </c>
      <c r="H155">
        <f t="shared" ca="1" si="53"/>
        <v>0</v>
      </c>
      <c r="I155">
        <f t="shared" ca="1" si="54"/>
        <v>2</v>
      </c>
      <c r="J155">
        <f t="shared" ca="1" si="55"/>
        <v>83875</v>
      </c>
      <c r="K155">
        <f t="shared" ca="1" si="56"/>
        <v>14</v>
      </c>
      <c r="L155" t="str">
        <f t="shared" ca="1" si="57"/>
        <v>Goa</v>
      </c>
      <c r="M155">
        <f t="shared" ca="1" si="58"/>
        <v>503250</v>
      </c>
      <c r="N155">
        <f t="shared" ca="1" si="59"/>
        <v>333784.51919860131</v>
      </c>
      <c r="O155">
        <f t="shared" ca="1" si="60"/>
        <v>160495.38153391884</v>
      </c>
      <c r="P155">
        <f t="shared" ca="1" si="61"/>
        <v>100644</v>
      </c>
      <c r="Q155">
        <f t="shared" ca="1" si="62"/>
        <v>39824.240750368153</v>
      </c>
      <c r="R155">
        <f t="shared" ca="1" si="63"/>
        <v>58605.805382000093</v>
      </c>
      <c r="S155">
        <f t="shared" ca="1" si="64"/>
        <v>722351.18691591895</v>
      </c>
      <c r="T155">
        <f t="shared" ca="1" si="65"/>
        <v>474252.75994896947</v>
      </c>
      <c r="U155">
        <f t="shared" ca="1" si="66"/>
        <v>248098.42696694948</v>
      </c>
      <c r="W155">
        <f t="shared" ca="1" si="67"/>
        <v>1</v>
      </c>
      <c r="AA155" s="1">
        <f ca="1">Table1[[#This Row],[Mortgage left]]/Table1[[#This Row],[Value of House]]</f>
        <v>0.66325786229230266</v>
      </c>
      <c r="AB155">
        <f t="shared" ca="1" si="68"/>
        <v>0</v>
      </c>
      <c r="AE155">
        <f ca="1">IF(Table1[[#This Row],[Gender]]="male", 1, 0)</f>
        <v>0</v>
      </c>
      <c r="AF155">
        <f ca="1">IF(Table1[[#This Row],[Gender]]="female", 1, 0)</f>
        <v>1</v>
      </c>
      <c r="AK155" s="8">
        <f ca="1">IF(Table1[[#This Row],[Profession]]="Teaching", 1, 0)</f>
        <v>0</v>
      </c>
      <c r="AL155" s="9">
        <f ca="1">IF(Table1[[#This Row],[Profession]]="Health", 1, 0)</f>
        <v>0</v>
      </c>
      <c r="AM155" s="9">
        <f ca="1">IF(Table1[[#This Row],[Profession]]="Construction", 1, 0)</f>
        <v>0</v>
      </c>
      <c r="AN155" s="9">
        <f ca="1">IF(Table1[[#This Row],[Profession]]="IT", 1, 0)</f>
        <v>0</v>
      </c>
      <c r="AO155" s="9">
        <f ca="1">IF(Table1[[#This Row],[Profession]]="Agriculture", 1, 0)</f>
        <v>1</v>
      </c>
      <c r="AP155" s="10">
        <f ca="1">IF(Table1[[#This Row],[Profession]]="General Work", 1, 0)</f>
        <v>0</v>
      </c>
      <c r="AS155">
        <f ca="1">Table1[[#This Row],[Value of Cars]]/Table1[[#This Row],[Number of Cars ]]</f>
        <v>80247.690766959422</v>
      </c>
      <c r="AU155" s="8">
        <f ca="1">IF(Table1[[#This Row],[State]]="Karnataka", Table1[[#This Row],[Income]], 0)</f>
        <v>0</v>
      </c>
      <c r="AV155" s="9">
        <f ca="1">IF(Table1[[#This Row],[State]]="Gujarat", Table1[[#This Row],[Income]], 0)</f>
        <v>0</v>
      </c>
      <c r="AW155" s="9">
        <f ca="1">IF(Table1[[#This Row],[State]]="Andhra Pradesh", Table1[[#This Row],[Income]], 0)</f>
        <v>0</v>
      </c>
      <c r="AX155" s="9">
        <f ca="1">IF(Table1[[#This Row],[State]]="Telangana", Table1[[#This Row],[Income]], 0)</f>
        <v>0</v>
      </c>
      <c r="AY155" s="9">
        <f ca="1">IF(Table1[[#This Row],[State]]="Madhya Pradesh", Table1[[#This Row],[Income]], 0)</f>
        <v>0</v>
      </c>
      <c r="AZ155" s="9">
        <f ca="1">IF(Table1[[#This Row],[State]]="Maharashtra", Table1[[#This Row],[Income]], 0)</f>
        <v>0</v>
      </c>
      <c r="BA155" s="9">
        <f ca="1">IF(Table1[[#This Row],[State]]="Punjab", Table1[[#This Row],[Income]], 0)</f>
        <v>0</v>
      </c>
      <c r="BB155" s="9">
        <f ca="1">IF(Table1[[#This Row],[State]]="Kerala", Table1[[#This Row],[Income]], 0)</f>
        <v>0</v>
      </c>
      <c r="BC155" s="9">
        <f ca="1">IF(Table1[[#This Row],[State]]="Tamil Nadu", Table1[[#This Row],[Income]], 0)</f>
        <v>0</v>
      </c>
      <c r="BD155" s="9">
        <f ca="1">IF(Table1[[#This Row],[State]]="Rajasthan", Table1[[#This Row],[Income]], 0)</f>
        <v>0</v>
      </c>
      <c r="BE155" s="9">
        <f ca="1">IF(Table1[[#This Row],[State]]="Uttar Pradesh", Table1[[#This Row],[Income]], 0)</f>
        <v>0</v>
      </c>
      <c r="BF155" s="9">
        <f ca="1">IF(Table1[[#This Row],[State]]="Bihar", Table1[[#This Row],[Income]], 0)</f>
        <v>0</v>
      </c>
      <c r="BG155" s="9">
        <f ca="1">IF(Table1[[#This Row],[State]]="West Bengal", Table1[[#This Row],[Income]], 0)</f>
        <v>0</v>
      </c>
      <c r="BH155" s="10">
        <f ca="1">IF(Table1[[#This Row],[State]]="Goa", Table1[[#This Row],[Income]], 0)</f>
        <v>83875</v>
      </c>
      <c r="BJ155" s="8">
        <f ca="1">IF(Table1[[#This Row],[Profession]]="Health", Table1[[#This Row],[Income]], 0)</f>
        <v>0</v>
      </c>
      <c r="BK155" s="9">
        <f ca="1">IF(Table1[[#This Row],[Profession]]="Construction", Table1[[#This Row],[Income]], 0)</f>
        <v>0</v>
      </c>
      <c r="BL155" s="9">
        <f ca="1">IF(Table1[[#This Row],[Profession]]="Teaching", Table1[[#This Row],[Income]], 0)</f>
        <v>0</v>
      </c>
      <c r="BM155" s="9">
        <f ca="1">IF(Table1[[#This Row],[Profession]]="IT", Table1[[#This Row],[Income]], 0)</f>
        <v>0</v>
      </c>
      <c r="BN155" s="9">
        <f ca="1">IF(Table1[[#This Row],[Profession]]="General Work", Table1[[#This Row],[Income]], 0)</f>
        <v>0</v>
      </c>
      <c r="BO155" s="10">
        <f ca="1">IF(Table1[[#This Row],[Profession]]="Agriculture", Table1[[#This Row],[Income]], 0)</f>
        <v>83875</v>
      </c>
      <c r="BQ155" s="8">
        <f ca="1">IF(Table1[[#This Row],[Value of debts ]]&gt;Table1[[#This Row],[Income]], 1, 0)</f>
        <v>1</v>
      </c>
      <c r="BR155" s="10"/>
      <c r="BT155">
        <f ca="1">IF(Table1[[#This Row],[Net Worth of person]]&gt;$BU$4, Table1[[#This Row],[Age]], 0)</f>
        <v>27</v>
      </c>
    </row>
    <row r="156" spans="1:72" x14ac:dyDescent="0.3">
      <c r="A156">
        <f t="shared" ca="1" si="46"/>
        <v>1</v>
      </c>
      <c r="B156" t="str">
        <f t="shared" ca="1" si="47"/>
        <v>Male</v>
      </c>
      <c r="C156">
        <f t="shared" ca="1" si="48"/>
        <v>31</v>
      </c>
      <c r="D156">
        <f t="shared" ca="1" si="49"/>
        <v>2</v>
      </c>
      <c r="E156" t="str">
        <f t="shared" ca="1" si="50"/>
        <v>Construction</v>
      </c>
      <c r="F156">
        <f t="shared" ca="1" si="51"/>
        <v>4</v>
      </c>
      <c r="G156" t="str">
        <f t="shared" ca="1" si="52"/>
        <v>Technical</v>
      </c>
      <c r="H156">
        <f t="shared" ca="1" si="53"/>
        <v>4</v>
      </c>
      <c r="I156">
        <f t="shared" ca="1" si="54"/>
        <v>2</v>
      </c>
      <c r="J156">
        <f t="shared" ca="1" si="55"/>
        <v>74318</v>
      </c>
      <c r="K156">
        <f t="shared" ca="1" si="56"/>
        <v>13</v>
      </c>
      <c r="L156" t="str">
        <f t="shared" ca="1" si="57"/>
        <v>West Bengal</v>
      </c>
      <c r="M156">
        <f t="shared" ca="1" si="58"/>
        <v>445908</v>
      </c>
      <c r="N156">
        <f t="shared" ca="1" si="59"/>
        <v>215921.22034223375</v>
      </c>
      <c r="O156">
        <f t="shared" ca="1" si="60"/>
        <v>53380.929694919643</v>
      </c>
      <c r="P156">
        <f t="shared" ca="1" si="61"/>
        <v>40293</v>
      </c>
      <c r="Q156">
        <f t="shared" ca="1" si="62"/>
        <v>76285.15134172549</v>
      </c>
      <c r="R156">
        <f t="shared" ca="1" si="63"/>
        <v>55238.385238885778</v>
      </c>
      <c r="S156">
        <f t="shared" ca="1" si="64"/>
        <v>554527.31493380538</v>
      </c>
      <c r="T156">
        <f t="shared" ca="1" si="65"/>
        <v>332499.37168395927</v>
      </c>
      <c r="U156">
        <f t="shared" ca="1" si="66"/>
        <v>222027.94324984611</v>
      </c>
      <c r="W156">
        <f t="shared" ca="1" si="67"/>
        <v>1</v>
      </c>
      <c r="AA156" s="1">
        <f ca="1">Table1[[#This Row],[Mortgage left]]/Table1[[#This Row],[Value of House]]</f>
        <v>0.48422818236549636</v>
      </c>
      <c r="AB156">
        <f t="shared" ca="1" si="68"/>
        <v>0</v>
      </c>
      <c r="AE156">
        <f ca="1">IF(Table1[[#This Row],[Gender]]="male", 1, 0)</f>
        <v>1</v>
      </c>
      <c r="AF156">
        <f ca="1">IF(Table1[[#This Row],[Gender]]="female", 1, 0)</f>
        <v>0</v>
      </c>
      <c r="AK156" s="8">
        <f ca="1">IF(Table1[[#This Row],[Profession]]="Teaching", 1, 0)</f>
        <v>0</v>
      </c>
      <c r="AL156" s="9">
        <f ca="1">IF(Table1[[#This Row],[Profession]]="Health", 1, 0)</f>
        <v>0</v>
      </c>
      <c r="AM156" s="9">
        <f ca="1">IF(Table1[[#This Row],[Profession]]="Construction", 1, 0)</f>
        <v>1</v>
      </c>
      <c r="AN156" s="9">
        <f ca="1">IF(Table1[[#This Row],[Profession]]="IT", 1, 0)</f>
        <v>0</v>
      </c>
      <c r="AO156" s="9">
        <f ca="1">IF(Table1[[#This Row],[Profession]]="Agriculture", 1, 0)</f>
        <v>0</v>
      </c>
      <c r="AP156" s="10">
        <f ca="1">IF(Table1[[#This Row],[Profession]]="General Work", 1, 0)</f>
        <v>0</v>
      </c>
      <c r="AS156">
        <f ca="1">Table1[[#This Row],[Value of Cars]]/Table1[[#This Row],[Number of Cars ]]</f>
        <v>26690.464847459822</v>
      </c>
      <c r="AU156" s="8">
        <f ca="1">IF(Table1[[#This Row],[State]]="Karnataka", Table1[[#This Row],[Income]], 0)</f>
        <v>0</v>
      </c>
      <c r="AV156" s="9">
        <f ca="1">IF(Table1[[#This Row],[State]]="Gujarat", Table1[[#This Row],[Income]], 0)</f>
        <v>0</v>
      </c>
      <c r="AW156" s="9">
        <f ca="1">IF(Table1[[#This Row],[State]]="Andhra Pradesh", Table1[[#This Row],[Income]], 0)</f>
        <v>0</v>
      </c>
      <c r="AX156" s="9">
        <f ca="1">IF(Table1[[#This Row],[State]]="Telangana", Table1[[#This Row],[Income]], 0)</f>
        <v>0</v>
      </c>
      <c r="AY156" s="9">
        <f ca="1">IF(Table1[[#This Row],[State]]="Madhya Pradesh", Table1[[#This Row],[Income]], 0)</f>
        <v>0</v>
      </c>
      <c r="AZ156" s="9">
        <f ca="1">IF(Table1[[#This Row],[State]]="Maharashtra", Table1[[#This Row],[Income]], 0)</f>
        <v>0</v>
      </c>
      <c r="BA156" s="9">
        <f ca="1">IF(Table1[[#This Row],[State]]="Punjab", Table1[[#This Row],[Income]], 0)</f>
        <v>0</v>
      </c>
      <c r="BB156" s="9">
        <f ca="1">IF(Table1[[#This Row],[State]]="Kerala", Table1[[#This Row],[Income]], 0)</f>
        <v>0</v>
      </c>
      <c r="BC156" s="9">
        <f ca="1">IF(Table1[[#This Row],[State]]="Tamil Nadu", Table1[[#This Row],[Income]], 0)</f>
        <v>0</v>
      </c>
      <c r="BD156" s="9">
        <f ca="1">IF(Table1[[#This Row],[State]]="Rajasthan", Table1[[#This Row],[Income]], 0)</f>
        <v>0</v>
      </c>
      <c r="BE156" s="9">
        <f ca="1">IF(Table1[[#This Row],[State]]="Uttar Pradesh", Table1[[#This Row],[Income]], 0)</f>
        <v>0</v>
      </c>
      <c r="BF156" s="9">
        <f ca="1">IF(Table1[[#This Row],[State]]="Bihar", Table1[[#This Row],[Income]], 0)</f>
        <v>0</v>
      </c>
      <c r="BG156" s="9">
        <f ca="1">IF(Table1[[#This Row],[State]]="West Bengal", Table1[[#This Row],[Income]], 0)</f>
        <v>74318</v>
      </c>
      <c r="BH156" s="10">
        <f ca="1">IF(Table1[[#This Row],[State]]="Goa", Table1[[#This Row],[Income]], 0)</f>
        <v>0</v>
      </c>
      <c r="BJ156" s="8">
        <f ca="1">IF(Table1[[#This Row],[Profession]]="Health", Table1[[#This Row],[Income]], 0)</f>
        <v>0</v>
      </c>
      <c r="BK156" s="9">
        <f ca="1">IF(Table1[[#This Row],[Profession]]="Construction", Table1[[#This Row],[Income]], 0)</f>
        <v>74318</v>
      </c>
      <c r="BL156" s="9">
        <f ca="1">IF(Table1[[#This Row],[Profession]]="Teaching", Table1[[#This Row],[Income]], 0)</f>
        <v>0</v>
      </c>
      <c r="BM156" s="9">
        <f ca="1">IF(Table1[[#This Row],[Profession]]="IT", Table1[[#This Row],[Income]], 0)</f>
        <v>0</v>
      </c>
      <c r="BN156" s="9">
        <f ca="1">IF(Table1[[#This Row],[Profession]]="General Work", Table1[[#This Row],[Income]], 0)</f>
        <v>0</v>
      </c>
      <c r="BO156" s="10">
        <f ca="1">IF(Table1[[#This Row],[Profession]]="Agriculture", Table1[[#This Row],[Income]], 0)</f>
        <v>0</v>
      </c>
      <c r="BQ156" s="8">
        <f ca="1">IF(Table1[[#This Row],[Value of debts ]]&gt;Table1[[#This Row],[Income]], 1, 0)</f>
        <v>1</v>
      </c>
      <c r="BR156" s="10"/>
      <c r="BT156">
        <f ca="1">IF(Table1[[#This Row],[Net Worth of person]]&gt;$BU$4, Table1[[#This Row],[Age]], 0)</f>
        <v>31</v>
      </c>
    </row>
    <row r="157" spans="1:72" x14ac:dyDescent="0.3">
      <c r="A157">
        <f t="shared" ca="1" si="46"/>
        <v>1</v>
      </c>
      <c r="B157" t="str">
        <f t="shared" ca="1" si="47"/>
        <v>Male</v>
      </c>
      <c r="C157">
        <f t="shared" ca="1" si="48"/>
        <v>25</v>
      </c>
      <c r="D157">
        <f t="shared" ca="1" si="49"/>
        <v>3</v>
      </c>
      <c r="E157" t="str">
        <f t="shared" ca="1" si="50"/>
        <v>Teaching</v>
      </c>
      <c r="F157">
        <f t="shared" ca="1" si="51"/>
        <v>4</v>
      </c>
      <c r="G157" t="str">
        <f t="shared" ca="1" si="52"/>
        <v>Technical</v>
      </c>
      <c r="H157">
        <f t="shared" ca="1" si="53"/>
        <v>3</v>
      </c>
      <c r="I157">
        <f t="shared" ca="1" si="54"/>
        <v>2</v>
      </c>
      <c r="J157">
        <f t="shared" ca="1" si="55"/>
        <v>70795</v>
      </c>
      <c r="K157">
        <f t="shared" ca="1" si="56"/>
        <v>8</v>
      </c>
      <c r="L157" t="str">
        <f t="shared" ca="1" si="57"/>
        <v>Kerala</v>
      </c>
      <c r="M157">
        <f t="shared" ca="1" si="58"/>
        <v>212385</v>
      </c>
      <c r="N157">
        <f t="shared" ca="1" si="59"/>
        <v>201167.28687143206</v>
      </c>
      <c r="O157">
        <f t="shared" ca="1" si="60"/>
        <v>102287.95602930499</v>
      </c>
      <c r="P157">
        <f t="shared" ca="1" si="61"/>
        <v>85888</v>
      </c>
      <c r="Q157">
        <f t="shared" ca="1" si="62"/>
        <v>52542.10010202253</v>
      </c>
      <c r="R157">
        <f t="shared" ca="1" si="63"/>
        <v>95378.139668769873</v>
      </c>
      <c r="S157">
        <f t="shared" ca="1" si="64"/>
        <v>410051.0956980749</v>
      </c>
      <c r="T157">
        <f t="shared" ca="1" si="65"/>
        <v>339597.38697345462</v>
      </c>
      <c r="U157">
        <f t="shared" ca="1" si="66"/>
        <v>70453.708724620286</v>
      </c>
      <c r="W157">
        <f t="shared" ca="1" si="67"/>
        <v>1</v>
      </c>
      <c r="AA157" s="1">
        <f ca="1">Table1[[#This Row],[Mortgage left]]/Table1[[#This Row],[Value of House]]</f>
        <v>0.9471821779854136</v>
      </c>
      <c r="AB157">
        <f t="shared" ca="1" si="68"/>
        <v>0</v>
      </c>
      <c r="AE157">
        <f ca="1">IF(Table1[[#This Row],[Gender]]="male", 1, 0)</f>
        <v>1</v>
      </c>
      <c r="AF157">
        <f ca="1">IF(Table1[[#This Row],[Gender]]="female", 1, 0)</f>
        <v>0</v>
      </c>
      <c r="AK157" s="8">
        <f ca="1">IF(Table1[[#This Row],[Profession]]="Teaching", 1, 0)</f>
        <v>1</v>
      </c>
      <c r="AL157" s="9">
        <f ca="1">IF(Table1[[#This Row],[Profession]]="Health", 1, 0)</f>
        <v>0</v>
      </c>
      <c r="AM157" s="9">
        <f ca="1">IF(Table1[[#This Row],[Profession]]="Construction", 1, 0)</f>
        <v>0</v>
      </c>
      <c r="AN157" s="9">
        <f ca="1">IF(Table1[[#This Row],[Profession]]="IT", 1, 0)</f>
        <v>0</v>
      </c>
      <c r="AO157" s="9">
        <f ca="1">IF(Table1[[#This Row],[Profession]]="Agriculture", 1, 0)</f>
        <v>0</v>
      </c>
      <c r="AP157" s="10">
        <f ca="1">IF(Table1[[#This Row],[Profession]]="General Work", 1, 0)</f>
        <v>0</v>
      </c>
      <c r="AS157">
        <f ca="1">Table1[[#This Row],[Value of Cars]]/Table1[[#This Row],[Number of Cars ]]</f>
        <v>51143.978014652494</v>
      </c>
      <c r="AU157" s="8">
        <f ca="1">IF(Table1[[#This Row],[State]]="Karnataka", Table1[[#This Row],[Income]], 0)</f>
        <v>0</v>
      </c>
      <c r="AV157" s="9">
        <f ca="1">IF(Table1[[#This Row],[State]]="Gujarat", Table1[[#This Row],[Income]], 0)</f>
        <v>0</v>
      </c>
      <c r="AW157" s="9">
        <f ca="1">IF(Table1[[#This Row],[State]]="Andhra Pradesh", Table1[[#This Row],[Income]], 0)</f>
        <v>0</v>
      </c>
      <c r="AX157" s="9">
        <f ca="1">IF(Table1[[#This Row],[State]]="Telangana", Table1[[#This Row],[Income]], 0)</f>
        <v>0</v>
      </c>
      <c r="AY157" s="9">
        <f ca="1">IF(Table1[[#This Row],[State]]="Madhya Pradesh", Table1[[#This Row],[Income]], 0)</f>
        <v>0</v>
      </c>
      <c r="AZ157" s="9">
        <f ca="1">IF(Table1[[#This Row],[State]]="Maharashtra", Table1[[#This Row],[Income]], 0)</f>
        <v>0</v>
      </c>
      <c r="BA157" s="9">
        <f ca="1">IF(Table1[[#This Row],[State]]="Punjab", Table1[[#This Row],[Income]], 0)</f>
        <v>0</v>
      </c>
      <c r="BB157" s="9">
        <f ca="1">IF(Table1[[#This Row],[State]]="Kerala", Table1[[#This Row],[Income]], 0)</f>
        <v>70795</v>
      </c>
      <c r="BC157" s="9">
        <f ca="1">IF(Table1[[#This Row],[State]]="Tamil Nadu", Table1[[#This Row],[Income]], 0)</f>
        <v>0</v>
      </c>
      <c r="BD157" s="9">
        <f ca="1">IF(Table1[[#This Row],[State]]="Rajasthan", Table1[[#This Row],[Income]], 0)</f>
        <v>0</v>
      </c>
      <c r="BE157" s="9">
        <f ca="1">IF(Table1[[#This Row],[State]]="Uttar Pradesh", Table1[[#This Row],[Income]], 0)</f>
        <v>0</v>
      </c>
      <c r="BF157" s="9">
        <f ca="1">IF(Table1[[#This Row],[State]]="Bihar", Table1[[#This Row],[Income]], 0)</f>
        <v>0</v>
      </c>
      <c r="BG157" s="9">
        <f ca="1">IF(Table1[[#This Row],[State]]="West Bengal", Table1[[#This Row],[Income]], 0)</f>
        <v>0</v>
      </c>
      <c r="BH157" s="10">
        <f ca="1">IF(Table1[[#This Row],[State]]="Goa", Table1[[#This Row],[Income]], 0)</f>
        <v>0</v>
      </c>
      <c r="BJ157" s="8">
        <f ca="1">IF(Table1[[#This Row],[Profession]]="Health", Table1[[#This Row],[Income]], 0)</f>
        <v>0</v>
      </c>
      <c r="BK157" s="9">
        <f ca="1">IF(Table1[[#This Row],[Profession]]="Construction", Table1[[#This Row],[Income]], 0)</f>
        <v>0</v>
      </c>
      <c r="BL157" s="9">
        <f ca="1">IF(Table1[[#This Row],[Profession]]="Teaching", Table1[[#This Row],[Income]], 0)</f>
        <v>70795</v>
      </c>
      <c r="BM157" s="9">
        <f ca="1">IF(Table1[[#This Row],[Profession]]="IT", Table1[[#This Row],[Income]], 0)</f>
        <v>0</v>
      </c>
      <c r="BN157" s="9">
        <f ca="1">IF(Table1[[#This Row],[Profession]]="General Work", Table1[[#This Row],[Income]], 0)</f>
        <v>0</v>
      </c>
      <c r="BO157" s="10">
        <f ca="1">IF(Table1[[#This Row],[Profession]]="Agriculture", Table1[[#This Row],[Income]], 0)</f>
        <v>0</v>
      </c>
      <c r="BQ157" s="8">
        <f ca="1">IF(Table1[[#This Row],[Value of debts ]]&gt;Table1[[#This Row],[Income]], 1, 0)</f>
        <v>1</v>
      </c>
      <c r="BR157" s="10"/>
      <c r="BT157">
        <f ca="1">IF(Table1[[#This Row],[Net Worth of person]]&gt;$BU$4, Table1[[#This Row],[Age]], 0)</f>
        <v>0</v>
      </c>
    </row>
    <row r="158" spans="1:72" x14ac:dyDescent="0.3">
      <c r="A158">
        <f t="shared" ca="1" si="46"/>
        <v>1</v>
      </c>
      <c r="B158" t="str">
        <f t="shared" ca="1" si="47"/>
        <v>Male</v>
      </c>
      <c r="C158">
        <f t="shared" ca="1" si="48"/>
        <v>36</v>
      </c>
      <c r="D158">
        <f t="shared" ca="1" si="49"/>
        <v>6</v>
      </c>
      <c r="E158" t="str">
        <f t="shared" ca="1" si="50"/>
        <v>Agriculture</v>
      </c>
      <c r="F158">
        <f t="shared" ca="1" si="51"/>
        <v>2</v>
      </c>
      <c r="G158" t="str">
        <f t="shared" ca="1" si="52"/>
        <v>College</v>
      </c>
      <c r="H158">
        <f t="shared" ca="1" si="53"/>
        <v>1</v>
      </c>
      <c r="I158">
        <f t="shared" ca="1" si="54"/>
        <v>2</v>
      </c>
      <c r="J158">
        <f t="shared" ca="1" si="55"/>
        <v>82628</v>
      </c>
      <c r="K158">
        <f t="shared" ca="1" si="56"/>
        <v>5</v>
      </c>
      <c r="L158" t="str">
        <f t="shared" ca="1" si="57"/>
        <v>Madhya Pradesh</v>
      </c>
      <c r="M158">
        <f t="shared" ca="1" si="58"/>
        <v>247884</v>
      </c>
      <c r="N158">
        <f t="shared" ca="1" si="59"/>
        <v>193532.09617504061</v>
      </c>
      <c r="O158">
        <f t="shared" ca="1" si="60"/>
        <v>16693.661111731577</v>
      </c>
      <c r="P158">
        <f t="shared" ca="1" si="61"/>
        <v>8288</v>
      </c>
      <c r="Q158">
        <f t="shared" ca="1" si="62"/>
        <v>144066.93823362177</v>
      </c>
      <c r="R158">
        <f t="shared" ca="1" si="63"/>
        <v>17689.269737862312</v>
      </c>
      <c r="S158">
        <f t="shared" ca="1" si="64"/>
        <v>282266.93084959383</v>
      </c>
      <c r="T158">
        <f t="shared" ca="1" si="65"/>
        <v>345887.03440866235</v>
      </c>
      <c r="U158">
        <f t="shared" ca="1" si="66"/>
        <v>-63620.103559068521</v>
      </c>
      <c r="W158">
        <f t="shared" ca="1" si="67"/>
        <v>1</v>
      </c>
      <c r="AA158" s="1">
        <f ca="1">Table1[[#This Row],[Mortgage left]]/Table1[[#This Row],[Value of House]]</f>
        <v>0.78073653876426319</v>
      </c>
      <c r="AB158">
        <f t="shared" ca="1" si="68"/>
        <v>0</v>
      </c>
      <c r="AE158">
        <f ca="1">IF(Table1[[#This Row],[Gender]]="male", 1, 0)</f>
        <v>1</v>
      </c>
      <c r="AF158">
        <f ca="1">IF(Table1[[#This Row],[Gender]]="female", 1, 0)</f>
        <v>0</v>
      </c>
      <c r="AK158" s="8">
        <f ca="1">IF(Table1[[#This Row],[Profession]]="Teaching", 1, 0)</f>
        <v>0</v>
      </c>
      <c r="AL158" s="9">
        <f ca="1">IF(Table1[[#This Row],[Profession]]="Health", 1, 0)</f>
        <v>0</v>
      </c>
      <c r="AM158" s="9">
        <f ca="1">IF(Table1[[#This Row],[Profession]]="Construction", 1, 0)</f>
        <v>0</v>
      </c>
      <c r="AN158" s="9">
        <f ca="1">IF(Table1[[#This Row],[Profession]]="IT", 1, 0)</f>
        <v>0</v>
      </c>
      <c r="AO158" s="9">
        <f ca="1">IF(Table1[[#This Row],[Profession]]="Agriculture", 1, 0)</f>
        <v>1</v>
      </c>
      <c r="AP158" s="10">
        <f ca="1">IF(Table1[[#This Row],[Profession]]="General Work", 1, 0)</f>
        <v>0</v>
      </c>
      <c r="AS158">
        <f ca="1">Table1[[#This Row],[Value of Cars]]/Table1[[#This Row],[Number of Cars ]]</f>
        <v>8346.8305558657885</v>
      </c>
      <c r="AU158" s="8">
        <f ca="1">IF(Table1[[#This Row],[State]]="Karnataka", Table1[[#This Row],[Income]], 0)</f>
        <v>0</v>
      </c>
      <c r="AV158" s="9">
        <f ca="1">IF(Table1[[#This Row],[State]]="Gujarat", Table1[[#This Row],[Income]], 0)</f>
        <v>0</v>
      </c>
      <c r="AW158" s="9">
        <f ca="1">IF(Table1[[#This Row],[State]]="Andhra Pradesh", Table1[[#This Row],[Income]], 0)</f>
        <v>0</v>
      </c>
      <c r="AX158" s="9">
        <f ca="1">IF(Table1[[#This Row],[State]]="Telangana", Table1[[#This Row],[Income]], 0)</f>
        <v>0</v>
      </c>
      <c r="AY158" s="9">
        <f ca="1">IF(Table1[[#This Row],[State]]="Madhya Pradesh", Table1[[#This Row],[Income]], 0)</f>
        <v>82628</v>
      </c>
      <c r="AZ158" s="9">
        <f ca="1">IF(Table1[[#This Row],[State]]="Maharashtra", Table1[[#This Row],[Income]], 0)</f>
        <v>0</v>
      </c>
      <c r="BA158" s="9">
        <f ca="1">IF(Table1[[#This Row],[State]]="Punjab", Table1[[#This Row],[Income]], 0)</f>
        <v>0</v>
      </c>
      <c r="BB158" s="9">
        <f ca="1">IF(Table1[[#This Row],[State]]="Kerala", Table1[[#This Row],[Income]], 0)</f>
        <v>0</v>
      </c>
      <c r="BC158" s="9">
        <f ca="1">IF(Table1[[#This Row],[State]]="Tamil Nadu", Table1[[#This Row],[Income]], 0)</f>
        <v>0</v>
      </c>
      <c r="BD158" s="9">
        <f ca="1">IF(Table1[[#This Row],[State]]="Rajasthan", Table1[[#This Row],[Income]], 0)</f>
        <v>0</v>
      </c>
      <c r="BE158" s="9">
        <f ca="1">IF(Table1[[#This Row],[State]]="Uttar Pradesh", Table1[[#This Row],[Income]], 0)</f>
        <v>0</v>
      </c>
      <c r="BF158" s="9">
        <f ca="1">IF(Table1[[#This Row],[State]]="Bihar", Table1[[#This Row],[Income]], 0)</f>
        <v>0</v>
      </c>
      <c r="BG158" s="9">
        <f ca="1">IF(Table1[[#This Row],[State]]="West Bengal", Table1[[#This Row],[Income]], 0)</f>
        <v>0</v>
      </c>
      <c r="BH158" s="10">
        <f ca="1">IF(Table1[[#This Row],[State]]="Goa", Table1[[#This Row],[Income]], 0)</f>
        <v>0</v>
      </c>
      <c r="BJ158" s="8">
        <f ca="1">IF(Table1[[#This Row],[Profession]]="Health", Table1[[#This Row],[Income]], 0)</f>
        <v>0</v>
      </c>
      <c r="BK158" s="9">
        <f ca="1">IF(Table1[[#This Row],[Profession]]="Construction", Table1[[#This Row],[Income]], 0)</f>
        <v>0</v>
      </c>
      <c r="BL158" s="9">
        <f ca="1">IF(Table1[[#This Row],[Profession]]="Teaching", Table1[[#This Row],[Income]], 0)</f>
        <v>0</v>
      </c>
      <c r="BM158" s="9">
        <f ca="1">IF(Table1[[#This Row],[Profession]]="IT", Table1[[#This Row],[Income]], 0)</f>
        <v>0</v>
      </c>
      <c r="BN158" s="9">
        <f ca="1">IF(Table1[[#This Row],[Profession]]="General Work", Table1[[#This Row],[Income]], 0)</f>
        <v>0</v>
      </c>
      <c r="BO158" s="10">
        <f ca="1">IF(Table1[[#This Row],[Profession]]="Agriculture", Table1[[#This Row],[Income]], 0)</f>
        <v>82628</v>
      </c>
      <c r="BQ158" s="8">
        <f ca="1">IF(Table1[[#This Row],[Value of debts ]]&gt;Table1[[#This Row],[Income]], 1, 0)</f>
        <v>1</v>
      </c>
      <c r="BR158" s="10"/>
      <c r="BT158">
        <f ca="1">IF(Table1[[#This Row],[Net Worth of person]]&gt;$BU$4, Table1[[#This Row],[Age]], 0)</f>
        <v>0</v>
      </c>
    </row>
    <row r="159" spans="1:72" x14ac:dyDescent="0.3">
      <c r="A159">
        <f t="shared" ca="1" si="46"/>
        <v>2</v>
      </c>
      <c r="B159" t="str">
        <f t="shared" ca="1" si="47"/>
        <v>Female</v>
      </c>
      <c r="C159">
        <f t="shared" ca="1" si="48"/>
        <v>45</v>
      </c>
      <c r="D159">
        <f t="shared" ca="1" si="49"/>
        <v>4</v>
      </c>
      <c r="E159" t="str">
        <f t="shared" ca="1" si="50"/>
        <v>IT</v>
      </c>
      <c r="F159">
        <f t="shared" ca="1" si="51"/>
        <v>4</v>
      </c>
      <c r="G159" t="str">
        <f t="shared" ca="1" si="52"/>
        <v>Technical</v>
      </c>
      <c r="H159">
        <f t="shared" ca="1" si="53"/>
        <v>2</v>
      </c>
      <c r="I159">
        <f t="shared" ca="1" si="54"/>
        <v>1</v>
      </c>
      <c r="J159">
        <f t="shared" ca="1" si="55"/>
        <v>44549</v>
      </c>
      <c r="K159">
        <f t="shared" ca="1" si="56"/>
        <v>3</v>
      </c>
      <c r="L159" t="str">
        <f t="shared" ca="1" si="57"/>
        <v>Andhra Pradesh</v>
      </c>
      <c r="M159">
        <f t="shared" ca="1" si="58"/>
        <v>267294</v>
      </c>
      <c r="N159">
        <f t="shared" ca="1" si="59"/>
        <v>262623.01615502313</v>
      </c>
      <c r="O159">
        <f t="shared" ca="1" si="60"/>
        <v>13438.664734603093</v>
      </c>
      <c r="P159">
        <f t="shared" ca="1" si="61"/>
        <v>1026</v>
      </c>
      <c r="Q159">
        <f t="shared" ca="1" si="62"/>
        <v>10608.794684981332</v>
      </c>
      <c r="R159">
        <f t="shared" ca="1" si="63"/>
        <v>10185.907983033712</v>
      </c>
      <c r="S159">
        <f t="shared" ca="1" si="64"/>
        <v>290918.57271763677</v>
      </c>
      <c r="T159">
        <f t="shared" ca="1" si="65"/>
        <v>274257.81084000447</v>
      </c>
      <c r="U159">
        <f t="shared" ca="1" si="66"/>
        <v>16660.761877632292</v>
      </c>
      <c r="W159">
        <f t="shared" ca="1" si="67"/>
        <v>1</v>
      </c>
      <c r="AA159" s="1">
        <f ca="1">Table1[[#This Row],[Mortgage left]]/Table1[[#This Row],[Value of House]]</f>
        <v>0.98252492070537734</v>
      </c>
      <c r="AB159">
        <f t="shared" ca="1" si="68"/>
        <v>0</v>
      </c>
      <c r="AE159">
        <f ca="1">IF(Table1[[#This Row],[Gender]]="male", 1, 0)</f>
        <v>0</v>
      </c>
      <c r="AF159">
        <f ca="1">IF(Table1[[#This Row],[Gender]]="female", 1, 0)</f>
        <v>1</v>
      </c>
      <c r="AK159" s="8">
        <f ca="1">IF(Table1[[#This Row],[Profession]]="Teaching", 1, 0)</f>
        <v>0</v>
      </c>
      <c r="AL159" s="9">
        <f ca="1">IF(Table1[[#This Row],[Profession]]="Health", 1, 0)</f>
        <v>0</v>
      </c>
      <c r="AM159" s="9">
        <f ca="1">IF(Table1[[#This Row],[Profession]]="Construction", 1, 0)</f>
        <v>0</v>
      </c>
      <c r="AN159" s="9">
        <f ca="1">IF(Table1[[#This Row],[Profession]]="IT", 1, 0)</f>
        <v>1</v>
      </c>
      <c r="AO159" s="9">
        <f ca="1">IF(Table1[[#This Row],[Profession]]="Agriculture", 1, 0)</f>
        <v>0</v>
      </c>
      <c r="AP159" s="10">
        <f ca="1">IF(Table1[[#This Row],[Profession]]="General Work", 1, 0)</f>
        <v>0</v>
      </c>
      <c r="AS159">
        <f ca="1">Table1[[#This Row],[Value of Cars]]/Table1[[#This Row],[Number of Cars ]]</f>
        <v>13438.664734603093</v>
      </c>
      <c r="AU159" s="8">
        <f ca="1">IF(Table1[[#This Row],[State]]="Karnataka", Table1[[#This Row],[Income]], 0)</f>
        <v>0</v>
      </c>
      <c r="AV159" s="9">
        <f ca="1">IF(Table1[[#This Row],[State]]="Gujarat", Table1[[#This Row],[Income]], 0)</f>
        <v>0</v>
      </c>
      <c r="AW159" s="9">
        <f ca="1">IF(Table1[[#This Row],[State]]="Andhra Pradesh", Table1[[#This Row],[Income]], 0)</f>
        <v>44549</v>
      </c>
      <c r="AX159" s="9">
        <f ca="1">IF(Table1[[#This Row],[State]]="Telangana", Table1[[#This Row],[Income]], 0)</f>
        <v>0</v>
      </c>
      <c r="AY159" s="9">
        <f ca="1">IF(Table1[[#This Row],[State]]="Madhya Pradesh", Table1[[#This Row],[Income]], 0)</f>
        <v>0</v>
      </c>
      <c r="AZ159" s="9">
        <f ca="1">IF(Table1[[#This Row],[State]]="Maharashtra", Table1[[#This Row],[Income]], 0)</f>
        <v>0</v>
      </c>
      <c r="BA159" s="9">
        <f ca="1">IF(Table1[[#This Row],[State]]="Punjab", Table1[[#This Row],[Income]], 0)</f>
        <v>0</v>
      </c>
      <c r="BB159" s="9">
        <f ca="1">IF(Table1[[#This Row],[State]]="Kerala", Table1[[#This Row],[Income]], 0)</f>
        <v>0</v>
      </c>
      <c r="BC159" s="9">
        <f ca="1">IF(Table1[[#This Row],[State]]="Tamil Nadu", Table1[[#This Row],[Income]], 0)</f>
        <v>0</v>
      </c>
      <c r="BD159" s="9">
        <f ca="1">IF(Table1[[#This Row],[State]]="Rajasthan", Table1[[#This Row],[Income]], 0)</f>
        <v>0</v>
      </c>
      <c r="BE159" s="9">
        <f ca="1">IF(Table1[[#This Row],[State]]="Uttar Pradesh", Table1[[#This Row],[Income]], 0)</f>
        <v>0</v>
      </c>
      <c r="BF159" s="9">
        <f ca="1">IF(Table1[[#This Row],[State]]="Bihar", Table1[[#This Row],[Income]], 0)</f>
        <v>0</v>
      </c>
      <c r="BG159" s="9">
        <f ca="1">IF(Table1[[#This Row],[State]]="West Bengal", Table1[[#This Row],[Income]], 0)</f>
        <v>0</v>
      </c>
      <c r="BH159" s="10">
        <f ca="1">IF(Table1[[#This Row],[State]]="Goa", Table1[[#This Row],[Income]], 0)</f>
        <v>0</v>
      </c>
      <c r="BJ159" s="8">
        <f ca="1">IF(Table1[[#This Row],[Profession]]="Health", Table1[[#This Row],[Income]], 0)</f>
        <v>0</v>
      </c>
      <c r="BK159" s="9">
        <f ca="1">IF(Table1[[#This Row],[Profession]]="Construction", Table1[[#This Row],[Income]], 0)</f>
        <v>0</v>
      </c>
      <c r="BL159" s="9">
        <f ca="1">IF(Table1[[#This Row],[Profession]]="Teaching", Table1[[#This Row],[Income]], 0)</f>
        <v>0</v>
      </c>
      <c r="BM159" s="9">
        <f ca="1">IF(Table1[[#This Row],[Profession]]="IT", Table1[[#This Row],[Income]], 0)</f>
        <v>44549</v>
      </c>
      <c r="BN159" s="9">
        <f ca="1">IF(Table1[[#This Row],[Profession]]="General Work", Table1[[#This Row],[Income]], 0)</f>
        <v>0</v>
      </c>
      <c r="BO159" s="10">
        <f ca="1">IF(Table1[[#This Row],[Profession]]="Agriculture", Table1[[#This Row],[Income]], 0)</f>
        <v>0</v>
      </c>
      <c r="BQ159" s="8">
        <f ca="1">IF(Table1[[#This Row],[Value of debts ]]&gt;Table1[[#This Row],[Income]], 1, 0)</f>
        <v>1</v>
      </c>
      <c r="BR159" s="10"/>
      <c r="BT159">
        <f ca="1">IF(Table1[[#This Row],[Net Worth of person]]&gt;$BU$4, Table1[[#This Row],[Age]], 0)</f>
        <v>0</v>
      </c>
    </row>
    <row r="160" spans="1:72" x14ac:dyDescent="0.3">
      <c r="A160">
        <f t="shared" ca="1" si="46"/>
        <v>2</v>
      </c>
      <c r="B160" t="str">
        <f t="shared" ca="1" si="47"/>
        <v>Female</v>
      </c>
      <c r="C160">
        <f t="shared" ca="1" si="48"/>
        <v>40</v>
      </c>
      <c r="D160">
        <f t="shared" ca="1" si="49"/>
        <v>1</v>
      </c>
      <c r="E160" t="str">
        <f t="shared" ca="1" si="50"/>
        <v>Health</v>
      </c>
      <c r="F160">
        <f t="shared" ca="1" si="51"/>
        <v>1</v>
      </c>
      <c r="G160" t="str">
        <f t="shared" ca="1" si="52"/>
        <v>High School</v>
      </c>
      <c r="H160">
        <f t="shared" ca="1" si="53"/>
        <v>2</v>
      </c>
      <c r="I160">
        <f t="shared" ca="1" si="54"/>
        <v>2</v>
      </c>
      <c r="J160">
        <f t="shared" ca="1" si="55"/>
        <v>42771</v>
      </c>
      <c r="K160">
        <f t="shared" ca="1" si="56"/>
        <v>10</v>
      </c>
      <c r="L160" t="str">
        <f t="shared" ca="1" si="57"/>
        <v>Rajasthan</v>
      </c>
      <c r="M160">
        <f t="shared" ca="1" si="58"/>
        <v>171084</v>
      </c>
      <c r="N160">
        <f t="shared" ca="1" si="59"/>
        <v>115993.77641612526</v>
      </c>
      <c r="O160">
        <f t="shared" ca="1" si="60"/>
        <v>63729.730580396012</v>
      </c>
      <c r="P160">
        <f t="shared" ca="1" si="61"/>
        <v>33646</v>
      </c>
      <c r="Q160">
        <f t="shared" ca="1" si="62"/>
        <v>25649.441988837345</v>
      </c>
      <c r="R160">
        <f t="shared" ca="1" si="63"/>
        <v>20136.515996442482</v>
      </c>
      <c r="S160">
        <f t="shared" ca="1" si="64"/>
        <v>254950.24657683849</v>
      </c>
      <c r="T160">
        <f t="shared" ca="1" si="65"/>
        <v>175289.21840496259</v>
      </c>
      <c r="U160">
        <f t="shared" ca="1" si="66"/>
        <v>79661.028171875892</v>
      </c>
      <c r="W160">
        <f t="shared" ca="1" si="67"/>
        <v>1</v>
      </c>
      <c r="AA160" s="1">
        <f ca="1">Table1[[#This Row],[Mortgage left]]/Table1[[#This Row],[Value of House]]</f>
        <v>0.67799312861591532</v>
      </c>
      <c r="AB160">
        <f t="shared" ca="1" si="68"/>
        <v>0</v>
      </c>
      <c r="AE160">
        <f ca="1">IF(Table1[[#This Row],[Gender]]="male", 1, 0)</f>
        <v>0</v>
      </c>
      <c r="AF160">
        <f ca="1">IF(Table1[[#This Row],[Gender]]="female", 1, 0)</f>
        <v>1</v>
      </c>
      <c r="AK160" s="8">
        <f ca="1">IF(Table1[[#This Row],[Profession]]="Teaching", 1, 0)</f>
        <v>0</v>
      </c>
      <c r="AL160" s="9">
        <f ca="1">IF(Table1[[#This Row],[Profession]]="Health", 1, 0)</f>
        <v>1</v>
      </c>
      <c r="AM160" s="9">
        <f ca="1">IF(Table1[[#This Row],[Profession]]="Construction", 1, 0)</f>
        <v>0</v>
      </c>
      <c r="AN160" s="9">
        <f ca="1">IF(Table1[[#This Row],[Profession]]="IT", 1, 0)</f>
        <v>0</v>
      </c>
      <c r="AO160" s="9">
        <f ca="1">IF(Table1[[#This Row],[Profession]]="Agriculture", 1, 0)</f>
        <v>0</v>
      </c>
      <c r="AP160" s="10">
        <f ca="1">IF(Table1[[#This Row],[Profession]]="General Work", 1, 0)</f>
        <v>0</v>
      </c>
      <c r="AS160">
        <f ca="1">Table1[[#This Row],[Value of Cars]]/Table1[[#This Row],[Number of Cars ]]</f>
        <v>31864.865290198006</v>
      </c>
      <c r="AU160" s="8">
        <f ca="1">IF(Table1[[#This Row],[State]]="Karnataka", Table1[[#This Row],[Income]], 0)</f>
        <v>0</v>
      </c>
      <c r="AV160" s="9">
        <f ca="1">IF(Table1[[#This Row],[State]]="Gujarat", Table1[[#This Row],[Income]], 0)</f>
        <v>0</v>
      </c>
      <c r="AW160" s="9">
        <f ca="1">IF(Table1[[#This Row],[State]]="Andhra Pradesh", Table1[[#This Row],[Income]], 0)</f>
        <v>0</v>
      </c>
      <c r="AX160" s="9">
        <f ca="1">IF(Table1[[#This Row],[State]]="Telangana", Table1[[#This Row],[Income]], 0)</f>
        <v>0</v>
      </c>
      <c r="AY160" s="9">
        <f ca="1">IF(Table1[[#This Row],[State]]="Madhya Pradesh", Table1[[#This Row],[Income]], 0)</f>
        <v>0</v>
      </c>
      <c r="AZ160" s="9">
        <f ca="1">IF(Table1[[#This Row],[State]]="Maharashtra", Table1[[#This Row],[Income]], 0)</f>
        <v>0</v>
      </c>
      <c r="BA160" s="9">
        <f ca="1">IF(Table1[[#This Row],[State]]="Punjab", Table1[[#This Row],[Income]], 0)</f>
        <v>0</v>
      </c>
      <c r="BB160" s="9">
        <f ca="1">IF(Table1[[#This Row],[State]]="Kerala", Table1[[#This Row],[Income]], 0)</f>
        <v>0</v>
      </c>
      <c r="BC160" s="9">
        <f ca="1">IF(Table1[[#This Row],[State]]="Tamil Nadu", Table1[[#This Row],[Income]], 0)</f>
        <v>0</v>
      </c>
      <c r="BD160" s="9">
        <f ca="1">IF(Table1[[#This Row],[State]]="Rajasthan", Table1[[#This Row],[Income]], 0)</f>
        <v>42771</v>
      </c>
      <c r="BE160" s="9">
        <f ca="1">IF(Table1[[#This Row],[State]]="Uttar Pradesh", Table1[[#This Row],[Income]], 0)</f>
        <v>0</v>
      </c>
      <c r="BF160" s="9">
        <f ca="1">IF(Table1[[#This Row],[State]]="Bihar", Table1[[#This Row],[Income]], 0)</f>
        <v>0</v>
      </c>
      <c r="BG160" s="9">
        <f ca="1">IF(Table1[[#This Row],[State]]="West Bengal", Table1[[#This Row],[Income]], 0)</f>
        <v>0</v>
      </c>
      <c r="BH160" s="10">
        <f ca="1">IF(Table1[[#This Row],[State]]="Goa", Table1[[#This Row],[Income]], 0)</f>
        <v>0</v>
      </c>
      <c r="BJ160" s="8">
        <f ca="1">IF(Table1[[#This Row],[Profession]]="Health", Table1[[#This Row],[Income]], 0)</f>
        <v>42771</v>
      </c>
      <c r="BK160" s="9">
        <f ca="1">IF(Table1[[#This Row],[Profession]]="Construction", Table1[[#This Row],[Income]], 0)</f>
        <v>0</v>
      </c>
      <c r="BL160" s="9">
        <f ca="1">IF(Table1[[#This Row],[Profession]]="Teaching", Table1[[#This Row],[Income]], 0)</f>
        <v>0</v>
      </c>
      <c r="BM160" s="9">
        <f ca="1">IF(Table1[[#This Row],[Profession]]="IT", Table1[[#This Row],[Income]], 0)</f>
        <v>0</v>
      </c>
      <c r="BN160" s="9">
        <f ca="1">IF(Table1[[#This Row],[Profession]]="General Work", Table1[[#This Row],[Income]], 0)</f>
        <v>0</v>
      </c>
      <c r="BO160" s="10">
        <f ca="1">IF(Table1[[#This Row],[Profession]]="Agriculture", Table1[[#This Row],[Income]], 0)</f>
        <v>0</v>
      </c>
      <c r="BQ160" s="8">
        <f ca="1">IF(Table1[[#This Row],[Value of debts ]]&gt;Table1[[#This Row],[Income]], 1, 0)</f>
        <v>1</v>
      </c>
      <c r="BR160" s="10"/>
      <c r="BT160">
        <f ca="1">IF(Table1[[#This Row],[Net Worth of person]]&gt;$BU$4, Table1[[#This Row],[Age]], 0)</f>
        <v>0</v>
      </c>
    </row>
    <row r="161" spans="1:72" x14ac:dyDescent="0.3">
      <c r="A161">
        <f t="shared" ca="1" si="46"/>
        <v>1</v>
      </c>
      <c r="B161" t="str">
        <f t="shared" ca="1" si="47"/>
        <v>Male</v>
      </c>
      <c r="C161">
        <f t="shared" ca="1" si="48"/>
        <v>25</v>
      </c>
      <c r="D161">
        <f t="shared" ca="1" si="49"/>
        <v>1</v>
      </c>
      <c r="E161" t="str">
        <f t="shared" ca="1" si="50"/>
        <v>Health</v>
      </c>
      <c r="F161">
        <f t="shared" ca="1" si="51"/>
        <v>4</v>
      </c>
      <c r="G161" t="str">
        <f t="shared" ca="1" si="52"/>
        <v>Technical</v>
      </c>
      <c r="H161">
        <f t="shared" ca="1" si="53"/>
        <v>1</v>
      </c>
      <c r="I161">
        <f t="shared" ca="1" si="54"/>
        <v>1</v>
      </c>
      <c r="J161">
        <f t="shared" ca="1" si="55"/>
        <v>35445</v>
      </c>
      <c r="K161">
        <f t="shared" ca="1" si="56"/>
        <v>6</v>
      </c>
      <c r="L161" t="str">
        <f t="shared" ca="1" si="57"/>
        <v>Maharashtra</v>
      </c>
      <c r="M161">
        <f t="shared" ca="1" si="58"/>
        <v>177225</v>
      </c>
      <c r="N161">
        <f t="shared" ca="1" si="59"/>
        <v>129467.81048575857</v>
      </c>
      <c r="O161">
        <f t="shared" ca="1" si="60"/>
        <v>1565.7246444293571</v>
      </c>
      <c r="P161">
        <f t="shared" ca="1" si="61"/>
        <v>988</v>
      </c>
      <c r="Q161">
        <f t="shared" ca="1" si="62"/>
        <v>478.52849710272721</v>
      </c>
      <c r="R161">
        <f t="shared" ca="1" si="63"/>
        <v>24087.143758342063</v>
      </c>
      <c r="S161">
        <f t="shared" ca="1" si="64"/>
        <v>202877.86840277142</v>
      </c>
      <c r="T161">
        <f t="shared" ca="1" si="65"/>
        <v>130934.3389828613</v>
      </c>
      <c r="U161">
        <f t="shared" ca="1" si="66"/>
        <v>71943.529419910119</v>
      </c>
      <c r="W161">
        <f t="shared" ca="1" si="67"/>
        <v>1</v>
      </c>
      <c r="AA161" s="1">
        <f ca="1">Table1[[#This Row],[Mortgage left]]/Table1[[#This Row],[Value of House]]</f>
        <v>0.7305279192312516</v>
      </c>
      <c r="AB161">
        <f t="shared" ca="1" si="68"/>
        <v>0</v>
      </c>
      <c r="AE161">
        <f ca="1">IF(Table1[[#This Row],[Gender]]="male", 1, 0)</f>
        <v>1</v>
      </c>
      <c r="AF161">
        <f ca="1">IF(Table1[[#This Row],[Gender]]="female", 1, 0)</f>
        <v>0</v>
      </c>
      <c r="AK161" s="8">
        <f ca="1">IF(Table1[[#This Row],[Profession]]="Teaching", 1, 0)</f>
        <v>0</v>
      </c>
      <c r="AL161" s="9">
        <f ca="1">IF(Table1[[#This Row],[Profession]]="Health", 1, 0)</f>
        <v>1</v>
      </c>
      <c r="AM161" s="9">
        <f ca="1">IF(Table1[[#This Row],[Profession]]="Construction", 1, 0)</f>
        <v>0</v>
      </c>
      <c r="AN161" s="9">
        <f ca="1">IF(Table1[[#This Row],[Profession]]="IT", 1, 0)</f>
        <v>0</v>
      </c>
      <c r="AO161" s="9">
        <f ca="1">IF(Table1[[#This Row],[Profession]]="Agriculture", 1, 0)</f>
        <v>0</v>
      </c>
      <c r="AP161" s="10">
        <f ca="1">IF(Table1[[#This Row],[Profession]]="General Work", 1, 0)</f>
        <v>0</v>
      </c>
      <c r="AS161">
        <f ca="1">Table1[[#This Row],[Value of Cars]]/Table1[[#This Row],[Number of Cars ]]</f>
        <v>1565.7246444293571</v>
      </c>
      <c r="AU161" s="8">
        <f ca="1">IF(Table1[[#This Row],[State]]="Karnataka", Table1[[#This Row],[Income]], 0)</f>
        <v>0</v>
      </c>
      <c r="AV161" s="9">
        <f ca="1">IF(Table1[[#This Row],[State]]="Gujarat", Table1[[#This Row],[Income]], 0)</f>
        <v>0</v>
      </c>
      <c r="AW161" s="9">
        <f ca="1">IF(Table1[[#This Row],[State]]="Andhra Pradesh", Table1[[#This Row],[Income]], 0)</f>
        <v>0</v>
      </c>
      <c r="AX161" s="9">
        <f ca="1">IF(Table1[[#This Row],[State]]="Telangana", Table1[[#This Row],[Income]], 0)</f>
        <v>0</v>
      </c>
      <c r="AY161" s="9">
        <f ca="1">IF(Table1[[#This Row],[State]]="Madhya Pradesh", Table1[[#This Row],[Income]], 0)</f>
        <v>0</v>
      </c>
      <c r="AZ161" s="9">
        <f ca="1">IF(Table1[[#This Row],[State]]="Maharashtra", Table1[[#This Row],[Income]], 0)</f>
        <v>35445</v>
      </c>
      <c r="BA161" s="9">
        <f ca="1">IF(Table1[[#This Row],[State]]="Punjab", Table1[[#This Row],[Income]], 0)</f>
        <v>0</v>
      </c>
      <c r="BB161" s="9">
        <f ca="1">IF(Table1[[#This Row],[State]]="Kerala", Table1[[#This Row],[Income]], 0)</f>
        <v>0</v>
      </c>
      <c r="BC161" s="9">
        <f ca="1">IF(Table1[[#This Row],[State]]="Tamil Nadu", Table1[[#This Row],[Income]], 0)</f>
        <v>0</v>
      </c>
      <c r="BD161" s="9">
        <f ca="1">IF(Table1[[#This Row],[State]]="Rajasthan", Table1[[#This Row],[Income]], 0)</f>
        <v>0</v>
      </c>
      <c r="BE161" s="9">
        <f ca="1">IF(Table1[[#This Row],[State]]="Uttar Pradesh", Table1[[#This Row],[Income]], 0)</f>
        <v>0</v>
      </c>
      <c r="BF161" s="9">
        <f ca="1">IF(Table1[[#This Row],[State]]="Bihar", Table1[[#This Row],[Income]], 0)</f>
        <v>0</v>
      </c>
      <c r="BG161" s="9">
        <f ca="1">IF(Table1[[#This Row],[State]]="West Bengal", Table1[[#This Row],[Income]], 0)</f>
        <v>0</v>
      </c>
      <c r="BH161" s="10">
        <f ca="1">IF(Table1[[#This Row],[State]]="Goa", Table1[[#This Row],[Income]], 0)</f>
        <v>0</v>
      </c>
      <c r="BJ161" s="8">
        <f ca="1">IF(Table1[[#This Row],[Profession]]="Health", Table1[[#This Row],[Income]], 0)</f>
        <v>35445</v>
      </c>
      <c r="BK161" s="9">
        <f ca="1">IF(Table1[[#This Row],[Profession]]="Construction", Table1[[#This Row],[Income]], 0)</f>
        <v>0</v>
      </c>
      <c r="BL161" s="9">
        <f ca="1">IF(Table1[[#This Row],[Profession]]="Teaching", Table1[[#This Row],[Income]], 0)</f>
        <v>0</v>
      </c>
      <c r="BM161" s="9">
        <f ca="1">IF(Table1[[#This Row],[Profession]]="IT", Table1[[#This Row],[Income]], 0)</f>
        <v>0</v>
      </c>
      <c r="BN161" s="9">
        <f ca="1">IF(Table1[[#This Row],[Profession]]="General Work", Table1[[#This Row],[Income]], 0)</f>
        <v>0</v>
      </c>
      <c r="BO161" s="10">
        <f ca="1">IF(Table1[[#This Row],[Profession]]="Agriculture", Table1[[#This Row],[Income]], 0)</f>
        <v>0</v>
      </c>
      <c r="BQ161" s="8">
        <f ca="1">IF(Table1[[#This Row],[Value of debts ]]&gt;Table1[[#This Row],[Income]], 1, 0)</f>
        <v>1</v>
      </c>
      <c r="BR161" s="10"/>
      <c r="BT161">
        <f ca="1">IF(Table1[[#This Row],[Net Worth of person]]&gt;$BU$4, Table1[[#This Row],[Age]], 0)</f>
        <v>0</v>
      </c>
    </row>
    <row r="162" spans="1:72" x14ac:dyDescent="0.3">
      <c r="A162">
        <f t="shared" ca="1" si="46"/>
        <v>1</v>
      </c>
      <c r="B162" t="str">
        <f t="shared" ca="1" si="47"/>
        <v>Male</v>
      </c>
      <c r="C162">
        <f t="shared" ca="1" si="48"/>
        <v>37</v>
      </c>
      <c r="D162">
        <f t="shared" ca="1" si="49"/>
        <v>6</v>
      </c>
      <c r="E162" t="str">
        <f t="shared" ca="1" si="50"/>
        <v>Agriculture</v>
      </c>
      <c r="F162">
        <f t="shared" ca="1" si="51"/>
        <v>1</v>
      </c>
      <c r="G162" t="str">
        <f t="shared" ca="1" si="52"/>
        <v>High School</v>
      </c>
      <c r="H162">
        <f t="shared" ca="1" si="53"/>
        <v>2</v>
      </c>
      <c r="I162">
        <f t="shared" ca="1" si="54"/>
        <v>2</v>
      </c>
      <c r="J162">
        <f t="shared" ca="1" si="55"/>
        <v>55671</v>
      </c>
      <c r="K162">
        <f t="shared" ca="1" si="56"/>
        <v>1</v>
      </c>
      <c r="L162" t="str">
        <f t="shared" ca="1" si="57"/>
        <v>Karnataka</v>
      </c>
      <c r="M162">
        <f t="shared" ca="1" si="58"/>
        <v>222684</v>
      </c>
      <c r="N162">
        <f t="shared" ca="1" si="59"/>
        <v>32148.073305401067</v>
      </c>
      <c r="O162">
        <f t="shared" ca="1" si="60"/>
        <v>105297.9897127695</v>
      </c>
      <c r="P162">
        <f t="shared" ca="1" si="61"/>
        <v>73988</v>
      </c>
      <c r="Q162">
        <f t="shared" ca="1" si="62"/>
        <v>93792.681691486665</v>
      </c>
      <c r="R162">
        <f t="shared" ca="1" si="63"/>
        <v>41721.122383837836</v>
      </c>
      <c r="S162">
        <f t="shared" ca="1" si="64"/>
        <v>369703.11209660734</v>
      </c>
      <c r="T162">
        <f t="shared" ca="1" si="65"/>
        <v>199928.75499688773</v>
      </c>
      <c r="U162">
        <f t="shared" ca="1" si="66"/>
        <v>169774.35709971961</v>
      </c>
      <c r="W162">
        <f t="shared" ca="1" si="67"/>
        <v>1</v>
      </c>
      <c r="AA162" s="1">
        <f ca="1">Table1[[#This Row],[Mortgage left]]/Table1[[#This Row],[Value of House]]</f>
        <v>0.14436633662679432</v>
      </c>
      <c r="AB162">
        <f t="shared" ca="1" si="68"/>
        <v>1</v>
      </c>
      <c r="AE162">
        <f ca="1">IF(Table1[[#This Row],[Gender]]="male", 1, 0)</f>
        <v>1</v>
      </c>
      <c r="AF162">
        <f ca="1">IF(Table1[[#This Row],[Gender]]="female", 1, 0)</f>
        <v>0</v>
      </c>
      <c r="AK162" s="8">
        <f ca="1">IF(Table1[[#This Row],[Profession]]="Teaching", 1, 0)</f>
        <v>0</v>
      </c>
      <c r="AL162" s="9">
        <f ca="1">IF(Table1[[#This Row],[Profession]]="Health", 1, 0)</f>
        <v>0</v>
      </c>
      <c r="AM162" s="9">
        <f ca="1">IF(Table1[[#This Row],[Profession]]="Construction", 1, 0)</f>
        <v>0</v>
      </c>
      <c r="AN162" s="9">
        <f ca="1">IF(Table1[[#This Row],[Profession]]="IT", 1, 0)</f>
        <v>0</v>
      </c>
      <c r="AO162" s="9">
        <f ca="1">IF(Table1[[#This Row],[Profession]]="Agriculture", 1, 0)</f>
        <v>1</v>
      </c>
      <c r="AP162" s="10">
        <f ca="1">IF(Table1[[#This Row],[Profession]]="General Work", 1, 0)</f>
        <v>0</v>
      </c>
      <c r="AS162">
        <f ca="1">Table1[[#This Row],[Value of Cars]]/Table1[[#This Row],[Number of Cars ]]</f>
        <v>52648.99485638475</v>
      </c>
      <c r="AU162" s="8">
        <f ca="1">IF(Table1[[#This Row],[State]]="Karnataka", Table1[[#This Row],[Income]], 0)</f>
        <v>55671</v>
      </c>
      <c r="AV162" s="9">
        <f ca="1">IF(Table1[[#This Row],[State]]="Gujarat", Table1[[#This Row],[Income]], 0)</f>
        <v>0</v>
      </c>
      <c r="AW162" s="9">
        <f ca="1">IF(Table1[[#This Row],[State]]="Andhra Pradesh", Table1[[#This Row],[Income]], 0)</f>
        <v>0</v>
      </c>
      <c r="AX162" s="9">
        <f ca="1">IF(Table1[[#This Row],[State]]="Telangana", Table1[[#This Row],[Income]], 0)</f>
        <v>0</v>
      </c>
      <c r="AY162" s="9">
        <f ca="1">IF(Table1[[#This Row],[State]]="Madhya Pradesh", Table1[[#This Row],[Income]], 0)</f>
        <v>0</v>
      </c>
      <c r="AZ162" s="9">
        <f ca="1">IF(Table1[[#This Row],[State]]="Maharashtra", Table1[[#This Row],[Income]], 0)</f>
        <v>0</v>
      </c>
      <c r="BA162" s="9">
        <f ca="1">IF(Table1[[#This Row],[State]]="Punjab", Table1[[#This Row],[Income]], 0)</f>
        <v>0</v>
      </c>
      <c r="BB162" s="9">
        <f ca="1">IF(Table1[[#This Row],[State]]="Kerala", Table1[[#This Row],[Income]], 0)</f>
        <v>0</v>
      </c>
      <c r="BC162" s="9">
        <f ca="1">IF(Table1[[#This Row],[State]]="Tamil Nadu", Table1[[#This Row],[Income]], 0)</f>
        <v>0</v>
      </c>
      <c r="BD162" s="9">
        <f ca="1">IF(Table1[[#This Row],[State]]="Rajasthan", Table1[[#This Row],[Income]], 0)</f>
        <v>0</v>
      </c>
      <c r="BE162" s="9">
        <f ca="1">IF(Table1[[#This Row],[State]]="Uttar Pradesh", Table1[[#This Row],[Income]], 0)</f>
        <v>0</v>
      </c>
      <c r="BF162" s="9">
        <f ca="1">IF(Table1[[#This Row],[State]]="Bihar", Table1[[#This Row],[Income]], 0)</f>
        <v>0</v>
      </c>
      <c r="BG162" s="9">
        <f ca="1">IF(Table1[[#This Row],[State]]="West Bengal", Table1[[#This Row],[Income]], 0)</f>
        <v>0</v>
      </c>
      <c r="BH162" s="10">
        <f ca="1">IF(Table1[[#This Row],[State]]="Goa", Table1[[#This Row],[Income]], 0)</f>
        <v>0</v>
      </c>
      <c r="BJ162" s="8">
        <f ca="1">IF(Table1[[#This Row],[Profession]]="Health", Table1[[#This Row],[Income]], 0)</f>
        <v>0</v>
      </c>
      <c r="BK162" s="9">
        <f ca="1">IF(Table1[[#This Row],[Profession]]="Construction", Table1[[#This Row],[Income]], 0)</f>
        <v>0</v>
      </c>
      <c r="BL162" s="9">
        <f ca="1">IF(Table1[[#This Row],[Profession]]="Teaching", Table1[[#This Row],[Income]], 0)</f>
        <v>0</v>
      </c>
      <c r="BM162" s="9">
        <f ca="1">IF(Table1[[#This Row],[Profession]]="IT", Table1[[#This Row],[Income]], 0)</f>
        <v>0</v>
      </c>
      <c r="BN162" s="9">
        <f ca="1">IF(Table1[[#This Row],[Profession]]="General Work", Table1[[#This Row],[Income]], 0)</f>
        <v>0</v>
      </c>
      <c r="BO162" s="10">
        <f ca="1">IF(Table1[[#This Row],[Profession]]="Agriculture", Table1[[#This Row],[Income]], 0)</f>
        <v>55671</v>
      </c>
      <c r="BQ162" s="8">
        <f ca="1">IF(Table1[[#This Row],[Value of debts ]]&gt;Table1[[#This Row],[Income]], 1, 0)</f>
        <v>1</v>
      </c>
      <c r="BR162" s="10"/>
      <c r="BT162">
        <f ca="1">IF(Table1[[#This Row],[Net Worth of person]]&gt;$BU$4, Table1[[#This Row],[Age]], 0)</f>
        <v>37</v>
      </c>
    </row>
    <row r="163" spans="1:72" x14ac:dyDescent="0.3">
      <c r="A163">
        <f t="shared" ca="1" si="46"/>
        <v>2</v>
      </c>
      <c r="B163" t="str">
        <f t="shared" ca="1" si="47"/>
        <v>Female</v>
      </c>
      <c r="C163">
        <f t="shared" ca="1" si="48"/>
        <v>28</v>
      </c>
      <c r="D163">
        <f t="shared" ca="1" si="49"/>
        <v>3</v>
      </c>
      <c r="E163" t="str">
        <f t="shared" ca="1" si="50"/>
        <v>Teaching</v>
      </c>
      <c r="F163">
        <f t="shared" ca="1" si="51"/>
        <v>4</v>
      </c>
      <c r="G163" t="str">
        <f t="shared" ca="1" si="52"/>
        <v>Technical</v>
      </c>
      <c r="H163">
        <f t="shared" ca="1" si="53"/>
        <v>3</v>
      </c>
      <c r="I163">
        <f t="shared" ca="1" si="54"/>
        <v>2</v>
      </c>
      <c r="J163">
        <f t="shared" ca="1" si="55"/>
        <v>43311</v>
      </c>
      <c r="K163">
        <f t="shared" ca="1" si="56"/>
        <v>2</v>
      </c>
      <c r="L163" t="str">
        <f t="shared" ca="1" si="57"/>
        <v>Gujarat</v>
      </c>
      <c r="M163">
        <f t="shared" ca="1" si="58"/>
        <v>129933</v>
      </c>
      <c r="N163">
        <f t="shared" ca="1" si="59"/>
        <v>58245.043518102299</v>
      </c>
      <c r="O163">
        <f t="shared" ca="1" si="60"/>
        <v>5505.5198105748614</v>
      </c>
      <c r="P163">
        <f t="shared" ca="1" si="61"/>
        <v>2156</v>
      </c>
      <c r="Q163">
        <f t="shared" ca="1" si="62"/>
        <v>7144.5527696816062</v>
      </c>
      <c r="R163">
        <f t="shared" ca="1" si="63"/>
        <v>21260.973130879698</v>
      </c>
      <c r="S163">
        <f t="shared" ca="1" si="64"/>
        <v>156699.49294145455</v>
      </c>
      <c r="T163">
        <f t="shared" ca="1" si="65"/>
        <v>67545.596287783905</v>
      </c>
      <c r="U163">
        <f t="shared" ca="1" si="66"/>
        <v>89153.896653670643</v>
      </c>
      <c r="W163">
        <f t="shared" ca="1" si="67"/>
        <v>1</v>
      </c>
      <c r="AA163" s="1">
        <f ca="1">Table1[[#This Row],[Mortgage left]]/Table1[[#This Row],[Value of House]]</f>
        <v>0.44826982766581469</v>
      </c>
      <c r="AB163">
        <f t="shared" ca="1" si="68"/>
        <v>0</v>
      </c>
      <c r="AE163">
        <f ca="1">IF(Table1[[#This Row],[Gender]]="male", 1, 0)</f>
        <v>0</v>
      </c>
      <c r="AF163">
        <f ca="1">IF(Table1[[#This Row],[Gender]]="female", 1, 0)</f>
        <v>1</v>
      </c>
      <c r="AK163" s="8">
        <f ca="1">IF(Table1[[#This Row],[Profession]]="Teaching", 1, 0)</f>
        <v>1</v>
      </c>
      <c r="AL163" s="9">
        <f ca="1">IF(Table1[[#This Row],[Profession]]="Health", 1, 0)</f>
        <v>0</v>
      </c>
      <c r="AM163" s="9">
        <f ca="1">IF(Table1[[#This Row],[Profession]]="Construction", 1, 0)</f>
        <v>0</v>
      </c>
      <c r="AN163" s="9">
        <f ca="1">IF(Table1[[#This Row],[Profession]]="IT", 1, 0)</f>
        <v>0</v>
      </c>
      <c r="AO163" s="9">
        <f ca="1">IF(Table1[[#This Row],[Profession]]="Agriculture", 1, 0)</f>
        <v>0</v>
      </c>
      <c r="AP163" s="10">
        <f ca="1">IF(Table1[[#This Row],[Profession]]="General Work", 1, 0)</f>
        <v>0</v>
      </c>
      <c r="AS163">
        <f ca="1">Table1[[#This Row],[Value of Cars]]/Table1[[#This Row],[Number of Cars ]]</f>
        <v>2752.7599052874307</v>
      </c>
      <c r="AU163" s="8">
        <f ca="1">IF(Table1[[#This Row],[State]]="Karnataka", Table1[[#This Row],[Income]], 0)</f>
        <v>0</v>
      </c>
      <c r="AV163" s="9">
        <f ca="1">IF(Table1[[#This Row],[State]]="Gujarat", Table1[[#This Row],[Income]], 0)</f>
        <v>43311</v>
      </c>
      <c r="AW163" s="9">
        <f ca="1">IF(Table1[[#This Row],[State]]="Andhra Pradesh", Table1[[#This Row],[Income]], 0)</f>
        <v>0</v>
      </c>
      <c r="AX163" s="9">
        <f ca="1">IF(Table1[[#This Row],[State]]="Telangana", Table1[[#This Row],[Income]], 0)</f>
        <v>0</v>
      </c>
      <c r="AY163" s="9">
        <f ca="1">IF(Table1[[#This Row],[State]]="Madhya Pradesh", Table1[[#This Row],[Income]], 0)</f>
        <v>0</v>
      </c>
      <c r="AZ163" s="9">
        <f ca="1">IF(Table1[[#This Row],[State]]="Maharashtra", Table1[[#This Row],[Income]], 0)</f>
        <v>0</v>
      </c>
      <c r="BA163" s="9">
        <f ca="1">IF(Table1[[#This Row],[State]]="Punjab", Table1[[#This Row],[Income]], 0)</f>
        <v>0</v>
      </c>
      <c r="BB163" s="9">
        <f ca="1">IF(Table1[[#This Row],[State]]="Kerala", Table1[[#This Row],[Income]], 0)</f>
        <v>0</v>
      </c>
      <c r="BC163" s="9">
        <f ca="1">IF(Table1[[#This Row],[State]]="Tamil Nadu", Table1[[#This Row],[Income]], 0)</f>
        <v>0</v>
      </c>
      <c r="BD163" s="9">
        <f ca="1">IF(Table1[[#This Row],[State]]="Rajasthan", Table1[[#This Row],[Income]], 0)</f>
        <v>0</v>
      </c>
      <c r="BE163" s="9">
        <f ca="1">IF(Table1[[#This Row],[State]]="Uttar Pradesh", Table1[[#This Row],[Income]], 0)</f>
        <v>0</v>
      </c>
      <c r="BF163" s="9">
        <f ca="1">IF(Table1[[#This Row],[State]]="Bihar", Table1[[#This Row],[Income]], 0)</f>
        <v>0</v>
      </c>
      <c r="BG163" s="9">
        <f ca="1">IF(Table1[[#This Row],[State]]="West Bengal", Table1[[#This Row],[Income]], 0)</f>
        <v>0</v>
      </c>
      <c r="BH163" s="10">
        <f ca="1">IF(Table1[[#This Row],[State]]="Goa", Table1[[#This Row],[Income]], 0)</f>
        <v>0</v>
      </c>
      <c r="BJ163" s="8">
        <f ca="1">IF(Table1[[#This Row],[Profession]]="Health", Table1[[#This Row],[Income]], 0)</f>
        <v>0</v>
      </c>
      <c r="BK163" s="9">
        <f ca="1">IF(Table1[[#This Row],[Profession]]="Construction", Table1[[#This Row],[Income]], 0)</f>
        <v>0</v>
      </c>
      <c r="BL163" s="9">
        <f ca="1">IF(Table1[[#This Row],[Profession]]="Teaching", Table1[[#This Row],[Income]], 0)</f>
        <v>43311</v>
      </c>
      <c r="BM163" s="9">
        <f ca="1">IF(Table1[[#This Row],[Profession]]="IT", Table1[[#This Row],[Income]], 0)</f>
        <v>0</v>
      </c>
      <c r="BN163" s="9">
        <f ca="1">IF(Table1[[#This Row],[Profession]]="General Work", Table1[[#This Row],[Income]], 0)</f>
        <v>0</v>
      </c>
      <c r="BO163" s="10">
        <f ca="1">IF(Table1[[#This Row],[Profession]]="Agriculture", Table1[[#This Row],[Income]], 0)</f>
        <v>0</v>
      </c>
      <c r="BQ163" s="8">
        <f ca="1">IF(Table1[[#This Row],[Value of debts ]]&gt;Table1[[#This Row],[Income]], 1, 0)</f>
        <v>1</v>
      </c>
      <c r="BR163" s="10"/>
      <c r="BT163">
        <f ca="1">IF(Table1[[#This Row],[Net Worth of person]]&gt;$BU$4, Table1[[#This Row],[Age]], 0)</f>
        <v>0</v>
      </c>
    </row>
    <row r="164" spans="1:72" x14ac:dyDescent="0.3">
      <c r="A164">
        <f t="shared" ca="1" si="46"/>
        <v>2</v>
      </c>
      <c r="B164" t="str">
        <f t="shared" ca="1" si="47"/>
        <v>Female</v>
      </c>
      <c r="C164">
        <f t="shared" ca="1" si="48"/>
        <v>43</v>
      </c>
      <c r="D164">
        <f t="shared" ca="1" si="49"/>
        <v>2</v>
      </c>
      <c r="E164" t="str">
        <f t="shared" ca="1" si="50"/>
        <v>Construction</v>
      </c>
      <c r="F164">
        <f t="shared" ca="1" si="51"/>
        <v>4</v>
      </c>
      <c r="G164" t="str">
        <f t="shared" ca="1" si="52"/>
        <v>Technical</v>
      </c>
      <c r="H164">
        <f t="shared" ca="1" si="53"/>
        <v>2</v>
      </c>
      <c r="I164">
        <f t="shared" ca="1" si="54"/>
        <v>1</v>
      </c>
      <c r="J164">
        <f t="shared" ca="1" si="55"/>
        <v>82524</v>
      </c>
      <c r="K164">
        <f t="shared" ca="1" si="56"/>
        <v>9</v>
      </c>
      <c r="L164" t="str">
        <f t="shared" ca="1" si="57"/>
        <v>Tamil Nadu</v>
      </c>
      <c r="M164">
        <f t="shared" ca="1" si="58"/>
        <v>247572</v>
      </c>
      <c r="N164">
        <f t="shared" ca="1" si="59"/>
        <v>167854.90561367368</v>
      </c>
      <c r="O164">
        <f t="shared" ca="1" si="60"/>
        <v>38068.864778126263</v>
      </c>
      <c r="P164">
        <f t="shared" ca="1" si="61"/>
        <v>37060</v>
      </c>
      <c r="Q164">
        <f t="shared" ca="1" si="62"/>
        <v>46808.433742185458</v>
      </c>
      <c r="R164">
        <f t="shared" ca="1" si="63"/>
        <v>36102.731848002426</v>
      </c>
      <c r="S164">
        <f t="shared" ca="1" si="64"/>
        <v>321743.59662612865</v>
      </c>
      <c r="T164">
        <f t="shared" ca="1" si="65"/>
        <v>251723.33935585915</v>
      </c>
      <c r="U164">
        <f t="shared" ca="1" si="66"/>
        <v>70020.257270269503</v>
      </c>
      <c r="W164">
        <f t="shared" ca="1" si="67"/>
        <v>1</v>
      </c>
      <c r="AA164" s="1">
        <f ca="1">Table1[[#This Row],[Mortgage left]]/Table1[[#This Row],[Value of House]]</f>
        <v>0.67800440119914074</v>
      </c>
      <c r="AB164">
        <f t="shared" ca="1" si="68"/>
        <v>0</v>
      </c>
      <c r="AE164">
        <f ca="1">IF(Table1[[#This Row],[Gender]]="male", 1, 0)</f>
        <v>0</v>
      </c>
      <c r="AF164">
        <f ca="1">IF(Table1[[#This Row],[Gender]]="female", 1, 0)</f>
        <v>1</v>
      </c>
      <c r="AK164" s="8">
        <f ca="1">IF(Table1[[#This Row],[Profession]]="Teaching", 1, 0)</f>
        <v>0</v>
      </c>
      <c r="AL164" s="9">
        <f ca="1">IF(Table1[[#This Row],[Profession]]="Health", 1, 0)</f>
        <v>0</v>
      </c>
      <c r="AM164" s="9">
        <f ca="1">IF(Table1[[#This Row],[Profession]]="Construction", 1, 0)</f>
        <v>1</v>
      </c>
      <c r="AN164" s="9">
        <f ca="1">IF(Table1[[#This Row],[Profession]]="IT", 1, 0)</f>
        <v>0</v>
      </c>
      <c r="AO164" s="9">
        <f ca="1">IF(Table1[[#This Row],[Profession]]="Agriculture", 1, 0)</f>
        <v>0</v>
      </c>
      <c r="AP164" s="10">
        <f ca="1">IF(Table1[[#This Row],[Profession]]="General Work", 1, 0)</f>
        <v>0</v>
      </c>
      <c r="AS164">
        <f ca="1">Table1[[#This Row],[Value of Cars]]/Table1[[#This Row],[Number of Cars ]]</f>
        <v>38068.864778126263</v>
      </c>
      <c r="AU164" s="8">
        <f ca="1">IF(Table1[[#This Row],[State]]="Karnataka", Table1[[#This Row],[Income]], 0)</f>
        <v>0</v>
      </c>
      <c r="AV164" s="9">
        <f ca="1">IF(Table1[[#This Row],[State]]="Gujarat", Table1[[#This Row],[Income]], 0)</f>
        <v>0</v>
      </c>
      <c r="AW164" s="9">
        <f ca="1">IF(Table1[[#This Row],[State]]="Andhra Pradesh", Table1[[#This Row],[Income]], 0)</f>
        <v>0</v>
      </c>
      <c r="AX164" s="9">
        <f ca="1">IF(Table1[[#This Row],[State]]="Telangana", Table1[[#This Row],[Income]], 0)</f>
        <v>0</v>
      </c>
      <c r="AY164" s="9">
        <f ca="1">IF(Table1[[#This Row],[State]]="Madhya Pradesh", Table1[[#This Row],[Income]], 0)</f>
        <v>0</v>
      </c>
      <c r="AZ164" s="9">
        <f ca="1">IF(Table1[[#This Row],[State]]="Maharashtra", Table1[[#This Row],[Income]], 0)</f>
        <v>0</v>
      </c>
      <c r="BA164" s="9">
        <f ca="1">IF(Table1[[#This Row],[State]]="Punjab", Table1[[#This Row],[Income]], 0)</f>
        <v>0</v>
      </c>
      <c r="BB164" s="9">
        <f ca="1">IF(Table1[[#This Row],[State]]="Kerala", Table1[[#This Row],[Income]], 0)</f>
        <v>0</v>
      </c>
      <c r="BC164" s="9">
        <f ca="1">IF(Table1[[#This Row],[State]]="Tamil Nadu", Table1[[#This Row],[Income]], 0)</f>
        <v>82524</v>
      </c>
      <c r="BD164" s="9">
        <f ca="1">IF(Table1[[#This Row],[State]]="Rajasthan", Table1[[#This Row],[Income]], 0)</f>
        <v>0</v>
      </c>
      <c r="BE164" s="9">
        <f ca="1">IF(Table1[[#This Row],[State]]="Uttar Pradesh", Table1[[#This Row],[Income]], 0)</f>
        <v>0</v>
      </c>
      <c r="BF164" s="9">
        <f ca="1">IF(Table1[[#This Row],[State]]="Bihar", Table1[[#This Row],[Income]], 0)</f>
        <v>0</v>
      </c>
      <c r="BG164" s="9">
        <f ca="1">IF(Table1[[#This Row],[State]]="West Bengal", Table1[[#This Row],[Income]], 0)</f>
        <v>0</v>
      </c>
      <c r="BH164" s="10">
        <f ca="1">IF(Table1[[#This Row],[State]]="Goa", Table1[[#This Row],[Income]], 0)</f>
        <v>0</v>
      </c>
      <c r="BJ164" s="8">
        <f ca="1">IF(Table1[[#This Row],[Profession]]="Health", Table1[[#This Row],[Income]], 0)</f>
        <v>0</v>
      </c>
      <c r="BK164" s="9">
        <f ca="1">IF(Table1[[#This Row],[Profession]]="Construction", Table1[[#This Row],[Income]], 0)</f>
        <v>82524</v>
      </c>
      <c r="BL164" s="9">
        <f ca="1">IF(Table1[[#This Row],[Profession]]="Teaching", Table1[[#This Row],[Income]], 0)</f>
        <v>0</v>
      </c>
      <c r="BM164" s="9">
        <f ca="1">IF(Table1[[#This Row],[Profession]]="IT", Table1[[#This Row],[Income]], 0)</f>
        <v>0</v>
      </c>
      <c r="BN164" s="9">
        <f ca="1">IF(Table1[[#This Row],[Profession]]="General Work", Table1[[#This Row],[Income]], 0)</f>
        <v>0</v>
      </c>
      <c r="BO164" s="10">
        <f ca="1">IF(Table1[[#This Row],[Profession]]="Agriculture", Table1[[#This Row],[Income]], 0)</f>
        <v>0</v>
      </c>
      <c r="BQ164" s="8">
        <f ca="1">IF(Table1[[#This Row],[Value of debts ]]&gt;Table1[[#This Row],[Income]], 1, 0)</f>
        <v>1</v>
      </c>
      <c r="BR164" s="10"/>
      <c r="BT164">
        <f ca="1">IF(Table1[[#This Row],[Net Worth of person]]&gt;$BU$4, Table1[[#This Row],[Age]], 0)</f>
        <v>0</v>
      </c>
    </row>
    <row r="165" spans="1:72" x14ac:dyDescent="0.3">
      <c r="A165">
        <f t="shared" ca="1" si="46"/>
        <v>2</v>
      </c>
      <c r="B165" t="str">
        <f t="shared" ca="1" si="47"/>
        <v>Female</v>
      </c>
      <c r="C165">
        <f t="shared" ca="1" si="48"/>
        <v>32</v>
      </c>
      <c r="D165">
        <f t="shared" ca="1" si="49"/>
        <v>3</v>
      </c>
      <c r="E165" t="str">
        <f t="shared" ca="1" si="50"/>
        <v>Teaching</v>
      </c>
      <c r="F165">
        <f t="shared" ca="1" si="51"/>
        <v>5</v>
      </c>
      <c r="G165" t="str">
        <f t="shared" ca="1" si="52"/>
        <v>Other</v>
      </c>
      <c r="H165">
        <f t="shared" ca="1" si="53"/>
        <v>4</v>
      </c>
      <c r="I165">
        <f t="shared" ca="1" si="54"/>
        <v>1</v>
      </c>
      <c r="J165">
        <f t="shared" ca="1" si="55"/>
        <v>71006</v>
      </c>
      <c r="K165">
        <f t="shared" ca="1" si="56"/>
        <v>12</v>
      </c>
      <c r="L165" t="str">
        <f t="shared" ca="1" si="57"/>
        <v>Bihar</v>
      </c>
      <c r="M165">
        <f t="shared" ca="1" si="58"/>
        <v>284024</v>
      </c>
      <c r="N165">
        <f t="shared" ca="1" si="59"/>
        <v>12901.453687008265</v>
      </c>
      <c r="O165">
        <f t="shared" ca="1" si="60"/>
        <v>22970.222385973408</v>
      </c>
      <c r="P165">
        <f t="shared" ca="1" si="61"/>
        <v>2833</v>
      </c>
      <c r="Q165">
        <f t="shared" ca="1" si="62"/>
        <v>35726.849050886929</v>
      </c>
      <c r="R165">
        <f t="shared" ca="1" si="63"/>
        <v>47866.881969672773</v>
      </c>
      <c r="S165">
        <f t="shared" ca="1" si="64"/>
        <v>354861.10435564618</v>
      </c>
      <c r="T165">
        <f t="shared" ca="1" si="65"/>
        <v>51461.302737895196</v>
      </c>
      <c r="U165">
        <f t="shared" ca="1" si="66"/>
        <v>303399.80161775101</v>
      </c>
      <c r="W165">
        <f t="shared" ca="1" si="67"/>
        <v>1</v>
      </c>
      <c r="AA165" s="1">
        <f ca="1">Table1[[#This Row],[Mortgage left]]/Table1[[#This Row],[Value of House]]</f>
        <v>4.5423815195223871E-2</v>
      </c>
      <c r="AB165">
        <f t="shared" ca="1" si="68"/>
        <v>1</v>
      </c>
      <c r="AE165">
        <f ca="1">IF(Table1[[#This Row],[Gender]]="male", 1, 0)</f>
        <v>0</v>
      </c>
      <c r="AF165">
        <f ca="1">IF(Table1[[#This Row],[Gender]]="female", 1, 0)</f>
        <v>1</v>
      </c>
      <c r="AK165" s="8">
        <f ca="1">IF(Table1[[#This Row],[Profession]]="Teaching", 1, 0)</f>
        <v>1</v>
      </c>
      <c r="AL165" s="9">
        <f ca="1">IF(Table1[[#This Row],[Profession]]="Health", 1, 0)</f>
        <v>0</v>
      </c>
      <c r="AM165" s="9">
        <f ca="1">IF(Table1[[#This Row],[Profession]]="Construction", 1, 0)</f>
        <v>0</v>
      </c>
      <c r="AN165" s="9">
        <f ca="1">IF(Table1[[#This Row],[Profession]]="IT", 1, 0)</f>
        <v>0</v>
      </c>
      <c r="AO165" s="9">
        <f ca="1">IF(Table1[[#This Row],[Profession]]="Agriculture", 1, 0)</f>
        <v>0</v>
      </c>
      <c r="AP165" s="10">
        <f ca="1">IF(Table1[[#This Row],[Profession]]="General Work", 1, 0)</f>
        <v>0</v>
      </c>
      <c r="AS165">
        <f ca="1">Table1[[#This Row],[Value of Cars]]/Table1[[#This Row],[Number of Cars ]]</f>
        <v>22970.222385973408</v>
      </c>
      <c r="AU165" s="8">
        <f ca="1">IF(Table1[[#This Row],[State]]="Karnataka", Table1[[#This Row],[Income]], 0)</f>
        <v>0</v>
      </c>
      <c r="AV165" s="9">
        <f ca="1">IF(Table1[[#This Row],[State]]="Gujarat", Table1[[#This Row],[Income]], 0)</f>
        <v>0</v>
      </c>
      <c r="AW165" s="9">
        <f ca="1">IF(Table1[[#This Row],[State]]="Andhra Pradesh", Table1[[#This Row],[Income]], 0)</f>
        <v>0</v>
      </c>
      <c r="AX165" s="9">
        <f ca="1">IF(Table1[[#This Row],[State]]="Telangana", Table1[[#This Row],[Income]], 0)</f>
        <v>0</v>
      </c>
      <c r="AY165" s="9">
        <f ca="1">IF(Table1[[#This Row],[State]]="Madhya Pradesh", Table1[[#This Row],[Income]], 0)</f>
        <v>0</v>
      </c>
      <c r="AZ165" s="9">
        <f ca="1">IF(Table1[[#This Row],[State]]="Maharashtra", Table1[[#This Row],[Income]], 0)</f>
        <v>0</v>
      </c>
      <c r="BA165" s="9">
        <f ca="1">IF(Table1[[#This Row],[State]]="Punjab", Table1[[#This Row],[Income]], 0)</f>
        <v>0</v>
      </c>
      <c r="BB165" s="9">
        <f ca="1">IF(Table1[[#This Row],[State]]="Kerala", Table1[[#This Row],[Income]], 0)</f>
        <v>0</v>
      </c>
      <c r="BC165" s="9">
        <f ca="1">IF(Table1[[#This Row],[State]]="Tamil Nadu", Table1[[#This Row],[Income]], 0)</f>
        <v>0</v>
      </c>
      <c r="BD165" s="9">
        <f ca="1">IF(Table1[[#This Row],[State]]="Rajasthan", Table1[[#This Row],[Income]], 0)</f>
        <v>0</v>
      </c>
      <c r="BE165" s="9">
        <f ca="1">IF(Table1[[#This Row],[State]]="Uttar Pradesh", Table1[[#This Row],[Income]], 0)</f>
        <v>0</v>
      </c>
      <c r="BF165" s="9">
        <f ca="1">IF(Table1[[#This Row],[State]]="Bihar", Table1[[#This Row],[Income]], 0)</f>
        <v>71006</v>
      </c>
      <c r="BG165" s="9">
        <f ca="1">IF(Table1[[#This Row],[State]]="West Bengal", Table1[[#This Row],[Income]], 0)</f>
        <v>0</v>
      </c>
      <c r="BH165" s="10">
        <f ca="1">IF(Table1[[#This Row],[State]]="Goa", Table1[[#This Row],[Income]], 0)</f>
        <v>0</v>
      </c>
      <c r="BJ165" s="8">
        <f ca="1">IF(Table1[[#This Row],[Profession]]="Health", Table1[[#This Row],[Income]], 0)</f>
        <v>0</v>
      </c>
      <c r="BK165" s="9">
        <f ca="1">IF(Table1[[#This Row],[Profession]]="Construction", Table1[[#This Row],[Income]], 0)</f>
        <v>0</v>
      </c>
      <c r="BL165" s="9">
        <f ca="1">IF(Table1[[#This Row],[Profession]]="Teaching", Table1[[#This Row],[Income]], 0)</f>
        <v>71006</v>
      </c>
      <c r="BM165" s="9">
        <f ca="1">IF(Table1[[#This Row],[Profession]]="IT", Table1[[#This Row],[Income]], 0)</f>
        <v>0</v>
      </c>
      <c r="BN165" s="9">
        <f ca="1">IF(Table1[[#This Row],[Profession]]="General Work", Table1[[#This Row],[Income]], 0)</f>
        <v>0</v>
      </c>
      <c r="BO165" s="10">
        <f ca="1">IF(Table1[[#This Row],[Profession]]="Agriculture", Table1[[#This Row],[Income]], 0)</f>
        <v>0</v>
      </c>
      <c r="BQ165" s="8">
        <f ca="1">IF(Table1[[#This Row],[Value of debts ]]&gt;Table1[[#This Row],[Income]], 1, 0)</f>
        <v>0</v>
      </c>
      <c r="BR165" s="10"/>
      <c r="BT165">
        <f ca="1">IF(Table1[[#This Row],[Net Worth of person]]&gt;$BU$4, Table1[[#This Row],[Age]], 0)</f>
        <v>32</v>
      </c>
    </row>
    <row r="166" spans="1:72" x14ac:dyDescent="0.3">
      <c r="A166">
        <f t="shared" ca="1" si="46"/>
        <v>2</v>
      </c>
      <c r="B166" t="str">
        <f t="shared" ca="1" si="47"/>
        <v>Female</v>
      </c>
      <c r="C166">
        <f t="shared" ca="1" si="48"/>
        <v>43</v>
      </c>
      <c r="D166">
        <f t="shared" ca="1" si="49"/>
        <v>5</v>
      </c>
      <c r="E166" t="str">
        <f t="shared" ca="1" si="50"/>
        <v>General Work</v>
      </c>
      <c r="F166">
        <f t="shared" ca="1" si="51"/>
        <v>3</v>
      </c>
      <c r="G166" t="str">
        <f t="shared" ca="1" si="52"/>
        <v>University</v>
      </c>
      <c r="H166">
        <f t="shared" ca="1" si="53"/>
        <v>4</v>
      </c>
      <c r="I166">
        <f t="shared" ca="1" si="54"/>
        <v>2</v>
      </c>
      <c r="J166">
        <f t="shared" ca="1" si="55"/>
        <v>54420</v>
      </c>
      <c r="K166">
        <f t="shared" ca="1" si="56"/>
        <v>3</v>
      </c>
      <c r="L166" t="str">
        <f t="shared" ca="1" si="57"/>
        <v>Andhra Pradesh</v>
      </c>
      <c r="M166">
        <f t="shared" ca="1" si="58"/>
        <v>326520</v>
      </c>
      <c r="N166">
        <f t="shared" ca="1" si="59"/>
        <v>68703.915497484995</v>
      </c>
      <c r="O166">
        <f t="shared" ca="1" si="60"/>
        <v>35790.163668678892</v>
      </c>
      <c r="P166">
        <f t="shared" ca="1" si="61"/>
        <v>409</v>
      </c>
      <c r="Q166">
        <f t="shared" ca="1" si="62"/>
        <v>83396.054680189351</v>
      </c>
      <c r="R166">
        <f t="shared" ca="1" si="63"/>
        <v>17221.521384548425</v>
      </c>
      <c r="S166">
        <f t="shared" ca="1" si="64"/>
        <v>379531.68505322735</v>
      </c>
      <c r="T166">
        <f t="shared" ca="1" si="65"/>
        <v>152508.97017767435</v>
      </c>
      <c r="U166">
        <f t="shared" ca="1" si="66"/>
        <v>227022.71487555301</v>
      </c>
      <c r="W166">
        <f t="shared" ca="1" si="67"/>
        <v>1</v>
      </c>
      <c r="AA166" s="1">
        <f ca="1">Table1[[#This Row],[Mortgage left]]/Table1[[#This Row],[Value of House]]</f>
        <v>0.21041257961988544</v>
      </c>
      <c r="AB166">
        <f t="shared" ca="1" si="68"/>
        <v>1</v>
      </c>
      <c r="AE166">
        <f ca="1">IF(Table1[[#This Row],[Gender]]="male", 1, 0)</f>
        <v>0</v>
      </c>
      <c r="AF166">
        <f ca="1">IF(Table1[[#This Row],[Gender]]="female", 1, 0)</f>
        <v>1</v>
      </c>
      <c r="AK166" s="8">
        <f ca="1">IF(Table1[[#This Row],[Profession]]="Teaching", 1, 0)</f>
        <v>0</v>
      </c>
      <c r="AL166" s="9">
        <f ca="1">IF(Table1[[#This Row],[Profession]]="Health", 1, 0)</f>
        <v>0</v>
      </c>
      <c r="AM166" s="9">
        <f ca="1">IF(Table1[[#This Row],[Profession]]="Construction", 1, 0)</f>
        <v>0</v>
      </c>
      <c r="AN166" s="9">
        <f ca="1">IF(Table1[[#This Row],[Profession]]="IT", 1, 0)</f>
        <v>0</v>
      </c>
      <c r="AO166" s="9">
        <f ca="1">IF(Table1[[#This Row],[Profession]]="Agriculture", 1, 0)</f>
        <v>0</v>
      </c>
      <c r="AP166" s="10">
        <f ca="1">IF(Table1[[#This Row],[Profession]]="General Work", 1, 0)</f>
        <v>1</v>
      </c>
      <c r="AS166">
        <f ca="1">Table1[[#This Row],[Value of Cars]]/Table1[[#This Row],[Number of Cars ]]</f>
        <v>17895.081834339446</v>
      </c>
      <c r="AU166" s="8">
        <f ca="1">IF(Table1[[#This Row],[State]]="Karnataka", Table1[[#This Row],[Income]], 0)</f>
        <v>0</v>
      </c>
      <c r="AV166" s="9">
        <f ca="1">IF(Table1[[#This Row],[State]]="Gujarat", Table1[[#This Row],[Income]], 0)</f>
        <v>0</v>
      </c>
      <c r="AW166" s="9">
        <f ca="1">IF(Table1[[#This Row],[State]]="Andhra Pradesh", Table1[[#This Row],[Income]], 0)</f>
        <v>54420</v>
      </c>
      <c r="AX166" s="9">
        <f ca="1">IF(Table1[[#This Row],[State]]="Telangana", Table1[[#This Row],[Income]], 0)</f>
        <v>0</v>
      </c>
      <c r="AY166" s="9">
        <f ca="1">IF(Table1[[#This Row],[State]]="Madhya Pradesh", Table1[[#This Row],[Income]], 0)</f>
        <v>0</v>
      </c>
      <c r="AZ166" s="9">
        <f ca="1">IF(Table1[[#This Row],[State]]="Maharashtra", Table1[[#This Row],[Income]], 0)</f>
        <v>0</v>
      </c>
      <c r="BA166" s="9">
        <f ca="1">IF(Table1[[#This Row],[State]]="Punjab", Table1[[#This Row],[Income]], 0)</f>
        <v>0</v>
      </c>
      <c r="BB166" s="9">
        <f ca="1">IF(Table1[[#This Row],[State]]="Kerala", Table1[[#This Row],[Income]], 0)</f>
        <v>0</v>
      </c>
      <c r="BC166" s="9">
        <f ca="1">IF(Table1[[#This Row],[State]]="Tamil Nadu", Table1[[#This Row],[Income]], 0)</f>
        <v>0</v>
      </c>
      <c r="BD166" s="9">
        <f ca="1">IF(Table1[[#This Row],[State]]="Rajasthan", Table1[[#This Row],[Income]], 0)</f>
        <v>0</v>
      </c>
      <c r="BE166" s="9">
        <f ca="1">IF(Table1[[#This Row],[State]]="Uttar Pradesh", Table1[[#This Row],[Income]], 0)</f>
        <v>0</v>
      </c>
      <c r="BF166" s="9">
        <f ca="1">IF(Table1[[#This Row],[State]]="Bihar", Table1[[#This Row],[Income]], 0)</f>
        <v>0</v>
      </c>
      <c r="BG166" s="9">
        <f ca="1">IF(Table1[[#This Row],[State]]="West Bengal", Table1[[#This Row],[Income]], 0)</f>
        <v>0</v>
      </c>
      <c r="BH166" s="10">
        <f ca="1">IF(Table1[[#This Row],[State]]="Goa", Table1[[#This Row],[Income]], 0)</f>
        <v>0</v>
      </c>
      <c r="BJ166" s="8">
        <f ca="1">IF(Table1[[#This Row],[Profession]]="Health", Table1[[#This Row],[Income]], 0)</f>
        <v>0</v>
      </c>
      <c r="BK166" s="9">
        <f ca="1">IF(Table1[[#This Row],[Profession]]="Construction", Table1[[#This Row],[Income]], 0)</f>
        <v>0</v>
      </c>
      <c r="BL166" s="9">
        <f ca="1">IF(Table1[[#This Row],[Profession]]="Teaching", Table1[[#This Row],[Income]], 0)</f>
        <v>0</v>
      </c>
      <c r="BM166" s="9">
        <f ca="1">IF(Table1[[#This Row],[Profession]]="IT", Table1[[#This Row],[Income]], 0)</f>
        <v>0</v>
      </c>
      <c r="BN166" s="9">
        <f ca="1">IF(Table1[[#This Row],[Profession]]="General Work", Table1[[#This Row],[Income]], 0)</f>
        <v>54420</v>
      </c>
      <c r="BO166" s="10">
        <f ca="1">IF(Table1[[#This Row],[Profession]]="Agriculture", Table1[[#This Row],[Income]], 0)</f>
        <v>0</v>
      </c>
      <c r="BQ166" s="8">
        <f ca="1">IF(Table1[[#This Row],[Value of debts ]]&gt;Table1[[#This Row],[Income]], 1, 0)</f>
        <v>1</v>
      </c>
      <c r="BR166" s="10"/>
      <c r="BT166">
        <f ca="1">IF(Table1[[#This Row],[Net Worth of person]]&gt;$BU$4, Table1[[#This Row],[Age]], 0)</f>
        <v>43</v>
      </c>
    </row>
    <row r="167" spans="1:72" x14ac:dyDescent="0.3">
      <c r="A167">
        <f t="shared" ca="1" si="46"/>
        <v>1</v>
      </c>
      <c r="B167" t="str">
        <f t="shared" ca="1" si="47"/>
        <v>Male</v>
      </c>
      <c r="C167">
        <f t="shared" ca="1" si="48"/>
        <v>40</v>
      </c>
      <c r="D167">
        <f t="shared" ca="1" si="49"/>
        <v>5</v>
      </c>
      <c r="E167" t="str">
        <f t="shared" ca="1" si="50"/>
        <v>General Work</v>
      </c>
      <c r="F167">
        <f t="shared" ca="1" si="51"/>
        <v>2</v>
      </c>
      <c r="G167" t="str">
        <f t="shared" ca="1" si="52"/>
        <v>College</v>
      </c>
      <c r="H167">
        <f t="shared" ca="1" si="53"/>
        <v>2</v>
      </c>
      <c r="I167">
        <f t="shared" ca="1" si="54"/>
        <v>2</v>
      </c>
      <c r="J167">
        <f t="shared" ca="1" si="55"/>
        <v>34952</v>
      </c>
      <c r="K167">
        <f t="shared" ca="1" si="56"/>
        <v>12</v>
      </c>
      <c r="L167" t="str">
        <f t="shared" ca="1" si="57"/>
        <v>Bihar</v>
      </c>
      <c r="M167">
        <f t="shared" ca="1" si="58"/>
        <v>209712</v>
      </c>
      <c r="N167">
        <f t="shared" ca="1" si="59"/>
        <v>47478.632242462409</v>
      </c>
      <c r="O167">
        <f t="shared" ca="1" si="60"/>
        <v>44579.856801542759</v>
      </c>
      <c r="P167">
        <f t="shared" ca="1" si="61"/>
        <v>27396</v>
      </c>
      <c r="Q167">
        <f t="shared" ca="1" si="62"/>
        <v>8630.7884267321497</v>
      </c>
      <c r="R167">
        <f t="shared" ca="1" si="63"/>
        <v>22557.958240394051</v>
      </c>
      <c r="S167">
        <f t="shared" ca="1" si="64"/>
        <v>276849.81504193682</v>
      </c>
      <c r="T167">
        <f t="shared" ca="1" si="65"/>
        <v>83505.420669194558</v>
      </c>
      <c r="U167">
        <f t="shared" ca="1" si="66"/>
        <v>193344.39437274227</v>
      </c>
      <c r="W167">
        <f t="shared" ca="1" si="67"/>
        <v>1</v>
      </c>
      <c r="AA167" s="1">
        <f ca="1">Table1[[#This Row],[Mortgage left]]/Table1[[#This Row],[Value of House]]</f>
        <v>0.22639921531654081</v>
      </c>
      <c r="AB167">
        <f t="shared" ca="1" si="68"/>
        <v>1</v>
      </c>
      <c r="AE167">
        <f ca="1">IF(Table1[[#This Row],[Gender]]="male", 1, 0)</f>
        <v>1</v>
      </c>
      <c r="AF167">
        <f ca="1">IF(Table1[[#This Row],[Gender]]="female", 1, 0)</f>
        <v>0</v>
      </c>
      <c r="AK167" s="8">
        <f ca="1">IF(Table1[[#This Row],[Profession]]="Teaching", 1, 0)</f>
        <v>0</v>
      </c>
      <c r="AL167" s="9">
        <f ca="1">IF(Table1[[#This Row],[Profession]]="Health", 1, 0)</f>
        <v>0</v>
      </c>
      <c r="AM167" s="9">
        <f ca="1">IF(Table1[[#This Row],[Profession]]="Construction", 1, 0)</f>
        <v>0</v>
      </c>
      <c r="AN167" s="9">
        <f ca="1">IF(Table1[[#This Row],[Profession]]="IT", 1, 0)</f>
        <v>0</v>
      </c>
      <c r="AO167" s="9">
        <f ca="1">IF(Table1[[#This Row],[Profession]]="Agriculture", 1, 0)</f>
        <v>0</v>
      </c>
      <c r="AP167" s="10">
        <f ca="1">IF(Table1[[#This Row],[Profession]]="General Work", 1, 0)</f>
        <v>1</v>
      </c>
      <c r="AS167">
        <f ca="1">Table1[[#This Row],[Value of Cars]]/Table1[[#This Row],[Number of Cars ]]</f>
        <v>22289.92840077138</v>
      </c>
      <c r="AU167" s="8">
        <f ca="1">IF(Table1[[#This Row],[State]]="Karnataka", Table1[[#This Row],[Income]], 0)</f>
        <v>0</v>
      </c>
      <c r="AV167" s="9">
        <f ca="1">IF(Table1[[#This Row],[State]]="Gujarat", Table1[[#This Row],[Income]], 0)</f>
        <v>0</v>
      </c>
      <c r="AW167" s="9">
        <f ca="1">IF(Table1[[#This Row],[State]]="Andhra Pradesh", Table1[[#This Row],[Income]], 0)</f>
        <v>0</v>
      </c>
      <c r="AX167" s="9">
        <f ca="1">IF(Table1[[#This Row],[State]]="Telangana", Table1[[#This Row],[Income]], 0)</f>
        <v>0</v>
      </c>
      <c r="AY167" s="9">
        <f ca="1">IF(Table1[[#This Row],[State]]="Madhya Pradesh", Table1[[#This Row],[Income]], 0)</f>
        <v>0</v>
      </c>
      <c r="AZ167" s="9">
        <f ca="1">IF(Table1[[#This Row],[State]]="Maharashtra", Table1[[#This Row],[Income]], 0)</f>
        <v>0</v>
      </c>
      <c r="BA167" s="9">
        <f ca="1">IF(Table1[[#This Row],[State]]="Punjab", Table1[[#This Row],[Income]], 0)</f>
        <v>0</v>
      </c>
      <c r="BB167" s="9">
        <f ca="1">IF(Table1[[#This Row],[State]]="Kerala", Table1[[#This Row],[Income]], 0)</f>
        <v>0</v>
      </c>
      <c r="BC167" s="9">
        <f ca="1">IF(Table1[[#This Row],[State]]="Tamil Nadu", Table1[[#This Row],[Income]], 0)</f>
        <v>0</v>
      </c>
      <c r="BD167" s="9">
        <f ca="1">IF(Table1[[#This Row],[State]]="Rajasthan", Table1[[#This Row],[Income]], 0)</f>
        <v>0</v>
      </c>
      <c r="BE167" s="9">
        <f ca="1">IF(Table1[[#This Row],[State]]="Uttar Pradesh", Table1[[#This Row],[Income]], 0)</f>
        <v>0</v>
      </c>
      <c r="BF167" s="9">
        <f ca="1">IF(Table1[[#This Row],[State]]="Bihar", Table1[[#This Row],[Income]], 0)</f>
        <v>34952</v>
      </c>
      <c r="BG167" s="9">
        <f ca="1">IF(Table1[[#This Row],[State]]="West Bengal", Table1[[#This Row],[Income]], 0)</f>
        <v>0</v>
      </c>
      <c r="BH167" s="10">
        <f ca="1">IF(Table1[[#This Row],[State]]="Goa", Table1[[#This Row],[Income]], 0)</f>
        <v>0</v>
      </c>
      <c r="BJ167" s="8">
        <f ca="1">IF(Table1[[#This Row],[Profession]]="Health", Table1[[#This Row],[Income]], 0)</f>
        <v>0</v>
      </c>
      <c r="BK167" s="9">
        <f ca="1">IF(Table1[[#This Row],[Profession]]="Construction", Table1[[#This Row],[Income]], 0)</f>
        <v>0</v>
      </c>
      <c r="BL167" s="9">
        <f ca="1">IF(Table1[[#This Row],[Profession]]="Teaching", Table1[[#This Row],[Income]], 0)</f>
        <v>0</v>
      </c>
      <c r="BM167" s="9">
        <f ca="1">IF(Table1[[#This Row],[Profession]]="IT", Table1[[#This Row],[Income]], 0)</f>
        <v>0</v>
      </c>
      <c r="BN167" s="9">
        <f ca="1">IF(Table1[[#This Row],[Profession]]="General Work", Table1[[#This Row],[Income]], 0)</f>
        <v>34952</v>
      </c>
      <c r="BO167" s="10">
        <f ca="1">IF(Table1[[#This Row],[Profession]]="Agriculture", Table1[[#This Row],[Income]], 0)</f>
        <v>0</v>
      </c>
      <c r="BQ167" s="8">
        <f ca="1">IF(Table1[[#This Row],[Value of debts ]]&gt;Table1[[#This Row],[Income]], 1, 0)</f>
        <v>1</v>
      </c>
      <c r="BR167" s="10"/>
      <c r="BT167">
        <f ca="1">IF(Table1[[#This Row],[Net Worth of person]]&gt;$BU$4, Table1[[#This Row],[Age]], 0)</f>
        <v>40</v>
      </c>
    </row>
    <row r="168" spans="1:72" x14ac:dyDescent="0.3">
      <c r="A168">
        <f t="shared" ca="1" si="46"/>
        <v>1</v>
      </c>
      <c r="B168" t="str">
        <f t="shared" ca="1" si="47"/>
        <v>Male</v>
      </c>
      <c r="C168">
        <f t="shared" ca="1" si="48"/>
        <v>30</v>
      </c>
      <c r="D168">
        <f t="shared" ca="1" si="49"/>
        <v>6</v>
      </c>
      <c r="E168" t="str">
        <f t="shared" ca="1" si="50"/>
        <v>Agriculture</v>
      </c>
      <c r="F168">
        <f t="shared" ca="1" si="51"/>
        <v>4</v>
      </c>
      <c r="G168" t="str">
        <f t="shared" ca="1" si="52"/>
        <v>Technical</v>
      </c>
      <c r="H168">
        <f t="shared" ca="1" si="53"/>
        <v>1</v>
      </c>
      <c r="I168">
        <f t="shared" ca="1" si="54"/>
        <v>1</v>
      </c>
      <c r="J168">
        <f t="shared" ca="1" si="55"/>
        <v>72752</v>
      </c>
      <c r="K168">
        <f t="shared" ca="1" si="56"/>
        <v>2</v>
      </c>
      <c r="L168" t="str">
        <f t="shared" ca="1" si="57"/>
        <v>Gujarat</v>
      </c>
      <c r="M168">
        <f t="shared" ca="1" si="58"/>
        <v>363760</v>
      </c>
      <c r="N168">
        <f t="shared" ca="1" si="59"/>
        <v>243495.6261742065</v>
      </c>
      <c r="O168">
        <f t="shared" ca="1" si="60"/>
        <v>65602.848714317399</v>
      </c>
      <c r="P168">
        <f t="shared" ca="1" si="61"/>
        <v>51225</v>
      </c>
      <c r="Q168">
        <f t="shared" ca="1" si="62"/>
        <v>41384.361912876237</v>
      </c>
      <c r="R168">
        <f t="shared" ca="1" si="63"/>
        <v>50872.200039032265</v>
      </c>
      <c r="S168">
        <f t="shared" ca="1" si="64"/>
        <v>480235.04875334969</v>
      </c>
      <c r="T168">
        <f t="shared" ca="1" si="65"/>
        <v>336104.98808708275</v>
      </c>
      <c r="U168">
        <f t="shared" ca="1" si="66"/>
        <v>144130.06066626695</v>
      </c>
      <c r="W168">
        <f t="shared" ca="1" si="67"/>
        <v>1</v>
      </c>
      <c r="AA168" s="1">
        <f ca="1">Table1[[#This Row],[Mortgage left]]/Table1[[#This Row],[Value of House]]</f>
        <v>0.66938538094954503</v>
      </c>
      <c r="AB168">
        <f t="shared" ca="1" si="68"/>
        <v>0</v>
      </c>
      <c r="AE168">
        <f ca="1">IF(Table1[[#This Row],[Gender]]="male", 1, 0)</f>
        <v>1</v>
      </c>
      <c r="AF168">
        <f ca="1">IF(Table1[[#This Row],[Gender]]="female", 1, 0)</f>
        <v>0</v>
      </c>
      <c r="AK168" s="8">
        <f ca="1">IF(Table1[[#This Row],[Profession]]="Teaching", 1, 0)</f>
        <v>0</v>
      </c>
      <c r="AL168" s="9">
        <f ca="1">IF(Table1[[#This Row],[Profession]]="Health", 1, 0)</f>
        <v>0</v>
      </c>
      <c r="AM168" s="9">
        <f ca="1">IF(Table1[[#This Row],[Profession]]="Construction", 1, 0)</f>
        <v>0</v>
      </c>
      <c r="AN168" s="9">
        <f ca="1">IF(Table1[[#This Row],[Profession]]="IT", 1, 0)</f>
        <v>0</v>
      </c>
      <c r="AO168" s="9">
        <f ca="1">IF(Table1[[#This Row],[Profession]]="Agriculture", 1, 0)</f>
        <v>1</v>
      </c>
      <c r="AP168" s="10">
        <f ca="1">IF(Table1[[#This Row],[Profession]]="General Work", 1, 0)</f>
        <v>0</v>
      </c>
      <c r="AS168">
        <f ca="1">Table1[[#This Row],[Value of Cars]]/Table1[[#This Row],[Number of Cars ]]</f>
        <v>65602.848714317399</v>
      </c>
      <c r="AU168" s="8">
        <f ca="1">IF(Table1[[#This Row],[State]]="Karnataka", Table1[[#This Row],[Income]], 0)</f>
        <v>0</v>
      </c>
      <c r="AV168" s="9">
        <f ca="1">IF(Table1[[#This Row],[State]]="Gujarat", Table1[[#This Row],[Income]], 0)</f>
        <v>72752</v>
      </c>
      <c r="AW168" s="9">
        <f ca="1">IF(Table1[[#This Row],[State]]="Andhra Pradesh", Table1[[#This Row],[Income]], 0)</f>
        <v>0</v>
      </c>
      <c r="AX168" s="9">
        <f ca="1">IF(Table1[[#This Row],[State]]="Telangana", Table1[[#This Row],[Income]], 0)</f>
        <v>0</v>
      </c>
      <c r="AY168" s="9">
        <f ca="1">IF(Table1[[#This Row],[State]]="Madhya Pradesh", Table1[[#This Row],[Income]], 0)</f>
        <v>0</v>
      </c>
      <c r="AZ168" s="9">
        <f ca="1">IF(Table1[[#This Row],[State]]="Maharashtra", Table1[[#This Row],[Income]], 0)</f>
        <v>0</v>
      </c>
      <c r="BA168" s="9">
        <f ca="1">IF(Table1[[#This Row],[State]]="Punjab", Table1[[#This Row],[Income]], 0)</f>
        <v>0</v>
      </c>
      <c r="BB168" s="9">
        <f ca="1">IF(Table1[[#This Row],[State]]="Kerala", Table1[[#This Row],[Income]], 0)</f>
        <v>0</v>
      </c>
      <c r="BC168" s="9">
        <f ca="1">IF(Table1[[#This Row],[State]]="Tamil Nadu", Table1[[#This Row],[Income]], 0)</f>
        <v>0</v>
      </c>
      <c r="BD168" s="9">
        <f ca="1">IF(Table1[[#This Row],[State]]="Rajasthan", Table1[[#This Row],[Income]], 0)</f>
        <v>0</v>
      </c>
      <c r="BE168" s="9">
        <f ca="1">IF(Table1[[#This Row],[State]]="Uttar Pradesh", Table1[[#This Row],[Income]], 0)</f>
        <v>0</v>
      </c>
      <c r="BF168" s="9">
        <f ca="1">IF(Table1[[#This Row],[State]]="Bihar", Table1[[#This Row],[Income]], 0)</f>
        <v>0</v>
      </c>
      <c r="BG168" s="9">
        <f ca="1">IF(Table1[[#This Row],[State]]="West Bengal", Table1[[#This Row],[Income]], 0)</f>
        <v>0</v>
      </c>
      <c r="BH168" s="10">
        <f ca="1">IF(Table1[[#This Row],[State]]="Goa", Table1[[#This Row],[Income]], 0)</f>
        <v>0</v>
      </c>
      <c r="BJ168" s="8">
        <f ca="1">IF(Table1[[#This Row],[Profession]]="Health", Table1[[#This Row],[Income]], 0)</f>
        <v>0</v>
      </c>
      <c r="BK168" s="9">
        <f ca="1">IF(Table1[[#This Row],[Profession]]="Construction", Table1[[#This Row],[Income]], 0)</f>
        <v>0</v>
      </c>
      <c r="BL168" s="9">
        <f ca="1">IF(Table1[[#This Row],[Profession]]="Teaching", Table1[[#This Row],[Income]], 0)</f>
        <v>0</v>
      </c>
      <c r="BM168" s="9">
        <f ca="1">IF(Table1[[#This Row],[Profession]]="IT", Table1[[#This Row],[Income]], 0)</f>
        <v>0</v>
      </c>
      <c r="BN168" s="9">
        <f ca="1">IF(Table1[[#This Row],[Profession]]="General Work", Table1[[#This Row],[Income]], 0)</f>
        <v>0</v>
      </c>
      <c r="BO168" s="10">
        <f ca="1">IF(Table1[[#This Row],[Profession]]="Agriculture", Table1[[#This Row],[Income]], 0)</f>
        <v>72752</v>
      </c>
      <c r="BQ168" s="8">
        <f ca="1">IF(Table1[[#This Row],[Value of debts ]]&gt;Table1[[#This Row],[Income]], 1, 0)</f>
        <v>1</v>
      </c>
      <c r="BR168" s="10"/>
      <c r="BT168">
        <f ca="1">IF(Table1[[#This Row],[Net Worth of person]]&gt;$BU$4, Table1[[#This Row],[Age]], 0)</f>
        <v>30</v>
      </c>
    </row>
    <row r="169" spans="1:72" x14ac:dyDescent="0.3">
      <c r="A169">
        <f t="shared" ca="1" si="46"/>
        <v>2</v>
      </c>
      <c r="B169" t="str">
        <f t="shared" ca="1" si="47"/>
        <v>Female</v>
      </c>
      <c r="C169">
        <f t="shared" ca="1" si="48"/>
        <v>44</v>
      </c>
      <c r="D169">
        <f t="shared" ca="1" si="49"/>
        <v>3</v>
      </c>
      <c r="E169" t="str">
        <f t="shared" ca="1" si="50"/>
        <v>Teaching</v>
      </c>
      <c r="F169">
        <f t="shared" ca="1" si="51"/>
        <v>1</v>
      </c>
      <c r="G169" t="str">
        <f t="shared" ca="1" si="52"/>
        <v>High School</v>
      </c>
      <c r="H169">
        <f t="shared" ca="1" si="53"/>
        <v>3</v>
      </c>
      <c r="I169">
        <f t="shared" ca="1" si="54"/>
        <v>2</v>
      </c>
      <c r="J169">
        <f t="shared" ca="1" si="55"/>
        <v>69432</v>
      </c>
      <c r="K169">
        <f t="shared" ca="1" si="56"/>
        <v>3</v>
      </c>
      <c r="L169" t="str">
        <f t="shared" ca="1" si="57"/>
        <v>Andhra Pradesh</v>
      </c>
      <c r="M169">
        <f t="shared" ca="1" si="58"/>
        <v>208296</v>
      </c>
      <c r="N169">
        <f t="shared" ca="1" si="59"/>
        <v>134431.11054829086</v>
      </c>
      <c r="O169">
        <f t="shared" ca="1" si="60"/>
        <v>126897.0242559356</v>
      </c>
      <c r="P169">
        <f t="shared" ca="1" si="61"/>
        <v>122883</v>
      </c>
      <c r="Q169">
        <f t="shared" ca="1" si="62"/>
        <v>44694.7604517933</v>
      </c>
      <c r="R169">
        <f t="shared" ca="1" si="63"/>
        <v>9010.3464710358767</v>
      </c>
      <c r="S169">
        <f t="shared" ca="1" si="64"/>
        <v>344203.37072697142</v>
      </c>
      <c r="T169">
        <f t="shared" ca="1" si="65"/>
        <v>302008.87100008415</v>
      </c>
      <c r="U169">
        <f t="shared" ca="1" si="66"/>
        <v>42194.499726887268</v>
      </c>
      <c r="W169">
        <f t="shared" ca="1" si="67"/>
        <v>1</v>
      </c>
      <c r="AA169" s="1">
        <f ca="1">Table1[[#This Row],[Mortgage left]]/Table1[[#This Row],[Value of House]]</f>
        <v>0.64538498362086094</v>
      </c>
      <c r="AB169">
        <f t="shared" ca="1" si="68"/>
        <v>0</v>
      </c>
      <c r="AE169">
        <f ca="1">IF(Table1[[#This Row],[Gender]]="male", 1, 0)</f>
        <v>0</v>
      </c>
      <c r="AF169">
        <f ca="1">IF(Table1[[#This Row],[Gender]]="female", 1, 0)</f>
        <v>1</v>
      </c>
      <c r="AK169" s="8">
        <f ca="1">IF(Table1[[#This Row],[Profession]]="Teaching", 1, 0)</f>
        <v>1</v>
      </c>
      <c r="AL169" s="9">
        <f ca="1">IF(Table1[[#This Row],[Profession]]="Health", 1, 0)</f>
        <v>0</v>
      </c>
      <c r="AM169" s="9">
        <f ca="1">IF(Table1[[#This Row],[Profession]]="Construction", 1, 0)</f>
        <v>0</v>
      </c>
      <c r="AN169" s="9">
        <f ca="1">IF(Table1[[#This Row],[Profession]]="IT", 1, 0)</f>
        <v>0</v>
      </c>
      <c r="AO169" s="9">
        <f ca="1">IF(Table1[[#This Row],[Profession]]="Agriculture", 1, 0)</f>
        <v>0</v>
      </c>
      <c r="AP169" s="10">
        <f ca="1">IF(Table1[[#This Row],[Profession]]="General Work", 1, 0)</f>
        <v>0</v>
      </c>
      <c r="AS169">
        <f ca="1">Table1[[#This Row],[Value of Cars]]/Table1[[#This Row],[Number of Cars ]]</f>
        <v>63448.512127967799</v>
      </c>
      <c r="AU169" s="8">
        <f ca="1">IF(Table1[[#This Row],[State]]="Karnataka", Table1[[#This Row],[Income]], 0)</f>
        <v>0</v>
      </c>
      <c r="AV169" s="9">
        <f ca="1">IF(Table1[[#This Row],[State]]="Gujarat", Table1[[#This Row],[Income]], 0)</f>
        <v>0</v>
      </c>
      <c r="AW169" s="9">
        <f ca="1">IF(Table1[[#This Row],[State]]="Andhra Pradesh", Table1[[#This Row],[Income]], 0)</f>
        <v>69432</v>
      </c>
      <c r="AX169" s="9">
        <f ca="1">IF(Table1[[#This Row],[State]]="Telangana", Table1[[#This Row],[Income]], 0)</f>
        <v>0</v>
      </c>
      <c r="AY169" s="9">
        <f ca="1">IF(Table1[[#This Row],[State]]="Madhya Pradesh", Table1[[#This Row],[Income]], 0)</f>
        <v>0</v>
      </c>
      <c r="AZ169" s="9">
        <f ca="1">IF(Table1[[#This Row],[State]]="Maharashtra", Table1[[#This Row],[Income]], 0)</f>
        <v>0</v>
      </c>
      <c r="BA169" s="9">
        <f ca="1">IF(Table1[[#This Row],[State]]="Punjab", Table1[[#This Row],[Income]], 0)</f>
        <v>0</v>
      </c>
      <c r="BB169" s="9">
        <f ca="1">IF(Table1[[#This Row],[State]]="Kerala", Table1[[#This Row],[Income]], 0)</f>
        <v>0</v>
      </c>
      <c r="BC169" s="9">
        <f ca="1">IF(Table1[[#This Row],[State]]="Tamil Nadu", Table1[[#This Row],[Income]], 0)</f>
        <v>0</v>
      </c>
      <c r="BD169" s="9">
        <f ca="1">IF(Table1[[#This Row],[State]]="Rajasthan", Table1[[#This Row],[Income]], 0)</f>
        <v>0</v>
      </c>
      <c r="BE169" s="9">
        <f ca="1">IF(Table1[[#This Row],[State]]="Uttar Pradesh", Table1[[#This Row],[Income]], 0)</f>
        <v>0</v>
      </c>
      <c r="BF169" s="9">
        <f ca="1">IF(Table1[[#This Row],[State]]="Bihar", Table1[[#This Row],[Income]], 0)</f>
        <v>0</v>
      </c>
      <c r="BG169" s="9">
        <f ca="1">IF(Table1[[#This Row],[State]]="West Bengal", Table1[[#This Row],[Income]], 0)</f>
        <v>0</v>
      </c>
      <c r="BH169" s="10">
        <f ca="1">IF(Table1[[#This Row],[State]]="Goa", Table1[[#This Row],[Income]], 0)</f>
        <v>0</v>
      </c>
      <c r="BJ169" s="8">
        <f ca="1">IF(Table1[[#This Row],[Profession]]="Health", Table1[[#This Row],[Income]], 0)</f>
        <v>0</v>
      </c>
      <c r="BK169" s="9">
        <f ca="1">IF(Table1[[#This Row],[Profession]]="Construction", Table1[[#This Row],[Income]], 0)</f>
        <v>0</v>
      </c>
      <c r="BL169" s="9">
        <f ca="1">IF(Table1[[#This Row],[Profession]]="Teaching", Table1[[#This Row],[Income]], 0)</f>
        <v>69432</v>
      </c>
      <c r="BM169" s="9">
        <f ca="1">IF(Table1[[#This Row],[Profession]]="IT", Table1[[#This Row],[Income]], 0)</f>
        <v>0</v>
      </c>
      <c r="BN169" s="9">
        <f ca="1">IF(Table1[[#This Row],[Profession]]="General Work", Table1[[#This Row],[Income]], 0)</f>
        <v>0</v>
      </c>
      <c r="BO169" s="10">
        <f ca="1">IF(Table1[[#This Row],[Profession]]="Agriculture", Table1[[#This Row],[Income]], 0)</f>
        <v>0</v>
      </c>
      <c r="BQ169" s="8">
        <f ca="1">IF(Table1[[#This Row],[Value of debts ]]&gt;Table1[[#This Row],[Income]], 1, 0)</f>
        <v>1</v>
      </c>
      <c r="BR169" s="10"/>
      <c r="BT169">
        <f ca="1">IF(Table1[[#This Row],[Net Worth of person]]&gt;$BU$4, Table1[[#This Row],[Age]], 0)</f>
        <v>0</v>
      </c>
    </row>
    <row r="170" spans="1:72" x14ac:dyDescent="0.3">
      <c r="A170">
        <f t="shared" ca="1" si="46"/>
        <v>1</v>
      </c>
      <c r="B170" t="str">
        <f t="shared" ca="1" si="47"/>
        <v>Male</v>
      </c>
      <c r="C170">
        <f t="shared" ca="1" si="48"/>
        <v>41</v>
      </c>
      <c r="D170">
        <f t="shared" ca="1" si="49"/>
        <v>2</v>
      </c>
      <c r="E170" t="str">
        <f t="shared" ca="1" si="50"/>
        <v>Construction</v>
      </c>
      <c r="F170">
        <f t="shared" ca="1" si="51"/>
        <v>5</v>
      </c>
      <c r="G170" t="str">
        <f t="shared" ca="1" si="52"/>
        <v>Other</v>
      </c>
      <c r="H170">
        <f t="shared" ca="1" si="53"/>
        <v>4</v>
      </c>
      <c r="I170">
        <f t="shared" ca="1" si="54"/>
        <v>3</v>
      </c>
      <c r="J170">
        <f t="shared" ca="1" si="55"/>
        <v>82751</v>
      </c>
      <c r="K170">
        <f t="shared" ca="1" si="56"/>
        <v>2</v>
      </c>
      <c r="L170" t="str">
        <f t="shared" ca="1" si="57"/>
        <v>Gujarat</v>
      </c>
      <c r="M170">
        <f t="shared" ca="1" si="58"/>
        <v>496506</v>
      </c>
      <c r="N170">
        <f t="shared" ca="1" si="59"/>
        <v>429020.61081059114</v>
      </c>
      <c r="O170">
        <f t="shared" ca="1" si="60"/>
        <v>39428.371967930419</v>
      </c>
      <c r="P170">
        <f t="shared" ca="1" si="61"/>
        <v>23723</v>
      </c>
      <c r="Q170">
        <f t="shared" ca="1" si="62"/>
        <v>3236.8145202348896</v>
      </c>
      <c r="R170">
        <f t="shared" ca="1" si="63"/>
        <v>97333.281256572431</v>
      </c>
      <c r="S170">
        <f t="shared" ca="1" si="64"/>
        <v>633267.65322450292</v>
      </c>
      <c r="T170">
        <f t="shared" ca="1" si="65"/>
        <v>455980.42533082602</v>
      </c>
      <c r="U170">
        <f t="shared" ca="1" si="66"/>
        <v>177287.2278936769</v>
      </c>
      <c r="W170">
        <f t="shared" ca="1" si="67"/>
        <v>1</v>
      </c>
      <c r="AA170" s="1">
        <f ca="1">Table1[[#This Row],[Mortgage left]]/Table1[[#This Row],[Value of House]]</f>
        <v>0.86407940852797582</v>
      </c>
      <c r="AB170">
        <f t="shared" ca="1" si="68"/>
        <v>0</v>
      </c>
      <c r="AE170">
        <f ca="1">IF(Table1[[#This Row],[Gender]]="male", 1, 0)</f>
        <v>1</v>
      </c>
      <c r="AF170">
        <f ca="1">IF(Table1[[#This Row],[Gender]]="female", 1, 0)</f>
        <v>0</v>
      </c>
      <c r="AK170" s="8">
        <f ca="1">IF(Table1[[#This Row],[Profession]]="Teaching", 1, 0)</f>
        <v>0</v>
      </c>
      <c r="AL170" s="9">
        <f ca="1">IF(Table1[[#This Row],[Profession]]="Health", 1, 0)</f>
        <v>0</v>
      </c>
      <c r="AM170" s="9">
        <f ca="1">IF(Table1[[#This Row],[Profession]]="Construction", 1, 0)</f>
        <v>1</v>
      </c>
      <c r="AN170" s="9">
        <f ca="1">IF(Table1[[#This Row],[Profession]]="IT", 1, 0)</f>
        <v>0</v>
      </c>
      <c r="AO170" s="9">
        <f ca="1">IF(Table1[[#This Row],[Profession]]="Agriculture", 1, 0)</f>
        <v>0</v>
      </c>
      <c r="AP170" s="10">
        <f ca="1">IF(Table1[[#This Row],[Profession]]="General Work", 1, 0)</f>
        <v>0</v>
      </c>
      <c r="AS170">
        <f ca="1">Table1[[#This Row],[Value of Cars]]/Table1[[#This Row],[Number of Cars ]]</f>
        <v>13142.790655976807</v>
      </c>
      <c r="AU170" s="8">
        <f ca="1">IF(Table1[[#This Row],[State]]="Karnataka", Table1[[#This Row],[Income]], 0)</f>
        <v>0</v>
      </c>
      <c r="AV170" s="9">
        <f ca="1">IF(Table1[[#This Row],[State]]="Gujarat", Table1[[#This Row],[Income]], 0)</f>
        <v>82751</v>
      </c>
      <c r="AW170" s="9">
        <f ca="1">IF(Table1[[#This Row],[State]]="Andhra Pradesh", Table1[[#This Row],[Income]], 0)</f>
        <v>0</v>
      </c>
      <c r="AX170" s="9">
        <f ca="1">IF(Table1[[#This Row],[State]]="Telangana", Table1[[#This Row],[Income]], 0)</f>
        <v>0</v>
      </c>
      <c r="AY170" s="9">
        <f ca="1">IF(Table1[[#This Row],[State]]="Madhya Pradesh", Table1[[#This Row],[Income]], 0)</f>
        <v>0</v>
      </c>
      <c r="AZ170" s="9">
        <f ca="1">IF(Table1[[#This Row],[State]]="Maharashtra", Table1[[#This Row],[Income]], 0)</f>
        <v>0</v>
      </c>
      <c r="BA170" s="9">
        <f ca="1">IF(Table1[[#This Row],[State]]="Punjab", Table1[[#This Row],[Income]], 0)</f>
        <v>0</v>
      </c>
      <c r="BB170" s="9">
        <f ca="1">IF(Table1[[#This Row],[State]]="Kerala", Table1[[#This Row],[Income]], 0)</f>
        <v>0</v>
      </c>
      <c r="BC170" s="9">
        <f ca="1">IF(Table1[[#This Row],[State]]="Tamil Nadu", Table1[[#This Row],[Income]], 0)</f>
        <v>0</v>
      </c>
      <c r="BD170" s="9">
        <f ca="1">IF(Table1[[#This Row],[State]]="Rajasthan", Table1[[#This Row],[Income]], 0)</f>
        <v>0</v>
      </c>
      <c r="BE170" s="9">
        <f ca="1">IF(Table1[[#This Row],[State]]="Uttar Pradesh", Table1[[#This Row],[Income]], 0)</f>
        <v>0</v>
      </c>
      <c r="BF170" s="9">
        <f ca="1">IF(Table1[[#This Row],[State]]="Bihar", Table1[[#This Row],[Income]], 0)</f>
        <v>0</v>
      </c>
      <c r="BG170" s="9">
        <f ca="1">IF(Table1[[#This Row],[State]]="West Bengal", Table1[[#This Row],[Income]], 0)</f>
        <v>0</v>
      </c>
      <c r="BH170" s="10">
        <f ca="1">IF(Table1[[#This Row],[State]]="Goa", Table1[[#This Row],[Income]], 0)</f>
        <v>0</v>
      </c>
      <c r="BJ170" s="8">
        <f ca="1">IF(Table1[[#This Row],[Profession]]="Health", Table1[[#This Row],[Income]], 0)</f>
        <v>0</v>
      </c>
      <c r="BK170" s="9">
        <f ca="1">IF(Table1[[#This Row],[Profession]]="Construction", Table1[[#This Row],[Income]], 0)</f>
        <v>82751</v>
      </c>
      <c r="BL170" s="9">
        <f ca="1">IF(Table1[[#This Row],[Profession]]="Teaching", Table1[[#This Row],[Income]], 0)</f>
        <v>0</v>
      </c>
      <c r="BM170" s="9">
        <f ca="1">IF(Table1[[#This Row],[Profession]]="IT", Table1[[#This Row],[Income]], 0)</f>
        <v>0</v>
      </c>
      <c r="BN170" s="9">
        <f ca="1">IF(Table1[[#This Row],[Profession]]="General Work", Table1[[#This Row],[Income]], 0)</f>
        <v>0</v>
      </c>
      <c r="BO170" s="10">
        <f ca="1">IF(Table1[[#This Row],[Profession]]="Agriculture", Table1[[#This Row],[Income]], 0)</f>
        <v>0</v>
      </c>
      <c r="BQ170" s="8">
        <f ca="1">IF(Table1[[#This Row],[Value of debts ]]&gt;Table1[[#This Row],[Income]], 1, 0)</f>
        <v>1</v>
      </c>
      <c r="BR170" s="10"/>
      <c r="BT170">
        <f ca="1">IF(Table1[[#This Row],[Net Worth of person]]&gt;$BU$4, Table1[[#This Row],[Age]], 0)</f>
        <v>41</v>
      </c>
    </row>
    <row r="171" spans="1:72" x14ac:dyDescent="0.3">
      <c r="A171">
        <f t="shared" ca="1" si="46"/>
        <v>2</v>
      </c>
      <c r="B171" t="str">
        <f t="shared" ca="1" si="47"/>
        <v>Female</v>
      </c>
      <c r="C171">
        <f t="shared" ca="1" si="48"/>
        <v>33</v>
      </c>
      <c r="D171">
        <f t="shared" ca="1" si="49"/>
        <v>1</v>
      </c>
      <c r="E171" t="str">
        <f t="shared" ca="1" si="50"/>
        <v>Health</v>
      </c>
      <c r="F171">
        <f t="shared" ca="1" si="51"/>
        <v>1</v>
      </c>
      <c r="G171" t="str">
        <f t="shared" ca="1" si="52"/>
        <v>High School</v>
      </c>
      <c r="H171">
        <f t="shared" ca="1" si="53"/>
        <v>4</v>
      </c>
      <c r="I171">
        <f t="shared" ca="1" si="54"/>
        <v>2</v>
      </c>
      <c r="J171">
        <f t="shared" ca="1" si="55"/>
        <v>80769</v>
      </c>
      <c r="K171">
        <f t="shared" ca="1" si="56"/>
        <v>3</v>
      </c>
      <c r="L171" t="str">
        <f t="shared" ca="1" si="57"/>
        <v>Andhra Pradesh</v>
      </c>
      <c r="M171">
        <f t="shared" ca="1" si="58"/>
        <v>403845</v>
      </c>
      <c r="N171">
        <f t="shared" ca="1" si="59"/>
        <v>195382.69827337965</v>
      </c>
      <c r="O171">
        <f t="shared" ca="1" si="60"/>
        <v>31545.944748502912</v>
      </c>
      <c r="P171">
        <f t="shared" ca="1" si="61"/>
        <v>816</v>
      </c>
      <c r="Q171">
        <f t="shared" ca="1" si="62"/>
        <v>32415.773178957377</v>
      </c>
      <c r="R171">
        <f t="shared" ca="1" si="63"/>
        <v>113699.13178398726</v>
      </c>
      <c r="S171">
        <f t="shared" ca="1" si="64"/>
        <v>549090.0765324902</v>
      </c>
      <c r="T171">
        <f t="shared" ca="1" si="65"/>
        <v>228614.47145233702</v>
      </c>
      <c r="U171">
        <f t="shared" ca="1" si="66"/>
        <v>320475.60508015321</v>
      </c>
      <c r="W171">
        <f t="shared" ca="1" si="67"/>
        <v>1</v>
      </c>
      <c r="AA171" s="1">
        <f ca="1">Table1[[#This Row],[Mortgage left]]/Table1[[#This Row],[Value of House]]</f>
        <v>0.48380615898025148</v>
      </c>
      <c r="AB171">
        <f t="shared" ca="1" si="68"/>
        <v>0</v>
      </c>
      <c r="AE171">
        <f ca="1">IF(Table1[[#This Row],[Gender]]="male", 1, 0)</f>
        <v>0</v>
      </c>
      <c r="AF171">
        <f ca="1">IF(Table1[[#This Row],[Gender]]="female", 1, 0)</f>
        <v>1</v>
      </c>
      <c r="AK171" s="8">
        <f ca="1">IF(Table1[[#This Row],[Profession]]="Teaching", 1, 0)</f>
        <v>0</v>
      </c>
      <c r="AL171" s="9">
        <f ca="1">IF(Table1[[#This Row],[Profession]]="Health", 1, 0)</f>
        <v>1</v>
      </c>
      <c r="AM171" s="9">
        <f ca="1">IF(Table1[[#This Row],[Profession]]="Construction", 1, 0)</f>
        <v>0</v>
      </c>
      <c r="AN171" s="9">
        <f ca="1">IF(Table1[[#This Row],[Profession]]="IT", 1, 0)</f>
        <v>0</v>
      </c>
      <c r="AO171" s="9">
        <f ca="1">IF(Table1[[#This Row],[Profession]]="Agriculture", 1, 0)</f>
        <v>0</v>
      </c>
      <c r="AP171" s="10">
        <f ca="1">IF(Table1[[#This Row],[Profession]]="General Work", 1, 0)</f>
        <v>0</v>
      </c>
      <c r="AS171">
        <f ca="1">Table1[[#This Row],[Value of Cars]]/Table1[[#This Row],[Number of Cars ]]</f>
        <v>15772.972374251456</v>
      </c>
      <c r="AU171" s="8">
        <f ca="1">IF(Table1[[#This Row],[State]]="Karnataka", Table1[[#This Row],[Income]], 0)</f>
        <v>0</v>
      </c>
      <c r="AV171" s="9">
        <f ca="1">IF(Table1[[#This Row],[State]]="Gujarat", Table1[[#This Row],[Income]], 0)</f>
        <v>0</v>
      </c>
      <c r="AW171" s="9">
        <f ca="1">IF(Table1[[#This Row],[State]]="Andhra Pradesh", Table1[[#This Row],[Income]], 0)</f>
        <v>80769</v>
      </c>
      <c r="AX171" s="9">
        <f ca="1">IF(Table1[[#This Row],[State]]="Telangana", Table1[[#This Row],[Income]], 0)</f>
        <v>0</v>
      </c>
      <c r="AY171" s="9">
        <f ca="1">IF(Table1[[#This Row],[State]]="Madhya Pradesh", Table1[[#This Row],[Income]], 0)</f>
        <v>0</v>
      </c>
      <c r="AZ171" s="9">
        <f ca="1">IF(Table1[[#This Row],[State]]="Maharashtra", Table1[[#This Row],[Income]], 0)</f>
        <v>0</v>
      </c>
      <c r="BA171" s="9">
        <f ca="1">IF(Table1[[#This Row],[State]]="Punjab", Table1[[#This Row],[Income]], 0)</f>
        <v>0</v>
      </c>
      <c r="BB171" s="9">
        <f ca="1">IF(Table1[[#This Row],[State]]="Kerala", Table1[[#This Row],[Income]], 0)</f>
        <v>0</v>
      </c>
      <c r="BC171" s="9">
        <f ca="1">IF(Table1[[#This Row],[State]]="Tamil Nadu", Table1[[#This Row],[Income]], 0)</f>
        <v>0</v>
      </c>
      <c r="BD171" s="9">
        <f ca="1">IF(Table1[[#This Row],[State]]="Rajasthan", Table1[[#This Row],[Income]], 0)</f>
        <v>0</v>
      </c>
      <c r="BE171" s="9">
        <f ca="1">IF(Table1[[#This Row],[State]]="Uttar Pradesh", Table1[[#This Row],[Income]], 0)</f>
        <v>0</v>
      </c>
      <c r="BF171" s="9">
        <f ca="1">IF(Table1[[#This Row],[State]]="Bihar", Table1[[#This Row],[Income]], 0)</f>
        <v>0</v>
      </c>
      <c r="BG171" s="9">
        <f ca="1">IF(Table1[[#This Row],[State]]="West Bengal", Table1[[#This Row],[Income]], 0)</f>
        <v>0</v>
      </c>
      <c r="BH171" s="10">
        <f ca="1">IF(Table1[[#This Row],[State]]="Goa", Table1[[#This Row],[Income]], 0)</f>
        <v>0</v>
      </c>
      <c r="BJ171" s="8">
        <f ca="1">IF(Table1[[#This Row],[Profession]]="Health", Table1[[#This Row],[Income]], 0)</f>
        <v>80769</v>
      </c>
      <c r="BK171" s="9">
        <f ca="1">IF(Table1[[#This Row],[Profession]]="Construction", Table1[[#This Row],[Income]], 0)</f>
        <v>0</v>
      </c>
      <c r="BL171" s="9">
        <f ca="1">IF(Table1[[#This Row],[Profession]]="Teaching", Table1[[#This Row],[Income]], 0)</f>
        <v>0</v>
      </c>
      <c r="BM171" s="9">
        <f ca="1">IF(Table1[[#This Row],[Profession]]="IT", Table1[[#This Row],[Income]], 0)</f>
        <v>0</v>
      </c>
      <c r="BN171" s="9">
        <f ca="1">IF(Table1[[#This Row],[Profession]]="General Work", Table1[[#This Row],[Income]], 0)</f>
        <v>0</v>
      </c>
      <c r="BO171" s="10">
        <f ca="1">IF(Table1[[#This Row],[Profession]]="Agriculture", Table1[[#This Row],[Income]], 0)</f>
        <v>0</v>
      </c>
      <c r="BQ171" s="8">
        <f ca="1">IF(Table1[[#This Row],[Value of debts ]]&gt;Table1[[#This Row],[Income]], 1, 0)</f>
        <v>1</v>
      </c>
      <c r="BR171" s="10"/>
      <c r="BT171">
        <f ca="1">IF(Table1[[#This Row],[Net Worth of person]]&gt;$BU$4, Table1[[#This Row],[Age]], 0)</f>
        <v>33</v>
      </c>
    </row>
    <row r="172" spans="1:72" x14ac:dyDescent="0.3">
      <c r="A172">
        <f t="shared" ca="1" si="46"/>
        <v>2</v>
      </c>
      <c r="B172" t="str">
        <f t="shared" ca="1" si="47"/>
        <v>Female</v>
      </c>
      <c r="C172">
        <f t="shared" ca="1" si="48"/>
        <v>35</v>
      </c>
      <c r="D172">
        <f t="shared" ca="1" si="49"/>
        <v>6</v>
      </c>
      <c r="E172" t="str">
        <f t="shared" ca="1" si="50"/>
        <v>Agriculture</v>
      </c>
      <c r="F172">
        <f t="shared" ca="1" si="51"/>
        <v>3</v>
      </c>
      <c r="G172" t="str">
        <f t="shared" ca="1" si="52"/>
        <v>University</v>
      </c>
      <c r="H172">
        <f t="shared" ca="1" si="53"/>
        <v>0</v>
      </c>
      <c r="I172">
        <f t="shared" ca="1" si="54"/>
        <v>1</v>
      </c>
      <c r="J172">
        <f t="shared" ca="1" si="55"/>
        <v>38947</v>
      </c>
      <c r="K172">
        <f t="shared" ca="1" si="56"/>
        <v>8</v>
      </c>
      <c r="L172" t="str">
        <f t="shared" ca="1" si="57"/>
        <v>Kerala</v>
      </c>
      <c r="M172">
        <f t="shared" ca="1" si="58"/>
        <v>155788</v>
      </c>
      <c r="N172">
        <f t="shared" ca="1" si="59"/>
        <v>10596.798713613758</v>
      </c>
      <c r="O172">
        <f t="shared" ca="1" si="60"/>
        <v>9380.7281632082959</v>
      </c>
      <c r="P172">
        <f t="shared" ca="1" si="61"/>
        <v>5627</v>
      </c>
      <c r="Q172">
        <f t="shared" ca="1" si="62"/>
        <v>20114.764176955181</v>
      </c>
      <c r="R172">
        <f t="shared" ca="1" si="63"/>
        <v>36902.029487685373</v>
      </c>
      <c r="S172">
        <f t="shared" ca="1" si="64"/>
        <v>202070.75765089365</v>
      </c>
      <c r="T172">
        <f t="shared" ca="1" si="65"/>
        <v>36338.562890568937</v>
      </c>
      <c r="U172">
        <f t="shared" ca="1" si="66"/>
        <v>165732.19476032472</v>
      </c>
      <c r="W172">
        <f t="shared" ca="1" si="67"/>
        <v>1</v>
      </c>
      <c r="AA172" s="1">
        <f ca="1">Table1[[#This Row],[Mortgage left]]/Table1[[#This Row],[Value of House]]</f>
        <v>6.8020635181231914E-2</v>
      </c>
      <c r="AB172">
        <f t="shared" ca="1" si="68"/>
        <v>1</v>
      </c>
      <c r="AE172">
        <f ca="1">IF(Table1[[#This Row],[Gender]]="male", 1, 0)</f>
        <v>0</v>
      </c>
      <c r="AF172">
        <f ca="1">IF(Table1[[#This Row],[Gender]]="female", 1, 0)</f>
        <v>1</v>
      </c>
      <c r="AK172" s="8">
        <f ca="1">IF(Table1[[#This Row],[Profession]]="Teaching", 1, 0)</f>
        <v>0</v>
      </c>
      <c r="AL172" s="9">
        <f ca="1">IF(Table1[[#This Row],[Profession]]="Health", 1, 0)</f>
        <v>0</v>
      </c>
      <c r="AM172" s="9">
        <f ca="1">IF(Table1[[#This Row],[Profession]]="Construction", 1, 0)</f>
        <v>0</v>
      </c>
      <c r="AN172" s="9">
        <f ca="1">IF(Table1[[#This Row],[Profession]]="IT", 1, 0)</f>
        <v>0</v>
      </c>
      <c r="AO172" s="9">
        <f ca="1">IF(Table1[[#This Row],[Profession]]="Agriculture", 1, 0)</f>
        <v>1</v>
      </c>
      <c r="AP172" s="10">
        <f ca="1">IF(Table1[[#This Row],[Profession]]="General Work", 1, 0)</f>
        <v>0</v>
      </c>
      <c r="AS172">
        <f ca="1">Table1[[#This Row],[Value of Cars]]/Table1[[#This Row],[Number of Cars ]]</f>
        <v>9380.7281632082959</v>
      </c>
      <c r="AU172" s="8">
        <f ca="1">IF(Table1[[#This Row],[State]]="Karnataka", Table1[[#This Row],[Income]], 0)</f>
        <v>0</v>
      </c>
      <c r="AV172" s="9">
        <f ca="1">IF(Table1[[#This Row],[State]]="Gujarat", Table1[[#This Row],[Income]], 0)</f>
        <v>0</v>
      </c>
      <c r="AW172" s="9">
        <f ca="1">IF(Table1[[#This Row],[State]]="Andhra Pradesh", Table1[[#This Row],[Income]], 0)</f>
        <v>0</v>
      </c>
      <c r="AX172" s="9">
        <f ca="1">IF(Table1[[#This Row],[State]]="Telangana", Table1[[#This Row],[Income]], 0)</f>
        <v>0</v>
      </c>
      <c r="AY172" s="9">
        <f ca="1">IF(Table1[[#This Row],[State]]="Madhya Pradesh", Table1[[#This Row],[Income]], 0)</f>
        <v>0</v>
      </c>
      <c r="AZ172" s="9">
        <f ca="1">IF(Table1[[#This Row],[State]]="Maharashtra", Table1[[#This Row],[Income]], 0)</f>
        <v>0</v>
      </c>
      <c r="BA172" s="9">
        <f ca="1">IF(Table1[[#This Row],[State]]="Punjab", Table1[[#This Row],[Income]], 0)</f>
        <v>0</v>
      </c>
      <c r="BB172" s="9">
        <f ca="1">IF(Table1[[#This Row],[State]]="Kerala", Table1[[#This Row],[Income]], 0)</f>
        <v>38947</v>
      </c>
      <c r="BC172" s="9">
        <f ca="1">IF(Table1[[#This Row],[State]]="Tamil Nadu", Table1[[#This Row],[Income]], 0)</f>
        <v>0</v>
      </c>
      <c r="BD172" s="9">
        <f ca="1">IF(Table1[[#This Row],[State]]="Rajasthan", Table1[[#This Row],[Income]], 0)</f>
        <v>0</v>
      </c>
      <c r="BE172" s="9">
        <f ca="1">IF(Table1[[#This Row],[State]]="Uttar Pradesh", Table1[[#This Row],[Income]], 0)</f>
        <v>0</v>
      </c>
      <c r="BF172" s="9">
        <f ca="1">IF(Table1[[#This Row],[State]]="Bihar", Table1[[#This Row],[Income]], 0)</f>
        <v>0</v>
      </c>
      <c r="BG172" s="9">
        <f ca="1">IF(Table1[[#This Row],[State]]="West Bengal", Table1[[#This Row],[Income]], 0)</f>
        <v>0</v>
      </c>
      <c r="BH172" s="10">
        <f ca="1">IF(Table1[[#This Row],[State]]="Goa", Table1[[#This Row],[Income]], 0)</f>
        <v>0</v>
      </c>
      <c r="BJ172" s="8">
        <f ca="1">IF(Table1[[#This Row],[Profession]]="Health", Table1[[#This Row],[Income]], 0)</f>
        <v>0</v>
      </c>
      <c r="BK172" s="9">
        <f ca="1">IF(Table1[[#This Row],[Profession]]="Construction", Table1[[#This Row],[Income]], 0)</f>
        <v>0</v>
      </c>
      <c r="BL172" s="9">
        <f ca="1">IF(Table1[[#This Row],[Profession]]="Teaching", Table1[[#This Row],[Income]], 0)</f>
        <v>0</v>
      </c>
      <c r="BM172" s="9">
        <f ca="1">IF(Table1[[#This Row],[Profession]]="IT", Table1[[#This Row],[Income]], 0)</f>
        <v>0</v>
      </c>
      <c r="BN172" s="9">
        <f ca="1">IF(Table1[[#This Row],[Profession]]="General Work", Table1[[#This Row],[Income]], 0)</f>
        <v>0</v>
      </c>
      <c r="BO172" s="10">
        <f ca="1">IF(Table1[[#This Row],[Profession]]="Agriculture", Table1[[#This Row],[Income]], 0)</f>
        <v>38947</v>
      </c>
      <c r="BQ172" s="8">
        <f ca="1">IF(Table1[[#This Row],[Value of debts ]]&gt;Table1[[#This Row],[Income]], 1, 0)</f>
        <v>0</v>
      </c>
      <c r="BR172" s="10"/>
      <c r="BT172">
        <f ca="1">IF(Table1[[#This Row],[Net Worth of person]]&gt;$BU$4, Table1[[#This Row],[Age]], 0)</f>
        <v>35</v>
      </c>
    </row>
    <row r="173" spans="1:72" x14ac:dyDescent="0.3">
      <c r="A173">
        <f t="shared" ca="1" si="46"/>
        <v>1</v>
      </c>
      <c r="B173" t="str">
        <f t="shared" ca="1" si="47"/>
        <v>Male</v>
      </c>
      <c r="C173">
        <f t="shared" ca="1" si="48"/>
        <v>26</v>
      </c>
      <c r="D173">
        <f t="shared" ca="1" si="49"/>
        <v>4</v>
      </c>
      <c r="E173" t="str">
        <f t="shared" ca="1" si="50"/>
        <v>IT</v>
      </c>
      <c r="F173">
        <f t="shared" ca="1" si="51"/>
        <v>3</v>
      </c>
      <c r="G173" t="str">
        <f t="shared" ca="1" si="52"/>
        <v>University</v>
      </c>
      <c r="H173">
        <f t="shared" ca="1" si="53"/>
        <v>4</v>
      </c>
      <c r="I173">
        <f t="shared" ca="1" si="54"/>
        <v>1</v>
      </c>
      <c r="J173">
        <f t="shared" ca="1" si="55"/>
        <v>76858</v>
      </c>
      <c r="K173">
        <f t="shared" ca="1" si="56"/>
        <v>6</v>
      </c>
      <c r="L173" t="str">
        <f t="shared" ca="1" si="57"/>
        <v>Maharashtra</v>
      </c>
      <c r="M173">
        <f t="shared" ca="1" si="58"/>
        <v>307432</v>
      </c>
      <c r="N173">
        <f t="shared" ca="1" si="59"/>
        <v>274972.88969360216</v>
      </c>
      <c r="O173">
        <f t="shared" ca="1" si="60"/>
        <v>14116.673223194492</v>
      </c>
      <c r="P173">
        <f t="shared" ca="1" si="61"/>
        <v>839</v>
      </c>
      <c r="Q173">
        <f t="shared" ca="1" si="62"/>
        <v>95565.852185405573</v>
      </c>
      <c r="R173">
        <f t="shared" ca="1" si="63"/>
        <v>115126.16869366367</v>
      </c>
      <c r="S173">
        <f t="shared" ca="1" si="64"/>
        <v>436674.84191685816</v>
      </c>
      <c r="T173">
        <f t="shared" ca="1" si="65"/>
        <v>371377.74187900772</v>
      </c>
      <c r="U173">
        <f t="shared" ca="1" si="66"/>
        <v>65297.10003785044</v>
      </c>
      <c r="W173">
        <f t="shared" ca="1" si="67"/>
        <v>1</v>
      </c>
      <c r="AA173" s="1">
        <f ca="1">Table1[[#This Row],[Mortgage left]]/Table1[[#This Row],[Value of House]]</f>
        <v>0.8944185696141006</v>
      </c>
      <c r="AB173">
        <f t="shared" ca="1" si="68"/>
        <v>0</v>
      </c>
      <c r="AE173">
        <f ca="1">IF(Table1[[#This Row],[Gender]]="male", 1, 0)</f>
        <v>1</v>
      </c>
      <c r="AF173">
        <f ca="1">IF(Table1[[#This Row],[Gender]]="female", 1, 0)</f>
        <v>0</v>
      </c>
      <c r="AK173" s="8">
        <f ca="1">IF(Table1[[#This Row],[Profession]]="Teaching", 1, 0)</f>
        <v>0</v>
      </c>
      <c r="AL173" s="9">
        <f ca="1">IF(Table1[[#This Row],[Profession]]="Health", 1, 0)</f>
        <v>0</v>
      </c>
      <c r="AM173" s="9">
        <f ca="1">IF(Table1[[#This Row],[Profession]]="Construction", 1, 0)</f>
        <v>0</v>
      </c>
      <c r="AN173" s="9">
        <f ca="1">IF(Table1[[#This Row],[Profession]]="IT", 1, 0)</f>
        <v>1</v>
      </c>
      <c r="AO173" s="9">
        <f ca="1">IF(Table1[[#This Row],[Profession]]="Agriculture", 1, 0)</f>
        <v>0</v>
      </c>
      <c r="AP173" s="10">
        <f ca="1">IF(Table1[[#This Row],[Profession]]="General Work", 1, 0)</f>
        <v>0</v>
      </c>
      <c r="AS173">
        <f ca="1">Table1[[#This Row],[Value of Cars]]/Table1[[#This Row],[Number of Cars ]]</f>
        <v>14116.673223194492</v>
      </c>
      <c r="AU173" s="8">
        <f ca="1">IF(Table1[[#This Row],[State]]="Karnataka", Table1[[#This Row],[Income]], 0)</f>
        <v>0</v>
      </c>
      <c r="AV173" s="9">
        <f ca="1">IF(Table1[[#This Row],[State]]="Gujarat", Table1[[#This Row],[Income]], 0)</f>
        <v>0</v>
      </c>
      <c r="AW173" s="9">
        <f ca="1">IF(Table1[[#This Row],[State]]="Andhra Pradesh", Table1[[#This Row],[Income]], 0)</f>
        <v>0</v>
      </c>
      <c r="AX173" s="9">
        <f ca="1">IF(Table1[[#This Row],[State]]="Telangana", Table1[[#This Row],[Income]], 0)</f>
        <v>0</v>
      </c>
      <c r="AY173" s="9">
        <f ca="1">IF(Table1[[#This Row],[State]]="Madhya Pradesh", Table1[[#This Row],[Income]], 0)</f>
        <v>0</v>
      </c>
      <c r="AZ173" s="9">
        <f ca="1">IF(Table1[[#This Row],[State]]="Maharashtra", Table1[[#This Row],[Income]], 0)</f>
        <v>76858</v>
      </c>
      <c r="BA173" s="9">
        <f ca="1">IF(Table1[[#This Row],[State]]="Punjab", Table1[[#This Row],[Income]], 0)</f>
        <v>0</v>
      </c>
      <c r="BB173" s="9">
        <f ca="1">IF(Table1[[#This Row],[State]]="Kerala", Table1[[#This Row],[Income]], 0)</f>
        <v>0</v>
      </c>
      <c r="BC173" s="9">
        <f ca="1">IF(Table1[[#This Row],[State]]="Tamil Nadu", Table1[[#This Row],[Income]], 0)</f>
        <v>0</v>
      </c>
      <c r="BD173" s="9">
        <f ca="1">IF(Table1[[#This Row],[State]]="Rajasthan", Table1[[#This Row],[Income]], 0)</f>
        <v>0</v>
      </c>
      <c r="BE173" s="9">
        <f ca="1">IF(Table1[[#This Row],[State]]="Uttar Pradesh", Table1[[#This Row],[Income]], 0)</f>
        <v>0</v>
      </c>
      <c r="BF173" s="9">
        <f ca="1">IF(Table1[[#This Row],[State]]="Bihar", Table1[[#This Row],[Income]], 0)</f>
        <v>0</v>
      </c>
      <c r="BG173" s="9">
        <f ca="1">IF(Table1[[#This Row],[State]]="West Bengal", Table1[[#This Row],[Income]], 0)</f>
        <v>0</v>
      </c>
      <c r="BH173" s="10">
        <f ca="1">IF(Table1[[#This Row],[State]]="Goa", Table1[[#This Row],[Income]], 0)</f>
        <v>0</v>
      </c>
      <c r="BJ173" s="8">
        <f ca="1">IF(Table1[[#This Row],[Profession]]="Health", Table1[[#This Row],[Income]], 0)</f>
        <v>0</v>
      </c>
      <c r="BK173" s="9">
        <f ca="1">IF(Table1[[#This Row],[Profession]]="Construction", Table1[[#This Row],[Income]], 0)</f>
        <v>0</v>
      </c>
      <c r="BL173" s="9">
        <f ca="1">IF(Table1[[#This Row],[Profession]]="Teaching", Table1[[#This Row],[Income]], 0)</f>
        <v>0</v>
      </c>
      <c r="BM173" s="9">
        <f ca="1">IF(Table1[[#This Row],[Profession]]="IT", Table1[[#This Row],[Income]], 0)</f>
        <v>76858</v>
      </c>
      <c r="BN173" s="9">
        <f ca="1">IF(Table1[[#This Row],[Profession]]="General Work", Table1[[#This Row],[Income]], 0)</f>
        <v>0</v>
      </c>
      <c r="BO173" s="10">
        <f ca="1">IF(Table1[[#This Row],[Profession]]="Agriculture", Table1[[#This Row],[Income]], 0)</f>
        <v>0</v>
      </c>
      <c r="BQ173" s="8">
        <f ca="1">IF(Table1[[#This Row],[Value of debts ]]&gt;Table1[[#This Row],[Income]], 1, 0)</f>
        <v>1</v>
      </c>
      <c r="BR173" s="10"/>
      <c r="BT173">
        <f ca="1">IF(Table1[[#This Row],[Net Worth of person]]&gt;$BU$4, Table1[[#This Row],[Age]], 0)</f>
        <v>0</v>
      </c>
    </row>
    <row r="174" spans="1:72" x14ac:dyDescent="0.3">
      <c r="A174">
        <f t="shared" ca="1" si="46"/>
        <v>2</v>
      </c>
      <c r="B174" t="str">
        <f t="shared" ca="1" si="47"/>
        <v>Female</v>
      </c>
      <c r="C174">
        <f t="shared" ca="1" si="48"/>
        <v>27</v>
      </c>
      <c r="D174">
        <f t="shared" ca="1" si="49"/>
        <v>6</v>
      </c>
      <c r="E174" t="str">
        <f t="shared" ca="1" si="50"/>
        <v>Agriculture</v>
      </c>
      <c r="F174">
        <f t="shared" ca="1" si="51"/>
        <v>2</v>
      </c>
      <c r="G174" t="str">
        <f t="shared" ca="1" si="52"/>
        <v>College</v>
      </c>
      <c r="H174">
        <f t="shared" ca="1" si="53"/>
        <v>1</v>
      </c>
      <c r="I174">
        <f t="shared" ca="1" si="54"/>
        <v>3</v>
      </c>
      <c r="J174">
        <f t="shared" ca="1" si="55"/>
        <v>65210</v>
      </c>
      <c r="K174">
        <f t="shared" ca="1" si="56"/>
        <v>10</v>
      </c>
      <c r="L174" t="str">
        <f t="shared" ca="1" si="57"/>
        <v>Rajasthan</v>
      </c>
      <c r="M174">
        <f t="shared" ca="1" si="58"/>
        <v>326050</v>
      </c>
      <c r="N174">
        <f t="shared" ca="1" si="59"/>
        <v>914.36095674827607</v>
      </c>
      <c r="O174">
        <f t="shared" ca="1" si="60"/>
        <v>146614.43944444254</v>
      </c>
      <c r="P174">
        <f t="shared" ca="1" si="61"/>
        <v>21911</v>
      </c>
      <c r="Q174">
        <f t="shared" ca="1" si="62"/>
        <v>84972.895199082486</v>
      </c>
      <c r="R174">
        <f t="shared" ca="1" si="63"/>
        <v>71592.930680863094</v>
      </c>
      <c r="S174">
        <f t="shared" ca="1" si="64"/>
        <v>544257.37012530561</v>
      </c>
      <c r="T174">
        <f t="shared" ca="1" si="65"/>
        <v>107798.25615583076</v>
      </c>
      <c r="U174">
        <f t="shared" ca="1" si="66"/>
        <v>436459.11396947486</v>
      </c>
      <c r="W174">
        <f t="shared" ca="1" si="67"/>
        <v>1</v>
      </c>
      <c r="AA174" s="1">
        <f ca="1">Table1[[#This Row],[Mortgage left]]/Table1[[#This Row],[Value of House]]</f>
        <v>2.8043580946121027E-3</v>
      </c>
      <c r="AB174">
        <f t="shared" ca="1" si="68"/>
        <v>1</v>
      </c>
      <c r="AE174">
        <f ca="1">IF(Table1[[#This Row],[Gender]]="male", 1, 0)</f>
        <v>0</v>
      </c>
      <c r="AF174">
        <f ca="1">IF(Table1[[#This Row],[Gender]]="female", 1, 0)</f>
        <v>1</v>
      </c>
      <c r="AK174" s="8">
        <f ca="1">IF(Table1[[#This Row],[Profession]]="Teaching", 1, 0)</f>
        <v>0</v>
      </c>
      <c r="AL174" s="9">
        <f ca="1">IF(Table1[[#This Row],[Profession]]="Health", 1, 0)</f>
        <v>0</v>
      </c>
      <c r="AM174" s="9">
        <f ca="1">IF(Table1[[#This Row],[Profession]]="Construction", 1, 0)</f>
        <v>0</v>
      </c>
      <c r="AN174" s="9">
        <f ca="1">IF(Table1[[#This Row],[Profession]]="IT", 1, 0)</f>
        <v>0</v>
      </c>
      <c r="AO174" s="9">
        <f ca="1">IF(Table1[[#This Row],[Profession]]="Agriculture", 1, 0)</f>
        <v>1</v>
      </c>
      <c r="AP174" s="10">
        <f ca="1">IF(Table1[[#This Row],[Profession]]="General Work", 1, 0)</f>
        <v>0</v>
      </c>
      <c r="AS174">
        <f ca="1">Table1[[#This Row],[Value of Cars]]/Table1[[#This Row],[Number of Cars ]]</f>
        <v>48871.479814814178</v>
      </c>
      <c r="AU174" s="8">
        <f ca="1">IF(Table1[[#This Row],[State]]="Karnataka", Table1[[#This Row],[Income]], 0)</f>
        <v>0</v>
      </c>
      <c r="AV174" s="9">
        <f ca="1">IF(Table1[[#This Row],[State]]="Gujarat", Table1[[#This Row],[Income]], 0)</f>
        <v>0</v>
      </c>
      <c r="AW174" s="9">
        <f ca="1">IF(Table1[[#This Row],[State]]="Andhra Pradesh", Table1[[#This Row],[Income]], 0)</f>
        <v>0</v>
      </c>
      <c r="AX174" s="9">
        <f ca="1">IF(Table1[[#This Row],[State]]="Telangana", Table1[[#This Row],[Income]], 0)</f>
        <v>0</v>
      </c>
      <c r="AY174" s="9">
        <f ca="1">IF(Table1[[#This Row],[State]]="Madhya Pradesh", Table1[[#This Row],[Income]], 0)</f>
        <v>0</v>
      </c>
      <c r="AZ174" s="9">
        <f ca="1">IF(Table1[[#This Row],[State]]="Maharashtra", Table1[[#This Row],[Income]], 0)</f>
        <v>0</v>
      </c>
      <c r="BA174" s="9">
        <f ca="1">IF(Table1[[#This Row],[State]]="Punjab", Table1[[#This Row],[Income]], 0)</f>
        <v>0</v>
      </c>
      <c r="BB174" s="9">
        <f ca="1">IF(Table1[[#This Row],[State]]="Kerala", Table1[[#This Row],[Income]], 0)</f>
        <v>0</v>
      </c>
      <c r="BC174" s="9">
        <f ca="1">IF(Table1[[#This Row],[State]]="Tamil Nadu", Table1[[#This Row],[Income]], 0)</f>
        <v>0</v>
      </c>
      <c r="BD174" s="9">
        <f ca="1">IF(Table1[[#This Row],[State]]="Rajasthan", Table1[[#This Row],[Income]], 0)</f>
        <v>65210</v>
      </c>
      <c r="BE174" s="9">
        <f ca="1">IF(Table1[[#This Row],[State]]="Uttar Pradesh", Table1[[#This Row],[Income]], 0)</f>
        <v>0</v>
      </c>
      <c r="BF174" s="9">
        <f ca="1">IF(Table1[[#This Row],[State]]="Bihar", Table1[[#This Row],[Income]], 0)</f>
        <v>0</v>
      </c>
      <c r="BG174" s="9">
        <f ca="1">IF(Table1[[#This Row],[State]]="West Bengal", Table1[[#This Row],[Income]], 0)</f>
        <v>0</v>
      </c>
      <c r="BH174" s="10">
        <f ca="1">IF(Table1[[#This Row],[State]]="Goa", Table1[[#This Row],[Income]], 0)</f>
        <v>0</v>
      </c>
      <c r="BJ174" s="8">
        <f ca="1">IF(Table1[[#This Row],[Profession]]="Health", Table1[[#This Row],[Income]], 0)</f>
        <v>0</v>
      </c>
      <c r="BK174" s="9">
        <f ca="1">IF(Table1[[#This Row],[Profession]]="Construction", Table1[[#This Row],[Income]], 0)</f>
        <v>0</v>
      </c>
      <c r="BL174" s="9">
        <f ca="1">IF(Table1[[#This Row],[Profession]]="Teaching", Table1[[#This Row],[Income]], 0)</f>
        <v>0</v>
      </c>
      <c r="BM174" s="9">
        <f ca="1">IF(Table1[[#This Row],[Profession]]="IT", Table1[[#This Row],[Income]], 0)</f>
        <v>0</v>
      </c>
      <c r="BN174" s="9">
        <f ca="1">IF(Table1[[#This Row],[Profession]]="General Work", Table1[[#This Row],[Income]], 0)</f>
        <v>0</v>
      </c>
      <c r="BO174" s="10">
        <f ca="1">IF(Table1[[#This Row],[Profession]]="Agriculture", Table1[[#This Row],[Income]], 0)</f>
        <v>65210</v>
      </c>
      <c r="BQ174" s="8">
        <f ca="1">IF(Table1[[#This Row],[Value of debts ]]&gt;Table1[[#This Row],[Income]], 1, 0)</f>
        <v>1</v>
      </c>
      <c r="BR174" s="10"/>
      <c r="BT174">
        <f ca="1">IF(Table1[[#This Row],[Net Worth of person]]&gt;$BU$4, Table1[[#This Row],[Age]], 0)</f>
        <v>27</v>
      </c>
    </row>
    <row r="175" spans="1:72" x14ac:dyDescent="0.3">
      <c r="A175">
        <f t="shared" ca="1" si="46"/>
        <v>1</v>
      </c>
      <c r="B175" t="str">
        <f t="shared" ca="1" si="47"/>
        <v>Male</v>
      </c>
      <c r="C175">
        <f t="shared" ca="1" si="48"/>
        <v>34</v>
      </c>
      <c r="D175">
        <f t="shared" ca="1" si="49"/>
        <v>1</v>
      </c>
      <c r="E175" t="str">
        <f t="shared" ca="1" si="50"/>
        <v>Health</v>
      </c>
      <c r="F175">
        <f t="shared" ca="1" si="51"/>
        <v>5</v>
      </c>
      <c r="G175" t="str">
        <f t="shared" ca="1" si="52"/>
        <v>Other</v>
      </c>
      <c r="H175">
        <f t="shared" ca="1" si="53"/>
        <v>0</v>
      </c>
      <c r="I175">
        <f t="shared" ca="1" si="54"/>
        <v>1</v>
      </c>
      <c r="J175">
        <f t="shared" ca="1" si="55"/>
        <v>66520</v>
      </c>
      <c r="K175">
        <f t="shared" ca="1" si="56"/>
        <v>12</v>
      </c>
      <c r="L175" t="str">
        <f t="shared" ca="1" si="57"/>
        <v>Bihar</v>
      </c>
      <c r="M175">
        <f t="shared" ca="1" si="58"/>
        <v>332600</v>
      </c>
      <c r="N175">
        <f t="shared" ca="1" si="59"/>
        <v>136080.96806635792</v>
      </c>
      <c r="O175">
        <f t="shared" ca="1" si="60"/>
        <v>17195.183648138336</v>
      </c>
      <c r="P175">
        <f t="shared" ca="1" si="61"/>
        <v>3883</v>
      </c>
      <c r="Q175">
        <f t="shared" ca="1" si="62"/>
        <v>99679.038591716439</v>
      </c>
      <c r="R175">
        <f t="shared" ca="1" si="63"/>
        <v>35115.736299347613</v>
      </c>
      <c r="S175">
        <f t="shared" ca="1" si="64"/>
        <v>384910.91994748591</v>
      </c>
      <c r="T175">
        <f t="shared" ca="1" si="65"/>
        <v>239643.00665807436</v>
      </c>
      <c r="U175">
        <f t="shared" ca="1" si="66"/>
        <v>145267.91328941155</v>
      </c>
      <c r="W175">
        <f t="shared" ca="1" si="67"/>
        <v>1</v>
      </c>
      <c r="AA175" s="1">
        <f ca="1">Table1[[#This Row],[Mortgage left]]/Table1[[#This Row],[Value of House]]</f>
        <v>0.4091430188405229</v>
      </c>
      <c r="AB175">
        <f t="shared" ca="1" si="68"/>
        <v>0</v>
      </c>
      <c r="AE175">
        <f ca="1">IF(Table1[[#This Row],[Gender]]="male", 1, 0)</f>
        <v>1</v>
      </c>
      <c r="AF175">
        <f ca="1">IF(Table1[[#This Row],[Gender]]="female", 1, 0)</f>
        <v>0</v>
      </c>
      <c r="AK175" s="8">
        <f ca="1">IF(Table1[[#This Row],[Profession]]="Teaching", 1, 0)</f>
        <v>0</v>
      </c>
      <c r="AL175" s="9">
        <f ca="1">IF(Table1[[#This Row],[Profession]]="Health", 1, 0)</f>
        <v>1</v>
      </c>
      <c r="AM175" s="9">
        <f ca="1">IF(Table1[[#This Row],[Profession]]="Construction", 1, 0)</f>
        <v>0</v>
      </c>
      <c r="AN175" s="9">
        <f ca="1">IF(Table1[[#This Row],[Profession]]="IT", 1, 0)</f>
        <v>0</v>
      </c>
      <c r="AO175" s="9">
        <f ca="1">IF(Table1[[#This Row],[Profession]]="Agriculture", 1, 0)</f>
        <v>0</v>
      </c>
      <c r="AP175" s="10">
        <f ca="1">IF(Table1[[#This Row],[Profession]]="General Work", 1, 0)</f>
        <v>0</v>
      </c>
      <c r="AS175">
        <f ca="1">Table1[[#This Row],[Value of Cars]]/Table1[[#This Row],[Number of Cars ]]</f>
        <v>17195.183648138336</v>
      </c>
      <c r="AU175" s="8">
        <f ca="1">IF(Table1[[#This Row],[State]]="Karnataka", Table1[[#This Row],[Income]], 0)</f>
        <v>0</v>
      </c>
      <c r="AV175" s="9">
        <f ca="1">IF(Table1[[#This Row],[State]]="Gujarat", Table1[[#This Row],[Income]], 0)</f>
        <v>0</v>
      </c>
      <c r="AW175" s="9">
        <f ca="1">IF(Table1[[#This Row],[State]]="Andhra Pradesh", Table1[[#This Row],[Income]], 0)</f>
        <v>0</v>
      </c>
      <c r="AX175" s="9">
        <f ca="1">IF(Table1[[#This Row],[State]]="Telangana", Table1[[#This Row],[Income]], 0)</f>
        <v>0</v>
      </c>
      <c r="AY175" s="9">
        <f ca="1">IF(Table1[[#This Row],[State]]="Madhya Pradesh", Table1[[#This Row],[Income]], 0)</f>
        <v>0</v>
      </c>
      <c r="AZ175" s="9">
        <f ca="1">IF(Table1[[#This Row],[State]]="Maharashtra", Table1[[#This Row],[Income]], 0)</f>
        <v>0</v>
      </c>
      <c r="BA175" s="9">
        <f ca="1">IF(Table1[[#This Row],[State]]="Punjab", Table1[[#This Row],[Income]], 0)</f>
        <v>0</v>
      </c>
      <c r="BB175" s="9">
        <f ca="1">IF(Table1[[#This Row],[State]]="Kerala", Table1[[#This Row],[Income]], 0)</f>
        <v>0</v>
      </c>
      <c r="BC175" s="9">
        <f ca="1">IF(Table1[[#This Row],[State]]="Tamil Nadu", Table1[[#This Row],[Income]], 0)</f>
        <v>0</v>
      </c>
      <c r="BD175" s="9">
        <f ca="1">IF(Table1[[#This Row],[State]]="Rajasthan", Table1[[#This Row],[Income]], 0)</f>
        <v>0</v>
      </c>
      <c r="BE175" s="9">
        <f ca="1">IF(Table1[[#This Row],[State]]="Uttar Pradesh", Table1[[#This Row],[Income]], 0)</f>
        <v>0</v>
      </c>
      <c r="BF175" s="9">
        <f ca="1">IF(Table1[[#This Row],[State]]="Bihar", Table1[[#This Row],[Income]], 0)</f>
        <v>66520</v>
      </c>
      <c r="BG175" s="9">
        <f ca="1">IF(Table1[[#This Row],[State]]="West Bengal", Table1[[#This Row],[Income]], 0)</f>
        <v>0</v>
      </c>
      <c r="BH175" s="10">
        <f ca="1">IF(Table1[[#This Row],[State]]="Goa", Table1[[#This Row],[Income]], 0)</f>
        <v>0</v>
      </c>
      <c r="BJ175" s="8">
        <f ca="1">IF(Table1[[#This Row],[Profession]]="Health", Table1[[#This Row],[Income]], 0)</f>
        <v>66520</v>
      </c>
      <c r="BK175" s="9">
        <f ca="1">IF(Table1[[#This Row],[Profession]]="Construction", Table1[[#This Row],[Income]], 0)</f>
        <v>0</v>
      </c>
      <c r="BL175" s="9">
        <f ca="1">IF(Table1[[#This Row],[Profession]]="Teaching", Table1[[#This Row],[Income]], 0)</f>
        <v>0</v>
      </c>
      <c r="BM175" s="9">
        <f ca="1">IF(Table1[[#This Row],[Profession]]="IT", Table1[[#This Row],[Income]], 0)</f>
        <v>0</v>
      </c>
      <c r="BN175" s="9">
        <f ca="1">IF(Table1[[#This Row],[Profession]]="General Work", Table1[[#This Row],[Income]], 0)</f>
        <v>0</v>
      </c>
      <c r="BO175" s="10">
        <f ca="1">IF(Table1[[#This Row],[Profession]]="Agriculture", Table1[[#This Row],[Income]], 0)</f>
        <v>0</v>
      </c>
      <c r="BQ175" s="8">
        <f ca="1">IF(Table1[[#This Row],[Value of debts ]]&gt;Table1[[#This Row],[Income]], 1, 0)</f>
        <v>1</v>
      </c>
      <c r="BR175" s="10"/>
      <c r="BT175">
        <f ca="1">IF(Table1[[#This Row],[Net Worth of person]]&gt;$BU$4, Table1[[#This Row],[Age]], 0)</f>
        <v>34</v>
      </c>
    </row>
    <row r="176" spans="1:72" x14ac:dyDescent="0.3">
      <c r="A176">
        <f t="shared" ca="1" si="46"/>
        <v>1</v>
      </c>
      <c r="B176" t="str">
        <f t="shared" ca="1" si="47"/>
        <v>Male</v>
      </c>
      <c r="C176">
        <f t="shared" ca="1" si="48"/>
        <v>41</v>
      </c>
      <c r="D176">
        <f t="shared" ca="1" si="49"/>
        <v>1</v>
      </c>
      <c r="E176" t="str">
        <f t="shared" ca="1" si="50"/>
        <v>Health</v>
      </c>
      <c r="F176">
        <f t="shared" ca="1" si="51"/>
        <v>4</v>
      </c>
      <c r="G176" t="str">
        <f t="shared" ca="1" si="52"/>
        <v>Technical</v>
      </c>
      <c r="H176">
        <f t="shared" ca="1" si="53"/>
        <v>4</v>
      </c>
      <c r="I176">
        <f t="shared" ca="1" si="54"/>
        <v>2</v>
      </c>
      <c r="J176">
        <f t="shared" ca="1" si="55"/>
        <v>49553</v>
      </c>
      <c r="K176">
        <f t="shared" ca="1" si="56"/>
        <v>11</v>
      </c>
      <c r="L176" t="str">
        <f t="shared" ca="1" si="57"/>
        <v>Uttar Pradesh</v>
      </c>
      <c r="M176">
        <f t="shared" ca="1" si="58"/>
        <v>198212</v>
      </c>
      <c r="N176">
        <f t="shared" ca="1" si="59"/>
        <v>147445.21004567735</v>
      </c>
      <c r="O176">
        <f t="shared" ca="1" si="60"/>
        <v>11542.058260306994</v>
      </c>
      <c r="P176">
        <f t="shared" ca="1" si="61"/>
        <v>8206</v>
      </c>
      <c r="Q176">
        <f t="shared" ca="1" si="62"/>
        <v>8402.8249372844184</v>
      </c>
      <c r="R176">
        <f t="shared" ca="1" si="63"/>
        <v>5245.40289281063</v>
      </c>
      <c r="S176">
        <f t="shared" ca="1" si="64"/>
        <v>214999.46115311765</v>
      </c>
      <c r="T176">
        <f t="shared" ca="1" si="65"/>
        <v>164054.03498296178</v>
      </c>
      <c r="U176">
        <f t="shared" ca="1" si="66"/>
        <v>50945.426170155872</v>
      </c>
      <c r="W176">
        <f t="shared" ca="1" si="67"/>
        <v>1</v>
      </c>
      <c r="AA176" s="1">
        <f ca="1">Table1[[#This Row],[Mortgage left]]/Table1[[#This Row],[Value of House]]</f>
        <v>0.74387630438963004</v>
      </c>
      <c r="AB176">
        <f t="shared" ca="1" si="68"/>
        <v>0</v>
      </c>
      <c r="AE176">
        <f ca="1">IF(Table1[[#This Row],[Gender]]="male", 1, 0)</f>
        <v>1</v>
      </c>
      <c r="AF176">
        <f ca="1">IF(Table1[[#This Row],[Gender]]="female", 1, 0)</f>
        <v>0</v>
      </c>
      <c r="AK176" s="8">
        <f ca="1">IF(Table1[[#This Row],[Profession]]="Teaching", 1, 0)</f>
        <v>0</v>
      </c>
      <c r="AL176" s="9">
        <f ca="1">IF(Table1[[#This Row],[Profession]]="Health", 1, 0)</f>
        <v>1</v>
      </c>
      <c r="AM176" s="9">
        <f ca="1">IF(Table1[[#This Row],[Profession]]="Construction", 1, 0)</f>
        <v>0</v>
      </c>
      <c r="AN176" s="9">
        <f ca="1">IF(Table1[[#This Row],[Profession]]="IT", 1, 0)</f>
        <v>0</v>
      </c>
      <c r="AO176" s="9">
        <f ca="1">IF(Table1[[#This Row],[Profession]]="Agriculture", 1, 0)</f>
        <v>0</v>
      </c>
      <c r="AP176" s="10">
        <f ca="1">IF(Table1[[#This Row],[Profession]]="General Work", 1, 0)</f>
        <v>0</v>
      </c>
      <c r="AS176">
        <f ca="1">Table1[[#This Row],[Value of Cars]]/Table1[[#This Row],[Number of Cars ]]</f>
        <v>5771.0291301534971</v>
      </c>
      <c r="AU176" s="8">
        <f ca="1">IF(Table1[[#This Row],[State]]="Karnataka", Table1[[#This Row],[Income]], 0)</f>
        <v>0</v>
      </c>
      <c r="AV176" s="9">
        <f ca="1">IF(Table1[[#This Row],[State]]="Gujarat", Table1[[#This Row],[Income]], 0)</f>
        <v>0</v>
      </c>
      <c r="AW176" s="9">
        <f ca="1">IF(Table1[[#This Row],[State]]="Andhra Pradesh", Table1[[#This Row],[Income]], 0)</f>
        <v>0</v>
      </c>
      <c r="AX176" s="9">
        <f ca="1">IF(Table1[[#This Row],[State]]="Telangana", Table1[[#This Row],[Income]], 0)</f>
        <v>0</v>
      </c>
      <c r="AY176" s="9">
        <f ca="1">IF(Table1[[#This Row],[State]]="Madhya Pradesh", Table1[[#This Row],[Income]], 0)</f>
        <v>0</v>
      </c>
      <c r="AZ176" s="9">
        <f ca="1">IF(Table1[[#This Row],[State]]="Maharashtra", Table1[[#This Row],[Income]], 0)</f>
        <v>0</v>
      </c>
      <c r="BA176" s="9">
        <f ca="1">IF(Table1[[#This Row],[State]]="Punjab", Table1[[#This Row],[Income]], 0)</f>
        <v>0</v>
      </c>
      <c r="BB176" s="9">
        <f ca="1">IF(Table1[[#This Row],[State]]="Kerala", Table1[[#This Row],[Income]], 0)</f>
        <v>0</v>
      </c>
      <c r="BC176" s="9">
        <f ca="1">IF(Table1[[#This Row],[State]]="Tamil Nadu", Table1[[#This Row],[Income]], 0)</f>
        <v>0</v>
      </c>
      <c r="BD176" s="9">
        <f ca="1">IF(Table1[[#This Row],[State]]="Rajasthan", Table1[[#This Row],[Income]], 0)</f>
        <v>0</v>
      </c>
      <c r="BE176" s="9">
        <f ca="1">IF(Table1[[#This Row],[State]]="Uttar Pradesh", Table1[[#This Row],[Income]], 0)</f>
        <v>49553</v>
      </c>
      <c r="BF176" s="9">
        <f ca="1">IF(Table1[[#This Row],[State]]="Bihar", Table1[[#This Row],[Income]], 0)</f>
        <v>0</v>
      </c>
      <c r="BG176" s="9">
        <f ca="1">IF(Table1[[#This Row],[State]]="West Bengal", Table1[[#This Row],[Income]], 0)</f>
        <v>0</v>
      </c>
      <c r="BH176" s="10">
        <f ca="1">IF(Table1[[#This Row],[State]]="Goa", Table1[[#This Row],[Income]], 0)</f>
        <v>0</v>
      </c>
      <c r="BJ176" s="8">
        <f ca="1">IF(Table1[[#This Row],[Profession]]="Health", Table1[[#This Row],[Income]], 0)</f>
        <v>49553</v>
      </c>
      <c r="BK176" s="9">
        <f ca="1">IF(Table1[[#This Row],[Profession]]="Construction", Table1[[#This Row],[Income]], 0)</f>
        <v>0</v>
      </c>
      <c r="BL176" s="9">
        <f ca="1">IF(Table1[[#This Row],[Profession]]="Teaching", Table1[[#This Row],[Income]], 0)</f>
        <v>0</v>
      </c>
      <c r="BM176" s="9">
        <f ca="1">IF(Table1[[#This Row],[Profession]]="IT", Table1[[#This Row],[Income]], 0)</f>
        <v>0</v>
      </c>
      <c r="BN176" s="9">
        <f ca="1">IF(Table1[[#This Row],[Profession]]="General Work", Table1[[#This Row],[Income]], 0)</f>
        <v>0</v>
      </c>
      <c r="BO176" s="10">
        <f ca="1">IF(Table1[[#This Row],[Profession]]="Agriculture", Table1[[#This Row],[Income]], 0)</f>
        <v>0</v>
      </c>
      <c r="BQ176" s="8">
        <f ca="1">IF(Table1[[#This Row],[Value of debts ]]&gt;Table1[[#This Row],[Income]], 1, 0)</f>
        <v>1</v>
      </c>
      <c r="BR176" s="10"/>
      <c r="BT176">
        <f ca="1">IF(Table1[[#This Row],[Net Worth of person]]&gt;$BU$4, Table1[[#This Row],[Age]], 0)</f>
        <v>0</v>
      </c>
    </row>
    <row r="177" spans="1:72" x14ac:dyDescent="0.3">
      <c r="A177">
        <f t="shared" ca="1" si="46"/>
        <v>1</v>
      </c>
      <c r="B177" t="str">
        <f t="shared" ca="1" si="47"/>
        <v>Male</v>
      </c>
      <c r="C177">
        <f t="shared" ca="1" si="48"/>
        <v>45</v>
      </c>
      <c r="D177">
        <f t="shared" ca="1" si="49"/>
        <v>6</v>
      </c>
      <c r="E177" t="str">
        <f t="shared" ca="1" si="50"/>
        <v>Agriculture</v>
      </c>
      <c r="F177">
        <f t="shared" ca="1" si="51"/>
        <v>1</v>
      </c>
      <c r="G177" t="str">
        <f t="shared" ca="1" si="52"/>
        <v>High School</v>
      </c>
      <c r="H177">
        <f t="shared" ca="1" si="53"/>
        <v>2</v>
      </c>
      <c r="I177">
        <f t="shared" ca="1" si="54"/>
        <v>1</v>
      </c>
      <c r="J177">
        <f t="shared" ca="1" si="55"/>
        <v>84682</v>
      </c>
      <c r="K177">
        <f t="shared" ca="1" si="56"/>
        <v>3</v>
      </c>
      <c r="L177" t="str">
        <f t="shared" ca="1" si="57"/>
        <v>Andhra Pradesh</v>
      </c>
      <c r="M177">
        <f t="shared" ca="1" si="58"/>
        <v>508092</v>
      </c>
      <c r="N177">
        <f t="shared" ca="1" si="59"/>
        <v>483392.16960077337</v>
      </c>
      <c r="O177">
        <f t="shared" ca="1" si="60"/>
        <v>11134.035667939223</v>
      </c>
      <c r="P177">
        <f t="shared" ca="1" si="61"/>
        <v>10179</v>
      </c>
      <c r="Q177">
        <f t="shared" ca="1" si="62"/>
        <v>38809.024925818805</v>
      </c>
      <c r="R177">
        <f t="shared" ca="1" si="63"/>
        <v>50375.86981606645</v>
      </c>
      <c r="S177">
        <f t="shared" ca="1" si="64"/>
        <v>569601.90548400569</v>
      </c>
      <c r="T177">
        <f t="shared" ca="1" si="65"/>
        <v>532380.19452659215</v>
      </c>
      <c r="U177">
        <f t="shared" ca="1" si="66"/>
        <v>37221.710957413539</v>
      </c>
      <c r="W177">
        <f t="shared" ca="1" si="67"/>
        <v>1</v>
      </c>
      <c r="AA177" s="1">
        <f ca="1">Table1[[#This Row],[Mortgage left]]/Table1[[#This Row],[Value of House]]</f>
        <v>0.95138709052843451</v>
      </c>
      <c r="AB177">
        <f t="shared" ca="1" si="68"/>
        <v>0</v>
      </c>
      <c r="AE177">
        <f ca="1">IF(Table1[[#This Row],[Gender]]="male", 1, 0)</f>
        <v>1</v>
      </c>
      <c r="AF177">
        <f ca="1">IF(Table1[[#This Row],[Gender]]="female", 1, 0)</f>
        <v>0</v>
      </c>
      <c r="AK177" s="8">
        <f ca="1">IF(Table1[[#This Row],[Profession]]="Teaching", 1, 0)</f>
        <v>0</v>
      </c>
      <c r="AL177" s="9">
        <f ca="1">IF(Table1[[#This Row],[Profession]]="Health", 1, 0)</f>
        <v>0</v>
      </c>
      <c r="AM177" s="9">
        <f ca="1">IF(Table1[[#This Row],[Profession]]="Construction", 1, 0)</f>
        <v>0</v>
      </c>
      <c r="AN177" s="9">
        <f ca="1">IF(Table1[[#This Row],[Profession]]="IT", 1, 0)</f>
        <v>0</v>
      </c>
      <c r="AO177" s="9">
        <f ca="1">IF(Table1[[#This Row],[Profession]]="Agriculture", 1, 0)</f>
        <v>1</v>
      </c>
      <c r="AP177" s="10">
        <f ca="1">IF(Table1[[#This Row],[Profession]]="General Work", 1, 0)</f>
        <v>0</v>
      </c>
      <c r="AS177">
        <f ca="1">Table1[[#This Row],[Value of Cars]]/Table1[[#This Row],[Number of Cars ]]</f>
        <v>11134.035667939223</v>
      </c>
      <c r="AU177" s="8">
        <f ca="1">IF(Table1[[#This Row],[State]]="Karnataka", Table1[[#This Row],[Income]], 0)</f>
        <v>0</v>
      </c>
      <c r="AV177" s="9">
        <f ca="1">IF(Table1[[#This Row],[State]]="Gujarat", Table1[[#This Row],[Income]], 0)</f>
        <v>0</v>
      </c>
      <c r="AW177" s="9">
        <f ca="1">IF(Table1[[#This Row],[State]]="Andhra Pradesh", Table1[[#This Row],[Income]], 0)</f>
        <v>84682</v>
      </c>
      <c r="AX177" s="9">
        <f ca="1">IF(Table1[[#This Row],[State]]="Telangana", Table1[[#This Row],[Income]], 0)</f>
        <v>0</v>
      </c>
      <c r="AY177" s="9">
        <f ca="1">IF(Table1[[#This Row],[State]]="Madhya Pradesh", Table1[[#This Row],[Income]], 0)</f>
        <v>0</v>
      </c>
      <c r="AZ177" s="9">
        <f ca="1">IF(Table1[[#This Row],[State]]="Maharashtra", Table1[[#This Row],[Income]], 0)</f>
        <v>0</v>
      </c>
      <c r="BA177" s="9">
        <f ca="1">IF(Table1[[#This Row],[State]]="Punjab", Table1[[#This Row],[Income]], 0)</f>
        <v>0</v>
      </c>
      <c r="BB177" s="9">
        <f ca="1">IF(Table1[[#This Row],[State]]="Kerala", Table1[[#This Row],[Income]], 0)</f>
        <v>0</v>
      </c>
      <c r="BC177" s="9">
        <f ca="1">IF(Table1[[#This Row],[State]]="Tamil Nadu", Table1[[#This Row],[Income]], 0)</f>
        <v>0</v>
      </c>
      <c r="BD177" s="9">
        <f ca="1">IF(Table1[[#This Row],[State]]="Rajasthan", Table1[[#This Row],[Income]], 0)</f>
        <v>0</v>
      </c>
      <c r="BE177" s="9">
        <f ca="1">IF(Table1[[#This Row],[State]]="Uttar Pradesh", Table1[[#This Row],[Income]], 0)</f>
        <v>0</v>
      </c>
      <c r="BF177" s="9">
        <f ca="1">IF(Table1[[#This Row],[State]]="Bihar", Table1[[#This Row],[Income]], 0)</f>
        <v>0</v>
      </c>
      <c r="BG177" s="9">
        <f ca="1">IF(Table1[[#This Row],[State]]="West Bengal", Table1[[#This Row],[Income]], 0)</f>
        <v>0</v>
      </c>
      <c r="BH177" s="10">
        <f ca="1">IF(Table1[[#This Row],[State]]="Goa", Table1[[#This Row],[Income]], 0)</f>
        <v>0</v>
      </c>
      <c r="BJ177" s="8">
        <f ca="1">IF(Table1[[#This Row],[Profession]]="Health", Table1[[#This Row],[Income]], 0)</f>
        <v>0</v>
      </c>
      <c r="BK177" s="9">
        <f ca="1">IF(Table1[[#This Row],[Profession]]="Construction", Table1[[#This Row],[Income]], 0)</f>
        <v>0</v>
      </c>
      <c r="BL177" s="9">
        <f ca="1">IF(Table1[[#This Row],[Profession]]="Teaching", Table1[[#This Row],[Income]], 0)</f>
        <v>0</v>
      </c>
      <c r="BM177" s="9">
        <f ca="1">IF(Table1[[#This Row],[Profession]]="IT", Table1[[#This Row],[Income]], 0)</f>
        <v>0</v>
      </c>
      <c r="BN177" s="9">
        <f ca="1">IF(Table1[[#This Row],[Profession]]="General Work", Table1[[#This Row],[Income]], 0)</f>
        <v>0</v>
      </c>
      <c r="BO177" s="10">
        <f ca="1">IF(Table1[[#This Row],[Profession]]="Agriculture", Table1[[#This Row],[Income]], 0)</f>
        <v>84682</v>
      </c>
      <c r="BQ177" s="8">
        <f ca="1">IF(Table1[[#This Row],[Value of debts ]]&gt;Table1[[#This Row],[Income]], 1, 0)</f>
        <v>1</v>
      </c>
      <c r="BR177" s="10"/>
      <c r="BT177">
        <f ca="1">IF(Table1[[#This Row],[Net Worth of person]]&gt;$BU$4, Table1[[#This Row],[Age]], 0)</f>
        <v>0</v>
      </c>
    </row>
    <row r="178" spans="1:72" x14ac:dyDescent="0.3">
      <c r="A178">
        <f t="shared" ca="1" si="46"/>
        <v>1</v>
      </c>
      <c r="B178" t="str">
        <f t="shared" ca="1" si="47"/>
        <v>Male</v>
      </c>
      <c r="C178">
        <f t="shared" ca="1" si="48"/>
        <v>36</v>
      </c>
      <c r="D178">
        <f t="shared" ca="1" si="49"/>
        <v>6</v>
      </c>
      <c r="E178" t="str">
        <f t="shared" ca="1" si="50"/>
        <v>Agriculture</v>
      </c>
      <c r="F178">
        <f t="shared" ca="1" si="51"/>
        <v>2</v>
      </c>
      <c r="G178" t="str">
        <f t="shared" ca="1" si="52"/>
        <v>College</v>
      </c>
      <c r="H178">
        <f t="shared" ca="1" si="53"/>
        <v>2</v>
      </c>
      <c r="I178">
        <f t="shared" ca="1" si="54"/>
        <v>1</v>
      </c>
      <c r="J178">
        <f t="shared" ca="1" si="55"/>
        <v>37903</v>
      </c>
      <c r="K178">
        <f t="shared" ca="1" si="56"/>
        <v>14</v>
      </c>
      <c r="L178" t="str">
        <f t="shared" ca="1" si="57"/>
        <v>Goa</v>
      </c>
      <c r="M178">
        <f t="shared" ca="1" si="58"/>
        <v>151612</v>
      </c>
      <c r="N178">
        <f t="shared" ca="1" si="59"/>
        <v>4874.4702747958227</v>
      </c>
      <c r="O178">
        <f t="shared" ca="1" si="60"/>
        <v>30830.495906859171</v>
      </c>
      <c r="P178">
        <f t="shared" ca="1" si="61"/>
        <v>27399</v>
      </c>
      <c r="Q178">
        <f t="shared" ca="1" si="62"/>
        <v>25430.245395065918</v>
      </c>
      <c r="R178">
        <f t="shared" ca="1" si="63"/>
        <v>18781.03166229948</v>
      </c>
      <c r="S178">
        <f t="shared" ca="1" si="64"/>
        <v>201223.52756915864</v>
      </c>
      <c r="T178">
        <f t="shared" ca="1" si="65"/>
        <v>57703.71566986174</v>
      </c>
      <c r="U178">
        <f t="shared" ca="1" si="66"/>
        <v>143519.81189929691</v>
      </c>
      <c r="W178">
        <f t="shared" ca="1" si="67"/>
        <v>1</v>
      </c>
      <c r="AA178" s="1">
        <f ca="1">Table1[[#This Row],[Mortgage left]]/Table1[[#This Row],[Value of House]]</f>
        <v>3.2150952924543064E-2</v>
      </c>
      <c r="AB178">
        <f t="shared" ca="1" si="68"/>
        <v>1</v>
      </c>
      <c r="AE178">
        <f ca="1">IF(Table1[[#This Row],[Gender]]="male", 1, 0)</f>
        <v>1</v>
      </c>
      <c r="AF178">
        <f ca="1">IF(Table1[[#This Row],[Gender]]="female", 1, 0)</f>
        <v>0</v>
      </c>
      <c r="AK178" s="8">
        <f ca="1">IF(Table1[[#This Row],[Profession]]="Teaching", 1, 0)</f>
        <v>0</v>
      </c>
      <c r="AL178" s="9">
        <f ca="1">IF(Table1[[#This Row],[Profession]]="Health", 1, 0)</f>
        <v>0</v>
      </c>
      <c r="AM178" s="9">
        <f ca="1">IF(Table1[[#This Row],[Profession]]="Construction", 1, 0)</f>
        <v>0</v>
      </c>
      <c r="AN178" s="9">
        <f ca="1">IF(Table1[[#This Row],[Profession]]="IT", 1, 0)</f>
        <v>0</v>
      </c>
      <c r="AO178" s="9">
        <f ca="1">IF(Table1[[#This Row],[Profession]]="Agriculture", 1, 0)</f>
        <v>1</v>
      </c>
      <c r="AP178" s="10">
        <f ca="1">IF(Table1[[#This Row],[Profession]]="General Work", 1, 0)</f>
        <v>0</v>
      </c>
      <c r="AS178">
        <f ca="1">Table1[[#This Row],[Value of Cars]]/Table1[[#This Row],[Number of Cars ]]</f>
        <v>30830.495906859171</v>
      </c>
      <c r="AU178" s="8">
        <f ca="1">IF(Table1[[#This Row],[State]]="Karnataka", Table1[[#This Row],[Income]], 0)</f>
        <v>0</v>
      </c>
      <c r="AV178" s="9">
        <f ca="1">IF(Table1[[#This Row],[State]]="Gujarat", Table1[[#This Row],[Income]], 0)</f>
        <v>0</v>
      </c>
      <c r="AW178" s="9">
        <f ca="1">IF(Table1[[#This Row],[State]]="Andhra Pradesh", Table1[[#This Row],[Income]], 0)</f>
        <v>0</v>
      </c>
      <c r="AX178" s="9">
        <f ca="1">IF(Table1[[#This Row],[State]]="Telangana", Table1[[#This Row],[Income]], 0)</f>
        <v>0</v>
      </c>
      <c r="AY178" s="9">
        <f ca="1">IF(Table1[[#This Row],[State]]="Madhya Pradesh", Table1[[#This Row],[Income]], 0)</f>
        <v>0</v>
      </c>
      <c r="AZ178" s="9">
        <f ca="1">IF(Table1[[#This Row],[State]]="Maharashtra", Table1[[#This Row],[Income]], 0)</f>
        <v>0</v>
      </c>
      <c r="BA178" s="9">
        <f ca="1">IF(Table1[[#This Row],[State]]="Punjab", Table1[[#This Row],[Income]], 0)</f>
        <v>0</v>
      </c>
      <c r="BB178" s="9">
        <f ca="1">IF(Table1[[#This Row],[State]]="Kerala", Table1[[#This Row],[Income]], 0)</f>
        <v>0</v>
      </c>
      <c r="BC178" s="9">
        <f ca="1">IF(Table1[[#This Row],[State]]="Tamil Nadu", Table1[[#This Row],[Income]], 0)</f>
        <v>0</v>
      </c>
      <c r="BD178" s="9">
        <f ca="1">IF(Table1[[#This Row],[State]]="Rajasthan", Table1[[#This Row],[Income]], 0)</f>
        <v>0</v>
      </c>
      <c r="BE178" s="9">
        <f ca="1">IF(Table1[[#This Row],[State]]="Uttar Pradesh", Table1[[#This Row],[Income]], 0)</f>
        <v>0</v>
      </c>
      <c r="BF178" s="9">
        <f ca="1">IF(Table1[[#This Row],[State]]="Bihar", Table1[[#This Row],[Income]], 0)</f>
        <v>0</v>
      </c>
      <c r="BG178" s="9">
        <f ca="1">IF(Table1[[#This Row],[State]]="West Bengal", Table1[[#This Row],[Income]], 0)</f>
        <v>0</v>
      </c>
      <c r="BH178" s="10">
        <f ca="1">IF(Table1[[#This Row],[State]]="Goa", Table1[[#This Row],[Income]], 0)</f>
        <v>37903</v>
      </c>
      <c r="BJ178" s="8">
        <f ca="1">IF(Table1[[#This Row],[Profession]]="Health", Table1[[#This Row],[Income]], 0)</f>
        <v>0</v>
      </c>
      <c r="BK178" s="9">
        <f ca="1">IF(Table1[[#This Row],[Profession]]="Construction", Table1[[#This Row],[Income]], 0)</f>
        <v>0</v>
      </c>
      <c r="BL178" s="9">
        <f ca="1">IF(Table1[[#This Row],[Profession]]="Teaching", Table1[[#This Row],[Income]], 0)</f>
        <v>0</v>
      </c>
      <c r="BM178" s="9">
        <f ca="1">IF(Table1[[#This Row],[Profession]]="IT", Table1[[#This Row],[Income]], 0)</f>
        <v>0</v>
      </c>
      <c r="BN178" s="9">
        <f ca="1">IF(Table1[[#This Row],[Profession]]="General Work", Table1[[#This Row],[Income]], 0)</f>
        <v>0</v>
      </c>
      <c r="BO178" s="10">
        <f ca="1">IF(Table1[[#This Row],[Profession]]="Agriculture", Table1[[#This Row],[Income]], 0)</f>
        <v>37903</v>
      </c>
      <c r="BQ178" s="8">
        <f ca="1">IF(Table1[[#This Row],[Value of debts ]]&gt;Table1[[#This Row],[Income]], 1, 0)</f>
        <v>1</v>
      </c>
      <c r="BR178" s="10"/>
      <c r="BT178">
        <f ca="1">IF(Table1[[#This Row],[Net Worth of person]]&gt;$BU$4, Table1[[#This Row],[Age]], 0)</f>
        <v>36</v>
      </c>
    </row>
    <row r="179" spans="1:72" x14ac:dyDescent="0.3">
      <c r="A179">
        <f t="shared" ca="1" si="46"/>
        <v>1</v>
      </c>
      <c r="B179" t="str">
        <f t="shared" ca="1" si="47"/>
        <v>Male</v>
      </c>
      <c r="C179">
        <f t="shared" ca="1" si="48"/>
        <v>39</v>
      </c>
      <c r="D179">
        <f t="shared" ca="1" si="49"/>
        <v>2</v>
      </c>
      <c r="E179" t="str">
        <f t="shared" ca="1" si="50"/>
        <v>Construction</v>
      </c>
      <c r="F179">
        <f t="shared" ca="1" si="51"/>
        <v>4</v>
      </c>
      <c r="G179" t="str">
        <f t="shared" ca="1" si="52"/>
        <v>Technical</v>
      </c>
      <c r="H179">
        <f t="shared" ca="1" si="53"/>
        <v>1</v>
      </c>
      <c r="I179">
        <f t="shared" ca="1" si="54"/>
        <v>2</v>
      </c>
      <c r="J179">
        <f t="shared" ca="1" si="55"/>
        <v>54494</v>
      </c>
      <c r="K179">
        <f t="shared" ca="1" si="56"/>
        <v>2</v>
      </c>
      <c r="L179" t="str">
        <f t="shared" ca="1" si="57"/>
        <v>Gujarat</v>
      </c>
      <c r="M179">
        <f t="shared" ca="1" si="58"/>
        <v>163482</v>
      </c>
      <c r="N179">
        <f t="shared" ca="1" si="59"/>
        <v>161297.73383552092</v>
      </c>
      <c r="O179">
        <f t="shared" ca="1" si="60"/>
        <v>39478.454142871757</v>
      </c>
      <c r="P179">
        <f t="shared" ca="1" si="61"/>
        <v>27890</v>
      </c>
      <c r="Q179">
        <f t="shared" ca="1" si="62"/>
        <v>101049.85342613018</v>
      </c>
      <c r="R179">
        <f t="shared" ca="1" si="63"/>
        <v>69200.882398351081</v>
      </c>
      <c r="S179">
        <f t="shared" ca="1" si="64"/>
        <v>272161.33654122282</v>
      </c>
      <c r="T179">
        <f t="shared" ca="1" si="65"/>
        <v>290237.58726165112</v>
      </c>
      <c r="U179">
        <f t="shared" ca="1" si="66"/>
        <v>-18076.250720428303</v>
      </c>
      <c r="W179">
        <f t="shared" ca="1" si="67"/>
        <v>1</v>
      </c>
      <c r="AA179" s="1">
        <f ca="1">Table1[[#This Row],[Mortgage left]]/Table1[[#This Row],[Value of House]]</f>
        <v>0.98663910299311808</v>
      </c>
      <c r="AB179">
        <f t="shared" ca="1" si="68"/>
        <v>0</v>
      </c>
      <c r="AE179">
        <f ca="1">IF(Table1[[#This Row],[Gender]]="male", 1, 0)</f>
        <v>1</v>
      </c>
      <c r="AF179">
        <f ca="1">IF(Table1[[#This Row],[Gender]]="female", 1, 0)</f>
        <v>0</v>
      </c>
      <c r="AK179" s="8">
        <f ca="1">IF(Table1[[#This Row],[Profession]]="Teaching", 1, 0)</f>
        <v>0</v>
      </c>
      <c r="AL179" s="9">
        <f ca="1">IF(Table1[[#This Row],[Profession]]="Health", 1, 0)</f>
        <v>0</v>
      </c>
      <c r="AM179" s="9">
        <f ca="1">IF(Table1[[#This Row],[Profession]]="Construction", 1, 0)</f>
        <v>1</v>
      </c>
      <c r="AN179" s="9">
        <f ca="1">IF(Table1[[#This Row],[Profession]]="IT", 1, 0)</f>
        <v>0</v>
      </c>
      <c r="AO179" s="9">
        <f ca="1">IF(Table1[[#This Row],[Profession]]="Agriculture", 1, 0)</f>
        <v>0</v>
      </c>
      <c r="AP179" s="10">
        <f ca="1">IF(Table1[[#This Row],[Profession]]="General Work", 1, 0)</f>
        <v>0</v>
      </c>
      <c r="AS179">
        <f ca="1">Table1[[#This Row],[Value of Cars]]/Table1[[#This Row],[Number of Cars ]]</f>
        <v>19739.227071435878</v>
      </c>
      <c r="AU179" s="8">
        <f ca="1">IF(Table1[[#This Row],[State]]="Karnataka", Table1[[#This Row],[Income]], 0)</f>
        <v>0</v>
      </c>
      <c r="AV179" s="9">
        <f ca="1">IF(Table1[[#This Row],[State]]="Gujarat", Table1[[#This Row],[Income]], 0)</f>
        <v>54494</v>
      </c>
      <c r="AW179" s="9">
        <f ca="1">IF(Table1[[#This Row],[State]]="Andhra Pradesh", Table1[[#This Row],[Income]], 0)</f>
        <v>0</v>
      </c>
      <c r="AX179" s="9">
        <f ca="1">IF(Table1[[#This Row],[State]]="Telangana", Table1[[#This Row],[Income]], 0)</f>
        <v>0</v>
      </c>
      <c r="AY179" s="9">
        <f ca="1">IF(Table1[[#This Row],[State]]="Madhya Pradesh", Table1[[#This Row],[Income]], 0)</f>
        <v>0</v>
      </c>
      <c r="AZ179" s="9">
        <f ca="1">IF(Table1[[#This Row],[State]]="Maharashtra", Table1[[#This Row],[Income]], 0)</f>
        <v>0</v>
      </c>
      <c r="BA179" s="9">
        <f ca="1">IF(Table1[[#This Row],[State]]="Punjab", Table1[[#This Row],[Income]], 0)</f>
        <v>0</v>
      </c>
      <c r="BB179" s="9">
        <f ca="1">IF(Table1[[#This Row],[State]]="Kerala", Table1[[#This Row],[Income]], 0)</f>
        <v>0</v>
      </c>
      <c r="BC179" s="9">
        <f ca="1">IF(Table1[[#This Row],[State]]="Tamil Nadu", Table1[[#This Row],[Income]], 0)</f>
        <v>0</v>
      </c>
      <c r="BD179" s="9">
        <f ca="1">IF(Table1[[#This Row],[State]]="Rajasthan", Table1[[#This Row],[Income]], 0)</f>
        <v>0</v>
      </c>
      <c r="BE179" s="9">
        <f ca="1">IF(Table1[[#This Row],[State]]="Uttar Pradesh", Table1[[#This Row],[Income]], 0)</f>
        <v>0</v>
      </c>
      <c r="BF179" s="9">
        <f ca="1">IF(Table1[[#This Row],[State]]="Bihar", Table1[[#This Row],[Income]], 0)</f>
        <v>0</v>
      </c>
      <c r="BG179" s="9">
        <f ca="1">IF(Table1[[#This Row],[State]]="West Bengal", Table1[[#This Row],[Income]], 0)</f>
        <v>0</v>
      </c>
      <c r="BH179" s="10">
        <f ca="1">IF(Table1[[#This Row],[State]]="Goa", Table1[[#This Row],[Income]], 0)</f>
        <v>0</v>
      </c>
      <c r="BJ179" s="8">
        <f ca="1">IF(Table1[[#This Row],[Profession]]="Health", Table1[[#This Row],[Income]], 0)</f>
        <v>0</v>
      </c>
      <c r="BK179" s="9">
        <f ca="1">IF(Table1[[#This Row],[Profession]]="Construction", Table1[[#This Row],[Income]], 0)</f>
        <v>54494</v>
      </c>
      <c r="BL179" s="9">
        <f ca="1">IF(Table1[[#This Row],[Profession]]="Teaching", Table1[[#This Row],[Income]], 0)</f>
        <v>0</v>
      </c>
      <c r="BM179" s="9">
        <f ca="1">IF(Table1[[#This Row],[Profession]]="IT", Table1[[#This Row],[Income]], 0)</f>
        <v>0</v>
      </c>
      <c r="BN179" s="9">
        <f ca="1">IF(Table1[[#This Row],[Profession]]="General Work", Table1[[#This Row],[Income]], 0)</f>
        <v>0</v>
      </c>
      <c r="BO179" s="10">
        <f ca="1">IF(Table1[[#This Row],[Profession]]="Agriculture", Table1[[#This Row],[Income]], 0)</f>
        <v>0</v>
      </c>
      <c r="BQ179" s="8">
        <f ca="1">IF(Table1[[#This Row],[Value of debts ]]&gt;Table1[[#This Row],[Income]], 1, 0)</f>
        <v>1</v>
      </c>
      <c r="BR179" s="10"/>
      <c r="BT179">
        <f ca="1">IF(Table1[[#This Row],[Net Worth of person]]&gt;$BU$4, Table1[[#This Row],[Age]], 0)</f>
        <v>0</v>
      </c>
    </row>
    <row r="180" spans="1:72" x14ac:dyDescent="0.3">
      <c r="A180">
        <f t="shared" ca="1" si="46"/>
        <v>2</v>
      </c>
      <c r="B180" t="str">
        <f t="shared" ca="1" si="47"/>
        <v>Female</v>
      </c>
      <c r="C180">
        <f t="shared" ca="1" si="48"/>
        <v>29</v>
      </c>
      <c r="D180">
        <f t="shared" ca="1" si="49"/>
        <v>4</v>
      </c>
      <c r="E180" t="str">
        <f t="shared" ca="1" si="50"/>
        <v>IT</v>
      </c>
      <c r="F180">
        <f t="shared" ca="1" si="51"/>
        <v>4</v>
      </c>
      <c r="G180" t="str">
        <f t="shared" ca="1" si="52"/>
        <v>Technical</v>
      </c>
      <c r="H180">
        <f t="shared" ca="1" si="53"/>
        <v>1</v>
      </c>
      <c r="I180">
        <f t="shared" ca="1" si="54"/>
        <v>2</v>
      </c>
      <c r="J180">
        <f t="shared" ca="1" si="55"/>
        <v>50308</v>
      </c>
      <c r="K180">
        <f t="shared" ca="1" si="56"/>
        <v>6</v>
      </c>
      <c r="L180" t="str">
        <f t="shared" ca="1" si="57"/>
        <v>Maharashtra</v>
      </c>
      <c r="M180">
        <f t="shared" ca="1" si="58"/>
        <v>201232</v>
      </c>
      <c r="N180">
        <f t="shared" ca="1" si="59"/>
        <v>168916.59549932994</v>
      </c>
      <c r="O180">
        <f t="shared" ca="1" si="60"/>
        <v>86469.493996966281</v>
      </c>
      <c r="P180">
        <f t="shared" ca="1" si="61"/>
        <v>13268</v>
      </c>
      <c r="Q180">
        <f t="shared" ca="1" si="62"/>
        <v>97464.590878377261</v>
      </c>
      <c r="R180">
        <f t="shared" ca="1" si="63"/>
        <v>21743.627382087063</v>
      </c>
      <c r="S180">
        <f t="shared" ca="1" si="64"/>
        <v>309445.12137905334</v>
      </c>
      <c r="T180">
        <f t="shared" ca="1" si="65"/>
        <v>279649.18637770717</v>
      </c>
      <c r="U180">
        <f t="shared" ca="1" si="66"/>
        <v>29795.935001346166</v>
      </c>
      <c r="W180">
        <f t="shared" ca="1" si="67"/>
        <v>1</v>
      </c>
      <c r="AA180" s="1">
        <f ca="1">Table1[[#This Row],[Mortgage left]]/Table1[[#This Row],[Value of House]]</f>
        <v>0.8394121983547842</v>
      </c>
      <c r="AB180">
        <f t="shared" ca="1" si="68"/>
        <v>0</v>
      </c>
      <c r="AE180">
        <f ca="1">IF(Table1[[#This Row],[Gender]]="male", 1, 0)</f>
        <v>0</v>
      </c>
      <c r="AF180">
        <f ca="1">IF(Table1[[#This Row],[Gender]]="female", 1, 0)</f>
        <v>1</v>
      </c>
      <c r="AK180" s="8">
        <f ca="1">IF(Table1[[#This Row],[Profession]]="Teaching", 1, 0)</f>
        <v>0</v>
      </c>
      <c r="AL180" s="9">
        <f ca="1">IF(Table1[[#This Row],[Profession]]="Health", 1, 0)</f>
        <v>0</v>
      </c>
      <c r="AM180" s="9">
        <f ca="1">IF(Table1[[#This Row],[Profession]]="Construction", 1, 0)</f>
        <v>0</v>
      </c>
      <c r="AN180" s="9">
        <f ca="1">IF(Table1[[#This Row],[Profession]]="IT", 1, 0)</f>
        <v>1</v>
      </c>
      <c r="AO180" s="9">
        <f ca="1">IF(Table1[[#This Row],[Profession]]="Agriculture", 1, 0)</f>
        <v>0</v>
      </c>
      <c r="AP180" s="10">
        <f ca="1">IF(Table1[[#This Row],[Profession]]="General Work", 1, 0)</f>
        <v>0</v>
      </c>
      <c r="AS180">
        <f ca="1">Table1[[#This Row],[Value of Cars]]/Table1[[#This Row],[Number of Cars ]]</f>
        <v>43234.74699848314</v>
      </c>
      <c r="AU180" s="8">
        <f ca="1">IF(Table1[[#This Row],[State]]="Karnataka", Table1[[#This Row],[Income]], 0)</f>
        <v>0</v>
      </c>
      <c r="AV180" s="9">
        <f ca="1">IF(Table1[[#This Row],[State]]="Gujarat", Table1[[#This Row],[Income]], 0)</f>
        <v>0</v>
      </c>
      <c r="AW180" s="9">
        <f ca="1">IF(Table1[[#This Row],[State]]="Andhra Pradesh", Table1[[#This Row],[Income]], 0)</f>
        <v>0</v>
      </c>
      <c r="AX180" s="9">
        <f ca="1">IF(Table1[[#This Row],[State]]="Telangana", Table1[[#This Row],[Income]], 0)</f>
        <v>0</v>
      </c>
      <c r="AY180" s="9">
        <f ca="1">IF(Table1[[#This Row],[State]]="Madhya Pradesh", Table1[[#This Row],[Income]], 0)</f>
        <v>0</v>
      </c>
      <c r="AZ180" s="9">
        <f ca="1">IF(Table1[[#This Row],[State]]="Maharashtra", Table1[[#This Row],[Income]], 0)</f>
        <v>50308</v>
      </c>
      <c r="BA180" s="9">
        <f ca="1">IF(Table1[[#This Row],[State]]="Punjab", Table1[[#This Row],[Income]], 0)</f>
        <v>0</v>
      </c>
      <c r="BB180" s="9">
        <f ca="1">IF(Table1[[#This Row],[State]]="Kerala", Table1[[#This Row],[Income]], 0)</f>
        <v>0</v>
      </c>
      <c r="BC180" s="9">
        <f ca="1">IF(Table1[[#This Row],[State]]="Tamil Nadu", Table1[[#This Row],[Income]], 0)</f>
        <v>0</v>
      </c>
      <c r="BD180" s="9">
        <f ca="1">IF(Table1[[#This Row],[State]]="Rajasthan", Table1[[#This Row],[Income]], 0)</f>
        <v>0</v>
      </c>
      <c r="BE180" s="9">
        <f ca="1">IF(Table1[[#This Row],[State]]="Uttar Pradesh", Table1[[#This Row],[Income]], 0)</f>
        <v>0</v>
      </c>
      <c r="BF180" s="9">
        <f ca="1">IF(Table1[[#This Row],[State]]="Bihar", Table1[[#This Row],[Income]], 0)</f>
        <v>0</v>
      </c>
      <c r="BG180" s="9">
        <f ca="1">IF(Table1[[#This Row],[State]]="West Bengal", Table1[[#This Row],[Income]], 0)</f>
        <v>0</v>
      </c>
      <c r="BH180" s="10">
        <f ca="1">IF(Table1[[#This Row],[State]]="Goa", Table1[[#This Row],[Income]], 0)</f>
        <v>0</v>
      </c>
      <c r="BJ180" s="8">
        <f ca="1">IF(Table1[[#This Row],[Profession]]="Health", Table1[[#This Row],[Income]], 0)</f>
        <v>0</v>
      </c>
      <c r="BK180" s="9">
        <f ca="1">IF(Table1[[#This Row],[Profession]]="Construction", Table1[[#This Row],[Income]], 0)</f>
        <v>0</v>
      </c>
      <c r="BL180" s="9">
        <f ca="1">IF(Table1[[#This Row],[Profession]]="Teaching", Table1[[#This Row],[Income]], 0)</f>
        <v>0</v>
      </c>
      <c r="BM180" s="9">
        <f ca="1">IF(Table1[[#This Row],[Profession]]="IT", Table1[[#This Row],[Income]], 0)</f>
        <v>50308</v>
      </c>
      <c r="BN180" s="9">
        <f ca="1">IF(Table1[[#This Row],[Profession]]="General Work", Table1[[#This Row],[Income]], 0)</f>
        <v>0</v>
      </c>
      <c r="BO180" s="10">
        <f ca="1">IF(Table1[[#This Row],[Profession]]="Agriculture", Table1[[#This Row],[Income]], 0)</f>
        <v>0</v>
      </c>
      <c r="BQ180" s="8">
        <f ca="1">IF(Table1[[#This Row],[Value of debts ]]&gt;Table1[[#This Row],[Income]], 1, 0)</f>
        <v>1</v>
      </c>
      <c r="BR180" s="10"/>
      <c r="BT180">
        <f ca="1">IF(Table1[[#This Row],[Net Worth of person]]&gt;$BU$4, Table1[[#This Row],[Age]], 0)</f>
        <v>0</v>
      </c>
    </row>
    <row r="181" spans="1:72" x14ac:dyDescent="0.3">
      <c r="A181">
        <f t="shared" ca="1" si="46"/>
        <v>1</v>
      </c>
      <c r="B181" t="str">
        <f t="shared" ca="1" si="47"/>
        <v>Male</v>
      </c>
      <c r="C181">
        <f t="shared" ca="1" si="48"/>
        <v>37</v>
      </c>
      <c r="D181">
        <f t="shared" ca="1" si="49"/>
        <v>5</v>
      </c>
      <c r="E181" t="str">
        <f t="shared" ca="1" si="50"/>
        <v>General Work</v>
      </c>
      <c r="F181">
        <f t="shared" ca="1" si="51"/>
        <v>1</v>
      </c>
      <c r="G181" t="str">
        <f t="shared" ca="1" si="52"/>
        <v>High School</v>
      </c>
      <c r="H181">
        <f t="shared" ca="1" si="53"/>
        <v>1</v>
      </c>
      <c r="I181">
        <f t="shared" ca="1" si="54"/>
        <v>3</v>
      </c>
      <c r="J181">
        <f t="shared" ca="1" si="55"/>
        <v>47499</v>
      </c>
      <c r="K181">
        <f t="shared" ca="1" si="56"/>
        <v>7</v>
      </c>
      <c r="L181" t="str">
        <f t="shared" ca="1" si="57"/>
        <v>Punjab</v>
      </c>
      <c r="M181">
        <f t="shared" ca="1" si="58"/>
        <v>142497</v>
      </c>
      <c r="N181">
        <f t="shared" ca="1" si="59"/>
        <v>113812.90000694462</v>
      </c>
      <c r="O181">
        <f t="shared" ca="1" si="60"/>
        <v>106179.82603003216</v>
      </c>
      <c r="P181">
        <f t="shared" ca="1" si="61"/>
        <v>15138</v>
      </c>
      <c r="Q181">
        <f t="shared" ca="1" si="62"/>
        <v>66836.656377368752</v>
      </c>
      <c r="R181">
        <f t="shared" ca="1" si="63"/>
        <v>31184.73275481175</v>
      </c>
      <c r="S181">
        <f t="shared" ca="1" si="64"/>
        <v>279861.55878484389</v>
      </c>
      <c r="T181">
        <f t="shared" ca="1" si="65"/>
        <v>195787.55638431339</v>
      </c>
      <c r="U181">
        <f t="shared" ca="1" si="66"/>
        <v>84074.002400530502</v>
      </c>
      <c r="W181">
        <f t="shared" ca="1" si="67"/>
        <v>1</v>
      </c>
      <c r="AA181" s="1">
        <f ca="1">Table1[[#This Row],[Mortgage left]]/Table1[[#This Row],[Value of House]]</f>
        <v>0.79870383241011822</v>
      </c>
      <c r="AB181">
        <f t="shared" ca="1" si="68"/>
        <v>0</v>
      </c>
      <c r="AE181">
        <f ca="1">IF(Table1[[#This Row],[Gender]]="male", 1, 0)</f>
        <v>1</v>
      </c>
      <c r="AF181">
        <f ca="1">IF(Table1[[#This Row],[Gender]]="female", 1, 0)</f>
        <v>0</v>
      </c>
      <c r="AK181" s="8">
        <f ca="1">IF(Table1[[#This Row],[Profession]]="Teaching", 1, 0)</f>
        <v>0</v>
      </c>
      <c r="AL181" s="9">
        <f ca="1">IF(Table1[[#This Row],[Profession]]="Health", 1, 0)</f>
        <v>0</v>
      </c>
      <c r="AM181" s="9">
        <f ca="1">IF(Table1[[#This Row],[Profession]]="Construction", 1, 0)</f>
        <v>0</v>
      </c>
      <c r="AN181" s="9">
        <f ca="1">IF(Table1[[#This Row],[Profession]]="IT", 1, 0)</f>
        <v>0</v>
      </c>
      <c r="AO181" s="9">
        <f ca="1">IF(Table1[[#This Row],[Profession]]="Agriculture", 1, 0)</f>
        <v>0</v>
      </c>
      <c r="AP181" s="10">
        <f ca="1">IF(Table1[[#This Row],[Profession]]="General Work", 1, 0)</f>
        <v>1</v>
      </c>
      <c r="AS181">
        <f ca="1">Table1[[#This Row],[Value of Cars]]/Table1[[#This Row],[Number of Cars ]]</f>
        <v>35393.275343344052</v>
      </c>
      <c r="AU181" s="8">
        <f ca="1">IF(Table1[[#This Row],[State]]="Karnataka", Table1[[#This Row],[Income]], 0)</f>
        <v>0</v>
      </c>
      <c r="AV181" s="9">
        <f ca="1">IF(Table1[[#This Row],[State]]="Gujarat", Table1[[#This Row],[Income]], 0)</f>
        <v>0</v>
      </c>
      <c r="AW181" s="9">
        <f ca="1">IF(Table1[[#This Row],[State]]="Andhra Pradesh", Table1[[#This Row],[Income]], 0)</f>
        <v>0</v>
      </c>
      <c r="AX181" s="9">
        <f ca="1">IF(Table1[[#This Row],[State]]="Telangana", Table1[[#This Row],[Income]], 0)</f>
        <v>0</v>
      </c>
      <c r="AY181" s="9">
        <f ca="1">IF(Table1[[#This Row],[State]]="Madhya Pradesh", Table1[[#This Row],[Income]], 0)</f>
        <v>0</v>
      </c>
      <c r="AZ181" s="9">
        <f ca="1">IF(Table1[[#This Row],[State]]="Maharashtra", Table1[[#This Row],[Income]], 0)</f>
        <v>0</v>
      </c>
      <c r="BA181" s="9">
        <f ca="1">IF(Table1[[#This Row],[State]]="Punjab", Table1[[#This Row],[Income]], 0)</f>
        <v>47499</v>
      </c>
      <c r="BB181" s="9">
        <f ca="1">IF(Table1[[#This Row],[State]]="Kerala", Table1[[#This Row],[Income]], 0)</f>
        <v>0</v>
      </c>
      <c r="BC181" s="9">
        <f ca="1">IF(Table1[[#This Row],[State]]="Tamil Nadu", Table1[[#This Row],[Income]], 0)</f>
        <v>0</v>
      </c>
      <c r="BD181" s="9">
        <f ca="1">IF(Table1[[#This Row],[State]]="Rajasthan", Table1[[#This Row],[Income]], 0)</f>
        <v>0</v>
      </c>
      <c r="BE181" s="9">
        <f ca="1">IF(Table1[[#This Row],[State]]="Uttar Pradesh", Table1[[#This Row],[Income]], 0)</f>
        <v>0</v>
      </c>
      <c r="BF181" s="9">
        <f ca="1">IF(Table1[[#This Row],[State]]="Bihar", Table1[[#This Row],[Income]], 0)</f>
        <v>0</v>
      </c>
      <c r="BG181" s="9">
        <f ca="1">IF(Table1[[#This Row],[State]]="West Bengal", Table1[[#This Row],[Income]], 0)</f>
        <v>0</v>
      </c>
      <c r="BH181" s="10">
        <f ca="1">IF(Table1[[#This Row],[State]]="Goa", Table1[[#This Row],[Income]], 0)</f>
        <v>0</v>
      </c>
      <c r="BJ181" s="8">
        <f ca="1">IF(Table1[[#This Row],[Profession]]="Health", Table1[[#This Row],[Income]], 0)</f>
        <v>0</v>
      </c>
      <c r="BK181" s="9">
        <f ca="1">IF(Table1[[#This Row],[Profession]]="Construction", Table1[[#This Row],[Income]], 0)</f>
        <v>0</v>
      </c>
      <c r="BL181" s="9">
        <f ca="1">IF(Table1[[#This Row],[Profession]]="Teaching", Table1[[#This Row],[Income]], 0)</f>
        <v>0</v>
      </c>
      <c r="BM181" s="9">
        <f ca="1">IF(Table1[[#This Row],[Profession]]="IT", Table1[[#This Row],[Income]], 0)</f>
        <v>0</v>
      </c>
      <c r="BN181" s="9">
        <f ca="1">IF(Table1[[#This Row],[Profession]]="General Work", Table1[[#This Row],[Income]], 0)</f>
        <v>47499</v>
      </c>
      <c r="BO181" s="10">
        <f ca="1">IF(Table1[[#This Row],[Profession]]="Agriculture", Table1[[#This Row],[Income]], 0)</f>
        <v>0</v>
      </c>
      <c r="BQ181" s="8">
        <f ca="1">IF(Table1[[#This Row],[Value of debts ]]&gt;Table1[[#This Row],[Income]], 1, 0)</f>
        <v>1</v>
      </c>
      <c r="BR181" s="10"/>
      <c r="BT181">
        <f ca="1">IF(Table1[[#This Row],[Net Worth of person]]&gt;$BU$4, Table1[[#This Row],[Age]], 0)</f>
        <v>0</v>
      </c>
    </row>
    <row r="182" spans="1:72" x14ac:dyDescent="0.3">
      <c r="A182">
        <f t="shared" ca="1" si="46"/>
        <v>2</v>
      </c>
      <c r="B182" t="str">
        <f t="shared" ca="1" si="47"/>
        <v>Female</v>
      </c>
      <c r="C182">
        <f t="shared" ca="1" si="48"/>
        <v>45</v>
      </c>
      <c r="D182">
        <f t="shared" ca="1" si="49"/>
        <v>2</v>
      </c>
      <c r="E182" t="str">
        <f t="shared" ca="1" si="50"/>
        <v>Construction</v>
      </c>
      <c r="F182">
        <f t="shared" ca="1" si="51"/>
        <v>5</v>
      </c>
      <c r="G182" t="str">
        <f t="shared" ca="1" si="52"/>
        <v>Other</v>
      </c>
      <c r="H182">
        <f t="shared" ca="1" si="53"/>
        <v>2</v>
      </c>
      <c r="I182">
        <f t="shared" ca="1" si="54"/>
        <v>1</v>
      </c>
      <c r="J182">
        <f t="shared" ca="1" si="55"/>
        <v>76322</v>
      </c>
      <c r="K182">
        <f t="shared" ca="1" si="56"/>
        <v>12</v>
      </c>
      <c r="L182" t="str">
        <f t="shared" ca="1" si="57"/>
        <v>Bihar</v>
      </c>
      <c r="M182">
        <f t="shared" ca="1" si="58"/>
        <v>228966</v>
      </c>
      <c r="N182">
        <f t="shared" ca="1" si="59"/>
        <v>228761.42196478797</v>
      </c>
      <c r="O182">
        <f t="shared" ca="1" si="60"/>
        <v>19573.550280103296</v>
      </c>
      <c r="P182">
        <f t="shared" ca="1" si="61"/>
        <v>6367</v>
      </c>
      <c r="Q182">
        <f t="shared" ca="1" si="62"/>
        <v>114794.80753241577</v>
      </c>
      <c r="R182">
        <f t="shared" ca="1" si="63"/>
        <v>112612.04423092352</v>
      </c>
      <c r="S182">
        <f t="shared" ca="1" si="64"/>
        <v>361151.59451102681</v>
      </c>
      <c r="T182">
        <f t="shared" ca="1" si="65"/>
        <v>349923.22949720372</v>
      </c>
      <c r="U182">
        <f t="shared" ca="1" si="66"/>
        <v>11228.365013823088</v>
      </c>
      <c r="W182">
        <f t="shared" ca="1" si="67"/>
        <v>1</v>
      </c>
      <c r="AA182" s="1">
        <f ca="1">Table1[[#This Row],[Mortgage left]]/Table1[[#This Row],[Value of House]]</f>
        <v>0.99910651347705759</v>
      </c>
      <c r="AB182">
        <f t="shared" ca="1" si="68"/>
        <v>0</v>
      </c>
      <c r="AE182">
        <f ca="1">IF(Table1[[#This Row],[Gender]]="male", 1, 0)</f>
        <v>0</v>
      </c>
      <c r="AF182">
        <f ca="1">IF(Table1[[#This Row],[Gender]]="female", 1, 0)</f>
        <v>1</v>
      </c>
      <c r="AK182" s="8">
        <f ca="1">IF(Table1[[#This Row],[Profession]]="Teaching", 1, 0)</f>
        <v>0</v>
      </c>
      <c r="AL182" s="9">
        <f ca="1">IF(Table1[[#This Row],[Profession]]="Health", 1, 0)</f>
        <v>0</v>
      </c>
      <c r="AM182" s="9">
        <f ca="1">IF(Table1[[#This Row],[Profession]]="Construction", 1, 0)</f>
        <v>1</v>
      </c>
      <c r="AN182" s="9">
        <f ca="1">IF(Table1[[#This Row],[Profession]]="IT", 1, 0)</f>
        <v>0</v>
      </c>
      <c r="AO182" s="9">
        <f ca="1">IF(Table1[[#This Row],[Profession]]="Agriculture", 1, 0)</f>
        <v>0</v>
      </c>
      <c r="AP182" s="10">
        <f ca="1">IF(Table1[[#This Row],[Profession]]="General Work", 1, 0)</f>
        <v>0</v>
      </c>
      <c r="AS182">
        <f ca="1">Table1[[#This Row],[Value of Cars]]/Table1[[#This Row],[Number of Cars ]]</f>
        <v>19573.550280103296</v>
      </c>
      <c r="AU182" s="8">
        <f ca="1">IF(Table1[[#This Row],[State]]="Karnataka", Table1[[#This Row],[Income]], 0)</f>
        <v>0</v>
      </c>
      <c r="AV182" s="9">
        <f ca="1">IF(Table1[[#This Row],[State]]="Gujarat", Table1[[#This Row],[Income]], 0)</f>
        <v>0</v>
      </c>
      <c r="AW182" s="9">
        <f ca="1">IF(Table1[[#This Row],[State]]="Andhra Pradesh", Table1[[#This Row],[Income]], 0)</f>
        <v>0</v>
      </c>
      <c r="AX182" s="9">
        <f ca="1">IF(Table1[[#This Row],[State]]="Telangana", Table1[[#This Row],[Income]], 0)</f>
        <v>0</v>
      </c>
      <c r="AY182" s="9">
        <f ca="1">IF(Table1[[#This Row],[State]]="Madhya Pradesh", Table1[[#This Row],[Income]], 0)</f>
        <v>0</v>
      </c>
      <c r="AZ182" s="9">
        <f ca="1">IF(Table1[[#This Row],[State]]="Maharashtra", Table1[[#This Row],[Income]], 0)</f>
        <v>0</v>
      </c>
      <c r="BA182" s="9">
        <f ca="1">IF(Table1[[#This Row],[State]]="Punjab", Table1[[#This Row],[Income]], 0)</f>
        <v>0</v>
      </c>
      <c r="BB182" s="9">
        <f ca="1">IF(Table1[[#This Row],[State]]="Kerala", Table1[[#This Row],[Income]], 0)</f>
        <v>0</v>
      </c>
      <c r="BC182" s="9">
        <f ca="1">IF(Table1[[#This Row],[State]]="Tamil Nadu", Table1[[#This Row],[Income]], 0)</f>
        <v>0</v>
      </c>
      <c r="BD182" s="9">
        <f ca="1">IF(Table1[[#This Row],[State]]="Rajasthan", Table1[[#This Row],[Income]], 0)</f>
        <v>0</v>
      </c>
      <c r="BE182" s="9">
        <f ca="1">IF(Table1[[#This Row],[State]]="Uttar Pradesh", Table1[[#This Row],[Income]], 0)</f>
        <v>0</v>
      </c>
      <c r="BF182" s="9">
        <f ca="1">IF(Table1[[#This Row],[State]]="Bihar", Table1[[#This Row],[Income]], 0)</f>
        <v>76322</v>
      </c>
      <c r="BG182" s="9">
        <f ca="1">IF(Table1[[#This Row],[State]]="West Bengal", Table1[[#This Row],[Income]], 0)</f>
        <v>0</v>
      </c>
      <c r="BH182" s="10">
        <f ca="1">IF(Table1[[#This Row],[State]]="Goa", Table1[[#This Row],[Income]], 0)</f>
        <v>0</v>
      </c>
      <c r="BJ182" s="8">
        <f ca="1">IF(Table1[[#This Row],[Profession]]="Health", Table1[[#This Row],[Income]], 0)</f>
        <v>0</v>
      </c>
      <c r="BK182" s="9">
        <f ca="1">IF(Table1[[#This Row],[Profession]]="Construction", Table1[[#This Row],[Income]], 0)</f>
        <v>76322</v>
      </c>
      <c r="BL182" s="9">
        <f ca="1">IF(Table1[[#This Row],[Profession]]="Teaching", Table1[[#This Row],[Income]], 0)</f>
        <v>0</v>
      </c>
      <c r="BM182" s="9">
        <f ca="1">IF(Table1[[#This Row],[Profession]]="IT", Table1[[#This Row],[Income]], 0)</f>
        <v>0</v>
      </c>
      <c r="BN182" s="9">
        <f ca="1">IF(Table1[[#This Row],[Profession]]="General Work", Table1[[#This Row],[Income]], 0)</f>
        <v>0</v>
      </c>
      <c r="BO182" s="10">
        <f ca="1">IF(Table1[[#This Row],[Profession]]="Agriculture", Table1[[#This Row],[Income]], 0)</f>
        <v>0</v>
      </c>
      <c r="BQ182" s="8">
        <f ca="1">IF(Table1[[#This Row],[Value of debts ]]&gt;Table1[[#This Row],[Income]], 1, 0)</f>
        <v>1</v>
      </c>
      <c r="BR182" s="10"/>
      <c r="BT182">
        <f ca="1">IF(Table1[[#This Row],[Net Worth of person]]&gt;$BU$4, Table1[[#This Row],[Age]], 0)</f>
        <v>0</v>
      </c>
    </row>
    <row r="183" spans="1:72" x14ac:dyDescent="0.3">
      <c r="A183">
        <f t="shared" ca="1" si="46"/>
        <v>1</v>
      </c>
      <c r="B183" t="str">
        <f t="shared" ca="1" si="47"/>
        <v>Male</v>
      </c>
      <c r="C183">
        <f t="shared" ca="1" si="48"/>
        <v>45</v>
      </c>
      <c r="D183">
        <f t="shared" ca="1" si="49"/>
        <v>3</v>
      </c>
      <c r="E183" t="str">
        <f t="shared" ca="1" si="50"/>
        <v>Teaching</v>
      </c>
      <c r="F183">
        <f t="shared" ca="1" si="51"/>
        <v>5</v>
      </c>
      <c r="G183" t="str">
        <f t="shared" ca="1" si="52"/>
        <v>Other</v>
      </c>
      <c r="H183">
        <f t="shared" ca="1" si="53"/>
        <v>3</v>
      </c>
      <c r="I183">
        <f t="shared" ca="1" si="54"/>
        <v>3</v>
      </c>
      <c r="J183">
        <f t="shared" ca="1" si="55"/>
        <v>31510</v>
      </c>
      <c r="K183">
        <f t="shared" ca="1" si="56"/>
        <v>5</v>
      </c>
      <c r="L183" t="str">
        <f t="shared" ca="1" si="57"/>
        <v>Madhya Pradesh</v>
      </c>
      <c r="M183">
        <f t="shared" ca="1" si="58"/>
        <v>189060</v>
      </c>
      <c r="N183">
        <f t="shared" ca="1" si="59"/>
        <v>11585.600142336189</v>
      </c>
      <c r="O183">
        <f t="shared" ca="1" si="60"/>
        <v>39449.628953692547</v>
      </c>
      <c r="P183">
        <f t="shared" ca="1" si="61"/>
        <v>2715</v>
      </c>
      <c r="Q183">
        <f t="shared" ca="1" si="62"/>
        <v>43276.519039608371</v>
      </c>
      <c r="R183">
        <f t="shared" ca="1" si="63"/>
        <v>27024.674473118026</v>
      </c>
      <c r="S183">
        <f t="shared" ca="1" si="64"/>
        <v>255534.3034268106</v>
      </c>
      <c r="T183">
        <f t="shared" ca="1" si="65"/>
        <v>57577.119181944559</v>
      </c>
      <c r="U183">
        <f t="shared" ca="1" si="66"/>
        <v>197957.18424486605</v>
      </c>
      <c r="W183">
        <f t="shared" ca="1" si="67"/>
        <v>1</v>
      </c>
      <c r="AA183" s="1">
        <f ca="1">Table1[[#This Row],[Mortgage left]]/Table1[[#This Row],[Value of House]]</f>
        <v>6.1280017678706174E-2</v>
      </c>
      <c r="AB183">
        <f t="shared" ca="1" si="68"/>
        <v>1</v>
      </c>
      <c r="AE183">
        <f ca="1">IF(Table1[[#This Row],[Gender]]="male", 1, 0)</f>
        <v>1</v>
      </c>
      <c r="AF183">
        <f ca="1">IF(Table1[[#This Row],[Gender]]="female", 1, 0)</f>
        <v>0</v>
      </c>
      <c r="AK183" s="8">
        <f ca="1">IF(Table1[[#This Row],[Profession]]="Teaching", 1, 0)</f>
        <v>1</v>
      </c>
      <c r="AL183" s="9">
        <f ca="1">IF(Table1[[#This Row],[Profession]]="Health", 1, 0)</f>
        <v>0</v>
      </c>
      <c r="AM183" s="9">
        <f ca="1">IF(Table1[[#This Row],[Profession]]="Construction", 1, 0)</f>
        <v>0</v>
      </c>
      <c r="AN183" s="9">
        <f ca="1">IF(Table1[[#This Row],[Profession]]="IT", 1, 0)</f>
        <v>0</v>
      </c>
      <c r="AO183" s="9">
        <f ca="1">IF(Table1[[#This Row],[Profession]]="Agriculture", 1, 0)</f>
        <v>0</v>
      </c>
      <c r="AP183" s="10">
        <f ca="1">IF(Table1[[#This Row],[Profession]]="General Work", 1, 0)</f>
        <v>0</v>
      </c>
      <c r="AS183">
        <f ca="1">Table1[[#This Row],[Value of Cars]]/Table1[[#This Row],[Number of Cars ]]</f>
        <v>13149.876317897515</v>
      </c>
      <c r="AU183" s="8">
        <f ca="1">IF(Table1[[#This Row],[State]]="Karnataka", Table1[[#This Row],[Income]], 0)</f>
        <v>0</v>
      </c>
      <c r="AV183" s="9">
        <f ca="1">IF(Table1[[#This Row],[State]]="Gujarat", Table1[[#This Row],[Income]], 0)</f>
        <v>0</v>
      </c>
      <c r="AW183" s="9">
        <f ca="1">IF(Table1[[#This Row],[State]]="Andhra Pradesh", Table1[[#This Row],[Income]], 0)</f>
        <v>0</v>
      </c>
      <c r="AX183" s="9">
        <f ca="1">IF(Table1[[#This Row],[State]]="Telangana", Table1[[#This Row],[Income]], 0)</f>
        <v>0</v>
      </c>
      <c r="AY183" s="9">
        <f ca="1">IF(Table1[[#This Row],[State]]="Madhya Pradesh", Table1[[#This Row],[Income]], 0)</f>
        <v>31510</v>
      </c>
      <c r="AZ183" s="9">
        <f ca="1">IF(Table1[[#This Row],[State]]="Maharashtra", Table1[[#This Row],[Income]], 0)</f>
        <v>0</v>
      </c>
      <c r="BA183" s="9">
        <f ca="1">IF(Table1[[#This Row],[State]]="Punjab", Table1[[#This Row],[Income]], 0)</f>
        <v>0</v>
      </c>
      <c r="BB183" s="9">
        <f ca="1">IF(Table1[[#This Row],[State]]="Kerala", Table1[[#This Row],[Income]], 0)</f>
        <v>0</v>
      </c>
      <c r="BC183" s="9">
        <f ca="1">IF(Table1[[#This Row],[State]]="Tamil Nadu", Table1[[#This Row],[Income]], 0)</f>
        <v>0</v>
      </c>
      <c r="BD183" s="9">
        <f ca="1">IF(Table1[[#This Row],[State]]="Rajasthan", Table1[[#This Row],[Income]], 0)</f>
        <v>0</v>
      </c>
      <c r="BE183" s="9">
        <f ca="1">IF(Table1[[#This Row],[State]]="Uttar Pradesh", Table1[[#This Row],[Income]], 0)</f>
        <v>0</v>
      </c>
      <c r="BF183" s="9">
        <f ca="1">IF(Table1[[#This Row],[State]]="Bihar", Table1[[#This Row],[Income]], 0)</f>
        <v>0</v>
      </c>
      <c r="BG183" s="9">
        <f ca="1">IF(Table1[[#This Row],[State]]="West Bengal", Table1[[#This Row],[Income]], 0)</f>
        <v>0</v>
      </c>
      <c r="BH183" s="10">
        <f ca="1">IF(Table1[[#This Row],[State]]="Goa", Table1[[#This Row],[Income]], 0)</f>
        <v>0</v>
      </c>
      <c r="BJ183" s="8">
        <f ca="1">IF(Table1[[#This Row],[Profession]]="Health", Table1[[#This Row],[Income]], 0)</f>
        <v>0</v>
      </c>
      <c r="BK183" s="9">
        <f ca="1">IF(Table1[[#This Row],[Profession]]="Construction", Table1[[#This Row],[Income]], 0)</f>
        <v>0</v>
      </c>
      <c r="BL183" s="9">
        <f ca="1">IF(Table1[[#This Row],[Profession]]="Teaching", Table1[[#This Row],[Income]], 0)</f>
        <v>31510</v>
      </c>
      <c r="BM183" s="9">
        <f ca="1">IF(Table1[[#This Row],[Profession]]="IT", Table1[[#This Row],[Income]], 0)</f>
        <v>0</v>
      </c>
      <c r="BN183" s="9">
        <f ca="1">IF(Table1[[#This Row],[Profession]]="General Work", Table1[[#This Row],[Income]], 0)</f>
        <v>0</v>
      </c>
      <c r="BO183" s="10">
        <f ca="1">IF(Table1[[#This Row],[Profession]]="Agriculture", Table1[[#This Row],[Income]], 0)</f>
        <v>0</v>
      </c>
      <c r="BQ183" s="8">
        <f ca="1">IF(Table1[[#This Row],[Value of debts ]]&gt;Table1[[#This Row],[Income]], 1, 0)</f>
        <v>1</v>
      </c>
      <c r="BR183" s="10"/>
      <c r="BT183">
        <f ca="1">IF(Table1[[#This Row],[Net Worth of person]]&gt;$BU$4, Table1[[#This Row],[Age]], 0)</f>
        <v>45</v>
      </c>
    </row>
    <row r="184" spans="1:72" x14ac:dyDescent="0.3">
      <c r="A184">
        <f t="shared" ca="1" si="46"/>
        <v>2</v>
      </c>
      <c r="B184" t="str">
        <f t="shared" ca="1" si="47"/>
        <v>Female</v>
      </c>
      <c r="C184">
        <f t="shared" ca="1" si="48"/>
        <v>32</v>
      </c>
      <c r="D184">
        <f t="shared" ca="1" si="49"/>
        <v>2</v>
      </c>
      <c r="E184" t="str">
        <f t="shared" ca="1" si="50"/>
        <v>Construction</v>
      </c>
      <c r="F184">
        <f t="shared" ca="1" si="51"/>
        <v>3</v>
      </c>
      <c r="G184" t="str">
        <f t="shared" ca="1" si="52"/>
        <v>University</v>
      </c>
      <c r="H184">
        <f t="shared" ca="1" si="53"/>
        <v>3</v>
      </c>
      <c r="I184">
        <f t="shared" ca="1" si="54"/>
        <v>1</v>
      </c>
      <c r="J184">
        <f t="shared" ca="1" si="55"/>
        <v>63742</v>
      </c>
      <c r="K184">
        <f t="shared" ca="1" si="56"/>
        <v>3</v>
      </c>
      <c r="L184" t="str">
        <f t="shared" ca="1" si="57"/>
        <v>Andhra Pradesh</v>
      </c>
      <c r="M184">
        <f t="shared" ca="1" si="58"/>
        <v>191226</v>
      </c>
      <c r="N184">
        <f t="shared" ca="1" si="59"/>
        <v>53146.26119863963</v>
      </c>
      <c r="O184">
        <f t="shared" ca="1" si="60"/>
        <v>45117.615990760954</v>
      </c>
      <c r="P184">
        <f t="shared" ca="1" si="61"/>
        <v>5663</v>
      </c>
      <c r="Q184">
        <f t="shared" ca="1" si="62"/>
        <v>18145.993687155933</v>
      </c>
      <c r="R184">
        <f t="shared" ca="1" si="63"/>
        <v>72795.122910881866</v>
      </c>
      <c r="S184">
        <f t="shared" ca="1" si="64"/>
        <v>309138.73890164285</v>
      </c>
      <c r="T184">
        <f t="shared" ca="1" si="65"/>
        <v>76955.254885795555</v>
      </c>
      <c r="U184">
        <f t="shared" ca="1" si="66"/>
        <v>232183.48401584729</v>
      </c>
      <c r="W184">
        <f t="shared" ca="1" si="67"/>
        <v>1</v>
      </c>
      <c r="AA184" s="1">
        <f ca="1">Table1[[#This Row],[Mortgage left]]/Table1[[#This Row],[Value of House]]</f>
        <v>0.27792382415905592</v>
      </c>
      <c r="AB184">
        <f t="shared" ca="1" si="68"/>
        <v>1</v>
      </c>
      <c r="AE184">
        <f ca="1">IF(Table1[[#This Row],[Gender]]="male", 1, 0)</f>
        <v>0</v>
      </c>
      <c r="AF184">
        <f ca="1">IF(Table1[[#This Row],[Gender]]="female", 1, 0)</f>
        <v>1</v>
      </c>
      <c r="AK184" s="8">
        <f ca="1">IF(Table1[[#This Row],[Profession]]="Teaching", 1, 0)</f>
        <v>0</v>
      </c>
      <c r="AL184" s="9">
        <f ca="1">IF(Table1[[#This Row],[Profession]]="Health", 1, 0)</f>
        <v>0</v>
      </c>
      <c r="AM184" s="9">
        <f ca="1">IF(Table1[[#This Row],[Profession]]="Construction", 1, 0)</f>
        <v>1</v>
      </c>
      <c r="AN184" s="9">
        <f ca="1">IF(Table1[[#This Row],[Profession]]="IT", 1, 0)</f>
        <v>0</v>
      </c>
      <c r="AO184" s="9">
        <f ca="1">IF(Table1[[#This Row],[Profession]]="Agriculture", 1, 0)</f>
        <v>0</v>
      </c>
      <c r="AP184" s="10">
        <f ca="1">IF(Table1[[#This Row],[Profession]]="General Work", 1, 0)</f>
        <v>0</v>
      </c>
      <c r="AS184">
        <f ca="1">Table1[[#This Row],[Value of Cars]]/Table1[[#This Row],[Number of Cars ]]</f>
        <v>45117.615990760954</v>
      </c>
      <c r="AU184" s="8">
        <f ca="1">IF(Table1[[#This Row],[State]]="Karnataka", Table1[[#This Row],[Income]], 0)</f>
        <v>0</v>
      </c>
      <c r="AV184" s="9">
        <f ca="1">IF(Table1[[#This Row],[State]]="Gujarat", Table1[[#This Row],[Income]], 0)</f>
        <v>0</v>
      </c>
      <c r="AW184" s="9">
        <f ca="1">IF(Table1[[#This Row],[State]]="Andhra Pradesh", Table1[[#This Row],[Income]], 0)</f>
        <v>63742</v>
      </c>
      <c r="AX184" s="9">
        <f ca="1">IF(Table1[[#This Row],[State]]="Telangana", Table1[[#This Row],[Income]], 0)</f>
        <v>0</v>
      </c>
      <c r="AY184" s="9">
        <f ca="1">IF(Table1[[#This Row],[State]]="Madhya Pradesh", Table1[[#This Row],[Income]], 0)</f>
        <v>0</v>
      </c>
      <c r="AZ184" s="9">
        <f ca="1">IF(Table1[[#This Row],[State]]="Maharashtra", Table1[[#This Row],[Income]], 0)</f>
        <v>0</v>
      </c>
      <c r="BA184" s="9">
        <f ca="1">IF(Table1[[#This Row],[State]]="Punjab", Table1[[#This Row],[Income]], 0)</f>
        <v>0</v>
      </c>
      <c r="BB184" s="9">
        <f ca="1">IF(Table1[[#This Row],[State]]="Kerala", Table1[[#This Row],[Income]], 0)</f>
        <v>0</v>
      </c>
      <c r="BC184" s="9">
        <f ca="1">IF(Table1[[#This Row],[State]]="Tamil Nadu", Table1[[#This Row],[Income]], 0)</f>
        <v>0</v>
      </c>
      <c r="BD184" s="9">
        <f ca="1">IF(Table1[[#This Row],[State]]="Rajasthan", Table1[[#This Row],[Income]], 0)</f>
        <v>0</v>
      </c>
      <c r="BE184" s="9">
        <f ca="1">IF(Table1[[#This Row],[State]]="Uttar Pradesh", Table1[[#This Row],[Income]], 0)</f>
        <v>0</v>
      </c>
      <c r="BF184" s="9">
        <f ca="1">IF(Table1[[#This Row],[State]]="Bihar", Table1[[#This Row],[Income]], 0)</f>
        <v>0</v>
      </c>
      <c r="BG184" s="9">
        <f ca="1">IF(Table1[[#This Row],[State]]="West Bengal", Table1[[#This Row],[Income]], 0)</f>
        <v>0</v>
      </c>
      <c r="BH184" s="10">
        <f ca="1">IF(Table1[[#This Row],[State]]="Goa", Table1[[#This Row],[Income]], 0)</f>
        <v>0</v>
      </c>
      <c r="BJ184" s="8">
        <f ca="1">IF(Table1[[#This Row],[Profession]]="Health", Table1[[#This Row],[Income]], 0)</f>
        <v>0</v>
      </c>
      <c r="BK184" s="9">
        <f ca="1">IF(Table1[[#This Row],[Profession]]="Construction", Table1[[#This Row],[Income]], 0)</f>
        <v>63742</v>
      </c>
      <c r="BL184" s="9">
        <f ca="1">IF(Table1[[#This Row],[Profession]]="Teaching", Table1[[#This Row],[Income]], 0)</f>
        <v>0</v>
      </c>
      <c r="BM184" s="9">
        <f ca="1">IF(Table1[[#This Row],[Profession]]="IT", Table1[[#This Row],[Income]], 0)</f>
        <v>0</v>
      </c>
      <c r="BN184" s="9">
        <f ca="1">IF(Table1[[#This Row],[Profession]]="General Work", Table1[[#This Row],[Income]], 0)</f>
        <v>0</v>
      </c>
      <c r="BO184" s="10">
        <f ca="1">IF(Table1[[#This Row],[Profession]]="Agriculture", Table1[[#This Row],[Income]], 0)</f>
        <v>0</v>
      </c>
      <c r="BQ184" s="8">
        <f ca="1">IF(Table1[[#This Row],[Value of debts ]]&gt;Table1[[#This Row],[Income]], 1, 0)</f>
        <v>1</v>
      </c>
      <c r="BR184" s="10"/>
      <c r="BT184">
        <f ca="1">IF(Table1[[#This Row],[Net Worth of person]]&gt;$BU$4, Table1[[#This Row],[Age]], 0)</f>
        <v>32</v>
      </c>
    </row>
    <row r="185" spans="1:72" x14ac:dyDescent="0.3">
      <c r="A185">
        <f t="shared" ca="1" si="46"/>
        <v>1</v>
      </c>
      <c r="B185" t="str">
        <f t="shared" ca="1" si="47"/>
        <v>Male</v>
      </c>
      <c r="C185">
        <f t="shared" ca="1" si="48"/>
        <v>44</v>
      </c>
      <c r="D185">
        <f t="shared" ca="1" si="49"/>
        <v>5</v>
      </c>
      <c r="E185" t="str">
        <f t="shared" ca="1" si="50"/>
        <v>General Work</v>
      </c>
      <c r="F185">
        <f t="shared" ca="1" si="51"/>
        <v>5</v>
      </c>
      <c r="G185" t="str">
        <f t="shared" ca="1" si="52"/>
        <v>Other</v>
      </c>
      <c r="H185">
        <f t="shared" ca="1" si="53"/>
        <v>4</v>
      </c>
      <c r="I185">
        <f t="shared" ca="1" si="54"/>
        <v>1</v>
      </c>
      <c r="J185">
        <f t="shared" ca="1" si="55"/>
        <v>28039</v>
      </c>
      <c r="K185">
        <f t="shared" ca="1" si="56"/>
        <v>12</v>
      </c>
      <c r="L185" t="str">
        <f t="shared" ca="1" si="57"/>
        <v>Bihar</v>
      </c>
      <c r="M185">
        <f t="shared" ca="1" si="58"/>
        <v>140195</v>
      </c>
      <c r="N185">
        <f t="shared" ca="1" si="59"/>
        <v>136211.8482410271</v>
      </c>
      <c r="O185">
        <f t="shared" ca="1" si="60"/>
        <v>23028.649650541327</v>
      </c>
      <c r="P185">
        <f t="shared" ca="1" si="61"/>
        <v>7488</v>
      </c>
      <c r="Q185">
        <f t="shared" ca="1" si="62"/>
        <v>4155.71084234515</v>
      </c>
      <c r="R185">
        <f t="shared" ca="1" si="63"/>
        <v>29622.494074569626</v>
      </c>
      <c r="S185">
        <f t="shared" ca="1" si="64"/>
        <v>192846.14372511097</v>
      </c>
      <c r="T185">
        <f t="shared" ca="1" si="65"/>
        <v>147855.55908337224</v>
      </c>
      <c r="U185">
        <f t="shared" ca="1" si="66"/>
        <v>44990.584641738737</v>
      </c>
      <c r="W185">
        <f t="shared" ca="1" si="67"/>
        <v>1</v>
      </c>
      <c r="AA185" s="1">
        <f ca="1">Table1[[#This Row],[Mortgage left]]/Table1[[#This Row],[Value of House]]</f>
        <v>0.97158848918311702</v>
      </c>
      <c r="AB185">
        <f t="shared" ca="1" si="68"/>
        <v>0</v>
      </c>
      <c r="AE185">
        <f ca="1">IF(Table1[[#This Row],[Gender]]="male", 1, 0)</f>
        <v>1</v>
      </c>
      <c r="AF185">
        <f ca="1">IF(Table1[[#This Row],[Gender]]="female", 1, 0)</f>
        <v>0</v>
      </c>
      <c r="AK185" s="8">
        <f ca="1">IF(Table1[[#This Row],[Profession]]="Teaching", 1, 0)</f>
        <v>0</v>
      </c>
      <c r="AL185" s="9">
        <f ca="1">IF(Table1[[#This Row],[Profession]]="Health", 1, 0)</f>
        <v>0</v>
      </c>
      <c r="AM185" s="9">
        <f ca="1">IF(Table1[[#This Row],[Profession]]="Construction", 1, 0)</f>
        <v>0</v>
      </c>
      <c r="AN185" s="9">
        <f ca="1">IF(Table1[[#This Row],[Profession]]="IT", 1, 0)</f>
        <v>0</v>
      </c>
      <c r="AO185" s="9">
        <f ca="1">IF(Table1[[#This Row],[Profession]]="Agriculture", 1, 0)</f>
        <v>0</v>
      </c>
      <c r="AP185" s="10">
        <f ca="1">IF(Table1[[#This Row],[Profession]]="General Work", 1, 0)</f>
        <v>1</v>
      </c>
      <c r="AS185">
        <f ca="1">Table1[[#This Row],[Value of Cars]]/Table1[[#This Row],[Number of Cars ]]</f>
        <v>23028.649650541327</v>
      </c>
      <c r="AU185" s="8">
        <f ca="1">IF(Table1[[#This Row],[State]]="Karnataka", Table1[[#This Row],[Income]], 0)</f>
        <v>0</v>
      </c>
      <c r="AV185" s="9">
        <f ca="1">IF(Table1[[#This Row],[State]]="Gujarat", Table1[[#This Row],[Income]], 0)</f>
        <v>0</v>
      </c>
      <c r="AW185" s="9">
        <f ca="1">IF(Table1[[#This Row],[State]]="Andhra Pradesh", Table1[[#This Row],[Income]], 0)</f>
        <v>0</v>
      </c>
      <c r="AX185" s="9">
        <f ca="1">IF(Table1[[#This Row],[State]]="Telangana", Table1[[#This Row],[Income]], 0)</f>
        <v>0</v>
      </c>
      <c r="AY185" s="9">
        <f ca="1">IF(Table1[[#This Row],[State]]="Madhya Pradesh", Table1[[#This Row],[Income]], 0)</f>
        <v>0</v>
      </c>
      <c r="AZ185" s="9">
        <f ca="1">IF(Table1[[#This Row],[State]]="Maharashtra", Table1[[#This Row],[Income]], 0)</f>
        <v>0</v>
      </c>
      <c r="BA185" s="9">
        <f ca="1">IF(Table1[[#This Row],[State]]="Punjab", Table1[[#This Row],[Income]], 0)</f>
        <v>0</v>
      </c>
      <c r="BB185" s="9">
        <f ca="1">IF(Table1[[#This Row],[State]]="Kerala", Table1[[#This Row],[Income]], 0)</f>
        <v>0</v>
      </c>
      <c r="BC185" s="9">
        <f ca="1">IF(Table1[[#This Row],[State]]="Tamil Nadu", Table1[[#This Row],[Income]], 0)</f>
        <v>0</v>
      </c>
      <c r="BD185" s="9">
        <f ca="1">IF(Table1[[#This Row],[State]]="Rajasthan", Table1[[#This Row],[Income]], 0)</f>
        <v>0</v>
      </c>
      <c r="BE185" s="9">
        <f ca="1">IF(Table1[[#This Row],[State]]="Uttar Pradesh", Table1[[#This Row],[Income]], 0)</f>
        <v>0</v>
      </c>
      <c r="BF185" s="9">
        <f ca="1">IF(Table1[[#This Row],[State]]="Bihar", Table1[[#This Row],[Income]], 0)</f>
        <v>28039</v>
      </c>
      <c r="BG185" s="9">
        <f ca="1">IF(Table1[[#This Row],[State]]="West Bengal", Table1[[#This Row],[Income]], 0)</f>
        <v>0</v>
      </c>
      <c r="BH185" s="10">
        <f ca="1">IF(Table1[[#This Row],[State]]="Goa", Table1[[#This Row],[Income]], 0)</f>
        <v>0</v>
      </c>
      <c r="BJ185" s="8">
        <f ca="1">IF(Table1[[#This Row],[Profession]]="Health", Table1[[#This Row],[Income]], 0)</f>
        <v>0</v>
      </c>
      <c r="BK185" s="9">
        <f ca="1">IF(Table1[[#This Row],[Profession]]="Construction", Table1[[#This Row],[Income]], 0)</f>
        <v>0</v>
      </c>
      <c r="BL185" s="9">
        <f ca="1">IF(Table1[[#This Row],[Profession]]="Teaching", Table1[[#This Row],[Income]], 0)</f>
        <v>0</v>
      </c>
      <c r="BM185" s="9">
        <f ca="1">IF(Table1[[#This Row],[Profession]]="IT", Table1[[#This Row],[Income]], 0)</f>
        <v>0</v>
      </c>
      <c r="BN185" s="9">
        <f ca="1">IF(Table1[[#This Row],[Profession]]="General Work", Table1[[#This Row],[Income]], 0)</f>
        <v>28039</v>
      </c>
      <c r="BO185" s="10">
        <f ca="1">IF(Table1[[#This Row],[Profession]]="Agriculture", Table1[[#This Row],[Income]], 0)</f>
        <v>0</v>
      </c>
      <c r="BQ185" s="8">
        <f ca="1">IF(Table1[[#This Row],[Value of debts ]]&gt;Table1[[#This Row],[Income]], 1, 0)</f>
        <v>1</v>
      </c>
      <c r="BR185" s="10"/>
      <c r="BT185">
        <f ca="1">IF(Table1[[#This Row],[Net Worth of person]]&gt;$BU$4, Table1[[#This Row],[Age]], 0)</f>
        <v>0</v>
      </c>
    </row>
    <row r="186" spans="1:72" x14ac:dyDescent="0.3">
      <c r="A186">
        <f t="shared" ca="1" si="46"/>
        <v>2</v>
      </c>
      <c r="B186" t="str">
        <f t="shared" ca="1" si="47"/>
        <v>Female</v>
      </c>
      <c r="C186">
        <f t="shared" ca="1" si="48"/>
        <v>40</v>
      </c>
      <c r="D186">
        <f t="shared" ca="1" si="49"/>
        <v>2</v>
      </c>
      <c r="E186" t="str">
        <f t="shared" ca="1" si="50"/>
        <v>Construction</v>
      </c>
      <c r="F186">
        <f t="shared" ca="1" si="51"/>
        <v>2</v>
      </c>
      <c r="G186" t="str">
        <f t="shared" ca="1" si="52"/>
        <v>College</v>
      </c>
      <c r="H186">
        <f t="shared" ca="1" si="53"/>
        <v>0</v>
      </c>
      <c r="I186">
        <f t="shared" ca="1" si="54"/>
        <v>1</v>
      </c>
      <c r="J186">
        <f t="shared" ca="1" si="55"/>
        <v>50237</v>
      </c>
      <c r="K186">
        <f t="shared" ca="1" si="56"/>
        <v>14</v>
      </c>
      <c r="L186" t="str">
        <f t="shared" ca="1" si="57"/>
        <v>Goa</v>
      </c>
      <c r="M186">
        <f t="shared" ca="1" si="58"/>
        <v>150711</v>
      </c>
      <c r="N186">
        <f t="shared" ca="1" si="59"/>
        <v>20061.410095447074</v>
      </c>
      <c r="O186">
        <f t="shared" ca="1" si="60"/>
        <v>15853.918460517349</v>
      </c>
      <c r="P186">
        <f t="shared" ca="1" si="61"/>
        <v>12706</v>
      </c>
      <c r="Q186">
        <f t="shared" ca="1" si="62"/>
        <v>77957.43110445315</v>
      </c>
      <c r="R186">
        <f t="shared" ca="1" si="63"/>
        <v>36531.362426368018</v>
      </c>
      <c r="S186">
        <f t="shared" ca="1" si="64"/>
        <v>203096.28088688536</v>
      </c>
      <c r="T186">
        <f t="shared" ca="1" si="65"/>
        <v>110724.84119990023</v>
      </c>
      <c r="U186">
        <f t="shared" ca="1" si="66"/>
        <v>92371.439686985133</v>
      </c>
      <c r="W186">
        <f t="shared" ca="1" si="67"/>
        <v>1</v>
      </c>
      <c r="AA186" s="1">
        <f ca="1">Table1[[#This Row],[Mortgage left]]/Table1[[#This Row],[Value of House]]</f>
        <v>0.13311178411295177</v>
      </c>
      <c r="AB186">
        <f t="shared" ca="1" si="68"/>
        <v>1</v>
      </c>
      <c r="AE186">
        <f ca="1">IF(Table1[[#This Row],[Gender]]="male", 1, 0)</f>
        <v>0</v>
      </c>
      <c r="AF186">
        <f ca="1">IF(Table1[[#This Row],[Gender]]="female", 1, 0)</f>
        <v>1</v>
      </c>
      <c r="AK186" s="8">
        <f ca="1">IF(Table1[[#This Row],[Profession]]="Teaching", 1, 0)</f>
        <v>0</v>
      </c>
      <c r="AL186" s="9">
        <f ca="1">IF(Table1[[#This Row],[Profession]]="Health", 1, 0)</f>
        <v>0</v>
      </c>
      <c r="AM186" s="9">
        <f ca="1">IF(Table1[[#This Row],[Profession]]="Construction", 1, 0)</f>
        <v>1</v>
      </c>
      <c r="AN186" s="9">
        <f ca="1">IF(Table1[[#This Row],[Profession]]="IT", 1, 0)</f>
        <v>0</v>
      </c>
      <c r="AO186" s="9">
        <f ca="1">IF(Table1[[#This Row],[Profession]]="Agriculture", 1, 0)</f>
        <v>0</v>
      </c>
      <c r="AP186" s="10">
        <f ca="1">IF(Table1[[#This Row],[Profession]]="General Work", 1, 0)</f>
        <v>0</v>
      </c>
      <c r="AS186">
        <f ca="1">Table1[[#This Row],[Value of Cars]]/Table1[[#This Row],[Number of Cars ]]</f>
        <v>15853.918460517349</v>
      </c>
      <c r="AU186" s="8">
        <f ca="1">IF(Table1[[#This Row],[State]]="Karnataka", Table1[[#This Row],[Income]], 0)</f>
        <v>0</v>
      </c>
      <c r="AV186" s="9">
        <f ca="1">IF(Table1[[#This Row],[State]]="Gujarat", Table1[[#This Row],[Income]], 0)</f>
        <v>0</v>
      </c>
      <c r="AW186" s="9">
        <f ca="1">IF(Table1[[#This Row],[State]]="Andhra Pradesh", Table1[[#This Row],[Income]], 0)</f>
        <v>0</v>
      </c>
      <c r="AX186" s="9">
        <f ca="1">IF(Table1[[#This Row],[State]]="Telangana", Table1[[#This Row],[Income]], 0)</f>
        <v>0</v>
      </c>
      <c r="AY186" s="9">
        <f ca="1">IF(Table1[[#This Row],[State]]="Madhya Pradesh", Table1[[#This Row],[Income]], 0)</f>
        <v>0</v>
      </c>
      <c r="AZ186" s="9">
        <f ca="1">IF(Table1[[#This Row],[State]]="Maharashtra", Table1[[#This Row],[Income]], 0)</f>
        <v>0</v>
      </c>
      <c r="BA186" s="9">
        <f ca="1">IF(Table1[[#This Row],[State]]="Punjab", Table1[[#This Row],[Income]], 0)</f>
        <v>0</v>
      </c>
      <c r="BB186" s="9">
        <f ca="1">IF(Table1[[#This Row],[State]]="Kerala", Table1[[#This Row],[Income]], 0)</f>
        <v>0</v>
      </c>
      <c r="BC186" s="9">
        <f ca="1">IF(Table1[[#This Row],[State]]="Tamil Nadu", Table1[[#This Row],[Income]], 0)</f>
        <v>0</v>
      </c>
      <c r="BD186" s="9">
        <f ca="1">IF(Table1[[#This Row],[State]]="Rajasthan", Table1[[#This Row],[Income]], 0)</f>
        <v>0</v>
      </c>
      <c r="BE186" s="9">
        <f ca="1">IF(Table1[[#This Row],[State]]="Uttar Pradesh", Table1[[#This Row],[Income]], 0)</f>
        <v>0</v>
      </c>
      <c r="BF186" s="9">
        <f ca="1">IF(Table1[[#This Row],[State]]="Bihar", Table1[[#This Row],[Income]], 0)</f>
        <v>0</v>
      </c>
      <c r="BG186" s="9">
        <f ca="1">IF(Table1[[#This Row],[State]]="West Bengal", Table1[[#This Row],[Income]], 0)</f>
        <v>0</v>
      </c>
      <c r="BH186" s="10">
        <f ca="1">IF(Table1[[#This Row],[State]]="Goa", Table1[[#This Row],[Income]], 0)</f>
        <v>50237</v>
      </c>
      <c r="BJ186" s="8">
        <f ca="1">IF(Table1[[#This Row],[Profession]]="Health", Table1[[#This Row],[Income]], 0)</f>
        <v>0</v>
      </c>
      <c r="BK186" s="9">
        <f ca="1">IF(Table1[[#This Row],[Profession]]="Construction", Table1[[#This Row],[Income]], 0)</f>
        <v>50237</v>
      </c>
      <c r="BL186" s="9">
        <f ca="1">IF(Table1[[#This Row],[Profession]]="Teaching", Table1[[#This Row],[Income]], 0)</f>
        <v>0</v>
      </c>
      <c r="BM186" s="9">
        <f ca="1">IF(Table1[[#This Row],[Profession]]="IT", Table1[[#This Row],[Income]], 0)</f>
        <v>0</v>
      </c>
      <c r="BN186" s="9">
        <f ca="1">IF(Table1[[#This Row],[Profession]]="General Work", Table1[[#This Row],[Income]], 0)</f>
        <v>0</v>
      </c>
      <c r="BO186" s="10">
        <f ca="1">IF(Table1[[#This Row],[Profession]]="Agriculture", Table1[[#This Row],[Income]], 0)</f>
        <v>0</v>
      </c>
      <c r="BQ186" s="8">
        <f ca="1">IF(Table1[[#This Row],[Value of debts ]]&gt;Table1[[#This Row],[Income]], 1, 0)</f>
        <v>1</v>
      </c>
      <c r="BR186" s="10"/>
      <c r="BT186">
        <f ca="1">IF(Table1[[#This Row],[Net Worth of person]]&gt;$BU$4, Table1[[#This Row],[Age]], 0)</f>
        <v>40</v>
      </c>
    </row>
    <row r="187" spans="1:72" x14ac:dyDescent="0.3">
      <c r="A187">
        <f t="shared" ca="1" si="46"/>
        <v>2</v>
      </c>
      <c r="B187" t="str">
        <f t="shared" ca="1" si="47"/>
        <v>Female</v>
      </c>
      <c r="C187">
        <f t="shared" ca="1" si="48"/>
        <v>27</v>
      </c>
      <c r="D187">
        <f t="shared" ca="1" si="49"/>
        <v>5</v>
      </c>
      <c r="E187" t="str">
        <f t="shared" ca="1" si="50"/>
        <v>General Work</v>
      </c>
      <c r="F187">
        <f t="shared" ca="1" si="51"/>
        <v>3</v>
      </c>
      <c r="G187" t="str">
        <f t="shared" ca="1" si="52"/>
        <v>University</v>
      </c>
      <c r="H187">
        <f t="shared" ca="1" si="53"/>
        <v>1</v>
      </c>
      <c r="I187">
        <f t="shared" ca="1" si="54"/>
        <v>2</v>
      </c>
      <c r="J187">
        <f t="shared" ca="1" si="55"/>
        <v>47575</v>
      </c>
      <c r="K187">
        <f t="shared" ca="1" si="56"/>
        <v>9</v>
      </c>
      <c r="L187" t="str">
        <f t="shared" ca="1" si="57"/>
        <v>Tamil Nadu</v>
      </c>
      <c r="M187">
        <f t="shared" ca="1" si="58"/>
        <v>142725</v>
      </c>
      <c r="N187">
        <f t="shared" ca="1" si="59"/>
        <v>5155.2263227178355</v>
      </c>
      <c r="O187">
        <f t="shared" ca="1" si="60"/>
        <v>29726.343554250143</v>
      </c>
      <c r="P187">
        <f t="shared" ca="1" si="61"/>
        <v>12237</v>
      </c>
      <c r="Q187">
        <f t="shared" ca="1" si="62"/>
        <v>70678.568493027808</v>
      </c>
      <c r="R187">
        <f t="shared" ca="1" si="63"/>
        <v>59462.144688461223</v>
      </c>
      <c r="S187">
        <f t="shared" ca="1" si="64"/>
        <v>231913.48824271135</v>
      </c>
      <c r="T187">
        <f t="shared" ca="1" si="65"/>
        <v>88070.794815745641</v>
      </c>
      <c r="U187">
        <f t="shared" ca="1" si="66"/>
        <v>143842.69342696571</v>
      </c>
      <c r="W187">
        <f t="shared" ca="1" si="67"/>
        <v>1</v>
      </c>
      <c r="AA187" s="1">
        <f ca="1">Table1[[#This Row],[Mortgage left]]/Table1[[#This Row],[Value of House]]</f>
        <v>3.6119995254635384E-2</v>
      </c>
      <c r="AB187">
        <f t="shared" ca="1" si="68"/>
        <v>1</v>
      </c>
      <c r="AE187">
        <f ca="1">IF(Table1[[#This Row],[Gender]]="male", 1, 0)</f>
        <v>0</v>
      </c>
      <c r="AF187">
        <f ca="1">IF(Table1[[#This Row],[Gender]]="female", 1, 0)</f>
        <v>1</v>
      </c>
      <c r="AK187" s="8">
        <f ca="1">IF(Table1[[#This Row],[Profession]]="Teaching", 1, 0)</f>
        <v>0</v>
      </c>
      <c r="AL187" s="9">
        <f ca="1">IF(Table1[[#This Row],[Profession]]="Health", 1, 0)</f>
        <v>0</v>
      </c>
      <c r="AM187" s="9">
        <f ca="1">IF(Table1[[#This Row],[Profession]]="Construction", 1, 0)</f>
        <v>0</v>
      </c>
      <c r="AN187" s="9">
        <f ca="1">IF(Table1[[#This Row],[Profession]]="IT", 1, 0)</f>
        <v>0</v>
      </c>
      <c r="AO187" s="9">
        <f ca="1">IF(Table1[[#This Row],[Profession]]="Agriculture", 1, 0)</f>
        <v>0</v>
      </c>
      <c r="AP187" s="10">
        <f ca="1">IF(Table1[[#This Row],[Profession]]="General Work", 1, 0)</f>
        <v>1</v>
      </c>
      <c r="AS187">
        <f ca="1">Table1[[#This Row],[Value of Cars]]/Table1[[#This Row],[Number of Cars ]]</f>
        <v>14863.171777125071</v>
      </c>
      <c r="AU187" s="8">
        <f ca="1">IF(Table1[[#This Row],[State]]="Karnataka", Table1[[#This Row],[Income]], 0)</f>
        <v>0</v>
      </c>
      <c r="AV187" s="9">
        <f ca="1">IF(Table1[[#This Row],[State]]="Gujarat", Table1[[#This Row],[Income]], 0)</f>
        <v>0</v>
      </c>
      <c r="AW187" s="9">
        <f ca="1">IF(Table1[[#This Row],[State]]="Andhra Pradesh", Table1[[#This Row],[Income]], 0)</f>
        <v>0</v>
      </c>
      <c r="AX187" s="9">
        <f ca="1">IF(Table1[[#This Row],[State]]="Telangana", Table1[[#This Row],[Income]], 0)</f>
        <v>0</v>
      </c>
      <c r="AY187" s="9">
        <f ca="1">IF(Table1[[#This Row],[State]]="Madhya Pradesh", Table1[[#This Row],[Income]], 0)</f>
        <v>0</v>
      </c>
      <c r="AZ187" s="9">
        <f ca="1">IF(Table1[[#This Row],[State]]="Maharashtra", Table1[[#This Row],[Income]], 0)</f>
        <v>0</v>
      </c>
      <c r="BA187" s="9">
        <f ca="1">IF(Table1[[#This Row],[State]]="Punjab", Table1[[#This Row],[Income]], 0)</f>
        <v>0</v>
      </c>
      <c r="BB187" s="9">
        <f ca="1">IF(Table1[[#This Row],[State]]="Kerala", Table1[[#This Row],[Income]], 0)</f>
        <v>0</v>
      </c>
      <c r="BC187" s="9">
        <f ca="1">IF(Table1[[#This Row],[State]]="Tamil Nadu", Table1[[#This Row],[Income]], 0)</f>
        <v>47575</v>
      </c>
      <c r="BD187" s="9">
        <f ca="1">IF(Table1[[#This Row],[State]]="Rajasthan", Table1[[#This Row],[Income]], 0)</f>
        <v>0</v>
      </c>
      <c r="BE187" s="9">
        <f ca="1">IF(Table1[[#This Row],[State]]="Uttar Pradesh", Table1[[#This Row],[Income]], 0)</f>
        <v>0</v>
      </c>
      <c r="BF187" s="9">
        <f ca="1">IF(Table1[[#This Row],[State]]="Bihar", Table1[[#This Row],[Income]], 0)</f>
        <v>0</v>
      </c>
      <c r="BG187" s="9">
        <f ca="1">IF(Table1[[#This Row],[State]]="West Bengal", Table1[[#This Row],[Income]], 0)</f>
        <v>0</v>
      </c>
      <c r="BH187" s="10">
        <f ca="1">IF(Table1[[#This Row],[State]]="Goa", Table1[[#This Row],[Income]], 0)</f>
        <v>0</v>
      </c>
      <c r="BJ187" s="8">
        <f ca="1">IF(Table1[[#This Row],[Profession]]="Health", Table1[[#This Row],[Income]], 0)</f>
        <v>0</v>
      </c>
      <c r="BK187" s="9">
        <f ca="1">IF(Table1[[#This Row],[Profession]]="Construction", Table1[[#This Row],[Income]], 0)</f>
        <v>0</v>
      </c>
      <c r="BL187" s="9">
        <f ca="1">IF(Table1[[#This Row],[Profession]]="Teaching", Table1[[#This Row],[Income]], 0)</f>
        <v>0</v>
      </c>
      <c r="BM187" s="9">
        <f ca="1">IF(Table1[[#This Row],[Profession]]="IT", Table1[[#This Row],[Income]], 0)</f>
        <v>0</v>
      </c>
      <c r="BN187" s="9">
        <f ca="1">IF(Table1[[#This Row],[Profession]]="General Work", Table1[[#This Row],[Income]], 0)</f>
        <v>47575</v>
      </c>
      <c r="BO187" s="10">
        <f ca="1">IF(Table1[[#This Row],[Profession]]="Agriculture", Table1[[#This Row],[Income]], 0)</f>
        <v>0</v>
      </c>
      <c r="BQ187" s="8">
        <f ca="1">IF(Table1[[#This Row],[Value of debts ]]&gt;Table1[[#This Row],[Income]], 1, 0)</f>
        <v>1</v>
      </c>
      <c r="BR187" s="10"/>
      <c r="BT187">
        <f ca="1">IF(Table1[[#This Row],[Net Worth of person]]&gt;$BU$4, Table1[[#This Row],[Age]], 0)</f>
        <v>27</v>
      </c>
    </row>
    <row r="188" spans="1:72" x14ac:dyDescent="0.3">
      <c r="A188">
        <f t="shared" ca="1" si="46"/>
        <v>2</v>
      </c>
      <c r="B188" t="str">
        <f t="shared" ca="1" si="47"/>
        <v>Female</v>
      </c>
      <c r="C188">
        <f t="shared" ca="1" si="48"/>
        <v>28</v>
      </c>
      <c r="D188">
        <f t="shared" ca="1" si="49"/>
        <v>6</v>
      </c>
      <c r="E188" t="str">
        <f t="shared" ca="1" si="50"/>
        <v>Agriculture</v>
      </c>
      <c r="F188">
        <f t="shared" ca="1" si="51"/>
        <v>1</v>
      </c>
      <c r="G188" t="str">
        <f t="shared" ca="1" si="52"/>
        <v>High School</v>
      </c>
      <c r="H188">
        <f t="shared" ca="1" si="53"/>
        <v>2</v>
      </c>
      <c r="I188">
        <f t="shared" ca="1" si="54"/>
        <v>1</v>
      </c>
      <c r="J188">
        <f t="shared" ca="1" si="55"/>
        <v>31258</v>
      </c>
      <c r="K188">
        <f t="shared" ca="1" si="56"/>
        <v>6</v>
      </c>
      <c r="L188" t="str">
        <f t="shared" ca="1" si="57"/>
        <v>Maharashtra</v>
      </c>
      <c r="M188">
        <f t="shared" ca="1" si="58"/>
        <v>93774</v>
      </c>
      <c r="N188">
        <f t="shared" ca="1" si="59"/>
        <v>5673.3388162143738</v>
      </c>
      <c r="O188">
        <f t="shared" ca="1" si="60"/>
        <v>11555.116073591917</v>
      </c>
      <c r="P188">
        <f t="shared" ca="1" si="61"/>
        <v>4014</v>
      </c>
      <c r="Q188">
        <f t="shared" ca="1" si="62"/>
        <v>21464.147981950457</v>
      </c>
      <c r="R188">
        <f t="shared" ca="1" si="63"/>
        <v>3521.8888920837599</v>
      </c>
      <c r="S188">
        <f t="shared" ca="1" si="64"/>
        <v>108851.00496567567</v>
      </c>
      <c r="T188">
        <f t="shared" ca="1" si="65"/>
        <v>31151.486798164831</v>
      </c>
      <c r="U188">
        <f t="shared" ca="1" si="66"/>
        <v>77699.518167510847</v>
      </c>
      <c r="W188">
        <f t="shared" ca="1" si="67"/>
        <v>1</v>
      </c>
      <c r="AA188" s="1">
        <f ca="1">Table1[[#This Row],[Mortgage left]]/Table1[[#This Row],[Value of House]]</f>
        <v>6.0500126007362105E-2</v>
      </c>
      <c r="AB188">
        <f t="shared" ca="1" si="68"/>
        <v>1</v>
      </c>
      <c r="AE188">
        <f ca="1">IF(Table1[[#This Row],[Gender]]="male", 1, 0)</f>
        <v>0</v>
      </c>
      <c r="AF188">
        <f ca="1">IF(Table1[[#This Row],[Gender]]="female", 1, 0)</f>
        <v>1</v>
      </c>
      <c r="AK188" s="8">
        <f ca="1">IF(Table1[[#This Row],[Profession]]="Teaching", 1, 0)</f>
        <v>0</v>
      </c>
      <c r="AL188" s="9">
        <f ca="1">IF(Table1[[#This Row],[Profession]]="Health", 1, 0)</f>
        <v>0</v>
      </c>
      <c r="AM188" s="9">
        <f ca="1">IF(Table1[[#This Row],[Profession]]="Construction", 1, 0)</f>
        <v>0</v>
      </c>
      <c r="AN188" s="9">
        <f ca="1">IF(Table1[[#This Row],[Profession]]="IT", 1, 0)</f>
        <v>0</v>
      </c>
      <c r="AO188" s="9">
        <f ca="1">IF(Table1[[#This Row],[Profession]]="Agriculture", 1, 0)</f>
        <v>1</v>
      </c>
      <c r="AP188" s="10">
        <f ca="1">IF(Table1[[#This Row],[Profession]]="General Work", 1, 0)</f>
        <v>0</v>
      </c>
      <c r="AS188">
        <f ca="1">Table1[[#This Row],[Value of Cars]]/Table1[[#This Row],[Number of Cars ]]</f>
        <v>11555.116073591917</v>
      </c>
      <c r="AU188" s="8">
        <f ca="1">IF(Table1[[#This Row],[State]]="Karnataka", Table1[[#This Row],[Income]], 0)</f>
        <v>0</v>
      </c>
      <c r="AV188" s="9">
        <f ca="1">IF(Table1[[#This Row],[State]]="Gujarat", Table1[[#This Row],[Income]], 0)</f>
        <v>0</v>
      </c>
      <c r="AW188" s="9">
        <f ca="1">IF(Table1[[#This Row],[State]]="Andhra Pradesh", Table1[[#This Row],[Income]], 0)</f>
        <v>0</v>
      </c>
      <c r="AX188" s="9">
        <f ca="1">IF(Table1[[#This Row],[State]]="Telangana", Table1[[#This Row],[Income]], 0)</f>
        <v>0</v>
      </c>
      <c r="AY188" s="9">
        <f ca="1">IF(Table1[[#This Row],[State]]="Madhya Pradesh", Table1[[#This Row],[Income]], 0)</f>
        <v>0</v>
      </c>
      <c r="AZ188" s="9">
        <f ca="1">IF(Table1[[#This Row],[State]]="Maharashtra", Table1[[#This Row],[Income]], 0)</f>
        <v>31258</v>
      </c>
      <c r="BA188" s="9">
        <f ca="1">IF(Table1[[#This Row],[State]]="Punjab", Table1[[#This Row],[Income]], 0)</f>
        <v>0</v>
      </c>
      <c r="BB188" s="9">
        <f ca="1">IF(Table1[[#This Row],[State]]="Kerala", Table1[[#This Row],[Income]], 0)</f>
        <v>0</v>
      </c>
      <c r="BC188" s="9">
        <f ca="1">IF(Table1[[#This Row],[State]]="Tamil Nadu", Table1[[#This Row],[Income]], 0)</f>
        <v>0</v>
      </c>
      <c r="BD188" s="9">
        <f ca="1">IF(Table1[[#This Row],[State]]="Rajasthan", Table1[[#This Row],[Income]], 0)</f>
        <v>0</v>
      </c>
      <c r="BE188" s="9">
        <f ca="1">IF(Table1[[#This Row],[State]]="Uttar Pradesh", Table1[[#This Row],[Income]], 0)</f>
        <v>0</v>
      </c>
      <c r="BF188" s="9">
        <f ca="1">IF(Table1[[#This Row],[State]]="Bihar", Table1[[#This Row],[Income]], 0)</f>
        <v>0</v>
      </c>
      <c r="BG188" s="9">
        <f ca="1">IF(Table1[[#This Row],[State]]="West Bengal", Table1[[#This Row],[Income]], 0)</f>
        <v>0</v>
      </c>
      <c r="BH188" s="10">
        <f ca="1">IF(Table1[[#This Row],[State]]="Goa", Table1[[#This Row],[Income]], 0)</f>
        <v>0</v>
      </c>
      <c r="BJ188" s="8">
        <f ca="1">IF(Table1[[#This Row],[Profession]]="Health", Table1[[#This Row],[Income]], 0)</f>
        <v>0</v>
      </c>
      <c r="BK188" s="9">
        <f ca="1">IF(Table1[[#This Row],[Profession]]="Construction", Table1[[#This Row],[Income]], 0)</f>
        <v>0</v>
      </c>
      <c r="BL188" s="9">
        <f ca="1">IF(Table1[[#This Row],[Profession]]="Teaching", Table1[[#This Row],[Income]], 0)</f>
        <v>0</v>
      </c>
      <c r="BM188" s="9">
        <f ca="1">IF(Table1[[#This Row],[Profession]]="IT", Table1[[#This Row],[Income]], 0)</f>
        <v>0</v>
      </c>
      <c r="BN188" s="9">
        <f ca="1">IF(Table1[[#This Row],[Profession]]="General Work", Table1[[#This Row],[Income]], 0)</f>
        <v>0</v>
      </c>
      <c r="BO188" s="10">
        <f ca="1">IF(Table1[[#This Row],[Profession]]="Agriculture", Table1[[#This Row],[Income]], 0)</f>
        <v>31258</v>
      </c>
      <c r="BQ188" s="8">
        <f ca="1">IF(Table1[[#This Row],[Value of debts ]]&gt;Table1[[#This Row],[Income]], 1, 0)</f>
        <v>0</v>
      </c>
      <c r="BR188" s="10"/>
      <c r="BT188">
        <f ca="1">IF(Table1[[#This Row],[Net Worth of person]]&gt;$BU$4, Table1[[#This Row],[Age]], 0)</f>
        <v>0</v>
      </c>
    </row>
    <row r="189" spans="1:72" x14ac:dyDescent="0.3">
      <c r="A189">
        <f t="shared" ca="1" si="46"/>
        <v>2</v>
      </c>
      <c r="B189" t="str">
        <f t="shared" ca="1" si="47"/>
        <v>Female</v>
      </c>
      <c r="C189">
        <f t="shared" ca="1" si="48"/>
        <v>44</v>
      </c>
      <c r="D189">
        <f t="shared" ca="1" si="49"/>
        <v>6</v>
      </c>
      <c r="E189" t="str">
        <f t="shared" ca="1" si="50"/>
        <v>Agriculture</v>
      </c>
      <c r="F189">
        <f t="shared" ca="1" si="51"/>
        <v>3</v>
      </c>
      <c r="G189" t="str">
        <f t="shared" ca="1" si="52"/>
        <v>University</v>
      </c>
      <c r="H189">
        <f t="shared" ca="1" si="53"/>
        <v>1</v>
      </c>
      <c r="I189">
        <f t="shared" ca="1" si="54"/>
        <v>2</v>
      </c>
      <c r="J189">
        <f t="shared" ca="1" si="55"/>
        <v>82987</v>
      </c>
      <c r="K189">
        <f t="shared" ca="1" si="56"/>
        <v>1</v>
      </c>
      <c r="L189" t="str">
        <f t="shared" ca="1" si="57"/>
        <v>Karnataka</v>
      </c>
      <c r="M189">
        <f t="shared" ca="1" si="58"/>
        <v>497922</v>
      </c>
      <c r="N189">
        <f t="shared" ca="1" si="59"/>
        <v>13551.998539273103</v>
      </c>
      <c r="O189">
        <f t="shared" ca="1" si="60"/>
        <v>62707.169864656462</v>
      </c>
      <c r="P189">
        <f t="shared" ca="1" si="61"/>
        <v>43693</v>
      </c>
      <c r="Q189">
        <f t="shared" ca="1" si="62"/>
        <v>49220.155834585523</v>
      </c>
      <c r="R189">
        <f t="shared" ca="1" si="63"/>
        <v>116486.80599206316</v>
      </c>
      <c r="S189">
        <f t="shared" ca="1" si="64"/>
        <v>677115.97585671954</v>
      </c>
      <c r="T189">
        <f t="shared" ca="1" si="65"/>
        <v>106465.15437385862</v>
      </c>
      <c r="U189">
        <f t="shared" ca="1" si="66"/>
        <v>570650.82148286095</v>
      </c>
      <c r="W189">
        <f t="shared" ca="1" si="67"/>
        <v>1</v>
      </c>
      <c r="AA189" s="1">
        <f ca="1">Table1[[#This Row],[Mortgage left]]/Table1[[#This Row],[Value of House]]</f>
        <v>2.7217111393497584E-2</v>
      </c>
      <c r="AB189">
        <f t="shared" ca="1" si="68"/>
        <v>1</v>
      </c>
      <c r="AE189">
        <f ca="1">IF(Table1[[#This Row],[Gender]]="male", 1, 0)</f>
        <v>0</v>
      </c>
      <c r="AF189">
        <f ca="1">IF(Table1[[#This Row],[Gender]]="female", 1, 0)</f>
        <v>1</v>
      </c>
      <c r="AK189" s="8">
        <f ca="1">IF(Table1[[#This Row],[Profession]]="Teaching", 1, 0)</f>
        <v>0</v>
      </c>
      <c r="AL189" s="9">
        <f ca="1">IF(Table1[[#This Row],[Profession]]="Health", 1, 0)</f>
        <v>0</v>
      </c>
      <c r="AM189" s="9">
        <f ca="1">IF(Table1[[#This Row],[Profession]]="Construction", 1, 0)</f>
        <v>0</v>
      </c>
      <c r="AN189" s="9">
        <f ca="1">IF(Table1[[#This Row],[Profession]]="IT", 1, 0)</f>
        <v>0</v>
      </c>
      <c r="AO189" s="9">
        <f ca="1">IF(Table1[[#This Row],[Profession]]="Agriculture", 1, 0)</f>
        <v>1</v>
      </c>
      <c r="AP189" s="10">
        <f ca="1">IF(Table1[[#This Row],[Profession]]="General Work", 1, 0)</f>
        <v>0</v>
      </c>
      <c r="AS189">
        <f ca="1">Table1[[#This Row],[Value of Cars]]/Table1[[#This Row],[Number of Cars ]]</f>
        <v>31353.584932328231</v>
      </c>
      <c r="AU189" s="8">
        <f ca="1">IF(Table1[[#This Row],[State]]="Karnataka", Table1[[#This Row],[Income]], 0)</f>
        <v>82987</v>
      </c>
      <c r="AV189" s="9">
        <f ca="1">IF(Table1[[#This Row],[State]]="Gujarat", Table1[[#This Row],[Income]], 0)</f>
        <v>0</v>
      </c>
      <c r="AW189" s="9">
        <f ca="1">IF(Table1[[#This Row],[State]]="Andhra Pradesh", Table1[[#This Row],[Income]], 0)</f>
        <v>0</v>
      </c>
      <c r="AX189" s="9">
        <f ca="1">IF(Table1[[#This Row],[State]]="Telangana", Table1[[#This Row],[Income]], 0)</f>
        <v>0</v>
      </c>
      <c r="AY189" s="9">
        <f ca="1">IF(Table1[[#This Row],[State]]="Madhya Pradesh", Table1[[#This Row],[Income]], 0)</f>
        <v>0</v>
      </c>
      <c r="AZ189" s="9">
        <f ca="1">IF(Table1[[#This Row],[State]]="Maharashtra", Table1[[#This Row],[Income]], 0)</f>
        <v>0</v>
      </c>
      <c r="BA189" s="9">
        <f ca="1">IF(Table1[[#This Row],[State]]="Punjab", Table1[[#This Row],[Income]], 0)</f>
        <v>0</v>
      </c>
      <c r="BB189" s="9">
        <f ca="1">IF(Table1[[#This Row],[State]]="Kerala", Table1[[#This Row],[Income]], 0)</f>
        <v>0</v>
      </c>
      <c r="BC189" s="9">
        <f ca="1">IF(Table1[[#This Row],[State]]="Tamil Nadu", Table1[[#This Row],[Income]], 0)</f>
        <v>0</v>
      </c>
      <c r="BD189" s="9">
        <f ca="1">IF(Table1[[#This Row],[State]]="Rajasthan", Table1[[#This Row],[Income]], 0)</f>
        <v>0</v>
      </c>
      <c r="BE189" s="9">
        <f ca="1">IF(Table1[[#This Row],[State]]="Uttar Pradesh", Table1[[#This Row],[Income]], 0)</f>
        <v>0</v>
      </c>
      <c r="BF189" s="9">
        <f ca="1">IF(Table1[[#This Row],[State]]="Bihar", Table1[[#This Row],[Income]], 0)</f>
        <v>0</v>
      </c>
      <c r="BG189" s="9">
        <f ca="1">IF(Table1[[#This Row],[State]]="West Bengal", Table1[[#This Row],[Income]], 0)</f>
        <v>0</v>
      </c>
      <c r="BH189" s="10">
        <f ca="1">IF(Table1[[#This Row],[State]]="Goa", Table1[[#This Row],[Income]], 0)</f>
        <v>0</v>
      </c>
      <c r="BJ189" s="8">
        <f ca="1">IF(Table1[[#This Row],[Profession]]="Health", Table1[[#This Row],[Income]], 0)</f>
        <v>0</v>
      </c>
      <c r="BK189" s="9">
        <f ca="1">IF(Table1[[#This Row],[Profession]]="Construction", Table1[[#This Row],[Income]], 0)</f>
        <v>0</v>
      </c>
      <c r="BL189" s="9">
        <f ca="1">IF(Table1[[#This Row],[Profession]]="Teaching", Table1[[#This Row],[Income]], 0)</f>
        <v>0</v>
      </c>
      <c r="BM189" s="9">
        <f ca="1">IF(Table1[[#This Row],[Profession]]="IT", Table1[[#This Row],[Income]], 0)</f>
        <v>0</v>
      </c>
      <c r="BN189" s="9">
        <f ca="1">IF(Table1[[#This Row],[Profession]]="General Work", Table1[[#This Row],[Income]], 0)</f>
        <v>0</v>
      </c>
      <c r="BO189" s="10">
        <f ca="1">IF(Table1[[#This Row],[Profession]]="Agriculture", Table1[[#This Row],[Income]], 0)</f>
        <v>82987</v>
      </c>
      <c r="BQ189" s="8">
        <f ca="1">IF(Table1[[#This Row],[Value of debts ]]&gt;Table1[[#This Row],[Income]], 1, 0)</f>
        <v>1</v>
      </c>
      <c r="BR189" s="10"/>
      <c r="BT189">
        <f ca="1">IF(Table1[[#This Row],[Net Worth of person]]&gt;$BU$4, Table1[[#This Row],[Age]], 0)</f>
        <v>44</v>
      </c>
    </row>
    <row r="190" spans="1:72" x14ac:dyDescent="0.3">
      <c r="A190">
        <f t="shared" ca="1" si="46"/>
        <v>1</v>
      </c>
      <c r="B190" t="str">
        <f t="shared" ca="1" si="47"/>
        <v>Male</v>
      </c>
      <c r="C190">
        <f t="shared" ca="1" si="48"/>
        <v>26</v>
      </c>
      <c r="D190">
        <f t="shared" ca="1" si="49"/>
        <v>6</v>
      </c>
      <c r="E190" t="str">
        <f t="shared" ca="1" si="50"/>
        <v>Agriculture</v>
      </c>
      <c r="F190">
        <f t="shared" ca="1" si="51"/>
        <v>1</v>
      </c>
      <c r="G190" t="str">
        <f t="shared" ca="1" si="52"/>
        <v>High School</v>
      </c>
      <c r="H190">
        <f t="shared" ca="1" si="53"/>
        <v>0</v>
      </c>
      <c r="I190">
        <f t="shared" ca="1" si="54"/>
        <v>1</v>
      </c>
      <c r="J190">
        <f t="shared" ca="1" si="55"/>
        <v>35761</v>
      </c>
      <c r="K190">
        <f t="shared" ca="1" si="56"/>
        <v>7</v>
      </c>
      <c r="L190" t="str">
        <f t="shared" ca="1" si="57"/>
        <v>Punjab</v>
      </c>
      <c r="M190">
        <f t="shared" ca="1" si="58"/>
        <v>178805</v>
      </c>
      <c r="N190">
        <f t="shared" ca="1" si="59"/>
        <v>163054.31667206949</v>
      </c>
      <c r="O190">
        <f t="shared" ca="1" si="60"/>
        <v>7524.5378523204563</v>
      </c>
      <c r="P190">
        <f t="shared" ca="1" si="61"/>
        <v>6007</v>
      </c>
      <c r="Q190">
        <f t="shared" ca="1" si="62"/>
        <v>55817.762880222122</v>
      </c>
      <c r="R190">
        <f t="shared" ca="1" si="63"/>
        <v>23022.447169613457</v>
      </c>
      <c r="S190">
        <f t="shared" ca="1" si="64"/>
        <v>209351.98502193391</v>
      </c>
      <c r="T190">
        <f t="shared" ca="1" si="65"/>
        <v>224879.0795522916</v>
      </c>
      <c r="U190">
        <f t="shared" ca="1" si="66"/>
        <v>-15527.094530357688</v>
      </c>
      <c r="W190">
        <f t="shared" ca="1" si="67"/>
        <v>1</v>
      </c>
      <c r="AA190" s="1">
        <f ca="1">Table1[[#This Row],[Mortgage left]]/Table1[[#This Row],[Value of House]]</f>
        <v>0.91191139326120352</v>
      </c>
      <c r="AB190">
        <f t="shared" ca="1" si="68"/>
        <v>0</v>
      </c>
      <c r="AE190">
        <f ca="1">IF(Table1[[#This Row],[Gender]]="male", 1, 0)</f>
        <v>1</v>
      </c>
      <c r="AF190">
        <f ca="1">IF(Table1[[#This Row],[Gender]]="female", 1, 0)</f>
        <v>0</v>
      </c>
      <c r="AK190" s="8">
        <f ca="1">IF(Table1[[#This Row],[Profession]]="Teaching", 1, 0)</f>
        <v>0</v>
      </c>
      <c r="AL190" s="9">
        <f ca="1">IF(Table1[[#This Row],[Profession]]="Health", 1, 0)</f>
        <v>0</v>
      </c>
      <c r="AM190" s="9">
        <f ca="1">IF(Table1[[#This Row],[Profession]]="Construction", 1, 0)</f>
        <v>0</v>
      </c>
      <c r="AN190" s="9">
        <f ca="1">IF(Table1[[#This Row],[Profession]]="IT", 1, 0)</f>
        <v>0</v>
      </c>
      <c r="AO190" s="9">
        <f ca="1">IF(Table1[[#This Row],[Profession]]="Agriculture", 1, 0)</f>
        <v>1</v>
      </c>
      <c r="AP190" s="10">
        <f ca="1">IF(Table1[[#This Row],[Profession]]="General Work", 1, 0)</f>
        <v>0</v>
      </c>
      <c r="AS190">
        <f ca="1">Table1[[#This Row],[Value of Cars]]/Table1[[#This Row],[Number of Cars ]]</f>
        <v>7524.5378523204563</v>
      </c>
      <c r="AU190" s="8">
        <f ca="1">IF(Table1[[#This Row],[State]]="Karnataka", Table1[[#This Row],[Income]], 0)</f>
        <v>0</v>
      </c>
      <c r="AV190" s="9">
        <f ca="1">IF(Table1[[#This Row],[State]]="Gujarat", Table1[[#This Row],[Income]], 0)</f>
        <v>0</v>
      </c>
      <c r="AW190" s="9">
        <f ca="1">IF(Table1[[#This Row],[State]]="Andhra Pradesh", Table1[[#This Row],[Income]], 0)</f>
        <v>0</v>
      </c>
      <c r="AX190" s="9">
        <f ca="1">IF(Table1[[#This Row],[State]]="Telangana", Table1[[#This Row],[Income]], 0)</f>
        <v>0</v>
      </c>
      <c r="AY190" s="9">
        <f ca="1">IF(Table1[[#This Row],[State]]="Madhya Pradesh", Table1[[#This Row],[Income]], 0)</f>
        <v>0</v>
      </c>
      <c r="AZ190" s="9">
        <f ca="1">IF(Table1[[#This Row],[State]]="Maharashtra", Table1[[#This Row],[Income]], 0)</f>
        <v>0</v>
      </c>
      <c r="BA190" s="9">
        <f ca="1">IF(Table1[[#This Row],[State]]="Punjab", Table1[[#This Row],[Income]], 0)</f>
        <v>35761</v>
      </c>
      <c r="BB190" s="9">
        <f ca="1">IF(Table1[[#This Row],[State]]="Kerala", Table1[[#This Row],[Income]], 0)</f>
        <v>0</v>
      </c>
      <c r="BC190" s="9">
        <f ca="1">IF(Table1[[#This Row],[State]]="Tamil Nadu", Table1[[#This Row],[Income]], 0)</f>
        <v>0</v>
      </c>
      <c r="BD190" s="9">
        <f ca="1">IF(Table1[[#This Row],[State]]="Rajasthan", Table1[[#This Row],[Income]], 0)</f>
        <v>0</v>
      </c>
      <c r="BE190" s="9">
        <f ca="1">IF(Table1[[#This Row],[State]]="Uttar Pradesh", Table1[[#This Row],[Income]], 0)</f>
        <v>0</v>
      </c>
      <c r="BF190" s="9">
        <f ca="1">IF(Table1[[#This Row],[State]]="Bihar", Table1[[#This Row],[Income]], 0)</f>
        <v>0</v>
      </c>
      <c r="BG190" s="9">
        <f ca="1">IF(Table1[[#This Row],[State]]="West Bengal", Table1[[#This Row],[Income]], 0)</f>
        <v>0</v>
      </c>
      <c r="BH190" s="10">
        <f ca="1">IF(Table1[[#This Row],[State]]="Goa", Table1[[#This Row],[Income]], 0)</f>
        <v>0</v>
      </c>
      <c r="BJ190" s="8">
        <f ca="1">IF(Table1[[#This Row],[Profession]]="Health", Table1[[#This Row],[Income]], 0)</f>
        <v>0</v>
      </c>
      <c r="BK190" s="9">
        <f ca="1">IF(Table1[[#This Row],[Profession]]="Construction", Table1[[#This Row],[Income]], 0)</f>
        <v>0</v>
      </c>
      <c r="BL190" s="9">
        <f ca="1">IF(Table1[[#This Row],[Profession]]="Teaching", Table1[[#This Row],[Income]], 0)</f>
        <v>0</v>
      </c>
      <c r="BM190" s="9">
        <f ca="1">IF(Table1[[#This Row],[Profession]]="IT", Table1[[#This Row],[Income]], 0)</f>
        <v>0</v>
      </c>
      <c r="BN190" s="9">
        <f ca="1">IF(Table1[[#This Row],[Profession]]="General Work", Table1[[#This Row],[Income]], 0)</f>
        <v>0</v>
      </c>
      <c r="BO190" s="10">
        <f ca="1">IF(Table1[[#This Row],[Profession]]="Agriculture", Table1[[#This Row],[Income]], 0)</f>
        <v>35761</v>
      </c>
      <c r="BQ190" s="8">
        <f ca="1">IF(Table1[[#This Row],[Value of debts ]]&gt;Table1[[#This Row],[Income]], 1, 0)</f>
        <v>1</v>
      </c>
      <c r="BR190" s="10"/>
      <c r="BT190">
        <f ca="1">IF(Table1[[#This Row],[Net Worth of person]]&gt;$BU$4, Table1[[#This Row],[Age]], 0)</f>
        <v>0</v>
      </c>
    </row>
    <row r="191" spans="1:72" x14ac:dyDescent="0.3">
      <c r="A191">
        <f t="shared" ca="1" si="46"/>
        <v>2</v>
      </c>
      <c r="B191" t="str">
        <f t="shared" ca="1" si="47"/>
        <v>Female</v>
      </c>
      <c r="C191">
        <f t="shared" ca="1" si="48"/>
        <v>28</v>
      </c>
      <c r="D191">
        <f t="shared" ca="1" si="49"/>
        <v>5</v>
      </c>
      <c r="E191" t="str">
        <f t="shared" ca="1" si="50"/>
        <v>General Work</v>
      </c>
      <c r="F191">
        <f t="shared" ca="1" si="51"/>
        <v>2</v>
      </c>
      <c r="G191" t="str">
        <f t="shared" ca="1" si="52"/>
        <v>College</v>
      </c>
      <c r="H191">
        <f t="shared" ca="1" si="53"/>
        <v>0</v>
      </c>
      <c r="I191">
        <f t="shared" ca="1" si="54"/>
        <v>3</v>
      </c>
      <c r="J191">
        <f t="shared" ca="1" si="55"/>
        <v>44374</v>
      </c>
      <c r="K191">
        <f t="shared" ca="1" si="56"/>
        <v>1</v>
      </c>
      <c r="L191" t="str">
        <f t="shared" ca="1" si="57"/>
        <v>Karnataka</v>
      </c>
      <c r="M191">
        <f t="shared" ca="1" si="58"/>
        <v>177496</v>
      </c>
      <c r="N191">
        <f t="shared" ca="1" si="59"/>
        <v>114535.80252199266</v>
      </c>
      <c r="O191">
        <f t="shared" ca="1" si="60"/>
        <v>117789.01834518589</v>
      </c>
      <c r="P191">
        <f t="shared" ca="1" si="61"/>
        <v>117151</v>
      </c>
      <c r="Q191">
        <f t="shared" ca="1" si="62"/>
        <v>79027.029437428981</v>
      </c>
      <c r="R191">
        <f t="shared" ca="1" si="63"/>
        <v>4857.4670144615166</v>
      </c>
      <c r="S191">
        <f t="shared" ca="1" si="64"/>
        <v>300142.48535964743</v>
      </c>
      <c r="T191">
        <f t="shared" ca="1" si="65"/>
        <v>310713.83195942163</v>
      </c>
      <c r="U191">
        <f t="shared" ca="1" si="66"/>
        <v>-10571.346599774202</v>
      </c>
      <c r="W191">
        <f t="shared" ca="1" si="67"/>
        <v>1</v>
      </c>
      <c r="AA191" s="1">
        <f ca="1">Table1[[#This Row],[Mortgage left]]/Table1[[#This Row],[Value of House]]</f>
        <v>0.6452866685558698</v>
      </c>
      <c r="AB191">
        <f t="shared" ca="1" si="68"/>
        <v>0</v>
      </c>
      <c r="AE191">
        <f ca="1">IF(Table1[[#This Row],[Gender]]="male", 1, 0)</f>
        <v>0</v>
      </c>
      <c r="AF191">
        <f ca="1">IF(Table1[[#This Row],[Gender]]="female", 1, 0)</f>
        <v>1</v>
      </c>
      <c r="AK191" s="8">
        <f ca="1">IF(Table1[[#This Row],[Profession]]="Teaching", 1, 0)</f>
        <v>0</v>
      </c>
      <c r="AL191" s="9">
        <f ca="1">IF(Table1[[#This Row],[Profession]]="Health", 1, 0)</f>
        <v>0</v>
      </c>
      <c r="AM191" s="9">
        <f ca="1">IF(Table1[[#This Row],[Profession]]="Construction", 1, 0)</f>
        <v>0</v>
      </c>
      <c r="AN191" s="9">
        <f ca="1">IF(Table1[[#This Row],[Profession]]="IT", 1, 0)</f>
        <v>0</v>
      </c>
      <c r="AO191" s="9">
        <f ca="1">IF(Table1[[#This Row],[Profession]]="Agriculture", 1, 0)</f>
        <v>0</v>
      </c>
      <c r="AP191" s="10">
        <f ca="1">IF(Table1[[#This Row],[Profession]]="General Work", 1, 0)</f>
        <v>1</v>
      </c>
      <c r="AS191">
        <f ca="1">Table1[[#This Row],[Value of Cars]]/Table1[[#This Row],[Number of Cars ]]</f>
        <v>39263.006115061966</v>
      </c>
      <c r="AU191" s="8">
        <f ca="1">IF(Table1[[#This Row],[State]]="Karnataka", Table1[[#This Row],[Income]], 0)</f>
        <v>44374</v>
      </c>
      <c r="AV191" s="9">
        <f ca="1">IF(Table1[[#This Row],[State]]="Gujarat", Table1[[#This Row],[Income]], 0)</f>
        <v>0</v>
      </c>
      <c r="AW191" s="9">
        <f ca="1">IF(Table1[[#This Row],[State]]="Andhra Pradesh", Table1[[#This Row],[Income]], 0)</f>
        <v>0</v>
      </c>
      <c r="AX191" s="9">
        <f ca="1">IF(Table1[[#This Row],[State]]="Telangana", Table1[[#This Row],[Income]], 0)</f>
        <v>0</v>
      </c>
      <c r="AY191" s="9">
        <f ca="1">IF(Table1[[#This Row],[State]]="Madhya Pradesh", Table1[[#This Row],[Income]], 0)</f>
        <v>0</v>
      </c>
      <c r="AZ191" s="9">
        <f ca="1">IF(Table1[[#This Row],[State]]="Maharashtra", Table1[[#This Row],[Income]], 0)</f>
        <v>0</v>
      </c>
      <c r="BA191" s="9">
        <f ca="1">IF(Table1[[#This Row],[State]]="Punjab", Table1[[#This Row],[Income]], 0)</f>
        <v>0</v>
      </c>
      <c r="BB191" s="9">
        <f ca="1">IF(Table1[[#This Row],[State]]="Kerala", Table1[[#This Row],[Income]], 0)</f>
        <v>0</v>
      </c>
      <c r="BC191" s="9">
        <f ca="1">IF(Table1[[#This Row],[State]]="Tamil Nadu", Table1[[#This Row],[Income]], 0)</f>
        <v>0</v>
      </c>
      <c r="BD191" s="9">
        <f ca="1">IF(Table1[[#This Row],[State]]="Rajasthan", Table1[[#This Row],[Income]], 0)</f>
        <v>0</v>
      </c>
      <c r="BE191" s="9">
        <f ca="1">IF(Table1[[#This Row],[State]]="Uttar Pradesh", Table1[[#This Row],[Income]], 0)</f>
        <v>0</v>
      </c>
      <c r="BF191" s="9">
        <f ca="1">IF(Table1[[#This Row],[State]]="Bihar", Table1[[#This Row],[Income]], 0)</f>
        <v>0</v>
      </c>
      <c r="BG191" s="9">
        <f ca="1">IF(Table1[[#This Row],[State]]="West Bengal", Table1[[#This Row],[Income]], 0)</f>
        <v>0</v>
      </c>
      <c r="BH191" s="10">
        <f ca="1">IF(Table1[[#This Row],[State]]="Goa", Table1[[#This Row],[Income]], 0)</f>
        <v>0</v>
      </c>
      <c r="BJ191" s="8">
        <f ca="1">IF(Table1[[#This Row],[Profession]]="Health", Table1[[#This Row],[Income]], 0)</f>
        <v>0</v>
      </c>
      <c r="BK191" s="9">
        <f ca="1">IF(Table1[[#This Row],[Profession]]="Construction", Table1[[#This Row],[Income]], 0)</f>
        <v>0</v>
      </c>
      <c r="BL191" s="9">
        <f ca="1">IF(Table1[[#This Row],[Profession]]="Teaching", Table1[[#This Row],[Income]], 0)</f>
        <v>0</v>
      </c>
      <c r="BM191" s="9">
        <f ca="1">IF(Table1[[#This Row],[Profession]]="IT", Table1[[#This Row],[Income]], 0)</f>
        <v>0</v>
      </c>
      <c r="BN191" s="9">
        <f ca="1">IF(Table1[[#This Row],[Profession]]="General Work", Table1[[#This Row],[Income]], 0)</f>
        <v>44374</v>
      </c>
      <c r="BO191" s="10">
        <f ca="1">IF(Table1[[#This Row],[Profession]]="Agriculture", Table1[[#This Row],[Income]], 0)</f>
        <v>0</v>
      </c>
      <c r="BQ191" s="8">
        <f ca="1">IF(Table1[[#This Row],[Value of debts ]]&gt;Table1[[#This Row],[Income]], 1, 0)</f>
        <v>1</v>
      </c>
      <c r="BR191" s="10"/>
      <c r="BT191">
        <f ca="1">IF(Table1[[#This Row],[Net Worth of person]]&gt;$BU$4, Table1[[#This Row],[Age]], 0)</f>
        <v>0</v>
      </c>
    </row>
    <row r="192" spans="1:72" x14ac:dyDescent="0.3">
      <c r="A192">
        <f t="shared" ca="1" si="46"/>
        <v>1</v>
      </c>
      <c r="B192" t="str">
        <f t="shared" ca="1" si="47"/>
        <v>Male</v>
      </c>
      <c r="C192">
        <f t="shared" ca="1" si="48"/>
        <v>29</v>
      </c>
      <c r="D192">
        <f t="shared" ca="1" si="49"/>
        <v>4</v>
      </c>
      <c r="E192" t="str">
        <f t="shared" ca="1" si="50"/>
        <v>IT</v>
      </c>
      <c r="F192">
        <f t="shared" ca="1" si="51"/>
        <v>5</v>
      </c>
      <c r="G192" t="str">
        <f t="shared" ca="1" si="52"/>
        <v>Other</v>
      </c>
      <c r="H192">
        <f t="shared" ca="1" si="53"/>
        <v>3</v>
      </c>
      <c r="I192">
        <f t="shared" ca="1" si="54"/>
        <v>3</v>
      </c>
      <c r="J192">
        <f t="shared" ca="1" si="55"/>
        <v>30834</v>
      </c>
      <c r="K192">
        <f t="shared" ca="1" si="56"/>
        <v>13</v>
      </c>
      <c r="L192" t="str">
        <f t="shared" ca="1" si="57"/>
        <v>West Bengal</v>
      </c>
      <c r="M192">
        <f t="shared" ca="1" si="58"/>
        <v>185004</v>
      </c>
      <c r="N192">
        <f t="shared" ca="1" si="59"/>
        <v>45990.054098134759</v>
      </c>
      <c r="O192">
        <f t="shared" ca="1" si="60"/>
        <v>11808.829722588232</v>
      </c>
      <c r="P192">
        <f t="shared" ca="1" si="61"/>
        <v>2946</v>
      </c>
      <c r="Q192">
        <f t="shared" ca="1" si="62"/>
        <v>31505.883860283102</v>
      </c>
      <c r="R192">
        <f t="shared" ca="1" si="63"/>
        <v>712.12583850510953</v>
      </c>
      <c r="S192">
        <f t="shared" ca="1" si="64"/>
        <v>197524.95556109335</v>
      </c>
      <c r="T192">
        <f t="shared" ca="1" si="65"/>
        <v>80441.937958417868</v>
      </c>
      <c r="U192">
        <f t="shared" ca="1" si="66"/>
        <v>117083.01760267548</v>
      </c>
      <c r="W192">
        <f t="shared" ca="1" si="67"/>
        <v>1</v>
      </c>
      <c r="AA192" s="1">
        <f ca="1">Table1[[#This Row],[Mortgage left]]/Table1[[#This Row],[Value of House]]</f>
        <v>0.24858951210857472</v>
      </c>
      <c r="AB192">
        <f t="shared" ca="1" si="68"/>
        <v>1</v>
      </c>
      <c r="AE192">
        <f ca="1">IF(Table1[[#This Row],[Gender]]="male", 1, 0)</f>
        <v>1</v>
      </c>
      <c r="AF192">
        <f ca="1">IF(Table1[[#This Row],[Gender]]="female", 1, 0)</f>
        <v>0</v>
      </c>
      <c r="AK192" s="8">
        <f ca="1">IF(Table1[[#This Row],[Profession]]="Teaching", 1, 0)</f>
        <v>0</v>
      </c>
      <c r="AL192" s="9">
        <f ca="1">IF(Table1[[#This Row],[Profession]]="Health", 1, 0)</f>
        <v>0</v>
      </c>
      <c r="AM192" s="9">
        <f ca="1">IF(Table1[[#This Row],[Profession]]="Construction", 1, 0)</f>
        <v>0</v>
      </c>
      <c r="AN192" s="9">
        <f ca="1">IF(Table1[[#This Row],[Profession]]="IT", 1, 0)</f>
        <v>1</v>
      </c>
      <c r="AO192" s="9">
        <f ca="1">IF(Table1[[#This Row],[Profession]]="Agriculture", 1, 0)</f>
        <v>0</v>
      </c>
      <c r="AP192" s="10">
        <f ca="1">IF(Table1[[#This Row],[Profession]]="General Work", 1, 0)</f>
        <v>0</v>
      </c>
      <c r="AS192">
        <f ca="1">Table1[[#This Row],[Value of Cars]]/Table1[[#This Row],[Number of Cars ]]</f>
        <v>3936.2765741960775</v>
      </c>
      <c r="AU192" s="8">
        <f ca="1">IF(Table1[[#This Row],[State]]="Karnataka", Table1[[#This Row],[Income]], 0)</f>
        <v>0</v>
      </c>
      <c r="AV192" s="9">
        <f ca="1">IF(Table1[[#This Row],[State]]="Gujarat", Table1[[#This Row],[Income]], 0)</f>
        <v>0</v>
      </c>
      <c r="AW192" s="9">
        <f ca="1">IF(Table1[[#This Row],[State]]="Andhra Pradesh", Table1[[#This Row],[Income]], 0)</f>
        <v>0</v>
      </c>
      <c r="AX192" s="9">
        <f ca="1">IF(Table1[[#This Row],[State]]="Telangana", Table1[[#This Row],[Income]], 0)</f>
        <v>0</v>
      </c>
      <c r="AY192" s="9">
        <f ca="1">IF(Table1[[#This Row],[State]]="Madhya Pradesh", Table1[[#This Row],[Income]], 0)</f>
        <v>0</v>
      </c>
      <c r="AZ192" s="9">
        <f ca="1">IF(Table1[[#This Row],[State]]="Maharashtra", Table1[[#This Row],[Income]], 0)</f>
        <v>0</v>
      </c>
      <c r="BA192" s="9">
        <f ca="1">IF(Table1[[#This Row],[State]]="Punjab", Table1[[#This Row],[Income]], 0)</f>
        <v>0</v>
      </c>
      <c r="BB192" s="9">
        <f ca="1">IF(Table1[[#This Row],[State]]="Kerala", Table1[[#This Row],[Income]], 0)</f>
        <v>0</v>
      </c>
      <c r="BC192" s="9">
        <f ca="1">IF(Table1[[#This Row],[State]]="Tamil Nadu", Table1[[#This Row],[Income]], 0)</f>
        <v>0</v>
      </c>
      <c r="BD192" s="9">
        <f ca="1">IF(Table1[[#This Row],[State]]="Rajasthan", Table1[[#This Row],[Income]], 0)</f>
        <v>0</v>
      </c>
      <c r="BE192" s="9">
        <f ca="1">IF(Table1[[#This Row],[State]]="Uttar Pradesh", Table1[[#This Row],[Income]], 0)</f>
        <v>0</v>
      </c>
      <c r="BF192" s="9">
        <f ca="1">IF(Table1[[#This Row],[State]]="Bihar", Table1[[#This Row],[Income]], 0)</f>
        <v>0</v>
      </c>
      <c r="BG192" s="9">
        <f ca="1">IF(Table1[[#This Row],[State]]="West Bengal", Table1[[#This Row],[Income]], 0)</f>
        <v>30834</v>
      </c>
      <c r="BH192" s="10">
        <f ca="1">IF(Table1[[#This Row],[State]]="Goa", Table1[[#This Row],[Income]], 0)</f>
        <v>0</v>
      </c>
      <c r="BJ192" s="8">
        <f ca="1">IF(Table1[[#This Row],[Profession]]="Health", Table1[[#This Row],[Income]], 0)</f>
        <v>0</v>
      </c>
      <c r="BK192" s="9">
        <f ca="1">IF(Table1[[#This Row],[Profession]]="Construction", Table1[[#This Row],[Income]], 0)</f>
        <v>0</v>
      </c>
      <c r="BL192" s="9">
        <f ca="1">IF(Table1[[#This Row],[Profession]]="Teaching", Table1[[#This Row],[Income]], 0)</f>
        <v>0</v>
      </c>
      <c r="BM192" s="9">
        <f ca="1">IF(Table1[[#This Row],[Profession]]="IT", Table1[[#This Row],[Income]], 0)</f>
        <v>30834</v>
      </c>
      <c r="BN192" s="9">
        <f ca="1">IF(Table1[[#This Row],[Profession]]="General Work", Table1[[#This Row],[Income]], 0)</f>
        <v>0</v>
      </c>
      <c r="BO192" s="10">
        <f ca="1">IF(Table1[[#This Row],[Profession]]="Agriculture", Table1[[#This Row],[Income]], 0)</f>
        <v>0</v>
      </c>
      <c r="BQ192" s="8">
        <f ca="1">IF(Table1[[#This Row],[Value of debts ]]&gt;Table1[[#This Row],[Income]], 1, 0)</f>
        <v>1</v>
      </c>
      <c r="BR192" s="10"/>
      <c r="BT192">
        <f ca="1">IF(Table1[[#This Row],[Net Worth of person]]&gt;$BU$4, Table1[[#This Row],[Age]], 0)</f>
        <v>29</v>
      </c>
    </row>
    <row r="193" spans="1:72" x14ac:dyDescent="0.3">
      <c r="A193">
        <f t="shared" ca="1" si="46"/>
        <v>2</v>
      </c>
      <c r="B193" t="str">
        <f t="shared" ca="1" si="47"/>
        <v>Female</v>
      </c>
      <c r="C193">
        <f t="shared" ca="1" si="48"/>
        <v>38</v>
      </c>
      <c r="D193">
        <f t="shared" ca="1" si="49"/>
        <v>4</v>
      </c>
      <c r="E193" t="str">
        <f t="shared" ca="1" si="50"/>
        <v>IT</v>
      </c>
      <c r="F193">
        <f t="shared" ca="1" si="51"/>
        <v>4</v>
      </c>
      <c r="G193" t="str">
        <f t="shared" ca="1" si="52"/>
        <v>Technical</v>
      </c>
      <c r="H193">
        <f t="shared" ca="1" si="53"/>
        <v>2</v>
      </c>
      <c r="I193">
        <f t="shared" ca="1" si="54"/>
        <v>3</v>
      </c>
      <c r="J193">
        <f t="shared" ca="1" si="55"/>
        <v>63918</v>
      </c>
      <c r="K193">
        <f t="shared" ca="1" si="56"/>
        <v>8</v>
      </c>
      <c r="L193" t="str">
        <f t="shared" ca="1" si="57"/>
        <v>Kerala</v>
      </c>
      <c r="M193">
        <f t="shared" ca="1" si="58"/>
        <v>191754</v>
      </c>
      <c r="N193">
        <f t="shared" ca="1" si="59"/>
        <v>51222.728252825815</v>
      </c>
      <c r="O193">
        <f t="shared" ca="1" si="60"/>
        <v>159575.21804770344</v>
      </c>
      <c r="P193">
        <f t="shared" ca="1" si="61"/>
        <v>46102</v>
      </c>
      <c r="Q193">
        <f t="shared" ca="1" si="62"/>
        <v>16581.540749570497</v>
      </c>
      <c r="R193">
        <f t="shared" ca="1" si="63"/>
        <v>4780.837811836227</v>
      </c>
      <c r="S193">
        <f t="shared" ca="1" si="64"/>
        <v>356110.05585953966</v>
      </c>
      <c r="T193">
        <f t="shared" ca="1" si="65"/>
        <v>113906.26900239632</v>
      </c>
      <c r="U193">
        <f t="shared" ca="1" si="66"/>
        <v>242203.78685714334</v>
      </c>
      <c r="W193">
        <f t="shared" ca="1" si="67"/>
        <v>1</v>
      </c>
      <c r="AA193" s="1">
        <f ca="1">Table1[[#This Row],[Mortgage left]]/Table1[[#This Row],[Value of House]]</f>
        <v>0.26712729983638317</v>
      </c>
      <c r="AB193">
        <f t="shared" ca="1" si="68"/>
        <v>1</v>
      </c>
      <c r="AE193">
        <f ca="1">IF(Table1[[#This Row],[Gender]]="male", 1, 0)</f>
        <v>0</v>
      </c>
      <c r="AF193">
        <f ca="1">IF(Table1[[#This Row],[Gender]]="female", 1, 0)</f>
        <v>1</v>
      </c>
      <c r="AK193" s="8">
        <f ca="1">IF(Table1[[#This Row],[Profession]]="Teaching", 1, 0)</f>
        <v>0</v>
      </c>
      <c r="AL193" s="9">
        <f ca="1">IF(Table1[[#This Row],[Profession]]="Health", 1, 0)</f>
        <v>0</v>
      </c>
      <c r="AM193" s="9">
        <f ca="1">IF(Table1[[#This Row],[Profession]]="Construction", 1, 0)</f>
        <v>0</v>
      </c>
      <c r="AN193" s="9">
        <f ca="1">IF(Table1[[#This Row],[Profession]]="IT", 1, 0)</f>
        <v>1</v>
      </c>
      <c r="AO193" s="9">
        <f ca="1">IF(Table1[[#This Row],[Profession]]="Agriculture", 1, 0)</f>
        <v>0</v>
      </c>
      <c r="AP193" s="10">
        <f ca="1">IF(Table1[[#This Row],[Profession]]="General Work", 1, 0)</f>
        <v>0</v>
      </c>
      <c r="AS193">
        <f ca="1">Table1[[#This Row],[Value of Cars]]/Table1[[#This Row],[Number of Cars ]]</f>
        <v>53191.739349234478</v>
      </c>
      <c r="AU193" s="8">
        <f ca="1">IF(Table1[[#This Row],[State]]="Karnataka", Table1[[#This Row],[Income]], 0)</f>
        <v>0</v>
      </c>
      <c r="AV193" s="9">
        <f ca="1">IF(Table1[[#This Row],[State]]="Gujarat", Table1[[#This Row],[Income]], 0)</f>
        <v>0</v>
      </c>
      <c r="AW193" s="9">
        <f ca="1">IF(Table1[[#This Row],[State]]="Andhra Pradesh", Table1[[#This Row],[Income]], 0)</f>
        <v>0</v>
      </c>
      <c r="AX193" s="9">
        <f ca="1">IF(Table1[[#This Row],[State]]="Telangana", Table1[[#This Row],[Income]], 0)</f>
        <v>0</v>
      </c>
      <c r="AY193" s="9">
        <f ca="1">IF(Table1[[#This Row],[State]]="Madhya Pradesh", Table1[[#This Row],[Income]], 0)</f>
        <v>0</v>
      </c>
      <c r="AZ193" s="9">
        <f ca="1">IF(Table1[[#This Row],[State]]="Maharashtra", Table1[[#This Row],[Income]], 0)</f>
        <v>0</v>
      </c>
      <c r="BA193" s="9">
        <f ca="1">IF(Table1[[#This Row],[State]]="Punjab", Table1[[#This Row],[Income]], 0)</f>
        <v>0</v>
      </c>
      <c r="BB193" s="9">
        <f ca="1">IF(Table1[[#This Row],[State]]="Kerala", Table1[[#This Row],[Income]], 0)</f>
        <v>63918</v>
      </c>
      <c r="BC193" s="9">
        <f ca="1">IF(Table1[[#This Row],[State]]="Tamil Nadu", Table1[[#This Row],[Income]], 0)</f>
        <v>0</v>
      </c>
      <c r="BD193" s="9">
        <f ca="1">IF(Table1[[#This Row],[State]]="Rajasthan", Table1[[#This Row],[Income]], 0)</f>
        <v>0</v>
      </c>
      <c r="BE193" s="9">
        <f ca="1">IF(Table1[[#This Row],[State]]="Uttar Pradesh", Table1[[#This Row],[Income]], 0)</f>
        <v>0</v>
      </c>
      <c r="BF193" s="9">
        <f ca="1">IF(Table1[[#This Row],[State]]="Bihar", Table1[[#This Row],[Income]], 0)</f>
        <v>0</v>
      </c>
      <c r="BG193" s="9">
        <f ca="1">IF(Table1[[#This Row],[State]]="West Bengal", Table1[[#This Row],[Income]], 0)</f>
        <v>0</v>
      </c>
      <c r="BH193" s="10">
        <f ca="1">IF(Table1[[#This Row],[State]]="Goa", Table1[[#This Row],[Income]], 0)</f>
        <v>0</v>
      </c>
      <c r="BJ193" s="8">
        <f ca="1">IF(Table1[[#This Row],[Profession]]="Health", Table1[[#This Row],[Income]], 0)</f>
        <v>0</v>
      </c>
      <c r="BK193" s="9">
        <f ca="1">IF(Table1[[#This Row],[Profession]]="Construction", Table1[[#This Row],[Income]], 0)</f>
        <v>0</v>
      </c>
      <c r="BL193" s="9">
        <f ca="1">IF(Table1[[#This Row],[Profession]]="Teaching", Table1[[#This Row],[Income]], 0)</f>
        <v>0</v>
      </c>
      <c r="BM193" s="9">
        <f ca="1">IF(Table1[[#This Row],[Profession]]="IT", Table1[[#This Row],[Income]], 0)</f>
        <v>63918</v>
      </c>
      <c r="BN193" s="9">
        <f ca="1">IF(Table1[[#This Row],[Profession]]="General Work", Table1[[#This Row],[Income]], 0)</f>
        <v>0</v>
      </c>
      <c r="BO193" s="10">
        <f ca="1">IF(Table1[[#This Row],[Profession]]="Agriculture", Table1[[#This Row],[Income]], 0)</f>
        <v>0</v>
      </c>
      <c r="BQ193" s="8">
        <f ca="1">IF(Table1[[#This Row],[Value of debts ]]&gt;Table1[[#This Row],[Income]], 1, 0)</f>
        <v>1</v>
      </c>
      <c r="BR193" s="10"/>
      <c r="BT193">
        <f ca="1">IF(Table1[[#This Row],[Net Worth of person]]&gt;$BU$4, Table1[[#This Row],[Age]], 0)</f>
        <v>38</v>
      </c>
    </row>
    <row r="194" spans="1:72" x14ac:dyDescent="0.3">
      <c r="A194">
        <f t="shared" ca="1" si="46"/>
        <v>1</v>
      </c>
      <c r="B194" t="str">
        <f t="shared" ca="1" si="47"/>
        <v>Male</v>
      </c>
      <c r="C194">
        <f t="shared" ca="1" si="48"/>
        <v>27</v>
      </c>
      <c r="D194">
        <f t="shared" ca="1" si="49"/>
        <v>5</v>
      </c>
      <c r="E194" t="str">
        <f t="shared" ca="1" si="50"/>
        <v>General Work</v>
      </c>
      <c r="F194">
        <f t="shared" ca="1" si="51"/>
        <v>1</v>
      </c>
      <c r="G194" t="str">
        <f t="shared" ca="1" si="52"/>
        <v>High School</v>
      </c>
      <c r="H194">
        <f t="shared" ca="1" si="53"/>
        <v>0</v>
      </c>
      <c r="I194">
        <f t="shared" ca="1" si="54"/>
        <v>2</v>
      </c>
      <c r="J194">
        <f t="shared" ca="1" si="55"/>
        <v>66205</v>
      </c>
      <c r="K194">
        <f t="shared" ca="1" si="56"/>
        <v>2</v>
      </c>
      <c r="L194" t="str">
        <f t="shared" ca="1" si="57"/>
        <v>Gujarat</v>
      </c>
      <c r="M194">
        <f t="shared" ca="1" si="58"/>
        <v>397230</v>
      </c>
      <c r="N194">
        <f t="shared" ca="1" si="59"/>
        <v>370159.68556128058</v>
      </c>
      <c r="O194">
        <f t="shared" ca="1" si="60"/>
        <v>54464.685670285005</v>
      </c>
      <c r="P194">
        <f t="shared" ca="1" si="61"/>
        <v>43795</v>
      </c>
      <c r="Q194">
        <f t="shared" ca="1" si="62"/>
        <v>69374.68682735179</v>
      </c>
      <c r="R194">
        <f t="shared" ca="1" si="63"/>
        <v>5032.7657970194841</v>
      </c>
      <c r="S194">
        <f t="shared" ca="1" si="64"/>
        <v>456727.45146730449</v>
      </c>
      <c r="T194">
        <f t="shared" ca="1" si="65"/>
        <v>483329.37238863239</v>
      </c>
      <c r="U194">
        <f t="shared" ca="1" si="66"/>
        <v>-26601.920921327895</v>
      </c>
      <c r="W194">
        <f t="shared" ca="1" si="67"/>
        <v>1</v>
      </c>
      <c r="AA194" s="1">
        <f ca="1">Table1[[#This Row],[Mortgage left]]/Table1[[#This Row],[Value of House]]</f>
        <v>0.93185229101850464</v>
      </c>
      <c r="AB194">
        <f t="shared" ca="1" si="68"/>
        <v>0</v>
      </c>
      <c r="AE194">
        <f ca="1">IF(Table1[[#This Row],[Gender]]="male", 1, 0)</f>
        <v>1</v>
      </c>
      <c r="AF194">
        <f ca="1">IF(Table1[[#This Row],[Gender]]="female", 1, 0)</f>
        <v>0</v>
      </c>
      <c r="AK194" s="8">
        <f ca="1">IF(Table1[[#This Row],[Profession]]="Teaching", 1, 0)</f>
        <v>0</v>
      </c>
      <c r="AL194" s="9">
        <f ca="1">IF(Table1[[#This Row],[Profession]]="Health", 1, 0)</f>
        <v>0</v>
      </c>
      <c r="AM194" s="9">
        <f ca="1">IF(Table1[[#This Row],[Profession]]="Construction", 1, 0)</f>
        <v>0</v>
      </c>
      <c r="AN194" s="9">
        <f ca="1">IF(Table1[[#This Row],[Profession]]="IT", 1, 0)</f>
        <v>0</v>
      </c>
      <c r="AO194" s="9">
        <f ca="1">IF(Table1[[#This Row],[Profession]]="Agriculture", 1, 0)</f>
        <v>0</v>
      </c>
      <c r="AP194" s="10">
        <f ca="1">IF(Table1[[#This Row],[Profession]]="General Work", 1, 0)</f>
        <v>1</v>
      </c>
      <c r="AS194">
        <f ca="1">Table1[[#This Row],[Value of Cars]]/Table1[[#This Row],[Number of Cars ]]</f>
        <v>27232.342835142503</v>
      </c>
      <c r="AU194" s="8">
        <f ca="1">IF(Table1[[#This Row],[State]]="Karnataka", Table1[[#This Row],[Income]], 0)</f>
        <v>0</v>
      </c>
      <c r="AV194" s="9">
        <f ca="1">IF(Table1[[#This Row],[State]]="Gujarat", Table1[[#This Row],[Income]], 0)</f>
        <v>66205</v>
      </c>
      <c r="AW194" s="9">
        <f ca="1">IF(Table1[[#This Row],[State]]="Andhra Pradesh", Table1[[#This Row],[Income]], 0)</f>
        <v>0</v>
      </c>
      <c r="AX194" s="9">
        <f ca="1">IF(Table1[[#This Row],[State]]="Telangana", Table1[[#This Row],[Income]], 0)</f>
        <v>0</v>
      </c>
      <c r="AY194" s="9">
        <f ca="1">IF(Table1[[#This Row],[State]]="Madhya Pradesh", Table1[[#This Row],[Income]], 0)</f>
        <v>0</v>
      </c>
      <c r="AZ194" s="9">
        <f ca="1">IF(Table1[[#This Row],[State]]="Maharashtra", Table1[[#This Row],[Income]], 0)</f>
        <v>0</v>
      </c>
      <c r="BA194" s="9">
        <f ca="1">IF(Table1[[#This Row],[State]]="Punjab", Table1[[#This Row],[Income]], 0)</f>
        <v>0</v>
      </c>
      <c r="BB194" s="9">
        <f ca="1">IF(Table1[[#This Row],[State]]="Kerala", Table1[[#This Row],[Income]], 0)</f>
        <v>0</v>
      </c>
      <c r="BC194" s="9">
        <f ca="1">IF(Table1[[#This Row],[State]]="Tamil Nadu", Table1[[#This Row],[Income]], 0)</f>
        <v>0</v>
      </c>
      <c r="BD194" s="9">
        <f ca="1">IF(Table1[[#This Row],[State]]="Rajasthan", Table1[[#This Row],[Income]], 0)</f>
        <v>0</v>
      </c>
      <c r="BE194" s="9">
        <f ca="1">IF(Table1[[#This Row],[State]]="Uttar Pradesh", Table1[[#This Row],[Income]], 0)</f>
        <v>0</v>
      </c>
      <c r="BF194" s="9">
        <f ca="1">IF(Table1[[#This Row],[State]]="Bihar", Table1[[#This Row],[Income]], 0)</f>
        <v>0</v>
      </c>
      <c r="BG194" s="9">
        <f ca="1">IF(Table1[[#This Row],[State]]="West Bengal", Table1[[#This Row],[Income]], 0)</f>
        <v>0</v>
      </c>
      <c r="BH194" s="10">
        <f ca="1">IF(Table1[[#This Row],[State]]="Goa", Table1[[#This Row],[Income]], 0)</f>
        <v>0</v>
      </c>
      <c r="BJ194" s="8">
        <f ca="1">IF(Table1[[#This Row],[Profession]]="Health", Table1[[#This Row],[Income]], 0)</f>
        <v>0</v>
      </c>
      <c r="BK194" s="9">
        <f ca="1">IF(Table1[[#This Row],[Profession]]="Construction", Table1[[#This Row],[Income]], 0)</f>
        <v>0</v>
      </c>
      <c r="BL194" s="9">
        <f ca="1">IF(Table1[[#This Row],[Profession]]="Teaching", Table1[[#This Row],[Income]], 0)</f>
        <v>0</v>
      </c>
      <c r="BM194" s="9">
        <f ca="1">IF(Table1[[#This Row],[Profession]]="IT", Table1[[#This Row],[Income]], 0)</f>
        <v>0</v>
      </c>
      <c r="BN194" s="9">
        <f ca="1">IF(Table1[[#This Row],[Profession]]="General Work", Table1[[#This Row],[Income]], 0)</f>
        <v>66205</v>
      </c>
      <c r="BO194" s="10">
        <f ca="1">IF(Table1[[#This Row],[Profession]]="Agriculture", Table1[[#This Row],[Income]], 0)</f>
        <v>0</v>
      </c>
      <c r="BQ194" s="8">
        <f ca="1">IF(Table1[[#This Row],[Value of debts ]]&gt;Table1[[#This Row],[Income]], 1, 0)</f>
        <v>1</v>
      </c>
      <c r="BR194" s="10"/>
      <c r="BT194">
        <f ca="1">IF(Table1[[#This Row],[Net Worth of person]]&gt;$BU$4, Table1[[#This Row],[Age]], 0)</f>
        <v>0</v>
      </c>
    </row>
    <row r="195" spans="1:72" x14ac:dyDescent="0.3">
      <c r="A195">
        <f t="shared" ca="1" si="46"/>
        <v>1</v>
      </c>
      <c r="B195" t="str">
        <f t="shared" ca="1" si="47"/>
        <v>Male</v>
      </c>
      <c r="C195">
        <f t="shared" ca="1" si="48"/>
        <v>33</v>
      </c>
      <c r="D195">
        <f t="shared" ca="1" si="49"/>
        <v>3</v>
      </c>
      <c r="E195" t="str">
        <f t="shared" ca="1" si="50"/>
        <v>Teaching</v>
      </c>
      <c r="F195">
        <f t="shared" ca="1" si="51"/>
        <v>3</v>
      </c>
      <c r="G195" t="str">
        <f t="shared" ca="1" si="52"/>
        <v>University</v>
      </c>
      <c r="H195">
        <f t="shared" ca="1" si="53"/>
        <v>3</v>
      </c>
      <c r="I195">
        <f t="shared" ca="1" si="54"/>
        <v>2</v>
      </c>
      <c r="J195">
        <f t="shared" ca="1" si="55"/>
        <v>50114</v>
      </c>
      <c r="K195">
        <f t="shared" ca="1" si="56"/>
        <v>7</v>
      </c>
      <c r="L195" t="str">
        <f t="shared" ca="1" si="57"/>
        <v>Punjab</v>
      </c>
      <c r="M195">
        <f t="shared" ca="1" si="58"/>
        <v>300684</v>
      </c>
      <c r="N195">
        <f t="shared" ca="1" si="59"/>
        <v>214637.28274340602</v>
      </c>
      <c r="O195">
        <f t="shared" ca="1" si="60"/>
        <v>53220.99040954432</v>
      </c>
      <c r="P195">
        <f t="shared" ca="1" si="61"/>
        <v>26773</v>
      </c>
      <c r="Q195">
        <f t="shared" ca="1" si="62"/>
        <v>56102.806115569103</v>
      </c>
      <c r="R195">
        <f t="shared" ca="1" si="63"/>
        <v>64196.879449221116</v>
      </c>
      <c r="S195">
        <f t="shared" ca="1" si="64"/>
        <v>418101.86985876545</v>
      </c>
      <c r="T195">
        <f t="shared" ca="1" si="65"/>
        <v>297513.0888589751</v>
      </c>
      <c r="U195">
        <f t="shared" ca="1" si="66"/>
        <v>120588.78099979035</v>
      </c>
      <c r="W195">
        <f t="shared" ca="1" si="67"/>
        <v>1</v>
      </c>
      <c r="AA195" s="1">
        <f ca="1">Table1[[#This Row],[Mortgage left]]/Table1[[#This Row],[Value of House]]</f>
        <v>0.71383007657010689</v>
      </c>
      <c r="AB195">
        <f t="shared" ca="1" si="68"/>
        <v>0</v>
      </c>
      <c r="AE195">
        <f ca="1">IF(Table1[[#This Row],[Gender]]="male", 1, 0)</f>
        <v>1</v>
      </c>
      <c r="AF195">
        <f ca="1">IF(Table1[[#This Row],[Gender]]="female", 1, 0)</f>
        <v>0</v>
      </c>
      <c r="AK195" s="8">
        <f ca="1">IF(Table1[[#This Row],[Profession]]="Teaching", 1, 0)</f>
        <v>1</v>
      </c>
      <c r="AL195" s="9">
        <f ca="1">IF(Table1[[#This Row],[Profession]]="Health", 1, 0)</f>
        <v>0</v>
      </c>
      <c r="AM195" s="9">
        <f ca="1">IF(Table1[[#This Row],[Profession]]="Construction", 1, 0)</f>
        <v>0</v>
      </c>
      <c r="AN195" s="9">
        <f ca="1">IF(Table1[[#This Row],[Profession]]="IT", 1, 0)</f>
        <v>0</v>
      </c>
      <c r="AO195" s="9">
        <f ca="1">IF(Table1[[#This Row],[Profession]]="Agriculture", 1, 0)</f>
        <v>0</v>
      </c>
      <c r="AP195" s="10">
        <f ca="1">IF(Table1[[#This Row],[Profession]]="General Work", 1, 0)</f>
        <v>0</v>
      </c>
      <c r="AS195">
        <f ca="1">Table1[[#This Row],[Value of Cars]]/Table1[[#This Row],[Number of Cars ]]</f>
        <v>26610.49520477216</v>
      </c>
      <c r="AU195" s="8">
        <f ca="1">IF(Table1[[#This Row],[State]]="Karnataka", Table1[[#This Row],[Income]], 0)</f>
        <v>0</v>
      </c>
      <c r="AV195" s="9">
        <f ca="1">IF(Table1[[#This Row],[State]]="Gujarat", Table1[[#This Row],[Income]], 0)</f>
        <v>0</v>
      </c>
      <c r="AW195" s="9">
        <f ca="1">IF(Table1[[#This Row],[State]]="Andhra Pradesh", Table1[[#This Row],[Income]], 0)</f>
        <v>0</v>
      </c>
      <c r="AX195" s="9">
        <f ca="1">IF(Table1[[#This Row],[State]]="Telangana", Table1[[#This Row],[Income]], 0)</f>
        <v>0</v>
      </c>
      <c r="AY195" s="9">
        <f ca="1">IF(Table1[[#This Row],[State]]="Madhya Pradesh", Table1[[#This Row],[Income]], 0)</f>
        <v>0</v>
      </c>
      <c r="AZ195" s="9">
        <f ca="1">IF(Table1[[#This Row],[State]]="Maharashtra", Table1[[#This Row],[Income]], 0)</f>
        <v>0</v>
      </c>
      <c r="BA195" s="9">
        <f ca="1">IF(Table1[[#This Row],[State]]="Punjab", Table1[[#This Row],[Income]], 0)</f>
        <v>50114</v>
      </c>
      <c r="BB195" s="9">
        <f ca="1">IF(Table1[[#This Row],[State]]="Kerala", Table1[[#This Row],[Income]], 0)</f>
        <v>0</v>
      </c>
      <c r="BC195" s="9">
        <f ca="1">IF(Table1[[#This Row],[State]]="Tamil Nadu", Table1[[#This Row],[Income]], 0)</f>
        <v>0</v>
      </c>
      <c r="BD195" s="9">
        <f ca="1">IF(Table1[[#This Row],[State]]="Rajasthan", Table1[[#This Row],[Income]], 0)</f>
        <v>0</v>
      </c>
      <c r="BE195" s="9">
        <f ca="1">IF(Table1[[#This Row],[State]]="Uttar Pradesh", Table1[[#This Row],[Income]], 0)</f>
        <v>0</v>
      </c>
      <c r="BF195" s="9">
        <f ca="1">IF(Table1[[#This Row],[State]]="Bihar", Table1[[#This Row],[Income]], 0)</f>
        <v>0</v>
      </c>
      <c r="BG195" s="9">
        <f ca="1">IF(Table1[[#This Row],[State]]="West Bengal", Table1[[#This Row],[Income]], 0)</f>
        <v>0</v>
      </c>
      <c r="BH195" s="10">
        <f ca="1">IF(Table1[[#This Row],[State]]="Goa", Table1[[#This Row],[Income]], 0)</f>
        <v>0</v>
      </c>
      <c r="BJ195" s="8">
        <f ca="1">IF(Table1[[#This Row],[Profession]]="Health", Table1[[#This Row],[Income]], 0)</f>
        <v>0</v>
      </c>
      <c r="BK195" s="9">
        <f ca="1">IF(Table1[[#This Row],[Profession]]="Construction", Table1[[#This Row],[Income]], 0)</f>
        <v>0</v>
      </c>
      <c r="BL195" s="9">
        <f ca="1">IF(Table1[[#This Row],[Profession]]="Teaching", Table1[[#This Row],[Income]], 0)</f>
        <v>50114</v>
      </c>
      <c r="BM195" s="9">
        <f ca="1">IF(Table1[[#This Row],[Profession]]="IT", Table1[[#This Row],[Income]], 0)</f>
        <v>0</v>
      </c>
      <c r="BN195" s="9">
        <f ca="1">IF(Table1[[#This Row],[Profession]]="General Work", Table1[[#This Row],[Income]], 0)</f>
        <v>0</v>
      </c>
      <c r="BO195" s="10">
        <f ca="1">IF(Table1[[#This Row],[Profession]]="Agriculture", Table1[[#This Row],[Income]], 0)</f>
        <v>0</v>
      </c>
      <c r="BQ195" s="8">
        <f ca="1">IF(Table1[[#This Row],[Value of debts ]]&gt;Table1[[#This Row],[Income]], 1, 0)</f>
        <v>1</v>
      </c>
      <c r="BR195" s="10"/>
      <c r="BT195">
        <f ca="1">IF(Table1[[#This Row],[Net Worth of person]]&gt;$BU$4, Table1[[#This Row],[Age]], 0)</f>
        <v>33</v>
      </c>
    </row>
    <row r="196" spans="1:72" x14ac:dyDescent="0.3">
      <c r="A196">
        <f t="shared" ca="1" si="46"/>
        <v>1</v>
      </c>
      <c r="B196" t="str">
        <f t="shared" ca="1" si="47"/>
        <v>Male</v>
      </c>
      <c r="C196">
        <f t="shared" ca="1" si="48"/>
        <v>40</v>
      </c>
      <c r="D196">
        <f t="shared" ca="1" si="49"/>
        <v>6</v>
      </c>
      <c r="E196" t="str">
        <f t="shared" ca="1" si="50"/>
        <v>Agriculture</v>
      </c>
      <c r="F196">
        <f t="shared" ca="1" si="51"/>
        <v>5</v>
      </c>
      <c r="G196" t="str">
        <f t="shared" ca="1" si="52"/>
        <v>Other</v>
      </c>
      <c r="H196">
        <f t="shared" ca="1" si="53"/>
        <v>4</v>
      </c>
      <c r="I196">
        <f t="shared" ca="1" si="54"/>
        <v>2</v>
      </c>
      <c r="J196">
        <f t="shared" ca="1" si="55"/>
        <v>29533</v>
      </c>
      <c r="K196">
        <f t="shared" ca="1" si="56"/>
        <v>8</v>
      </c>
      <c r="L196" t="str">
        <f t="shared" ca="1" si="57"/>
        <v>Kerala</v>
      </c>
      <c r="M196">
        <f t="shared" ca="1" si="58"/>
        <v>177198</v>
      </c>
      <c r="N196">
        <f t="shared" ca="1" si="59"/>
        <v>137204.45360388482</v>
      </c>
      <c r="O196">
        <f t="shared" ca="1" si="60"/>
        <v>56187.423785046536</v>
      </c>
      <c r="P196">
        <f t="shared" ca="1" si="61"/>
        <v>11437</v>
      </c>
      <c r="Q196">
        <f t="shared" ca="1" si="62"/>
        <v>35076.551716992304</v>
      </c>
      <c r="R196">
        <f t="shared" ca="1" si="63"/>
        <v>14880.214003303205</v>
      </c>
      <c r="S196">
        <f t="shared" ca="1" si="64"/>
        <v>248265.63778834973</v>
      </c>
      <c r="T196">
        <f t="shared" ca="1" si="65"/>
        <v>183718.00532087713</v>
      </c>
      <c r="U196">
        <f t="shared" ca="1" si="66"/>
        <v>64547.632467472606</v>
      </c>
      <c r="W196">
        <f t="shared" ca="1" si="67"/>
        <v>1</v>
      </c>
      <c r="AA196" s="1">
        <f ca="1">Table1[[#This Row],[Mortgage left]]/Table1[[#This Row],[Value of House]]</f>
        <v>0.77430023817359572</v>
      </c>
      <c r="AB196">
        <f t="shared" ca="1" si="68"/>
        <v>0</v>
      </c>
      <c r="AE196">
        <f ca="1">IF(Table1[[#This Row],[Gender]]="male", 1, 0)</f>
        <v>1</v>
      </c>
      <c r="AF196">
        <f ca="1">IF(Table1[[#This Row],[Gender]]="female", 1, 0)</f>
        <v>0</v>
      </c>
      <c r="AK196" s="8">
        <f ca="1">IF(Table1[[#This Row],[Profession]]="Teaching", 1, 0)</f>
        <v>0</v>
      </c>
      <c r="AL196" s="9">
        <f ca="1">IF(Table1[[#This Row],[Profession]]="Health", 1, 0)</f>
        <v>0</v>
      </c>
      <c r="AM196" s="9">
        <f ca="1">IF(Table1[[#This Row],[Profession]]="Construction", 1, 0)</f>
        <v>0</v>
      </c>
      <c r="AN196" s="9">
        <f ca="1">IF(Table1[[#This Row],[Profession]]="IT", 1, 0)</f>
        <v>0</v>
      </c>
      <c r="AO196" s="9">
        <f ca="1">IF(Table1[[#This Row],[Profession]]="Agriculture", 1, 0)</f>
        <v>1</v>
      </c>
      <c r="AP196" s="10">
        <f ca="1">IF(Table1[[#This Row],[Profession]]="General Work", 1, 0)</f>
        <v>0</v>
      </c>
      <c r="AS196">
        <f ca="1">Table1[[#This Row],[Value of Cars]]/Table1[[#This Row],[Number of Cars ]]</f>
        <v>28093.711892523268</v>
      </c>
      <c r="AU196" s="8">
        <f ca="1">IF(Table1[[#This Row],[State]]="Karnataka", Table1[[#This Row],[Income]], 0)</f>
        <v>0</v>
      </c>
      <c r="AV196" s="9">
        <f ca="1">IF(Table1[[#This Row],[State]]="Gujarat", Table1[[#This Row],[Income]], 0)</f>
        <v>0</v>
      </c>
      <c r="AW196" s="9">
        <f ca="1">IF(Table1[[#This Row],[State]]="Andhra Pradesh", Table1[[#This Row],[Income]], 0)</f>
        <v>0</v>
      </c>
      <c r="AX196" s="9">
        <f ca="1">IF(Table1[[#This Row],[State]]="Telangana", Table1[[#This Row],[Income]], 0)</f>
        <v>0</v>
      </c>
      <c r="AY196" s="9">
        <f ca="1">IF(Table1[[#This Row],[State]]="Madhya Pradesh", Table1[[#This Row],[Income]], 0)</f>
        <v>0</v>
      </c>
      <c r="AZ196" s="9">
        <f ca="1">IF(Table1[[#This Row],[State]]="Maharashtra", Table1[[#This Row],[Income]], 0)</f>
        <v>0</v>
      </c>
      <c r="BA196" s="9">
        <f ca="1">IF(Table1[[#This Row],[State]]="Punjab", Table1[[#This Row],[Income]], 0)</f>
        <v>0</v>
      </c>
      <c r="BB196" s="9">
        <f ca="1">IF(Table1[[#This Row],[State]]="Kerala", Table1[[#This Row],[Income]], 0)</f>
        <v>29533</v>
      </c>
      <c r="BC196" s="9">
        <f ca="1">IF(Table1[[#This Row],[State]]="Tamil Nadu", Table1[[#This Row],[Income]], 0)</f>
        <v>0</v>
      </c>
      <c r="BD196" s="9">
        <f ca="1">IF(Table1[[#This Row],[State]]="Rajasthan", Table1[[#This Row],[Income]], 0)</f>
        <v>0</v>
      </c>
      <c r="BE196" s="9">
        <f ca="1">IF(Table1[[#This Row],[State]]="Uttar Pradesh", Table1[[#This Row],[Income]], 0)</f>
        <v>0</v>
      </c>
      <c r="BF196" s="9">
        <f ca="1">IF(Table1[[#This Row],[State]]="Bihar", Table1[[#This Row],[Income]], 0)</f>
        <v>0</v>
      </c>
      <c r="BG196" s="9">
        <f ca="1">IF(Table1[[#This Row],[State]]="West Bengal", Table1[[#This Row],[Income]], 0)</f>
        <v>0</v>
      </c>
      <c r="BH196" s="10">
        <f ca="1">IF(Table1[[#This Row],[State]]="Goa", Table1[[#This Row],[Income]], 0)</f>
        <v>0</v>
      </c>
      <c r="BJ196" s="8">
        <f ca="1">IF(Table1[[#This Row],[Profession]]="Health", Table1[[#This Row],[Income]], 0)</f>
        <v>0</v>
      </c>
      <c r="BK196" s="9">
        <f ca="1">IF(Table1[[#This Row],[Profession]]="Construction", Table1[[#This Row],[Income]], 0)</f>
        <v>0</v>
      </c>
      <c r="BL196" s="9">
        <f ca="1">IF(Table1[[#This Row],[Profession]]="Teaching", Table1[[#This Row],[Income]], 0)</f>
        <v>0</v>
      </c>
      <c r="BM196" s="9">
        <f ca="1">IF(Table1[[#This Row],[Profession]]="IT", Table1[[#This Row],[Income]], 0)</f>
        <v>0</v>
      </c>
      <c r="BN196" s="9">
        <f ca="1">IF(Table1[[#This Row],[Profession]]="General Work", Table1[[#This Row],[Income]], 0)</f>
        <v>0</v>
      </c>
      <c r="BO196" s="10">
        <f ca="1">IF(Table1[[#This Row],[Profession]]="Agriculture", Table1[[#This Row],[Income]], 0)</f>
        <v>29533</v>
      </c>
      <c r="BQ196" s="8">
        <f ca="1">IF(Table1[[#This Row],[Value of debts ]]&gt;Table1[[#This Row],[Income]], 1, 0)</f>
        <v>1</v>
      </c>
      <c r="BR196" s="10"/>
      <c r="BT196">
        <f ca="1">IF(Table1[[#This Row],[Net Worth of person]]&gt;$BU$4, Table1[[#This Row],[Age]], 0)</f>
        <v>0</v>
      </c>
    </row>
    <row r="197" spans="1:72" x14ac:dyDescent="0.3">
      <c r="A197">
        <f t="shared" ca="1" si="46"/>
        <v>1</v>
      </c>
      <c r="B197" t="str">
        <f t="shared" ca="1" si="47"/>
        <v>Male</v>
      </c>
      <c r="C197">
        <f t="shared" ca="1" si="48"/>
        <v>28</v>
      </c>
      <c r="D197">
        <f t="shared" ca="1" si="49"/>
        <v>6</v>
      </c>
      <c r="E197" t="str">
        <f t="shared" ca="1" si="50"/>
        <v>Agriculture</v>
      </c>
      <c r="F197">
        <f t="shared" ca="1" si="51"/>
        <v>1</v>
      </c>
      <c r="G197" t="str">
        <f t="shared" ca="1" si="52"/>
        <v>High School</v>
      </c>
      <c r="H197">
        <f t="shared" ca="1" si="53"/>
        <v>2</v>
      </c>
      <c r="I197">
        <f t="shared" ca="1" si="54"/>
        <v>3</v>
      </c>
      <c r="J197">
        <f t="shared" ca="1" si="55"/>
        <v>68125</v>
      </c>
      <c r="K197">
        <f t="shared" ca="1" si="56"/>
        <v>9</v>
      </c>
      <c r="L197" t="str">
        <f t="shared" ca="1" si="57"/>
        <v>Tamil Nadu</v>
      </c>
      <c r="M197">
        <f t="shared" ca="1" si="58"/>
        <v>340625</v>
      </c>
      <c r="N197">
        <f t="shared" ca="1" si="59"/>
        <v>295229.00093919563</v>
      </c>
      <c r="O197">
        <f t="shared" ca="1" si="60"/>
        <v>171785.07276057184</v>
      </c>
      <c r="P197">
        <f t="shared" ca="1" si="61"/>
        <v>109700</v>
      </c>
      <c r="Q197">
        <f t="shared" ca="1" si="62"/>
        <v>8911.0676553886642</v>
      </c>
      <c r="R197">
        <f t="shared" ca="1" si="63"/>
        <v>15485.874608359985</v>
      </c>
      <c r="S197">
        <f t="shared" ca="1" si="64"/>
        <v>527895.94736893184</v>
      </c>
      <c r="T197">
        <f t="shared" ca="1" si="65"/>
        <v>413840.0685945843</v>
      </c>
      <c r="U197">
        <f t="shared" ca="1" si="66"/>
        <v>114055.87877434754</v>
      </c>
      <c r="W197">
        <f t="shared" ca="1" si="67"/>
        <v>1</v>
      </c>
      <c r="AA197" s="1">
        <f ca="1">Table1[[#This Row],[Mortgage left]]/Table1[[#This Row],[Value of House]]</f>
        <v>0.8667273422068128</v>
      </c>
      <c r="AB197">
        <f t="shared" ca="1" si="68"/>
        <v>0</v>
      </c>
      <c r="AE197">
        <f ca="1">IF(Table1[[#This Row],[Gender]]="male", 1, 0)</f>
        <v>1</v>
      </c>
      <c r="AF197">
        <f ca="1">IF(Table1[[#This Row],[Gender]]="female", 1, 0)</f>
        <v>0</v>
      </c>
      <c r="AK197" s="8">
        <f ca="1">IF(Table1[[#This Row],[Profession]]="Teaching", 1, 0)</f>
        <v>0</v>
      </c>
      <c r="AL197" s="9">
        <f ca="1">IF(Table1[[#This Row],[Profession]]="Health", 1, 0)</f>
        <v>0</v>
      </c>
      <c r="AM197" s="9">
        <f ca="1">IF(Table1[[#This Row],[Profession]]="Construction", 1, 0)</f>
        <v>0</v>
      </c>
      <c r="AN197" s="9">
        <f ca="1">IF(Table1[[#This Row],[Profession]]="IT", 1, 0)</f>
        <v>0</v>
      </c>
      <c r="AO197" s="9">
        <f ca="1">IF(Table1[[#This Row],[Profession]]="Agriculture", 1, 0)</f>
        <v>1</v>
      </c>
      <c r="AP197" s="10">
        <f ca="1">IF(Table1[[#This Row],[Profession]]="General Work", 1, 0)</f>
        <v>0</v>
      </c>
      <c r="AS197">
        <f ca="1">Table1[[#This Row],[Value of Cars]]/Table1[[#This Row],[Number of Cars ]]</f>
        <v>57261.690920190616</v>
      </c>
      <c r="AU197" s="8">
        <f ca="1">IF(Table1[[#This Row],[State]]="Karnataka", Table1[[#This Row],[Income]], 0)</f>
        <v>0</v>
      </c>
      <c r="AV197" s="9">
        <f ca="1">IF(Table1[[#This Row],[State]]="Gujarat", Table1[[#This Row],[Income]], 0)</f>
        <v>0</v>
      </c>
      <c r="AW197" s="9">
        <f ca="1">IF(Table1[[#This Row],[State]]="Andhra Pradesh", Table1[[#This Row],[Income]], 0)</f>
        <v>0</v>
      </c>
      <c r="AX197" s="9">
        <f ca="1">IF(Table1[[#This Row],[State]]="Telangana", Table1[[#This Row],[Income]], 0)</f>
        <v>0</v>
      </c>
      <c r="AY197" s="9">
        <f ca="1">IF(Table1[[#This Row],[State]]="Madhya Pradesh", Table1[[#This Row],[Income]], 0)</f>
        <v>0</v>
      </c>
      <c r="AZ197" s="9">
        <f ca="1">IF(Table1[[#This Row],[State]]="Maharashtra", Table1[[#This Row],[Income]], 0)</f>
        <v>0</v>
      </c>
      <c r="BA197" s="9">
        <f ca="1">IF(Table1[[#This Row],[State]]="Punjab", Table1[[#This Row],[Income]], 0)</f>
        <v>0</v>
      </c>
      <c r="BB197" s="9">
        <f ca="1">IF(Table1[[#This Row],[State]]="Kerala", Table1[[#This Row],[Income]], 0)</f>
        <v>0</v>
      </c>
      <c r="BC197" s="9">
        <f ca="1">IF(Table1[[#This Row],[State]]="Tamil Nadu", Table1[[#This Row],[Income]], 0)</f>
        <v>68125</v>
      </c>
      <c r="BD197" s="9">
        <f ca="1">IF(Table1[[#This Row],[State]]="Rajasthan", Table1[[#This Row],[Income]], 0)</f>
        <v>0</v>
      </c>
      <c r="BE197" s="9">
        <f ca="1">IF(Table1[[#This Row],[State]]="Uttar Pradesh", Table1[[#This Row],[Income]], 0)</f>
        <v>0</v>
      </c>
      <c r="BF197" s="9">
        <f ca="1">IF(Table1[[#This Row],[State]]="Bihar", Table1[[#This Row],[Income]], 0)</f>
        <v>0</v>
      </c>
      <c r="BG197" s="9">
        <f ca="1">IF(Table1[[#This Row],[State]]="West Bengal", Table1[[#This Row],[Income]], 0)</f>
        <v>0</v>
      </c>
      <c r="BH197" s="10">
        <f ca="1">IF(Table1[[#This Row],[State]]="Goa", Table1[[#This Row],[Income]], 0)</f>
        <v>0</v>
      </c>
      <c r="BJ197" s="8">
        <f ca="1">IF(Table1[[#This Row],[Profession]]="Health", Table1[[#This Row],[Income]], 0)</f>
        <v>0</v>
      </c>
      <c r="BK197" s="9">
        <f ca="1">IF(Table1[[#This Row],[Profession]]="Construction", Table1[[#This Row],[Income]], 0)</f>
        <v>0</v>
      </c>
      <c r="BL197" s="9">
        <f ca="1">IF(Table1[[#This Row],[Profession]]="Teaching", Table1[[#This Row],[Income]], 0)</f>
        <v>0</v>
      </c>
      <c r="BM197" s="9">
        <f ca="1">IF(Table1[[#This Row],[Profession]]="IT", Table1[[#This Row],[Income]], 0)</f>
        <v>0</v>
      </c>
      <c r="BN197" s="9">
        <f ca="1">IF(Table1[[#This Row],[Profession]]="General Work", Table1[[#This Row],[Income]], 0)</f>
        <v>0</v>
      </c>
      <c r="BO197" s="10">
        <f ca="1">IF(Table1[[#This Row],[Profession]]="Agriculture", Table1[[#This Row],[Income]], 0)</f>
        <v>68125</v>
      </c>
      <c r="BQ197" s="8">
        <f ca="1">IF(Table1[[#This Row],[Value of debts ]]&gt;Table1[[#This Row],[Income]], 1, 0)</f>
        <v>1</v>
      </c>
      <c r="BR197" s="10"/>
      <c r="BT197">
        <f ca="1">IF(Table1[[#This Row],[Net Worth of person]]&gt;$BU$4, Table1[[#This Row],[Age]], 0)</f>
        <v>28</v>
      </c>
    </row>
    <row r="198" spans="1:72" x14ac:dyDescent="0.3">
      <c r="A198">
        <f t="shared" ref="A198:A261" ca="1" si="69">RANDBETWEEN(1, 2)</f>
        <v>2</v>
      </c>
      <c r="B198" t="str">
        <f t="shared" ref="B198:B261" ca="1" si="70">IF(A198=1, "Male", "Female")</f>
        <v>Female</v>
      </c>
      <c r="C198">
        <f t="shared" ref="C198:C261" ca="1" si="71">RANDBETWEEN(25, 45)</f>
        <v>25</v>
      </c>
      <c r="D198">
        <f t="shared" ref="D198:D261" ca="1" si="72">RANDBETWEEN(1,6)</f>
        <v>3</v>
      </c>
      <c r="E198" t="str">
        <f t="shared" ref="E198:E261" ca="1" si="73">VLOOKUP(D198,$CQ$5:$CR$10,2)</f>
        <v>Teaching</v>
      </c>
      <c r="F198">
        <f t="shared" ref="F198:F261" ca="1" si="74">RANDBETWEEN(1,5)</f>
        <v>4</v>
      </c>
      <c r="G198" t="str">
        <f t="shared" ref="G198:G261" ca="1" si="75">VLOOKUP(F198,$CS$5:$CT$9,2)</f>
        <v>Technical</v>
      </c>
      <c r="H198">
        <f t="shared" ref="H198:H261" ca="1" si="76">RANDBETWEEN(0,4)</f>
        <v>1</v>
      </c>
      <c r="I198">
        <f t="shared" ref="I198:I261" ca="1" si="77">RANDBETWEEN(1,3)</f>
        <v>1</v>
      </c>
      <c r="J198">
        <f t="shared" ref="J198:J261" ca="1" si="78">RANDBETWEEN(25000,90000)</f>
        <v>44522</v>
      </c>
      <c r="K198">
        <f t="shared" ref="K198:K261" ca="1" si="79">RANDBETWEEN(1,14)</f>
        <v>14</v>
      </c>
      <c r="L198" t="str">
        <f t="shared" ref="L198:L261" ca="1" si="80">VLOOKUP(K198,$CU$5:$CV$18,2)</f>
        <v>Goa</v>
      </c>
      <c r="M198">
        <f t="shared" ref="M198:M261" ca="1" si="81">J198*RANDBETWEEN(3,6)</f>
        <v>178088</v>
      </c>
      <c r="N198">
        <f t="shared" ref="N198:N261" ca="1" si="82">RAND()*M198</f>
        <v>165992.7556780914</v>
      </c>
      <c r="O198">
        <f t="shared" ref="O198:O261" ca="1" si="83">I198*J198*RAND()</f>
        <v>800.25317892507189</v>
      </c>
      <c r="P198">
        <f t="shared" ref="P198:P261" ca="1" si="84">RANDBETWEEN(0,O198)</f>
        <v>45</v>
      </c>
      <c r="Q198">
        <f t="shared" ref="Q198:Q261" ca="1" si="85">RAND()*J198*2</f>
        <v>33614.178188299004</v>
      </c>
      <c r="R198">
        <f t="shared" ref="R198:R261" ca="1" si="86">RAND()*J198*1.5</f>
        <v>39304.498862574095</v>
      </c>
      <c r="S198">
        <f t="shared" ref="S198:S261" ca="1" si="87">M198+O198+R198</f>
        <v>218192.75204149919</v>
      </c>
      <c r="T198">
        <f t="shared" ref="T198:T261" ca="1" si="88">N198+P198+Q198</f>
        <v>199651.93386639041</v>
      </c>
      <c r="U198">
        <f t="shared" ref="U198:U261" ca="1" si="89">S198-T198</f>
        <v>18540.818175108783</v>
      </c>
      <c r="W198">
        <f t="shared" ref="W198:W261" ca="1" si="90">IF(T198&gt;$X$3, 1, 0)</f>
        <v>1</v>
      </c>
      <c r="AA198" s="1">
        <f ca="1">Table1[[#This Row],[Mortgage left]]/Table1[[#This Row],[Value of House]]</f>
        <v>0.93208276626213671</v>
      </c>
      <c r="AB198">
        <f t="shared" ref="AB198:AB261" ca="1" si="91">IF(AA198&lt;$AC$3, 1, 0)</f>
        <v>0</v>
      </c>
      <c r="AE198">
        <f ca="1">IF(Table1[[#This Row],[Gender]]="male", 1, 0)</f>
        <v>0</v>
      </c>
      <c r="AF198">
        <f ca="1">IF(Table1[[#This Row],[Gender]]="female", 1, 0)</f>
        <v>1</v>
      </c>
      <c r="AK198" s="8">
        <f ca="1">IF(Table1[[#This Row],[Profession]]="Teaching", 1, 0)</f>
        <v>1</v>
      </c>
      <c r="AL198" s="9">
        <f ca="1">IF(Table1[[#This Row],[Profession]]="Health", 1, 0)</f>
        <v>0</v>
      </c>
      <c r="AM198" s="9">
        <f ca="1">IF(Table1[[#This Row],[Profession]]="Construction", 1, 0)</f>
        <v>0</v>
      </c>
      <c r="AN198" s="9">
        <f ca="1">IF(Table1[[#This Row],[Profession]]="IT", 1, 0)</f>
        <v>0</v>
      </c>
      <c r="AO198" s="9">
        <f ca="1">IF(Table1[[#This Row],[Profession]]="Agriculture", 1, 0)</f>
        <v>0</v>
      </c>
      <c r="AP198" s="10">
        <f ca="1">IF(Table1[[#This Row],[Profession]]="General Work", 1, 0)</f>
        <v>0</v>
      </c>
      <c r="AS198">
        <f ca="1">Table1[[#This Row],[Value of Cars]]/Table1[[#This Row],[Number of Cars ]]</f>
        <v>800.25317892507189</v>
      </c>
      <c r="AU198" s="8">
        <f ca="1">IF(Table1[[#This Row],[State]]="Karnataka", Table1[[#This Row],[Income]], 0)</f>
        <v>0</v>
      </c>
      <c r="AV198" s="9">
        <f ca="1">IF(Table1[[#This Row],[State]]="Gujarat", Table1[[#This Row],[Income]], 0)</f>
        <v>0</v>
      </c>
      <c r="AW198" s="9">
        <f ca="1">IF(Table1[[#This Row],[State]]="Andhra Pradesh", Table1[[#This Row],[Income]], 0)</f>
        <v>0</v>
      </c>
      <c r="AX198" s="9">
        <f ca="1">IF(Table1[[#This Row],[State]]="Telangana", Table1[[#This Row],[Income]], 0)</f>
        <v>0</v>
      </c>
      <c r="AY198" s="9">
        <f ca="1">IF(Table1[[#This Row],[State]]="Madhya Pradesh", Table1[[#This Row],[Income]], 0)</f>
        <v>0</v>
      </c>
      <c r="AZ198" s="9">
        <f ca="1">IF(Table1[[#This Row],[State]]="Maharashtra", Table1[[#This Row],[Income]], 0)</f>
        <v>0</v>
      </c>
      <c r="BA198" s="9">
        <f ca="1">IF(Table1[[#This Row],[State]]="Punjab", Table1[[#This Row],[Income]], 0)</f>
        <v>0</v>
      </c>
      <c r="BB198" s="9">
        <f ca="1">IF(Table1[[#This Row],[State]]="Kerala", Table1[[#This Row],[Income]], 0)</f>
        <v>0</v>
      </c>
      <c r="BC198" s="9">
        <f ca="1">IF(Table1[[#This Row],[State]]="Tamil Nadu", Table1[[#This Row],[Income]], 0)</f>
        <v>0</v>
      </c>
      <c r="BD198" s="9">
        <f ca="1">IF(Table1[[#This Row],[State]]="Rajasthan", Table1[[#This Row],[Income]], 0)</f>
        <v>0</v>
      </c>
      <c r="BE198" s="9">
        <f ca="1">IF(Table1[[#This Row],[State]]="Uttar Pradesh", Table1[[#This Row],[Income]], 0)</f>
        <v>0</v>
      </c>
      <c r="BF198" s="9">
        <f ca="1">IF(Table1[[#This Row],[State]]="Bihar", Table1[[#This Row],[Income]], 0)</f>
        <v>0</v>
      </c>
      <c r="BG198" s="9">
        <f ca="1">IF(Table1[[#This Row],[State]]="West Bengal", Table1[[#This Row],[Income]], 0)</f>
        <v>0</v>
      </c>
      <c r="BH198" s="10">
        <f ca="1">IF(Table1[[#This Row],[State]]="Goa", Table1[[#This Row],[Income]], 0)</f>
        <v>44522</v>
      </c>
      <c r="BJ198" s="8">
        <f ca="1">IF(Table1[[#This Row],[Profession]]="Health", Table1[[#This Row],[Income]], 0)</f>
        <v>0</v>
      </c>
      <c r="BK198" s="9">
        <f ca="1">IF(Table1[[#This Row],[Profession]]="Construction", Table1[[#This Row],[Income]], 0)</f>
        <v>0</v>
      </c>
      <c r="BL198" s="9">
        <f ca="1">IF(Table1[[#This Row],[Profession]]="Teaching", Table1[[#This Row],[Income]], 0)</f>
        <v>44522</v>
      </c>
      <c r="BM198" s="9">
        <f ca="1">IF(Table1[[#This Row],[Profession]]="IT", Table1[[#This Row],[Income]], 0)</f>
        <v>0</v>
      </c>
      <c r="BN198" s="9">
        <f ca="1">IF(Table1[[#This Row],[Profession]]="General Work", Table1[[#This Row],[Income]], 0)</f>
        <v>0</v>
      </c>
      <c r="BO198" s="10">
        <f ca="1">IF(Table1[[#This Row],[Profession]]="Agriculture", Table1[[#This Row],[Income]], 0)</f>
        <v>0</v>
      </c>
      <c r="BQ198" s="8">
        <f ca="1">IF(Table1[[#This Row],[Value of debts ]]&gt;Table1[[#This Row],[Income]], 1, 0)</f>
        <v>1</v>
      </c>
      <c r="BR198" s="10"/>
      <c r="BT198">
        <f ca="1">IF(Table1[[#This Row],[Net Worth of person]]&gt;$BU$4, Table1[[#This Row],[Age]], 0)</f>
        <v>0</v>
      </c>
    </row>
    <row r="199" spans="1:72" x14ac:dyDescent="0.3">
      <c r="A199">
        <f t="shared" ca="1" si="69"/>
        <v>2</v>
      </c>
      <c r="B199" t="str">
        <f t="shared" ca="1" si="70"/>
        <v>Female</v>
      </c>
      <c r="C199">
        <f t="shared" ca="1" si="71"/>
        <v>28</v>
      </c>
      <c r="D199">
        <f t="shared" ca="1" si="72"/>
        <v>1</v>
      </c>
      <c r="E199" t="str">
        <f t="shared" ca="1" si="73"/>
        <v>Health</v>
      </c>
      <c r="F199">
        <f t="shared" ca="1" si="74"/>
        <v>3</v>
      </c>
      <c r="G199" t="str">
        <f t="shared" ca="1" si="75"/>
        <v>University</v>
      </c>
      <c r="H199">
        <f t="shared" ca="1" si="76"/>
        <v>1</v>
      </c>
      <c r="I199">
        <f t="shared" ca="1" si="77"/>
        <v>1</v>
      </c>
      <c r="J199">
        <f t="shared" ca="1" si="78"/>
        <v>55684</v>
      </c>
      <c r="K199">
        <f t="shared" ca="1" si="79"/>
        <v>7</v>
      </c>
      <c r="L199" t="str">
        <f t="shared" ca="1" si="80"/>
        <v>Punjab</v>
      </c>
      <c r="M199">
        <f t="shared" ca="1" si="81"/>
        <v>167052</v>
      </c>
      <c r="N199">
        <f t="shared" ca="1" si="82"/>
        <v>32840.45869311961</v>
      </c>
      <c r="O199">
        <f t="shared" ca="1" si="83"/>
        <v>12544.556077232048</v>
      </c>
      <c r="P199">
        <f t="shared" ca="1" si="84"/>
        <v>3870</v>
      </c>
      <c r="Q199">
        <f t="shared" ca="1" si="85"/>
        <v>4772.9247351241829</v>
      </c>
      <c r="R199">
        <f t="shared" ca="1" si="86"/>
        <v>20688.238029776126</v>
      </c>
      <c r="S199">
        <f t="shared" ca="1" si="87"/>
        <v>200284.7941070082</v>
      </c>
      <c r="T199">
        <f t="shared" ca="1" si="88"/>
        <v>41483.383428243789</v>
      </c>
      <c r="U199">
        <f t="shared" ca="1" si="89"/>
        <v>158801.4106787644</v>
      </c>
      <c r="W199">
        <f t="shared" ca="1" si="90"/>
        <v>1</v>
      </c>
      <c r="AA199" s="1">
        <f ca="1">Table1[[#This Row],[Mortgage left]]/Table1[[#This Row],[Value of House]]</f>
        <v>0.19658824014749665</v>
      </c>
      <c r="AB199">
        <f t="shared" ca="1" si="91"/>
        <v>1</v>
      </c>
      <c r="AE199">
        <f ca="1">IF(Table1[[#This Row],[Gender]]="male", 1, 0)</f>
        <v>0</v>
      </c>
      <c r="AF199">
        <f ca="1">IF(Table1[[#This Row],[Gender]]="female", 1, 0)</f>
        <v>1</v>
      </c>
      <c r="AK199" s="8">
        <f ca="1">IF(Table1[[#This Row],[Profession]]="Teaching", 1, 0)</f>
        <v>0</v>
      </c>
      <c r="AL199" s="9">
        <f ca="1">IF(Table1[[#This Row],[Profession]]="Health", 1, 0)</f>
        <v>1</v>
      </c>
      <c r="AM199" s="9">
        <f ca="1">IF(Table1[[#This Row],[Profession]]="Construction", 1, 0)</f>
        <v>0</v>
      </c>
      <c r="AN199" s="9">
        <f ca="1">IF(Table1[[#This Row],[Profession]]="IT", 1, 0)</f>
        <v>0</v>
      </c>
      <c r="AO199" s="9">
        <f ca="1">IF(Table1[[#This Row],[Profession]]="Agriculture", 1, 0)</f>
        <v>0</v>
      </c>
      <c r="AP199" s="10">
        <f ca="1">IF(Table1[[#This Row],[Profession]]="General Work", 1, 0)</f>
        <v>0</v>
      </c>
      <c r="AS199">
        <f ca="1">Table1[[#This Row],[Value of Cars]]/Table1[[#This Row],[Number of Cars ]]</f>
        <v>12544.556077232048</v>
      </c>
      <c r="AU199" s="8">
        <f ca="1">IF(Table1[[#This Row],[State]]="Karnataka", Table1[[#This Row],[Income]], 0)</f>
        <v>0</v>
      </c>
      <c r="AV199" s="9">
        <f ca="1">IF(Table1[[#This Row],[State]]="Gujarat", Table1[[#This Row],[Income]], 0)</f>
        <v>0</v>
      </c>
      <c r="AW199" s="9">
        <f ca="1">IF(Table1[[#This Row],[State]]="Andhra Pradesh", Table1[[#This Row],[Income]], 0)</f>
        <v>0</v>
      </c>
      <c r="AX199" s="9">
        <f ca="1">IF(Table1[[#This Row],[State]]="Telangana", Table1[[#This Row],[Income]], 0)</f>
        <v>0</v>
      </c>
      <c r="AY199" s="9">
        <f ca="1">IF(Table1[[#This Row],[State]]="Madhya Pradesh", Table1[[#This Row],[Income]], 0)</f>
        <v>0</v>
      </c>
      <c r="AZ199" s="9">
        <f ca="1">IF(Table1[[#This Row],[State]]="Maharashtra", Table1[[#This Row],[Income]], 0)</f>
        <v>0</v>
      </c>
      <c r="BA199" s="9">
        <f ca="1">IF(Table1[[#This Row],[State]]="Punjab", Table1[[#This Row],[Income]], 0)</f>
        <v>55684</v>
      </c>
      <c r="BB199" s="9">
        <f ca="1">IF(Table1[[#This Row],[State]]="Kerala", Table1[[#This Row],[Income]], 0)</f>
        <v>0</v>
      </c>
      <c r="BC199" s="9">
        <f ca="1">IF(Table1[[#This Row],[State]]="Tamil Nadu", Table1[[#This Row],[Income]], 0)</f>
        <v>0</v>
      </c>
      <c r="BD199" s="9">
        <f ca="1">IF(Table1[[#This Row],[State]]="Rajasthan", Table1[[#This Row],[Income]], 0)</f>
        <v>0</v>
      </c>
      <c r="BE199" s="9">
        <f ca="1">IF(Table1[[#This Row],[State]]="Uttar Pradesh", Table1[[#This Row],[Income]], 0)</f>
        <v>0</v>
      </c>
      <c r="BF199" s="9">
        <f ca="1">IF(Table1[[#This Row],[State]]="Bihar", Table1[[#This Row],[Income]], 0)</f>
        <v>0</v>
      </c>
      <c r="BG199" s="9">
        <f ca="1">IF(Table1[[#This Row],[State]]="West Bengal", Table1[[#This Row],[Income]], 0)</f>
        <v>0</v>
      </c>
      <c r="BH199" s="10">
        <f ca="1">IF(Table1[[#This Row],[State]]="Goa", Table1[[#This Row],[Income]], 0)</f>
        <v>0</v>
      </c>
      <c r="BJ199" s="8">
        <f ca="1">IF(Table1[[#This Row],[Profession]]="Health", Table1[[#This Row],[Income]], 0)</f>
        <v>55684</v>
      </c>
      <c r="BK199" s="9">
        <f ca="1">IF(Table1[[#This Row],[Profession]]="Construction", Table1[[#This Row],[Income]], 0)</f>
        <v>0</v>
      </c>
      <c r="BL199" s="9">
        <f ca="1">IF(Table1[[#This Row],[Profession]]="Teaching", Table1[[#This Row],[Income]], 0)</f>
        <v>0</v>
      </c>
      <c r="BM199" s="9">
        <f ca="1">IF(Table1[[#This Row],[Profession]]="IT", Table1[[#This Row],[Income]], 0)</f>
        <v>0</v>
      </c>
      <c r="BN199" s="9">
        <f ca="1">IF(Table1[[#This Row],[Profession]]="General Work", Table1[[#This Row],[Income]], 0)</f>
        <v>0</v>
      </c>
      <c r="BO199" s="10">
        <f ca="1">IF(Table1[[#This Row],[Profession]]="Agriculture", Table1[[#This Row],[Income]], 0)</f>
        <v>0</v>
      </c>
      <c r="BQ199" s="8">
        <f ca="1">IF(Table1[[#This Row],[Value of debts ]]&gt;Table1[[#This Row],[Income]], 1, 0)</f>
        <v>0</v>
      </c>
      <c r="BR199" s="10"/>
      <c r="BT199">
        <f ca="1">IF(Table1[[#This Row],[Net Worth of person]]&gt;$BU$4, Table1[[#This Row],[Age]], 0)</f>
        <v>28</v>
      </c>
    </row>
    <row r="200" spans="1:72" x14ac:dyDescent="0.3">
      <c r="A200">
        <f t="shared" ca="1" si="69"/>
        <v>2</v>
      </c>
      <c r="B200" t="str">
        <f t="shared" ca="1" si="70"/>
        <v>Female</v>
      </c>
      <c r="C200">
        <f t="shared" ca="1" si="71"/>
        <v>26</v>
      </c>
      <c r="D200">
        <f t="shared" ca="1" si="72"/>
        <v>2</v>
      </c>
      <c r="E200" t="str">
        <f t="shared" ca="1" si="73"/>
        <v>Construction</v>
      </c>
      <c r="F200">
        <f t="shared" ca="1" si="74"/>
        <v>2</v>
      </c>
      <c r="G200" t="str">
        <f t="shared" ca="1" si="75"/>
        <v>College</v>
      </c>
      <c r="H200">
        <f t="shared" ca="1" si="76"/>
        <v>4</v>
      </c>
      <c r="I200">
        <f t="shared" ca="1" si="77"/>
        <v>1</v>
      </c>
      <c r="J200">
        <f t="shared" ca="1" si="78"/>
        <v>41522</v>
      </c>
      <c r="K200">
        <f t="shared" ca="1" si="79"/>
        <v>7</v>
      </c>
      <c r="L200" t="str">
        <f t="shared" ca="1" si="80"/>
        <v>Punjab</v>
      </c>
      <c r="M200">
        <f t="shared" ca="1" si="81"/>
        <v>124566</v>
      </c>
      <c r="N200">
        <f t="shared" ca="1" si="82"/>
        <v>1218.7835167059623</v>
      </c>
      <c r="O200">
        <f t="shared" ca="1" si="83"/>
        <v>27487.618363843307</v>
      </c>
      <c r="P200">
        <f t="shared" ca="1" si="84"/>
        <v>5337</v>
      </c>
      <c r="Q200">
        <f t="shared" ca="1" si="85"/>
        <v>35262.226553454209</v>
      </c>
      <c r="R200">
        <f t="shared" ca="1" si="86"/>
        <v>59847.049979221054</v>
      </c>
      <c r="S200">
        <f t="shared" ca="1" si="87"/>
        <v>211900.66834306435</v>
      </c>
      <c r="T200">
        <f t="shared" ca="1" si="88"/>
        <v>41818.01007016017</v>
      </c>
      <c r="U200">
        <f t="shared" ca="1" si="89"/>
        <v>170082.65827290417</v>
      </c>
      <c r="W200">
        <f t="shared" ca="1" si="90"/>
        <v>1</v>
      </c>
      <c r="AA200" s="1">
        <f ca="1">Table1[[#This Row],[Mortgage left]]/Table1[[#This Row],[Value of House]]</f>
        <v>9.7842390114956101E-3</v>
      </c>
      <c r="AB200">
        <f t="shared" ca="1" si="91"/>
        <v>1</v>
      </c>
      <c r="AE200">
        <f ca="1">IF(Table1[[#This Row],[Gender]]="male", 1, 0)</f>
        <v>0</v>
      </c>
      <c r="AF200">
        <f ca="1">IF(Table1[[#This Row],[Gender]]="female", 1, 0)</f>
        <v>1</v>
      </c>
      <c r="AK200" s="8">
        <f ca="1">IF(Table1[[#This Row],[Profession]]="Teaching", 1, 0)</f>
        <v>0</v>
      </c>
      <c r="AL200" s="9">
        <f ca="1">IF(Table1[[#This Row],[Profession]]="Health", 1, 0)</f>
        <v>0</v>
      </c>
      <c r="AM200" s="9">
        <f ca="1">IF(Table1[[#This Row],[Profession]]="Construction", 1, 0)</f>
        <v>1</v>
      </c>
      <c r="AN200" s="9">
        <f ca="1">IF(Table1[[#This Row],[Profession]]="IT", 1, 0)</f>
        <v>0</v>
      </c>
      <c r="AO200" s="9">
        <f ca="1">IF(Table1[[#This Row],[Profession]]="Agriculture", 1, 0)</f>
        <v>0</v>
      </c>
      <c r="AP200" s="10">
        <f ca="1">IF(Table1[[#This Row],[Profession]]="General Work", 1, 0)</f>
        <v>0</v>
      </c>
      <c r="AS200">
        <f ca="1">Table1[[#This Row],[Value of Cars]]/Table1[[#This Row],[Number of Cars ]]</f>
        <v>27487.618363843307</v>
      </c>
      <c r="AU200" s="8">
        <f ca="1">IF(Table1[[#This Row],[State]]="Karnataka", Table1[[#This Row],[Income]], 0)</f>
        <v>0</v>
      </c>
      <c r="AV200" s="9">
        <f ca="1">IF(Table1[[#This Row],[State]]="Gujarat", Table1[[#This Row],[Income]], 0)</f>
        <v>0</v>
      </c>
      <c r="AW200" s="9">
        <f ca="1">IF(Table1[[#This Row],[State]]="Andhra Pradesh", Table1[[#This Row],[Income]], 0)</f>
        <v>0</v>
      </c>
      <c r="AX200" s="9">
        <f ca="1">IF(Table1[[#This Row],[State]]="Telangana", Table1[[#This Row],[Income]], 0)</f>
        <v>0</v>
      </c>
      <c r="AY200" s="9">
        <f ca="1">IF(Table1[[#This Row],[State]]="Madhya Pradesh", Table1[[#This Row],[Income]], 0)</f>
        <v>0</v>
      </c>
      <c r="AZ200" s="9">
        <f ca="1">IF(Table1[[#This Row],[State]]="Maharashtra", Table1[[#This Row],[Income]], 0)</f>
        <v>0</v>
      </c>
      <c r="BA200" s="9">
        <f ca="1">IF(Table1[[#This Row],[State]]="Punjab", Table1[[#This Row],[Income]], 0)</f>
        <v>41522</v>
      </c>
      <c r="BB200" s="9">
        <f ca="1">IF(Table1[[#This Row],[State]]="Kerala", Table1[[#This Row],[Income]], 0)</f>
        <v>0</v>
      </c>
      <c r="BC200" s="9">
        <f ca="1">IF(Table1[[#This Row],[State]]="Tamil Nadu", Table1[[#This Row],[Income]], 0)</f>
        <v>0</v>
      </c>
      <c r="BD200" s="9">
        <f ca="1">IF(Table1[[#This Row],[State]]="Rajasthan", Table1[[#This Row],[Income]], 0)</f>
        <v>0</v>
      </c>
      <c r="BE200" s="9">
        <f ca="1">IF(Table1[[#This Row],[State]]="Uttar Pradesh", Table1[[#This Row],[Income]], 0)</f>
        <v>0</v>
      </c>
      <c r="BF200" s="9">
        <f ca="1">IF(Table1[[#This Row],[State]]="Bihar", Table1[[#This Row],[Income]], 0)</f>
        <v>0</v>
      </c>
      <c r="BG200" s="9">
        <f ca="1">IF(Table1[[#This Row],[State]]="West Bengal", Table1[[#This Row],[Income]], 0)</f>
        <v>0</v>
      </c>
      <c r="BH200" s="10">
        <f ca="1">IF(Table1[[#This Row],[State]]="Goa", Table1[[#This Row],[Income]], 0)</f>
        <v>0</v>
      </c>
      <c r="BJ200" s="8">
        <f ca="1">IF(Table1[[#This Row],[Profession]]="Health", Table1[[#This Row],[Income]], 0)</f>
        <v>0</v>
      </c>
      <c r="BK200" s="9">
        <f ca="1">IF(Table1[[#This Row],[Profession]]="Construction", Table1[[#This Row],[Income]], 0)</f>
        <v>41522</v>
      </c>
      <c r="BL200" s="9">
        <f ca="1">IF(Table1[[#This Row],[Profession]]="Teaching", Table1[[#This Row],[Income]], 0)</f>
        <v>0</v>
      </c>
      <c r="BM200" s="9">
        <f ca="1">IF(Table1[[#This Row],[Profession]]="IT", Table1[[#This Row],[Income]], 0)</f>
        <v>0</v>
      </c>
      <c r="BN200" s="9">
        <f ca="1">IF(Table1[[#This Row],[Profession]]="General Work", Table1[[#This Row],[Income]], 0)</f>
        <v>0</v>
      </c>
      <c r="BO200" s="10">
        <f ca="1">IF(Table1[[#This Row],[Profession]]="Agriculture", Table1[[#This Row],[Income]], 0)</f>
        <v>0</v>
      </c>
      <c r="BQ200" s="8">
        <f ca="1">IF(Table1[[#This Row],[Value of debts ]]&gt;Table1[[#This Row],[Income]], 1, 0)</f>
        <v>1</v>
      </c>
      <c r="BR200" s="10"/>
      <c r="BT200">
        <f ca="1">IF(Table1[[#This Row],[Net Worth of person]]&gt;$BU$4, Table1[[#This Row],[Age]], 0)</f>
        <v>26</v>
      </c>
    </row>
    <row r="201" spans="1:72" x14ac:dyDescent="0.3">
      <c r="A201">
        <f t="shared" ca="1" si="69"/>
        <v>1</v>
      </c>
      <c r="B201" t="str">
        <f t="shared" ca="1" si="70"/>
        <v>Male</v>
      </c>
      <c r="C201">
        <f t="shared" ca="1" si="71"/>
        <v>43</v>
      </c>
      <c r="D201">
        <f t="shared" ca="1" si="72"/>
        <v>6</v>
      </c>
      <c r="E201" t="str">
        <f t="shared" ca="1" si="73"/>
        <v>Agriculture</v>
      </c>
      <c r="F201">
        <f t="shared" ca="1" si="74"/>
        <v>1</v>
      </c>
      <c r="G201" t="str">
        <f t="shared" ca="1" si="75"/>
        <v>High School</v>
      </c>
      <c r="H201">
        <f t="shared" ca="1" si="76"/>
        <v>0</v>
      </c>
      <c r="I201">
        <f t="shared" ca="1" si="77"/>
        <v>2</v>
      </c>
      <c r="J201">
        <f t="shared" ca="1" si="78"/>
        <v>72410</v>
      </c>
      <c r="K201">
        <f t="shared" ca="1" si="79"/>
        <v>1</v>
      </c>
      <c r="L201" t="str">
        <f t="shared" ca="1" si="80"/>
        <v>Karnataka</v>
      </c>
      <c r="M201">
        <f t="shared" ca="1" si="81"/>
        <v>434460</v>
      </c>
      <c r="N201">
        <f t="shared" ca="1" si="82"/>
        <v>368861.74842498614</v>
      </c>
      <c r="O201">
        <f t="shared" ca="1" si="83"/>
        <v>28605.271876417381</v>
      </c>
      <c r="P201">
        <f t="shared" ca="1" si="84"/>
        <v>9380</v>
      </c>
      <c r="Q201">
        <f t="shared" ca="1" si="85"/>
        <v>123751.56863326085</v>
      </c>
      <c r="R201">
        <f t="shared" ca="1" si="86"/>
        <v>78241.115679430222</v>
      </c>
      <c r="S201">
        <f t="shared" ca="1" si="87"/>
        <v>541306.38755584764</v>
      </c>
      <c r="T201">
        <f t="shared" ca="1" si="88"/>
        <v>501993.31705824699</v>
      </c>
      <c r="U201">
        <f t="shared" ca="1" si="89"/>
        <v>39313.070497600653</v>
      </c>
      <c r="W201">
        <f t="shared" ca="1" si="90"/>
        <v>1</v>
      </c>
      <c r="AA201" s="1">
        <f ca="1">Table1[[#This Row],[Mortgage left]]/Table1[[#This Row],[Value of House]]</f>
        <v>0.84901198827276647</v>
      </c>
      <c r="AB201">
        <f t="shared" ca="1" si="91"/>
        <v>0</v>
      </c>
      <c r="AE201">
        <f ca="1">IF(Table1[[#This Row],[Gender]]="male", 1, 0)</f>
        <v>1</v>
      </c>
      <c r="AF201">
        <f ca="1">IF(Table1[[#This Row],[Gender]]="female", 1, 0)</f>
        <v>0</v>
      </c>
      <c r="AK201" s="8">
        <f ca="1">IF(Table1[[#This Row],[Profession]]="Teaching", 1, 0)</f>
        <v>0</v>
      </c>
      <c r="AL201" s="9">
        <f ca="1">IF(Table1[[#This Row],[Profession]]="Health", 1, 0)</f>
        <v>0</v>
      </c>
      <c r="AM201" s="9">
        <f ca="1">IF(Table1[[#This Row],[Profession]]="Construction", 1, 0)</f>
        <v>0</v>
      </c>
      <c r="AN201" s="9">
        <f ca="1">IF(Table1[[#This Row],[Profession]]="IT", 1, 0)</f>
        <v>0</v>
      </c>
      <c r="AO201" s="9">
        <f ca="1">IF(Table1[[#This Row],[Profession]]="Agriculture", 1, 0)</f>
        <v>1</v>
      </c>
      <c r="AP201" s="10">
        <f ca="1">IF(Table1[[#This Row],[Profession]]="General Work", 1, 0)</f>
        <v>0</v>
      </c>
      <c r="AS201">
        <f ca="1">Table1[[#This Row],[Value of Cars]]/Table1[[#This Row],[Number of Cars ]]</f>
        <v>14302.63593820869</v>
      </c>
      <c r="AU201" s="8">
        <f ca="1">IF(Table1[[#This Row],[State]]="Karnataka", Table1[[#This Row],[Income]], 0)</f>
        <v>72410</v>
      </c>
      <c r="AV201" s="9">
        <f ca="1">IF(Table1[[#This Row],[State]]="Gujarat", Table1[[#This Row],[Income]], 0)</f>
        <v>0</v>
      </c>
      <c r="AW201" s="9">
        <f ca="1">IF(Table1[[#This Row],[State]]="Andhra Pradesh", Table1[[#This Row],[Income]], 0)</f>
        <v>0</v>
      </c>
      <c r="AX201" s="9">
        <f ca="1">IF(Table1[[#This Row],[State]]="Telangana", Table1[[#This Row],[Income]], 0)</f>
        <v>0</v>
      </c>
      <c r="AY201" s="9">
        <f ca="1">IF(Table1[[#This Row],[State]]="Madhya Pradesh", Table1[[#This Row],[Income]], 0)</f>
        <v>0</v>
      </c>
      <c r="AZ201" s="9">
        <f ca="1">IF(Table1[[#This Row],[State]]="Maharashtra", Table1[[#This Row],[Income]], 0)</f>
        <v>0</v>
      </c>
      <c r="BA201" s="9">
        <f ca="1">IF(Table1[[#This Row],[State]]="Punjab", Table1[[#This Row],[Income]], 0)</f>
        <v>0</v>
      </c>
      <c r="BB201" s="9">
        <f ca="1">IF(Table1[[#This Row],[State]]="Kerala", Table1[[#This Row],[Income]], 0)</f>
        <v>0</v>
      </c>
      <c r="BC201" s="9">
        <f ca="1">IF(Table1[[#This Row],[State]]="Tamil Nadu", Table1[[#This Row],[Income]], 0)</f>
        <v>0</v>
      </c>
      <c r="BD201" s="9">
        <f ca="1">IF(Table1[[#This Row],[State]]="Rajasthan", Table1[[#This Row],[Income]], 0)</f>
        <v>0</v>
      </c>
      <c r="BE201" s="9">
        <f ca="1">IF(Table1[[#This Row],[State]]="Uttar Pradesh", Table1[[#This Row],[Income]], 0)</f>
        <v>0</v>
      </c>
      <c r="BF201" s="9">
        <f ca="1">IF(Table1[[#This Row],[State]]="Bihar", Table1[[#This Row],[Income]], 0)</f>
        <v>0</v>
      </c>
      <c r="BG201" s="9">
        <f ca="1">IF(Table1[[#This Row],[State]]="West Bengal", Table1[[#This Row],[Income]], 0)</f>
        <v>0</v>
      </c>
      <c r="BH201" s="10">
        <f ca="1">IF(Table1[[#This Row],[State]]="Goa", Table1[[#This Row],[Income]], 0)</f>
        <v>0</v>
      </c>
      <c r="BJ201" s="8">
        <f ca="1">IF(Table1[[#This Row],[Profession]]="Health", Table1[[#This Row],[Income]], 0)</f>
        <v>0</v>
      </c>
      <c r="BK201" s="9">
        <f ca="1">IF(Table1[[#This Row],[Profession]]="Construction", Table1[[#This Row],[Income]], 0)</f>
        <v>0</v>
      </c>
      <c r="BL201" s="9">
        <f ca="1">IF(Table1[[#This Row],[Profession]]="Teaching", Table1[[#This Row],[Income]], 0)</f>
        <v>0</v>
      </c>
      <c r="BM201" s="9">
        <f ca="1">IF(Table1[[#This Row],[Profession]]="IT", Table1[[#This Row],[Income]], 0)</f>
        <v>0</v>
      </c>
      <c r="BN201" s="9">
        <f ca="1">IF(Table1[[#This Row],[Profession]]="General Work", Table1[[#This Row],[Income]], 0)</f>
        <v>0</v>
      </c>
      <c r="BO201" s="10">
        <f ca="1">IF(Table1[[#This Row],[Profession]]="Agriculture", Table1[[#This Row],[Income]], 0)</f>
        <v>72410</v>
      </c>
      <c r="BQ201" s="8">
        <f ca="1">IF(Table1[[#This Row],[Value of debts ]]&gt;Table1[[#This Row],[Income]], 1, 0)</f>
        <v>1</v>
      </c>
      <c r="BR201" s="10"/>
      <c r="BT201">
        <f ca="1">IF(Table1[[#This Row],[Net Worth of person]]&gt;$BU$4, Table1[[#This Row],[Age]], 0)</f>
        <v>0</v>
      </c>
    </row>
    <row r="202" spans="1:72" x14ac:dyDescent="0.3">
      <c r="A202">
        <f t="shared" ca="1" si="69"/>
        <v>2</v>
      </c>
      <c r="B202" t="str">
        <f t="shared" ca="1" si="70"/>
        <v>Female</v>
      </c>
      <c r="C202">
        <f t="shared" ca="1" si="71"/>
        <v>36</v>
      </c>
      <c r="D202">
        <f t="shared" ca="1" si="72"/>
        <v>5</v>
      </c>
      <c r="E202" t="str">
        <f t="shared" ca="1" si="73"/>
        <v>General Work</v>
      </c>
      <c r="F202">
        <f t="shared" ca="1" si="74"/>
        <v>5</v>
      </c>
      <c r="G202" t="str">
        <f t="shared" ca="1" si="75"/>
        <v>Other</v>
      </c>
      <c r="H202">
        <f t="shared" ca="1" si="76"/>
        <v>4</v>
      </c>
      <c r="I202">
        <f t="shared" ca="1" si="77"/>
        <v>1</v>
      </c>
      <c r="J202">
        <f t="shared" ca="1" si="78"/>
        <v>57476</v>
      </c>
      <c r="K202">
        <f t="shared" ca="1" si="79"/>
        <v>6</v>
      </c>
      <c r="L202" t="str">
        <f t="shared" ca="1" si="80"/>
        <v>Maharashtra</v>
      </c>
      <c r="M202">
        <f t="shared" ca="1" si="81"/>
        <v>229904</v>
      </c>
      <c r="N202">
        <f t="shared" ca="1" si="82"/>
        <v>156872.8476257858</v>
      </c>
      <c r="O202">
        <f t="shared" ca="1" si="83"/>
        <v>26470.821758497597</v>
      </c>
      <c r="P202">
        <f t="shared" ca="1" si="84"/>
        <v>16531</v>
      </c>
      <c r="Q202">
        <f t="shared" ca="1" si="85"/>
        <v>26347.63600592699</v>
      </c>
      <c r="R202">
        <f t="shared" ca="1" si="86"/>
        <v>70488.916417096494</v>
      </c>
      <c r="S202">
        <f t="shared" ca="1" si="87"/>
        <v>326863.73817559407</v>
      </c>
      <c r="T202">
        <f t="shared" ca="1" si="88"/>
        <v>199751.48363171279</v>
      </c>
      <c r="U202">
        <f t="shared" ca="1" si="89"/>
        <v>127112.25454388128</v>
      </c>
      <c r="W202">
        <f t="shared" ca="1" si="90"/>
        <v>1</v>
      </c>
      <c r="AA202" s="1">
        <f ca="1">Table1[[#This Row],[Mortgage left]]/Table1[[#This Row],[Value of House]]</f>
        <v>0.68234066230159462</v>
      </c>
      <c r="AB202">
        <f t="shared" ca="1" si="91"/>
        <v>0</v>
      </c>
      <c r="AE202">
        <f ca="1">IF(Table1[[#This Row],[Gender]]="male", 1, 0)</f>
        <v>0</v>
      </c>
      <c r="AF202">
        <f ca="1">IF(Table1[[#This Row],[Gender]]="female", 1, 0)</f>
        <v>1</v>
      </c>
      <c r="AK202" s="8">
        <f ca="1">IF(Table1[[#This Row],[Profession]]="Teaching", 1, 0)</f>
        <v>0</v>
      </c>
      <c r="AL202" s="9">
        <f ca="1">IF(Table1[[#This Row],[Profession]]="Health", 1, 0)</f>
        <v>0</v>
      </c>
      <c r="AM202" s="9">
        <f ca="1">IF(Table1[[#This Row],[Profession]]="Construction", 1, 0)</f>
        <v>0</v>
      </c>
      <c r="AN202" s="9">
        <f ca="1">IF(Table1[[#This Row],[Profession]]="IT", 1, 0)</f>
        <v>0</v>
      </c>
      <c r="AO202" s="9">
        <f ca="1">IF(Table1[[#This Row],[Profession]]="Agriculture", 1, 0)</f>
        <v>0</v>
      </c>
      <c r="AP202" s="10">
        <f ca="1">IF(Table1[[#This Row],[Profession]]="General Work", 1, 0)</f>
        <v>1</v>
      </c>
      <c r="AS202">
        <f ca="1">Table1[[#This Row],[Value of Cars]]/Table1[[#This Row],[Number of Cars ]]</f>
        <v>26470.821758497597</v>
      </c>
      <c r="AU202" s="8">
        <f ca="1">IF(Table1[[#This Row],[State]]="Karnataka", Table1[[#This Row],[Income]], 0)</f>
        <v>0</v>
      </c>
      <c r="AV202" s="9">
        <f ca="1">IF(Table1[[#This Row],[State]]="Gujarat", Table1[[#This Row],[Income]], 0)</f>
        <v>0</v>
      </c>
      <c r="AW202" s="9">
        <f ca="1">IF(Table1[[#This Row],[State]]="Andhra Pradesh", Table1[[#This Row],[Income]], 0)</f>
        <v>0</v>
      </c>
      <c r="AX202" s="9">
        <f ca="1">IF(Table1[[#This Row],[State]]="Telangana", Table1[[#This Row],[Income]], 0)</f>
        <v>0</v>
      </c>
      <c r="AY202" s="9">
        <f ca="1">IF(Table1[[#This Row],[State]]="Madhya Pradesh", Table1[[#This Row],[Income]], 0)</f>
        <v>0</v>
      </c>
      <c r="AZ202" s="9">
        <f ca="1">IF(Table1[[#This Row],[State]]="Maharashtra", Table1[[#This Row],[Income]], 0)</f>
        <v>57476</v>
      </c>
      <c r="BA202" s="9">
        <f ca="1">IF(Table1[[#This Row],[State]]="Punjab", Table1[[#This Row],[Income]], 0)</f>
        <v>0</v>
      </c>
      <c r="BB202" s="9">
        <f ca="1">IF(Table1[[#This Row],[State]]="Kerala", Table1[[#This Row],[Income]], 0)</f>
        <v>0</v>
      </c>
      <c r="BC202" s="9">
        <f ca="1">IF(Table1[[#This Row],[State]]="Tamil Nadu", Table1[[#This Row],[Income]], 0)</f>
        <v>0</v>
      </c>
      <c r="BD202" s="9">
        <f ca="1">IF(Table1[[#This Row],[State]]="Rajasthan", Table1[[#This Row],[Income]], 0)</f>
        <v>0</v>
      </c>
      <c r="BE202" s="9">
        <f ca="1">IF(Table1[[#This Row],[State]]="Uttar Pradesh", Table1[[#This Row],[Income]], 0)</f>
        <v>0</v>
      </c>
      <c r="BF202" s="9">
        <f ca="1">IF(Table1[[#This Row],[State]]="Bihar", Table1[[#This Row],[Income]], 0)</f>
        <v>0</v>
      </c>
      <c r="BG202" s="9">
        <f ca="1">IF(Table1[[#This Row],[State]]="West Bengal", Table1[[#This Row],[Income]], 0)</f>
        <v>0</v>
      </c>
      <c r="BH202" s="10">
        <f ca="1">IF(Table1[[#This Row],[State]]="Goa", Table1[[#This Row],[Income]], 0)</f>
        <v>0</v>
      </c>
      <c r="BJ202" s="8">
        <f ca="1">IF(Table1[[#This Row],[Profession]]="Health", Table1[[#This Row],[Income]], 0)</f>
        <v>0</v>
      </c>
      <c r="BK202" s="9">
        <f ca="1">IF(Table1[[#This Row],[Profession]]="Construction", Table1[[#This Row],[Income]], 0)</f>
        <v>0</v>
      </c>
      <c r="BL202" s="9">
        <f ca="1">IF(Table1[[#This Row],[Profession]]="Teaching", Table1[[#This Row],[Income]], 0)</f>
        <v>0</v>
      </c>
      <c r="BM202" s="9">
        <f ca="1">IF(Table1[[#This Row],[Profession]]="IT", Table1[[#This Row],[Income]], 0)</f>
        <v>0</v>
      </c>
      <c r="BN202" s="9">
        <f ca="1">IF(Table1[[#This Row],[Profession]]="General Work", Table1[[#This Row],[Income]], 0)</f>
        <v>57476</v>
      </c>
      <c r="BO202" s="10">
        <f ca="1">IF(Table1[[#This Row],[Profession]]="Agriculture", Table1[[#This Row],[Income]], 0)</f>
        <v>0</v>
      </c>
      <c r="BQ202" s="8">
        <f ca="1">IF(Table1[[#This Row],[Value of debts ]]&gt;Table1[[#This Row],[Income]], 1, 0)</f>
        <v>1</v>
      </c>
      <c r="BR202" s="10"/>
      <c r="BT202">
        <f ca="1">IF(Table1[[#This Row],[Net Worth of person]]&gt;$BU$4, Table1[[#This Row],[Age]], 0)</f>
        <v>36</v>
      </c>
    </row>
    <row r="203" spans="1:72" x14ac:dyDescent="0.3">
      <c r="A203">
        <f t="shared" ca="1" si="69"/>
        <v>1</v>
      </c>
      <c r="B203" t="str">
        <f t="shared" ca="1" si="70"/>
        <v>Male</v>
      </c>
      <c r="C203">
        <f t="shared" ca="1" si="71"/>
        <v>28</v>
      </c>
      <c r="D203">
        <f t="shared" ca="1" si="72"/>
        <v>1</v>
      </c>
      <c r="E203" t="str">
        <f t="shared" ca="1" si="73"/>
        <v>Health</v>
      </c>
      <c r="F203">
        <f t="shared" ca="1" si="74"/>
        <v>4</v>
      </c>
      <c r="G203" t="str">
        <f t="shared" ca="1" si="75"/>
        <v>Technical</v>
      </c>
      <c r="H203">
        <f t="shared" ca="1" si="76"/>
        <v>3</v>
      </c>
      <c r="I203">
        <f t="shared" ca="1" si="77"/>
        <v>2</v>
      </c>
      <c r="J203">
        <f t="shared" ca="1" si="78"/>
        <v>74463</v>
      </c>
      <c r="K203">
        <f t="shared" ca="1" si="79"/>
        <v>10</v>
      </c>
      <c r="L203" t="str">
        <f t="shared" ca="1" si="80"/>
        <v>Rajasthan</v>
      </c>
      <c r="M203">
        <f t="shared" ca="1" si="81"/>
        <v>446778</v>
      </c>
      <c r="N203">
        <f t="shared" ca="1" si="82"/>
        <v>426886.24494777992</v>
      </c>
      <c r="O203">
        <f t="shared" ca="1" si="83"/>
        <v>13784.224475881962</v>
      </c>
      <c r="P203">
        <f t="shared" ca="1" si="84"/>
        <v>8470</v>
      </c>
      <c r="Q203">
        <f t="shared" ca="1" si="85"/>
        <v>60309.645297582378</v>
      </c>
      <c r="R203">
        <f t="shared" ca="1" si="86"/>
        <v>47064.578176112846</v>
      </c>
      <c r="S203">
        <f t="shared" ca="1" si="87"/>
        <v>507626.8026519948</v>
      </c>
      <c r="T203">
        <f t="shared" ca="1" si="88"/>
        <v>495665.8902453623</v>
      </c>
      <c r="U203">
        <f t="shared" ca="1" si="89"/>
        <v>11960.912406632502</v>
      </c>
      <c r="W203">
        <f t="shared" ca="1" si="90"/>
        <v>1</v>
      </c>
      <c r="AA203" s="1">
        <f ca="1">Table1[[#This Row],[Mortgage left]]/Table1[[#This Row],[Value of House]]</f>
        <v>0.95547731747709141</v>
      </c>
      <c r="AB203">
        <f t="shared" ca="1" si="91"/>
        <v>0</v>
      </c>
      <c r="AE203">
        <f ca="1">IF(Table1[[#This Row],[Gender]]="male", 1, 0)</f>
        <v>1</v>
      </c>
      <c r="AF203">
        <f ca="1">IF(Table1[[#This Row],[Gender]]="female", 1, 0)</f>
        <v>0</v>
      </c>
      <c r="AK203" s="8">
        <f ca="1">IF(Table1[[#This Row],[Profession]]="Teaching", 1, 0)</f>
        <v>0</v>
      </c>
      <c r="AL203" s="9">
        <f ca="1">IF(Table1[[#This Row],[Profession]]="Health", 1, 0)</f>
        <v>1</v>
      </c>
      <c r="AM203" s="9">
        <f ca="1">IF(Table1[[#This Row],[Profession]]="Construction", 1, 0)</f>
        <v>0</v>
      </c>
      <c r="AN203" s="9">
        <f ca="1">IF(Table1[[#This Row],[Profession]]="IT", 1, 0)</f>
        <v>0</v>
      </c>
      <c r="AO203" s="9">
        <f ca="1">IF(Table1[[#This Row],[Profession]]="Agriculture", 1, 0)</f>
        <v>0</v>
      </c>
      <c r="AP203" s="10">
        <f ca="1">IF(Table1[[#This Row],[Profession]]="General Work", 1, 0)</f>
        <v>0</v>
      </c>
      <c r="AS203">
        <f ca="1">Table1[[#This Row],[Value of Cars]]/Table1[[#This Row],[Number of Cars ]]</f>
        <v>6892.1122379409808</v>
      </c>
      <c r="AU203" s="8">
        <f ca="1">IF(Table1[[#This Row],[State]]="Karnataka", Table1[[#This Row],[Income]], 0)</f>
        <v>0</v>
      </c>
      <c r="AV203" s="9">
        <f ca="1">IF(Table1[[#This Row],[State]]="Gujarat", Table1[[#This Row],[Income]], 0)</f>
        <v>0</v>
      </c>
      <c r="AW203" s="9">
        <f ca="1">IF(Table1[[#This Row],[State]]="Andhra Pradesh", Table1[[#This Row],[Income]], 0)</f>
        <v>0</v>
      </c>
      <c r="AX203" s="9">
        <f ca="1">IF(Table1[[#This Row],[State]]="Telangana", Table1[[#This Row],[Income]], 0)</f>
        <v>0</v>
      </c>
      <c r="AY203" s="9">
        <f ca="1">IF(Table1[[#This Row],[State]]="Madhya Pradesh", Table1[[#This Row],[Income]], 0)</f>
        <v>0</v>
      </c>
      <c r="AZ203" s="9">
        <f ca="1">IF(Table1[[#This Row],[State]]="Maharashtra", Table1[[#This Row],[Income]], 0)</f>
        <v>0</v>
      </c>
      <c r="BA203" s="9">
        <f ca="1">IF(Table1[[#This Row],[State]]="Punjab", Table1[[#This Row],[Income]], 0)</f>
        <v>0</v>
      </c>
      <c r="BB203" s="9">
        <f ca="1">IF(Table1[[#This Row],[State]]="Kerala", Table1[[#This Row],[Income]], 0)</f>
        <v>0</v>
      </c>
      <c r="BC203" s="9">
        <f ca="1">IF(Table1[[#This Row],[State]]="Tamil Nadu", Table1[[#This Row],[Income]], 0)</f>
        <v>0</v>
      </c>
      <c r="BD203" s="9">
        <f ca="1">IF(Table1[[#This Row],[State]]="Rajasthan", Table1[[#This Row],[Income]], 0)</f>
        <v>74463</v>
      </c>
      <c r="BE203" s="9">
        <f ca="1">IF(Table1[[#This Row],[State]]="Uttar Pradesh", Table1[[#This Row],[Income]], 0)</f>
        <v>0</v>
      </c>
      <c r="BF203" s="9">
        <f ca="1">IF(Table1[[#This Row],[State]]="Bihar", Table1[[#This Row],[Income]], 0)</f>
        <v>0</v>
      </c>
      <c r="BG203" s="9">
        <f ca="1">IF(Table1[[#This Row],[State]]="West Bengal", Table1[[#This Row],[Income]], 0)</f>
        <v>0</v>
      </c>
      <c r="BH203" s="10">
        <f ca="1">IF(Table1[[#This Row],[State]]="Goa", Table1[[#This Row],[Income]], 0)</f>
        <v>0</v>
      </c>
      <c r="BJ203" s="8">
        <f ca="1">IF(Table1[[#This Row],[Profession]]="Health", Table1[[#This Row],[Income]], 0)</f>
        <v>74463</v>
      </c>
      <c r="BK203" s="9">
        <f ca="1">IF(Table1[[#This Row],[Profession]]="Construction", Table1[[#This Row],[Income]], 0)</f>
        <v>0</v>
      </c>
      <c r="BL203" s="9">
        <f ca="1">IF(Table1[[#This Row],[Profession]]="Teaching", Table1[[#This Row],[Income]], 0)</f>
        <v>0</v>
      </c>
      <c r="BM203" s="9">
        <f ca="1">IF(Table1[[#This Row],[Profession]]="IT", Table1[[#This Row],[Income]], 0)</f>
        <v>0</v>
      </c>
      <c r="BN203" s="9">
        <f ca="1">IF(Table1[[#This Row],[Profession]]="General Work", Table1[[#This Row],[Income]], 0)</f>
        <v>0</v>
      </c>
      <c r="BO203" s="10">
        <f ca="1">IF(Table1[[#This Row],[Profession]]="Agriculture", Table1[[#This Row],[Income]], 0)</f>
        <v>0</v>
      </c>
      <c r="BQ203" s="8">
        <f ca="1">IF(Table1[[#This Row],[Value of debts ]]&gt;Table1[[#This Row],[Income]], 1, 0)</f>
        <v>1</v>
      </c>
      <c r="BR203" s="10"/>
      <c r="BT203">
        <f ca="1">IF(Table1[[#This Row],[Net Worth of person]]&gt;$BU$4, Table1[[#This Row],[Age]], 0)</f>
        <v>0</v>
      </c>
    </row>
    <row r="204" spans="1:72" x14ac:dyDescent="0.3">
      <c r="A204">
        <f t="shared" ca="1" si="69"/>
        <v>2</v>
      </c>
      <c r="B204" t="str">
        <f t="shared" ca="1" si="70"/>
        <v>Female</v>
      </c>
      <c r="C204">
        <f t="shared" ca="1" si="71"/>
        <v>39</v>
      </c>
      <c r="D204">
        <f t="shared" ca="1" si="72"/>
        <v>3</v>
      </c>
      <c r="E204" t="str">
        <f t="shared" ca="1" si="73"/>
        <v>Teaching</v>
      </c>
      <c r="F204">
        <f t="shared" ca="1" si="74"/>
        <v>5</v>
      </c>
      <c r="G204" t="str">
        <f t="shared" ca="1" si="75"/>
        <v>Other</v>
      </c>
      <c r="H204">
        <f t="shared" ca="1" si="76"/>
        <v>1</v>
      </c>
      <c r="I204">
        <f t="shared" ca="1" si="77"/>
        <v>1</v>
      </c>
      <c r="J204">
        <f t="shared" ca="1" si="78"/>
        <v>50643</v>
      </c>
      <c r="K204">
        <f t="shared" ca="1" si="79"/>
        <v>14</v>
      </c>
      <c r="L204" t="str">
        <f t="shared" ca="1" si="80"/>
        <v>Goa</v>
      </c>
      <c r="M204">
        <f t="shared" ca="1" si="81"/>
        <v>151929</v>
      </c>
      <c r="N204">
        <f t="shared" ca="1" si="82"/>
        <v>89429.803538383188</v>
      </c>
      <c r="O204">
        <f t="shared" ca="1" si="83"/>
        <v>30345.165572109636</v>
      </c>
      <c r="P204">
        <f t="shared" ca="1" si="84"/>
        <v>28301</v>
      </c>
      <c r="Q204">
        <f t="shared" ca="1" si="85"/>
        <v>25669.652291042163</v>
      </c>
      <c r="R204">
        <f t="shared" ca="1" si="86"/>
        <v>15804.26737821853</v>
      </c>
      <c r="S204">
        <f t="shared" ca="1" si="87"/>
        <v>198078.43295032816</v>
      </c>
      <c r="T204">
        <f t="shared" ca="1" si="88"/>
        <v>143400.45582942537</v>
      </c>
      <c r="U204">
        <f t="shared" ca="1" si="89"/>
        <v>54677.977120902797</v>
      </c>
      <c r="W204">
        <f t="shared" ca="1" si="90"/>
        <v>1</v>
      </c>
      <c r="AA204" s="1">
        <f ca="1">Table1[[#This Row],[Mortgage left]]/Table1[[#This Row],[Value of House]]</f>
        <v>0.58862892231491803</v>
      </c>
      <c r="AB204">
        <f t="shared" ca="1" si="91"/>
        <v>0</v>
      </c>
      <c r="AE204">
        <f ca="1">IF(Table1[[#This Row],[Gender]]="male", 1, 0)</f>
        <v>0</v>
      </c>
      <c r="AF204">
        <f ca="1">IF(Table1[[#This Row],[Gender]]="female", 1, 0)</f>
        <v>1</v>
      </c>
      <c r="AK204" s="8">
        <f ca="1">IF(Table1[[#This Row],[Profession]]="Teaching", 1, 0)</f>
        <v>1</v>
      </c>
      <c r="AL204" s="9">
        <f ca="1">IF(Table1[[#This Row],[Profession]]="Health", 1, 0)</f>
        <v>0</v>
      </c>
      <c r="AM204" s="9">
        <f ca="1">IF(Table1[[#This Row],[Profession]]="Construction", 1, 0)</f>
        <v>0</v>
      </c>
      <c r="AN204" s="9">
        <f ca="1">IF(Table1[[#This Row],[Profession]]="IT", 1, 0)</f>
        <v>0</v>
      </c>
      <c r="AO204" s="9">
        <f ca="1">IF(Table1[[#This Row],[Profession]]="Agriculture", 1, 0)</f>
        <v>0</v>
      </c>
      <c r="AP204" s="10">
        <f ca="1">IF(Table1[[#This Row],[Profession]]="General Work", 1, 0)</f>
        <v>0</v>
      </c>
      <c r="AS204">
        <f ca="1">Table1[[#This Row],[Value of Cars]]/Table1[[#This Row],[Number of Cars ]]</f>
        <v>30345.165572109636</v>
      </c>
      <c r="AU204" s="8">
        <f ca="1">IF(Table1[[#This Row],[State]]="Karnataka", Table1[[#This Row],[Income]], 0)</f>
        <v>0</v>
      </c>
      <c r="AV204" s="9">
        <f ca="1">IF(Table1[[#This Row],[State]]="Gujarat", Table1[[#This Row],[Income]], 0)</f>
        <v>0</v>
      </c>
      <c r="AW204" s="9">
        <f ca="1">IF(Table1[[#This Row],[State]]="Andhra Pradesh", Table1[[#This Row],[Income]], 0)</f>
        <v>0</v>
      </c>
      <c r="AX204" s="9">
        <f ca="1">IF(Table1[[#This Row],[State]]="Telangana", Table1[[#This Row],[Income]], 0)</f>
        <v>0</v>
      </c>
      <c r="AY204" s="9">
        <f ca="1">IF(Table1[[#This Row],[State]]="Madhya Pradesh", Table1[[#This Row],[Income]], 0)</f>
        <v>0</v>
      </c>
      <c r="AZ204" s="9">
        <f ca="1">IF(Table1[[#This Row],[State]]="Maharashtra", Table1[[#This Row],[Income]], 0)</f>
        <v>0</v>
      </c>
      <c r="BA204" s="9">
        <f ca="1">IF(Table1[[#This Row],[State]]="Punjab", Table1[[#This Row],[Income]], 0)</f>
        <v>0</v>
      </c>
      <c r="BB204" s="9">
        <f ca="1">IF(Table1[[#This Row],[State]]="Kerala", Table1[[#This Row],[Income]], 0)</f>
        <v>0</v>
      </c>
      <c r="BC204" s="9">
        <f ca="1">IF(Table1[[#This Row],[State]]="Tamil Nadu", Table1[[#This Row],[Income]], 0)</f>
        <v>0</v>
      </c>
      <c r="BD204" s="9">
        <f ca="1">IF(Table1[[#This Row],[State]]="Rajasthan", Table1[[#This Row],[Income]], 0)</f>
        <v>0</v>
      </c>
      <c r="BE204" s="9">
        <f ca="1">IF(Table1[[#This Row],[State]]="Uttar Pradesh", Table1[[#This Row],[Income]], 0)</f>
        <v>0</v>
      </c>
      <c r="BF204" s="9">
        <f ca="1">IF(Table1[[#This Row],[State]]="Bihar", Table1[[#This Row],[Income]], 0)</f>
        <v>0</v>
      </c>
      <c r="BG204" s="9">
        <f ca="1">IF(Table1[[#This Row],[State]]="West Bengal", Table1[[#This Row],[Income]], 0)</f>
        <v>0</v>
      </c>
      <c r="BH204" s="10">
        <f ca="1">IF(Table1[[#This Row],[State]]="Goa", Table1[[#This Row],[Income]], 0)</f>
        <v>50643</v>
      </c>
      <c r="BJ204" s="8">
        <f ca="1">IF(Table1[[#This Row],[Profession]]="Health", Table1[[#This Row],[Income]], 0)</f>
        <v>0</v>
      </c>
      <c r="BK204" s="9">
        <f ca="1">IF(Table1[[#This Row],[Profession]]="Construction", Table1[[#This Row],[Income]], 0)</f>
        <v>0</v>
      </c>
      <c r="BL204" s="9">
        <f ca="1">IF(Table1[[#This Row],[Profession]]="Teaching", Table1[[#This Row],[Income]], 0)</f>
        <v>50643</v>
      </c>
      <c r="BM204" s="9">
        <f ca="1">IF(Table1[[#This Row],[Profession]]="IT", Table1[[#This Row],[Income]], 0)</f>
        <v>0</v>
      </c>
      <c r="BN204" s="9">
        <f ca="1">IF(Table1[[#This Row],[Profession]]="General Work", Table1[[#This Row],[Income]], 0)</f>
        <v>0</v>
      </c>
      <c r="BO204" s="10">
        <f ca="1">IF(Table1[[#This Row],[Profession]]="Agriculture", Table1[[#This Row],[Income]], 0)</f>
        <v>0</v>
      </c>
      <c r="BQ204" s="8">
        <f ca="1">IF(Table1[[#This Row],[Value of debts ]]&gt;Table1[[#This Row],[Income]], 1, 0)</f>
        <v>1</v>
      </c>
      <c r="BR204" s="10"/>
      <c r="BT204">
        <f ca="1">IF(Table1[[#This Row],[Net Worth of person]]&gt;$BU$4, Table1[[#This Row],[Age]], 0)</f>
        <v>0</v>
      </c>
    </row>
    <row r="205" spans="1:72" x14ac:dyDescent="0.3">
      <c r="A205">
        <f t="shared" ca="1" si="69"/>
        <v>1</v>
      </c>
      <c r="B205" t="str">
        <f t="shared" ca="1" si="70"/>
        <v>Male</v>
      </c>
      <c r="C205">
        <f t="shared" ca="1" si="71"/>
        <v>44</v>
      </c>
      <c r="D205">
        <f t="shared" ca="1" si="72"/>
        <v>2</v>
      </c>
      <c r="E205" t="str">
        <f t="shared" ca="1" si="73"/>
        <v>Construction</v>
      </c>
      <c r="F205">
        <f t="shared" ca="1" si="74"/>
        <v>1</v>
      </c>
      <c r="G205" t="str">
        <f t="shared" ca="1" si="75"/>
        <v>High School</v>
      </c>
      <c r="H205">
        <f t="shared" ca="1" si="76"/>
        <v>2</v>
      </c>
      <c r="I205">
        <f t="shared" ca="1" si="77"/>
        <v>1</v>
      </c>
      <c r="J205">
        <f t="shared" ca="1" si="78"/>
        <v>36316</v>
      </c>
      <c r="K205">
        <f t="shared" ca="1" si="79"/>
        <v>7</v>
      </c>
      <c r="L205" t="str">
        <f t="shared" ca="1" si="80"/>
        <v>Punjab</v>
      </c>
      <c r="M205">
        <f t="shared" ca="1" si="81"/>
        <v>108948</v>
      </c>
      <c r="N205">
        <f t="shared" ca="1" si="82"/>
        <v>16229.362551601331</v>
      </c>
      <c r="O205">
        <f t="shared" ca="1" si="83"/>
        <v>17975.760767899548</v>
      </c>
      <c r="P205">
        <f t="shared" ca="1" si="84"/>
        <v>16801</v>
      </c>
      <c r="Q205">
        <f t="shared" ca="1" si="85"/>
        <v>70045.314165671516</v>
      </c>
      <c r="R205">
        <f t="shared" ca="1" si="86"/>
        <v>47491.594855985823</v>
      </c>
      <c r="S205">
        <f t="shared" ca="1" si="87"/>
        <v>174415.35562388535</v>
      </c>
      <c r="T205">
        <f t="shared" ca="1" si="88"/>
        <v>103075.67671727284</v>
      </c>
      <c r="U205">
        <f t="shared" ca="1" si="89"/>
        <v>71339.678906612506</v>
      </c>
      <c r="W205">
        <f t="shared" ca="1" si="90"/>
        <v>1</v>
      </c>
      <c r="AA205" s="1">
        <f ca="1">Table1[[#This Row],[Mortgage left]]/Table1[[#This Row],[Value of House]]</f>
        <v>0.1489642999559545</v>
      </c>
      <c r="AB205">
        <f t="shared" ca="1" si="91"/>
        <v>1</v>
      </c>
      <c r="AE205">
        <f ca="1">IF(Table1[[#This Row],[Gender]]="male", 1, 0)</f>
        <v>1</v>
      </c>
      <c r="AF205">
        <f ca="1">IF(Table1[[#This Row],[Gender]]="female", 1, 0)</f>
        <v>0</v>
      </c>
      <c r="AK205" s="8">
        <f ca="1">IF(Table1[[#This Row],[Profession]]="Teaching", 1, 0)</f>
        <v>0</v>
      </c>
      <c r="AL205" s="9">
        <f ca="1">IF(Table1[[#This Row],[Profession]]="Health", 1, 0)</f>
        <v>0</v>
      </c>
      <c r="AM205" s="9">
        <f ca="1">IF(Table1[[#This Row],[Profession]]="Construction", 1, 0)</f>
        <v>1</v>
      </c>
      <c r="AN205" s="9">
        <f ca="1">IF(Table1[[#This Row],[Profession]]="IT", 1, 0)</f>
        <v>0</v>
      </c>
      <c r="AO205" s="9">
        <f ca="1">IF(Table1[[#This Row],[Profession]]="Agriculture", 1, 0)</f>
        <v>0</v>
      </c>
      <c r="AP205" s="10">
        <f ca="1">IF(Table1[[#This Row],[Profession]]="General Work", 1, 0)</f>
        <v>0</v>
      </c>
      <c r="AS205">
        <f ca="1">Table1[[#This Row],[Value of Cars]]/Table1[[#This Row],[Number of Cars ]]</f>
        <v>17975.760767899548</v>
      </c>
      <c r="AU205" s="8">
        <f ca="1">IF(Table1[[#This Row],[State]]="Karnataka", Table1[[#This Row],[Income]], 0)</f>
        <v>0</v>
      </c>
      <c r="AV205" s="9">
        <f ca="1">IF(Table1[[#This Row],[State]]="Gujarat", Table1[[#This Row],[Income]], 0)</f>
        <v>0</v>
      </c>
      <c r="AW205" s="9">
        <f ca="1">IF(Table1[[#This Row],[State]]="Andhra Pradesh", Table1[[#This Row],[Income]], 0)</f>
        <v>0</v>
      </c>
      <c r="AX205" s="9">
        <f ca="1">IF(Table1[[#This Row],[State]]="Telangana", Table1[[#This Row],[Income]], 0)</f>
        <v>0</v>
      </c>
      <c r="AY205" s="9">
        <f ca="1">IF(Table1[[#This Row],[State]]="Madhya Pradesh", Table1[[#This Row],[Income]], 0)</f>
        <v>0</v>
      </c>
      <c r="AZ205" s="9">
        <f ca="1">IF(Table1[[#This Row],[State]]="Maharashtra", Table1[[#This Row],[Income]], 0)</f>
        <v>0</v>
      </c>
      <c r="BA205" s="9">
        <f ca="1">IF(Table1[[#This Row],[State]]="Punjab", Table1[[#This Row],[Income]], 0)</f>
        <v>36316</v>
      </c>
      <c r="BB205" s="9">
        <f ca="1">IF(Table1[[#This Row],[State]]="Kerala", Table1[[#This Row],[Income]], 0)</f>
        <v>0</v>
      </c>
      <c r="BC205" s="9">
        <f ca="1">IF(Table1[[#This Row],[State]]="Tamil Nadu", Table1[[#This Row],[Income]], 0)</f>
        <v>0</v>
      </c>
      <c r="BD205" s="9">
        <f ca="1">IF(Table1[[#This Row],[State]]="Rajasthan", Table1[[#This Row],[Income]], 0)</f>
        <v>0</v>
      </c>
      <c r="BE205" s="9">
        <f ca="1">IF(Table1[[#This Row],[State]]="Uttar Pradesh", Table1[[#This Row],[Income]], 0)</f>
        <v>0</v>
      </c>
      <c r="BF205" s="9">
        <f ca="1">IF(Table1[[#This Row],[State]]="Bihar", Table1[[#This Row],[Income]], 0)</f>
        <v>0</v>
      </c>
      <c r="BG205" s="9">
        <f ca="1">IF(Table1[[#This Row],[State]]="West Bengal", Table1[[#This Row],[Income]], 0)</f>
        <v>0</v>
      </c>
      <c r="BH205" s="10">
        <f ca="1">IF(Table1[[#This Row],[State]]="Goa", Table1[[#This Row],[Income]], 0)</f>
        <v>0</v>
      </c>
      <c r="BJ205" s="8">
        <f ca="1">IF(Table1[[#This Row],[Profession]]="Health", Table1[[#This Row],[Income]], 0)</f>
        <v>0</v>
      </c>
      <c r="BK205" s="9">
        <f ca="1">IF(Table1[[#This Row],[Profession]]="Construction", Table1[[#This Row],[Income]], 0)</f>
        <v>36316</v>
      </c>
      <c r="BL205" s="9">
        <f ca="1">IF(Table1[[#This Row],[Profession]]="Teaching", Table1[[#This Row],[Income]], 0)</f>
        <v>0</v>
      </c>
      <c r="BM205" s="9">
        <f ca="1">IF(Table1[[#This Row],[Profession]]="IT", Table1[[#This Row],[Income]], 0)</f>
        <v>0</v>
      </c>
      <c r="BN205" s="9">
        <f ca="1">IF(Table1[[#This Row],[Profession]]="General Work", Table1[[#This Row],[Income]], 0)</f>
        <v>0</v>
      </c>
      <c r="BO205" s="10">
        <f ca="1">IF(Table1[[#This Row],[Profession]]="Agriculture", Table1[[#This Row],[Income]], 0)</f>
        <v>0</v>
      </c>
      <c r="BQ205" s="8">
        <f ca="1">IF(Table1[[#This Row],[Value of debts ]]&gt;Table1[[#This Row],[Income]], 1, 0)</f>
        <v>1</v>
      </c>
      <c r="BR205" s="10"/>
      <c r="BT205">
        <f ca="1">IF(Table1[[#This Row],[Net Worth of person]]&gt;$BU$4, Table1[[#This Row],[Age]], 0)</f>
        <v>0</v>
      </c>
    </row>
    <row r="206" spans="1:72" x14ac:dyDescent="0.3">
      <c r="A206">
        <f t="shared" ca="1" si="69"/>
        <v>2</v>
      </c>
      <c r="B206" t="str">
        <f t="shared" ca="1" si="70"/>
        <v>Female</v>
      </c>
      <c r="C206">
        <f t="shared" ca="1" si="71"/>
        <v>41</v>
      </c>
      <c r="D206">
        <f t="shared" ca="1" si="72"/>
        <v>1</v>
      </c>
      <c r="E206" t="str">
        <f t="shared" ca="1" si="73"/>
        <v>Health</v>
      </c>
      <c r="F206">
        <f t="shared" ca="1" si="74"/>
        <v>3</v>
      </c>
      <c r="G206" t="str">
        <f t="shared" ca="1" si="75"/>
        <v>University</v>
      </c>
      <c r="H206">
        <f t="shared" ca="1" si="76"/>
        <v>0</v>
      </c>
      <c r="I206">
        <f t="shared" ca="1" si="77"/>
        <v>2</v>
      </c>
      <c r="J206">
        <f t="shared" ca="1" si="78"/>
        <v>32782</v>
      </c>
      <c r="K206">
        <f t="shared" ca="1" si="79"/>
        <v>11</v>
      </c>
      <c r="L206" t="str">
        <f t="shared" ca="1" si="80"/>
        <v>Uttar Pradesh</v>
      </c>
      <c r="M206">
        <f t="shared" ca="1" si="81"/>
        <v>163910</v>
      </c>
      <c r="N206">
        <f t="shared" ca="1" si="82"/>
        <v>96006.839697159929</v>
      </c>
      <c r="O206">
        <f t="shared" ca="1" si="83"/>
        <v>40425.05385361876</v>
      </c>
      <c r="P206">
        <f t="shared" ca="1" si="84"/>
        <v>5245</v>
      </c>
      <c r="Q206">
        <f t="shared" ca="1" si="85"/>
        <v>40921.100194287697</v>
      </c>
      <c r="R206">
        <f t="shared" ca="1" si="86"/>
        <v>12021.011038134719</v>
      </c>
      <c r="S206">
        <f t="shared" ca="1" si="87"/>
        <v>216356.06489175349</v>
      </c>
      <c r="T206">
        <f t="shared" ca="1" si="88"/>
        <v>142172.93989144763</v>
      </c>
      <c r="U206">
        <f t="shared" ca="1" si="89"/>
        <v>74183.125000305852</v>
      </c>
      <c r="W206">
        <f t="shared" ca="1" si="90"/>
        <v>1</v>
      </c>
      <c r="AA206" s="1">
        <f ca="1">Table1[[#This Row],[Mortgage left]]/Table1[[#This Row],[Value of House]]</f>
        <v>0.58572899577304571</v>
      </c>
      <c r="AB206">
        <f t="shared" ca="1" si="91"/>
        <v>0</v>
      </c>
      <c r="AE206">
        <f ca="1">IF(Table1[[#This Row],[Gender]]="male", 1, 0)</f>
        <v>0</v>
      </c>
      <c r="AF206">
        <f ca="1">IF(Table1[[#This Row],[Gender]]="female", 1, 0)</f>
        <v>1</v>
      </c>
      <c r="AK206" s="8">
        <f ca="1">IF(Table1[[#This Row],[Profession]]="Teaching", 1, 0)</f>
        <v>0</v>
      </c>
      <c r="AL206" s="9">
        <f ca="1">IF(Table1[[#This Row],[Profession]]="Health", 1, 0)</f>
        <v>1</v>
      </c>
      <c r="AM206" s="9">
        <f ca="1">IF(Table1[[#This Row],[Profession]]="Construction", 1, 0)</f>
        <v>0</v>
      </c>
      <c r="AN206" s="9">
        <f ca="1">IF(Table1[[#This Row],[Profession]]="IT", 1, 0)</f>
        <v>0</v>
      </c>
      <c r="AO206" s="9">
        <f ca="1">IF(Table1[[#This Row],[Profession]]="Agriculture", 1, 0)</f>
        <v>0</v>
      </c>
      <c r="AP206" s="10">
        <f ca="1">IF(Table1[[#This Row],[Profession]]="General Work", 1, 0)</f>
        <v>0</v>
      </c>
      <c r="AS206">
        <f ca="1">Table1[[#This Row],[Value of Cars]]/Table1[[#This Row],[Number of Cars ]]</f>
        <v>20212.52692680938</v>
      </c>
      <c r="AU206" s="8">
        <f ca="1">IF(Table1[[#This Row],[State]]="Karnataka", Table1[[#This Row],[Income]], 0)</f>
        <v>0</v>
      </c>
      <c r="AV206" s="9">
        <f ca="1">IF(Table1[[#This Row],[State]]="Gujarat", Table1[[#This Row],[Income]], 0)</f>
        <v>0</v>
      </c>
      <c r="AW206" s="9">
        <f ca="1">IF(Table1[[#This Row],[State]]="Andhra Pradesh", Table1[[#This Row],[Income]], 0)</f>
        <v>0</v>
      </c>
      <c r="AX206" s="9">
        <f ca="1">IF(Table1[[#This Row],[State]]="Telangana", Table1[[#This Row],[Income]], 0)</f>
        <v>0</v>
      </c>
      <c r="AY206" s="9">
        <f ca="1">IF(Table1[[#This Row],[State]]="Madhya Pradesh", Table1[[#This Row],[Income]], 0)</f>
        <v>0</v>
      </c>
      <c r="AZ206" s="9">
        <f ca="1">IF(Table1[[#This Row],[State]]="Maharashtra", Table1[[#This Row],[Income]], 0)</f>
        <v>0</v>
      </c>
      <c r="BA206" s="9">
        <f ca="1">IF(Table1[[#This Row],[State]]="Punjab", Table1[[#This Row],[Income]], 0)</f>
        <v>0</v>
      </c>
      <c r="BB206" s="9">
        <f ca="1">IF(Table1[[#This Row],[State]]="Kerala", Table1[[#This Row],[Income]], 0)</f>
        <v>0</v>
      </c>
      <c r="BC206" s="9">
        <f ca="1">IF(Table1[[#This Row],[State]]="Tamil Nadu", Table1[[#This Row],[Income]], 0)</f>
        <v>0</v>
      </c>
      <c r="BD206" s="9">
        <f ca="1">IF(Table1[[#This Row],[State]]="Rajasthan", Table1[[#This Row],[Income]], 0)</f>
        <v>0</v>
      </c>
      <c r="BE206" s="9">
        <f ca="1">IF(Table1[[#This Row],[State]]="Uttar Pradesh", Table1[[#This Row],[Income]], 0)</f>
        <v>32782</v>
      </c>
      <c r="BF206" s="9">
        <f ca="1">IF(Table1[[#This Row],[State]]="Bihar", Table1[[#This Row],[Income]], 0)</f>
        <v>0</v>
      </c>
      <c r="BG206" s="9">
        <f ca="1">IF(Table1[[#This Row],[State]]="West Bengal", Table1[[#This Row],[Income]], 0)</f>
        <v>0</v>
      </c>
      <c r="BH206" s="10">
        <f ca="1">IF(Table1[[#This Row],[State]]="Goa", Table1[[#This Row],[Income]], 0)</f>
        <v>0</v>
      </c>
      <c r="BJ206" s="8">
        <f ca="1">IF(Table1[[#This Row],[Profession]]="Health", Table1[[#This Row],[Income]], 0)</f>
        <v>32782</v>
      </c>
      <c r="BK206" s="9">
        <f ca="1">IF(Table1[[#This Row],[Profession]]="Construction", Table1[[#This Row],[Income]], 0)</f>
        <v>0</v>
      </c>
      <c r="BL206" s="9">
        <f ca="1">IF(Table1[[#This Row],[Profession]]="Teaching", Table1[[#This Row],[Income]], 0)</f>
        <v>0</v>
      </c>
      <c r="BM206" s="9">
        <f ca="1">IF(Table1[[#This Row],[Profession]]="IT", Table1[[#This Row],[Income]], 0)</f>
        <v>0</v>
      </c>
      <c r="BN206" s="9">
        <f ca="1">IF(Table1[[#This Row],[Profession]]="General Work", Table1[[#This Row],[Income]], 0)</f>
        <v>0</v>
      </c>
      <c r="BO206" s="10">
        <f ca="1">IF(Table1[[#This Row],[Profession]]="Agriculture", Table1[[#This Row],[Income]], 0)</f>
        <v>0</v>
      </c>
      <c r="BQ206" s="8">
        <f ca="1">IF(Table1[[#This Row],[Value of debts ]]&gt;Table1[[#This Row],[Income]], 1, 0)</f>
        <v>1</v>
      </c>
      <c r="BR206" s="10"/>
      <c r="BT206">
        <f ca="1">IF(Table1[[#This Row],[Net Worth of person]]&gt;$BU$4, Table1[[#This Row],[Age]], 0)</f>
        <v>0</v>
      </c>
    </row>
    <row r="207" spans="1:72" x14ac:dyDescent="0.3">
      <c r="A207">
        <f t="shared" ca="1" si="69"/>
        <v>1</v>
      </c>
      <c r="B207" t="str">
        <f t="shared" ca="1" si="70"/>
        <v>Male</v>
      </c>
      <c r="C207">
        <f t="shared" ca="1" si="71"/>
        <v>43</v>
      </c>
      <c r="D207">
        <f t="shared" ca="1" si="72"/>
        <v>4</v>
      </c>
      <c r="E207" t="str">
        <f t="shared" ca="1" si="73"/>
        <v>IT</v>
      </c>
      <c r="F207">
        <f t="shared" ca="1" si="74"/>
        <v>5</v>
      </c>
      <c r="G207" t="str">
        <f t="shared" ca="1" si="75"/>
        <v>Other</v>
      </c>
      <c r="H207">
        <f t="shared" ca="1" si="76"/>
        <v>1</v>
      </c>
      <c r="I207">
        <f t="shared" ca="1" si="77"/>
        <v>1</v>
      </c>
      <c r="J207">
        <f t="shared" ca="1" si="78"/>
        <v>48939</v>
      </c>
      <c r="K207">
        <f t="shared" ca="1" si="79"/>
        <v>9</v>
      </c>
      <c r="L207" t="str">
        <f t="shared" ca="1" si="80"/>
        <v>Tamil Nadu</v>
      </c>
      <c r="M207">
        <f t="shared" ca="1" si="81"/>
        <v>146817</v>
      </c>
      <c r="N207">
        <f t="shared" ca="1" si="82"/>
        <v>110591.82209613</v>
      </c>
      <c r="O207">
        <f t="shared" ca="1" si="83"/>
        <v>25218.775050058433</v>
      </c>
      <c r="P207">
        <f t="shared" ca="1" si="84"/>
        <v>4611</v>
      </c>
      <c r="Q207">
        <f t="shared" ca="1" si="85"/>
        <v>63533.506139436184</v>
      </c>
      <c r="R207">
        <f t="shared" ca="1" si="86"/>
        <v>27908.760694065269</v>
      </c>
      <c r="S207">
        <f t="shared" ca="1" si="87"/>
        <v>199944.53574412371</v>
      </c>
      <c r="T207">
        <f t="shared" ca="1" si="88"/>
        <v>178736.32823556618</v>
      </c>
      <c r="U207">
        <f t="shared" ca="1" si="89"/>
        <v>21208.207508557534</v>
      </c>
      <c r="W207">
        <f t="shared" ca="1" si="90"/>
        <v>1</v>
      </c>
      <c r="AA207" s="1">
        <f ca="1">Table1[[#This Row],[Mortgage left]]/Table1[[#This Row],[Value of House]]</f>
        <v>0.75326305602300825</v>
      </c>
      <c r="AB207">
        <f t="shared" ca="1" si="91"/>
        <v>0</v>
      </c>
      <c r="AE207">
        <f ca="1">IF(Table1[[#This Row],[Gender]]="male", 1, 0)</f>
        <v>1</v>
      </c>
      <c r="AF207">
        <f ca="1">IF(Table1[[#This Row],[Gender]]="female", 1, 0)</f>
        <v>0</v>
      </c>
      <c r="AK207" s="8">
        <f ca="1">IF(Table1[[#This Row],[Profession]]="Teaching", 1, 0)</f>
        <v>0</v>
      </c>
      <c r="AL207" s="9">
        <f ca="1">IF(Table1[[#This Row],[Profession]]="Health", 1, 0)</f>
        <v>0</v>
      </c>
      <c r="AM207" s="9">
        <f ca="1">IF(Table1[[#This Row],[Profession]]="Construction", 1, 0)</f>
        <v>0</v>
      </c>
      <c r="AN207" s="9">
        <f ca="1">IF(Table1[[#This Row],[Profession]]="IT", 1, 0)</f>
        <v>1</v>
      </c>
      <c r="AO207" s="9">
        <f ca="1">IF(Table1[[#This Row],[Profession]]="Agriculture", 1, 0)</f>
        <v>0</v>
      </c>
      <c r="AP207" s="10">
        <f ca="1">IF(Table1[[#This Row],[Profession]]="General Work", 1, 0)</f>
        <v>0</v>
      </c>
      <c r="AS207">
        <f ca="1">Table1[[#This Row],[Value of Cars]]/Table1[[#This Row],[Number of Cars ]]</f>
        <v>25218.775050058433</v>
      </c>
      <c r="AU207" s="8">
        <f ca="1">IF(Table1[[#This Row],[State]]="Karnataka", Table1[[#This Row],[Income]], 0)</f>
        <v>0</v>
      </c>
      <c r="AV207" s="9">
        <f ca="1">IF(Table1[[#This Row],[State]]="Gujarat", Table1[[#This Row],[Income]], 0)</f>
        <v>0</v>
      </c>
      <c r="AW207" s="9">
        <f ca="1">IF(Table1[[#This Row],[State]]="Andhra Pradesh", Table1[[#This Row],[Income]], 0)</f>
        <v>0</v>
      </c>
      <c r="AX207" s="9">
        <f ca="1">IF(Table1[[#This Row],[State]]="Telangana", Table1[[#This Row],[Income]], 0)</f>
        <v>0</v>
      </c>
      <c r="AY207" s="9">
        <f ca="1">IF(Table1[[#This Row],[State]]="Madhya Pradesh", Table1[[#This Row],[Income]], 0)</f>
        <v>0</v>
      </c>
      <c r="AZ207" s="9">
        <f ca="1">IF(Table1[[#This Row],[State]]="Maharashtra", Table1[[#This Row],[Income]], 0)</f>
        <v>0</v>
      </c>
      <c r="BA207" s="9">
        <f ca="1">IF(Table1[[#This Row],[State]]="Punjab", Table1[[#This Row],[Income]], 0)</f>
        <v>0</v>
      </c>
      <c r="BB207" s="9">
        <f ca="1">IF(Table1[[#This Row],[State]]="Kerala", Table1[[#This Row],[Income]], 0)</f>
        <v>0</v>
      </c>
      <c r="BC207" s="9">
        <f ca="1">IF(Table1[[#This Row],[State]]="Tamil Nadu", Table1[[#This Row],[Income]], 0)</f>
        <v>48939</v>
      </c>
      <c r="BD207" s="9">
        <f ca="1">IF(Table1[[#This Row],[State]]="Rajasthan", Table1[[#This Row],[Income]], 0)</f>
        <v>0</v>
      </c>
      <c r="BE207" s="9">
        <f ca="1">IF(Table1[[#This Row],[State]]="Uttar Pradesh", Table1[[#This Row],[Income]], 0)</f>
        <v>0</v>
      </c>
      <c r="BF207" s="9">
        <f ca="1">IF(Table1[[#This Row],[State]]="Bihar", Table1[[#This Row],[Income]], 0)</f>
        <v>0</v>
      </c>
      <c r="BG207" s="9">
        <f ca="1">IF(Table1[[#This Row],[State]]="West Bengal", Table1[[#This Row],[Income]], 0)</f>
        <v>0</v>
      </c>
      <c r="BH207" s="10">
        <f ca="1">IF(Table1[[#This Row],[State]]="Goa", Table1[[#This Row],[Income]], 0)</f>
        <v>0</v>
      </c>
      <c r="BJ207" s="8">
        <f ca="1">IF(Table1[[#This Row],[Profession]]="Health", Table1[[#This Row],[Income]], 0)</f>
        <v>0</v>
      </c>
      <c r="BK207" s="9">
        <f ca="1">IF(Table1[[#This Row],[Profession]]="Construction", Table1[[#This Row],[Income]], 0)</f>
        <v>0</v>
      </c>
      <c r="BL207" s="9">
        <f ca="1">IF(Table1[[#This Row],[Profession]]="Teaching", Table1[[#This Row],[Income]], 0)</f>
        <v>0</v>
      </c>
      <c r="BM207" s="9">
        <f ca="1">IF(Table1[[#This Row],[Profession]]="IT", Table1[[#This Row],[Income]], 0)</f>
        <v>48939</v>
      </c>
      <c r="BN207" s="9">
        <f ca="1">IF(Table1[[#This Row],[Profession]]="General Work", Table1[[#This Row],[Income]], 0)</f>
        <v>0</v>
      </c>
      <c r="BO207" s="10">
        <f ca="1">IF(Table1[[#This Row],[Profession]]="Agriculture", Table1[[#This Row],[Income]], 0)</f>
        <v>0</v>
      </c>
      <c r="BQ207" s="8">
        <f ca="1">IF(Table1[[#This Row],[Value of debts ]]&gt;Table1[[#This Row],[Income]], 1, 0)</f>
        <v>1</v>
      </c>
      <c r="BR207" s="10"/>
      <c r="BT207">
        <f ca="1">IF(Table1[[#This Row],[Net Worth of person]]&gt;$BU$4, Table1[[#This Row],[Age]], 0)</f>
        <v>0</v>
      </c>
    </row>
    <row r="208" spans="1:72" x14ac:dyDescent="0.3">
      <c r="A208">
        <f t="shared" ca="1" si="69"/>
        <v>2</v>
      </c>
      <c r="B208" t="str">
        <f t="shared" ca="1" si="70"/>
        <v>Female</v>
      </c>
      <c r="C208">
        <f t="shared" ca="1" si="71"/>
        <v>34</v>
      </c>
      <c r="D208">
        <f t="shared" ca="1" si="72"/>
        <v>3</v>
      </c>
      <c r="E208" t="str">
        <f t="shared" ca="1" si="73"/>
        <v>Teaching</v>
      </c>
      <c r="F208">
        <f t="shared" ca="1" si="74"/>
        <v>4</v>
      </c>
      <c r="G208" t="str">
        <f t="shared" ca="1" si="75"/>
        <v>Technical</v>
      </c>
      <c r="H208">
        <f t="shared" ca="1" si="76"/>
        <v>2</v>
      </c>
      <c r="I208">
        <f t="shared" ca="1" si="77"/>
        <v>3</v>
      </c>
      <c r="J208">
        <f t="shared" ca="1" si="78"/>
        <v>51692</v>
      </c>
      <c r="K208">
        <f t="shared" ca="1" si="79"/>
        <v>9</v>
      </c>
      <c r="L208" t="str">
        <f t="shared" ca="1" si="80"/>
        <v>Tamil Nadu</v>
      </c>
      <c r="M208">
        <f t="shared" ca="1" si="81"/>
        <v>206768</v>
      </c>
      <c r="N208">
        <f t="shared" ca="1" si="82"/>
        <v>163831.85839059635</v>
      </c>
      <c r="O208">
        <f t="shared" ca="1" si="83"/>
        <v>127592.47310935006</v>
      </c>
      <c r="P208">
        <f t="shared" ca="1" si="84"/>
        <v>16631</v>
      </c>
      <c r="Q208">
        <f t="shared" ca="1" si="85"/>
        <v>54667.705467799315</v>
      </c>
      <c r="R208">
        <f t="shared" ca="1" si="86"/>
        <v>18800.457272642576</v>
      </c>
      <c r="S208">
        <f t="shared" ca="1" si="87"/>
        <v>353160.93038199266</v>
      </c>
      <c r="T208">
        <f t="shared" ca="1" si="88"/>
        <v>235130.56385839568</v>
      </c>
      <c r="U208">
        <f t="shared" ca="1" si="89"/>
        <v>118030.36652359698</v>
      </c>
      <c r="W208">
        <f t="shared" ca="1" si="90"/>
        <v>1</v>
      </c>
      <c r="AA208" s="1">
        <f ca="1">Table1[[#This Row],[Mortgage left]]/Table1[[#This Row],[Value of House]]</f>
        <v>0.79234629338483875</v>
      </c>
      <c r="AB208">
        <f t="shared" ca="1" si="91"/>
        <v>0</v>
      </c>
      <c r="AE208">
        <f ca="1">IF(Table1[[#This Row],[Gender]]="male", 1, 0)</f>
        <v>0</v>
      </c>
      <c r="AF208">
        <f ca="1">IF(Table1[[#This Row],[Gender]]="female", 1, 0)</f>
        <v>1</v>
      </c>
      <c r="AK208" s="8">
        <f ca="1">IF(Table1[[#This Row],[Profession]]="Teaching", 1, 0)</f>
        <v>1</v>
      </c>
      <c r="AL208" s="9">
        <f ca="1">IF(Table1[[#This Row],[Profession]]="Health", 1, 0)</f>
        <v>0</v>
      </c>
      <c r="AM208" s="9">
        <f ca="1">IF(Table1[[#This Row],[Profession]]="Construction", 1, 0)</f>
        <v>0</v>
      </c>
      <c r="AN208" s="9">
        <f ca="1">IF(Table1[[#This Row],[Profession]]="IT", 1, 0)</f>
        <v>0</v>
      </c>
      <c r="AO208" s="9">
        <f ca="1">IF(Table1[[#This Row],[Profession]]="Agriculture", 1, 0)</f>
        <v>0</v>
      </c>
      <c r="AP208" s="10">
        <f ca="1">IF(Table1[[#This Row],[Profession]]="General Work", 1, 0)</f>
        <v>0</v>
      </c>
      <c r="AS208">
        <f ca="1">Table1[[#This Row],[Value of Cars]]/Table1[[#This Row],[Number of Cars ]]</f>
        <v>42530.824369783353</v>
      </c>
      <c r="AU208" s="8">
        <f ca="1">IF(Table1[[#This Row],[State]]="Karnataka", Table1[[#This Row],[Income]], 0)</f>
        <v>0</v>
      </c>
      <c r="AV208" s="9">
        <f ca="1">IF(Table1[[#This Row],[State]]="Gujarat", Table1[[#This Row],[Income]], 0)</f>
        <v>0</v>
      </c>
      <c r="AW208" s="9">
        <f ca="1">IF(Table1[[#This Row],[State]]="Andhra Pradesh", Table1[[#This Row],[Income]], 0)</f>
        <v>0</v>
      </c>
      <c r="AX208" s="9">
        <f ca="1">IF(Table1[[#This Row],[State]]="Telangana", Table1[[#This Row],[Income]], 0)</f>
        <v>0</v>
      </c>
      <c r="AY208" s="9">
        <f ca="1">IF(Table1[[#This Row],[State]]="Madhya Pradesh", Table1[[#This Row],[Income]], 0)</f>
        <v>0</v>
      </c>
      <c r="AZ208" s="9">
        <f ca="1">IF(Table1[[#This Row],[State]]="Maharashtra", Table1[[#This Row],[Income]], 0)</f>
        <v>0</v>
      </c>
      <c r="BA208" s="9">
        <f ca="1">IF(Table1[[#This Row],[State]]="Punjab", Table1[[#This Row],[Income]], 0)</f>
        <v>0</v>
      </c>
      <c r="BB208" s="9">
        <f ca="1">IF(Table1[[#This Row],[State]]="Kerala", Table1[[#This Row],[Income]], 0)</f>
        <v>0</v>
      </c>
      <c r="BC208" s="9">
        <f ca="1">IF(Table1[[#This Row],[State]]="Tamil Nadu", Table1[[#This Row],[Income]], 0)</f>
        <v>51692</v>
      </c>
      <c r="BD208" s="9">
        <f ca="1">IF(Table1[[#This Row],[State]]="Rajasthan", Table1[[#This Row],[Income]], 0)</f>
        <v>0</v>
      </c>
      <c r="BE208" s="9">
        <f ca="1">IF(Table1[[#This Row],[State]]="Uttar Pradesh", Table1[[#This Row],[Income]], 0)</f>
        <v>0</v>
      </c>
      <c r="BF208" s="9">
        <f ca="1">IF(Table1[[#This Row],[State]]="Bihar", Table1[[#This Row],[Income]], 0)</f>
        <v>0</v>
      </c>
      <c r="BG208" s="9">
        <f ca="1">IF(Table1[[#This Row],[State]]="West Bengal", Table1[[#This Row],[Income]], 0)</f>
        <v>0</v>
      </c>
      <c r="BH208" s="10">
        <f ca="1">IF(Table1[[#This Row],[State]]="Goa", Table1[[#This Row],[Income]], 0)</f>
        <v>0</v>
      </c>
      <c r="BJ208" s="8">
        <f ca="1">IF(Table1[[#This Row],[Profession]]="Health", Table1[[#This Row],[Income]], 0)</f>
        <v>0</v>
      </c>
      <c r="BK208" s="9">
        <f ca="1">IF(Table1[[#This Row],[Profession]]="Construction", Table1[[#This Row],[Income]], 0)</f>
        <v>0</v>
      </c>
      <c r="BL208" s="9">
        <f ca="1">IF(Table1[[#This Row],[Profession]]="Teaching", Table1[[#This Row],[Income]], 0)</f>
        <v>51692</v>
      </c>
      <c r="BM208" s="9">
        <f ca="1">IF(Table1[[#This Row],[Profession]]="IT", Table1[[#This Row],[Income]], 0)</f>
        <v>0</v>
      </c>
      <c r="BN208" s="9">
        <f ca="1">IF(Table1[[#This Row],[Profession]]="General Work", Table1[[#This Row],[Income]], 0)</f>
        <v>0</v>
      </c>
      <c r="BO208" s="10">
        <f ca="1">IF(Table1[[#This Row],[Profession]]="Agriculture", Table1[[#This Row],[Income]], 0)</f>
        <v>0</v>
      </c>
      <c r="BQ208" s="8">
        <f ca="1">IF(Table1[[#This Row],[Value of debts ]]&gt;Table1[[#This Row],[Income]], 1, 0)</f>
        <v>1</v>
      </c>
      <c r="BR208" s="10"/>
      <c r="BT208">
        <f ca="1">IF(Table1[[#This Row],[Net Worth of person]]&gt;$BU$4, Table1[[#This Row],[Age]], 0)</f>
        <v>34</v>
      </c>
    </row>
    <row r="209" spans="1:72" x14ac:dyDescent="0.3">
      <c r="A209">
        <f t="shared" ca="1" si="69"/>
        <v>2</v>
      </c>
      <c r="B209" t="str">
        <f t="shared" ca="1" si="70"/>
        <v>Female</v>
      </c>
      <c r="C209">
        <f t="shared" ca="1" si="71"/>
        <v>35</v>
      </c>
      <c r="D209">
        <f t="shared" ca="1" si="72"/>
        <v>6</v>
      </c>
      <c r="E209" t="str">
        <f t="shared" ca="1" si="73"/>
        <v>Agriculture</v>
      </c>
      <c r="F209">
        <f t="shared" ca="1" si="74"/>
        <v>5</v>
      </c>
      <c r="G209" t="str">
        <f t="shared" ca="1" si="75"/>
        <v>Other</v>
      </c>
      <c r="H209">
        <f t="shared" ca="1" si="76"/>
        <v>2</v>
      </c>
      <c r="I209">
        <f t="shared" ca="1" si="77"/>
        <v>2</v>
      </c>
      <c r="J209">
        <f t="shared" ca="1" si="78"/>
        <v>89917</v>
      </c>
      <c r="K209">
        <f t="shared" ca="1" si="79"/>
        <v>2</v>
      </c>
      <c r="L209" t="str">
        <f t="shared" ca="1" si="80"/>
        <v>Gujarat</v>
      </c>
      <c r="M209">
        <f t="shared" ca="1" si="81"/>
        <v>269751</v>
      </c>
      <c r="N209">
        <f t="shared" ca="1" si="82"/>
        <v>206361.68048002588</v>
      </c>
      <c r="O209">
        <f t="shared" ca="1" si="83"/>
        <v>169319.98280149724</v>
      </c>
      <c r="P209">
        <f t="shared" ca="1" si="84"/>
        <v>10405</v>
      </c>
      <c r="Q209">
        <f t="shared" ca="1" si="85"/>
        <v>135904.03407247268</v>
      </c>
      <c r="R209">
        <f t="shared" ca="1" si="86"/>
        <v>63553.831217326078</v>
      </c>
      <c r="S209">
        <f t="shared" ca="1" si="87"/>
        <v>502624.81401882332</v>
      </c>
      <c r="T209">
        <f t="shared" ca="1" si="88"/>
        <v>352670.71455249854</v>
      </c>
      <c r="U209">
        <f t="shared" ca="1" si="89"/>
        <v>149954.09946632478</v>
      </c>
      <c r="W209">
        <f t="shared" ca="1" si="90"/>
        <v>1</v>
      </c>
      <c r="AA209" s="1">
        <f ca="1">Table1[[#This Row],[Mortgage left]]/Table1[[#This Row],[Value of House]]</f>
        <v>0.76500802769971521</v>
      </c>
      <c r="AB209">
        <f t="shared" ca="1" si="91"/>
        <v>0</v>
      </c>
      <c r="AE209">
        <f ca="1">IF(Table1[[#This Row],[Gender]]="male", 1, 0)</f>
        <v>0</v>
      </c>
      <c r="AF209">
        <f ca="1">IF(Table1[[#This Row],[Gender]]="female", 1, 0)</f>
        <v>1</v>
      </c>
      <c r="AK209" s="8">
        <f ca="1">IF(Table1[[#This Row],[Profession]]="Teaching", 1, 0)</f>
        <v>0</v>
      </c>
      <c r="AL209" s="9">
        <f ca="1">IF(Table1[[#This Row],[Profession]]="Health", 1, 0)</f>
        <v>0</v>
      </c>
      <c r="AM209" s="9">
        <f ca="1">IF(Table1[[#This Row],[Profession]]="Construction", 1, 0)</f>
        <v>0</v>
      </c>
      <c r="AN209" s="9">
        <f ca="1">IF(Table1[[#This Row],[Profession]]="IT", 1, 0)</f>
        <v>0</v>
      </c>
      <c r="AO209" s="9">
        <f ca="1">IF(Table1[[#This Row],[Profession]]="Agriculture", 1, 0)</f>
        <v>1</v>
      </c>
      <c r="AP209" s="10">
        <f ca="1">IF(Table1[[#This Row],[Profession]]="General Work", 1, 0)</f>
        <v>0</v>
      </c>
      <c r="AS209">
        <f ca="1">Table1[[#This Row],[Value of Cars]]/Table1[[#This Row],[Number of Cars ]]</f>
        <v>84659.991400748622</v>
      </c>
      <c r="AU209" s="8">
        <f ca="1">IF(Table1[[#This Row],[State]]="Karnataka", Table1[[#This Row],[Income]], 0)</f>
        <v>0</v>
      </c>
      <c r="AV209" s="9">
        <f ca="1">IF(Table1[[#This Row],[State]]="Gujarat", Table1[[#This Row],[Income]], 0)</f>
        <v>89917</v>
      </c>
      <c r="AW209" s="9">
        <f ca="1">IF(Table1[[#This Row],[State]]="Andhra Pradesh", Table1[[#This Row],[Income]], 0)</f>
        <v>0</v>
      </c>
      <c r="AX209" s="9">
        <f ca="1">IF(Table1[[#This Row],[State]]="Telangana", Table1[[#This Row],[Income]], 0)</f>
        <v>0</v>
      </c>
      <c r="AY209" s="9">
        <f ca="1">IF(Table1[[#This Row],[State]]="Madhya Pradesh", Table1[[#This Row],[Income]], 0)</f>
        <v>0</v>
      </c>
      <c r="AZ209" s="9">
        <f ca="1">IF(Table1[[#This Row],[State]]="Maharashtra", Table1[[#This Row],[Income]], 0)</f>
        <v>0</v>
      </c>
      <c r="BA209" s="9">
        <f ca="1">IF(Table1[[#This Row],[State]]="Punjab", Table1[[#This Row],[Income]], 0)</f>
        <v>0</v>
      </c>
      <c r="BB209" s="9">
        <f ca="1">IF(Table1[[#This Row],[State]]="Kerala", Table1[[#This Row],[Income]], 0)</f>
        <v>0</v>
      </c>
      <c r="BC209" s="9">
        <f ca="1">IF(Table1[[#This Row],[State]]="Tamil Nadu", Table1[[#This Row],[Income]], 0)</f>
        <v>0</v>
      </c>
      <c r="BD209" s="9">
        <f ca="1">IF(Table1[[#This Row],[State]]="Rajasthan", Table1[[#This Row],[Income]], 0)</f>
        <v>0</v>
      </c>
      <c r="BE209" s="9">
        <f ca="1">IF(Table1[[#This Row],[State]]="Uttar Pradesh", Table1[[#This Row],[Income]], 0)</f>
        <v>0</v>
      </c>
      <c r="BF209" s="9">
        <f ca="1">IF(Table1[[#This Row],[State]]="Bihar", Table1[[#This Row],[Income]], 0)</f>
        <v>0</v>
      </c>
      <c r="BG209" s="9">
        <f ca="1">IF(Table1[[#This Row],[State]]="West Bengal", Table1[[#This Row],[Income]], 0)</f>
        <v>0</v>
      </c>
      <c r="BH209" s="10">
        <f ca="1">IF(Table1[[#This Row],[State]]="Goa", Table1[[#This Row],[Income]], 0)</f>
        <v>0</v>
      </c>
      <c r="BJ209" s="8">
        <f ca="1">IF(Table1[[#This Row],[Profession]]="Health", Table1[[#This Row],[Income]], 0)</f>
        <v>0</v>
      </c>
      <c r="BK209" s="9">
        <f ca="1">IF(Table1[[#This Row],[Profession]]="Construction", Table1[[#This Row],[Income]], 0)</f>
        <v>0</v>
      </c>
      <c r="BL209" s="9">
        <f ca="1">IF(Table1[[#This Row],[Profession]]="Teaching", Table1[[#This Row],[Income]], 0)</f>
        <v>0</v>
      </c>
      <c r="BM209" s="9">
        <f ca="1">IF(Table1[[#This Row],[Profession]]="IT", Table1[[#This Row],[Income]], 0)</f>
        <v>0</v>
      </c>
      <c r="BN209" s="9">
        <f ca="1">IF(Table1[[#This Row],[Profession]]="General Work", Table1[[#This Row],[Income]], 0)</f>
        <v>0</v>
      </c>
      <c r="BO209" s="10">
        <f ca="1">IF(Table1[[#This Row],[Profession]]="Agriculture", Table1[[#This Row],[Income]], 0)</f>
        <v>89917</v>
      </c>
      <c r="BQ209" s="8">
        <f ca="1">IF(Table1[[#This Row],[Value of debts ]]&gt;Table1[[#This Row],[Income]], 1, 0)</f>
        <v>1</v>
      </c>
      <c r="BR209" s="10"/>
      <c r="BT209">
        <f ca="1">IF(Table1[[#This Row],[Net Worth of person]]&gt;$BU$4, Table1[[#This Row],[Age]], 0)</f>
        <v>35</v>
      </c>
    </row>
    <row r="210" spans="1:72" x14ac:dyDescent="0.3">
      <c r="A210">
        <f t="shared" ca="1" si="69"/>
        <v>2</v>
      </c>
      <c r="B210" t="str">
        <f t="shared" ca="1" si="70"/>
        <v>Female</v>
      </c>
      <c r="C210">
        <f t="shared" ca="1" si="71"/>
        <v>35</v>
      </c>
      <c r="D210">
        <f t="shared" ca="1" si="72"/>
        <v>5</v>
      </c>
      <c r="E210" t="str">
        <f t="shared" ca="1" si="73"/>
        <v>General Work</v>
      </c>
      <c r="F210">
        <f t="shared" ca="1" si="74"/>
        <v>2</v>
      </c>
      <c r="G210" t="str">
        <f t="shared" ca="1" si="75"/>
        <v>College</v>
      </c>
      <c r="H210">
        <f t="shared" ca="1" si="76"/>
        <v>2</v>
      </c>
      <c r="I210">
        <f t="shared" ca="1" si="77"/>
        <v>2</v>
      </c>
      <c r="J210">
        <f t="shared" ca="1" si="78"/>
        <v>36843</v>
      </c>
      <c r="K210">
        <f t="shared" ca="1" si="79"/>
        <v>5</v>
      </c>
      <c r="L210" t="str">
        <f t="shared" ca="1" si="80"/>
        <v>Madhya Pradesh</v>
      </c>
      <c r="M210">
        <f t="shared" ca="1" si="81"/>
        <v>110529</v>
      </c>
      <c r="N210">
        <f t="shared" ca="1" si="82"/>
        <v>87079.854401203876</v>
      </c>
      <c r="O210">
        <f t="shared" ca="1" si="83"/>
        <v>65959.758809112216</v>
      </c>
      <c r="P210">
        <f t="shared" ca="1" si="84"/>
        <v>5788</v>
      </c>
      <c r="Q210">
        <f t="shared" ca="1" si="85"/>
        <v>12723.657350145475</v>
      </c>
      <c r="R210">
        <f t="shared" ca="1" si="86"/>
        <v>7446.3153020990121</v>
      </c>
      <c r="S210">
        <f t="shared" ca="1" si="87"/>
        <v>183935.07411121123</v>
      </c>
      <c r="T210">
        <f t="shared" ca="1" si="88"/>
        <v>105591.51175134935</v>
      </c>
      <c r="U210">
        <f t="shared" ca="1" si="89"/>
        <v>78343.562359861884</v>
      </c>
      <c r="W210">
        <f t="shared" ca="1" si="90"/>
        <v>1</v>
      </c>
      <c r="AA210" s="1">
        <f ca="1">Table1[[#This Row],[Mortgage left]]/Table1[[#This Row],[Value of House]]</f>
        <v>0.78784621593612425</v>
      </c>
      <c r="AB210">
        <f t="shared" ca="1" si="91"/>
        <v>0</v>
      </c>
      <c r="AE210">
        <f ca="1">IF(Table1[[#This Row],[Gender]]="male", 1, 0)</f>
        <v>0</v>
      </c>
      <c r="AF210">
        <f ca="1">IF(Table1[[#This Row],[Gender]]="female", 1, 0)</f>
        <v>1</v>
      </c>
      <c r="AK210" s="8">
        <f ca="1">IF(Table1[[#This Row],[Profession]]="Teaching", 1, 0)</f>
        <v>0</v>
      </c>
      <c r="AL210" s="9">
        <f ca="1">IF(Table1[[#This Row],[Profession]]="Health", 1, 0)</f>
        <v>0</v>
      </c>
      <c r="AM210" s="9">
        <f ca="1">IF(Table1[[#This Row],[Profession]]="Construction", 1, 0)</f>
        <v>0</v>
      </c>
      <c r="AN210" s="9">
        <f ca="1">IF(Table1[[#This Row],[Profession]]="IT", 1, 0)</f>
        <v>0</v>
      </c>
      <c r="AO210" s="9">
        <f ca="1">IF(Table1[[#This Row],[Profession]]="Agriculture", 1, 0)</f>
        <v>0</v>
      </c>
      <c r="AP210" s="10">
        <f ca="1">IF(Table1[[#This Row],[Profession]]="General Work", 1, 0)</f>
        <v>1</v>
      </c>
      <c r="AS210">
        <f ca="1">Table1[[#This Row],[Value of Cars]]/Table1[[#This Row],[Number of Cars ]]</f>
        <v>32979.879404556108</v>
      </c>
      <c r="AU210" s="8">
        <f ca="1">IF(Table1[[#This Row],[State]]="Karnataka", Table1[[#This Row],[Income]], 0)</f>
        <v>0</v>
      </c>
      <c r="AV210" s="9">
        <f ca="1">IF(Table1[[#This Row],[State]]="Gujarat", Table1[[#This Row],[Income]], 0)</f>
        <v>0</v>
      </c>
      <c r="AW210" s="9">
        <f ca="1">IF(Table1[[#This Row],[State]]="Andhra Pradesh", Table1[[#This Row],[Income]], 0)</f>
        <v>0</v>
      </c>
      <c r="AX210" s="9">
        <f ca="1">IF(Table1[[#This Row],[State]]="Telangana", Table1[[#This Row],[Income]], 0)</f>
        <v>0</v>
      </c>
      <c r="AY210" s="9">
        <f ca="1">IF(Table1[[#This Row],[State]]="Madhya Pradesh", Table1[[#This Row],[Income]], 0)</f>
        <v>36843</v>
      </c>
      <c r="AZ210" s="9">
        <f ca="1">IF(Table1[[#This Row],[State]]="Maharashtra", Table1[[#This Row],[Income]], 0)</f>
        <v>0</v>
      </c>
      <c r="BA210" s="9">
        <f ca="1">IF(Table1[[#This Row],[State]]="Punjab", Table1[[#This Row],[Income]], 0)</f>
        <v>0</v>
      </c>
      <c r="BB210" s="9">
        <f ca="1">IF(Table1[[#This Row],[State]]="Kerala", Table1[[#This Row],[Income]], 0)</f>
        <v>0</v>
      </c>
      <c r="BC210" s="9">
        <f ca="1">IF(Table1[[#This Row],[State]]="Tamil Nadu", Table1[[#This Row],[Income]], 0)</f>
        <v>0</v>
      </c>
      <c r="BD210" s="9">
        <f ca="1">IF(Table1[[#This Row],[State]]="Rajasthan", Table1[[#This Row],[Income]], 0)</f>
        <v>0</v>
      </c>
      <c r="BE210" s="9">
        <f ca="1">IF(Table1[[#This Row],[State]]="Uttar Pradesh", Table1[[#This Row],[Income]], 0)</f>
        <v>0</v>
      </c>
      <c r="BF210" s="9">
        <f ca="1">IF(Table1[[#This Row],[State]]="Bihar", Table1[[#This Row],[Income]], 0)</f>
        <v>0</v>
      </c>
      <c r="BG210" s="9">
        <f ca="1">IF(Table1[[#This Row],[State]]="West Bengal", Table1[[#This Row],[Income]], 0)</f>
        <v>0</v>
      </c>
      <c r="BH210" s="10">
        <f ca="1">IF(Table1[[#This Row],[State]]="Goa", Table1[[#This Row],[Income]], 0)</f>
        <v>0</v>
      </c>
      <c r="BJ210" s="8">
        <f ca="1">IF(Table1[[#This Row],[Profession]]="Health", Table1[[#This Row],[Income]], 0)</f>
        <v>0</v>
      </c>
      <c r="BK210" s="9">
        <f ca="1">IF(Table1[[#This Row],[Profession]]="Construction", Table1[[#This Row],[Income]], 0)</f>
        <v>0</v>
      </c>
      <c r="BL210" s="9">
        <f ca="1">IF(Table1[[#This Row],[Profession]]="Teaching", Table1[[#This Row],[Income]], 0)</f>
        <v>0</v>
      </c>
      <c r="BM210" s="9">
        <f ca="1">IF(Table1[[#This Row],[Profession]]="IT", Table1[[#This Row],[Income]], 0)</f>
        <v>0</v>
      </c>
      <c r="BN210" s="9">
        <f ca="1">IF(Table1[[#This Row],[Profession]]="General Work", Table1[[#This Row],[Income]], 0)</f>
        <v>36843</v>
      </c>
      <c r="BO210" s="10">
        <f ca="1">IF(Table1[[#This Row],[Profession]]="Agriculture", Table1[[#This Row],[Income]], 0)</f>
        <v>0</v>
      </c>
      <c r="BQ210" s="8">
        <f ca="1">IF(Table1[[#This Row],[Value of debts ]]&gt;Table1[[#This Row],[Income]], 1, 0)</f>
        <v>1</v>
      </c>
      <c r="BR210" s="10"/>
      <c r="BT210">
        <f ca="1">IF(Table1[[#This Row],[Net Worth of person]]&gt;$BU$4, Table1[[#This Row],[Age]], 0)</f>
        <v>0</v>
      </c>
    </row>
    <row r="211" spans="1:72" x14ac:dyDescent="0.3">
      <c r="A211">
        <f t="shared" ca="1" si="69"/>
        <v>2</v>
      </c>
      <c r="B211" t="str">
        <f t="shared" ca="1" si="70"/>
        <v>Female</v>
      </c>
      <c r="C211">
        <f t="shared" ca="1" si="71"/>
        <v>45</v>
      </c>
      <c r="D211">
        <f t="shared" ca="1" si="72"/>
        <v>3</v>
      </c>
      <c r="E211" t="str">
        <f t="shared" ca="1" si="73"/>
        <v>Teaching</v>
      </c>
      <c r="F211">
        <f t="shared" ca="1" si="74"/>
        <v>2</v>
      </c>
      <c r="G211" t="str">
        <f t="shared" ca="1" si="75"/>
        <v>College</v>
      </c>
      <c r="H211">
        <f t="shared" ca="1" si="76"/>
        <v>0</v>
      </c>
      <c r="I211">
        <f t="shared" ca="1" si="77"/>
        <v>1</v>
      </c>
      <c r="J211">
        <f t="shared" ca="1" si="78"/>
        <v>59906</v>
      </c>
      <c r="K211">
        <f t="shared" ca="1" si="79"/>
        <v>2</v>
      </c>
      <c r="L211" t="str">
        <f t="shared" ca="1" si="80"/>
        <v>Gujarat</v>
      </c>
      <c r="M211">
        <f t="shared" ca="1" si="81"/>
        <v>299530</v>
      </c>
      <c r="N211">
        <f t="shared" ca="1" si="82"/>
        <v>75674.372472566174</v>
      </c>
      <c r="O211">
        <f t="shared" ca="1" si="83"/>
        <v>25846.363761614786</v>
      </c>
      <c r="P211">
        <f t="shared" ca="1" si="84"/>
        <v>8774</v>
      </c>
      <c r="Q211">
        <f t="shared" ca="1" si="85"/>
        <v>45635.253729408185</v>
      </c>
      <c r="R211">
        <f t="shared" ca="1" si="86"/>
        <v>21527.214034336059</v>
      </c>
      <c r="S211">
        <f t="shared" ca="1" si="87"/>
        <v>346903.57779595081</v>
      </c>
      <c r="T211">
        <f t="shared" ca="1" si="88"/>
        <v>130083.62620197436</v>
      </c>
      <c r="U211">
        <f t="shared" ca="1" si="89"/>
        <v>216819.95159397647</v>
      </c>
      <c r="W211">
        <f t="shared" ca="1" si="90"/>
        <v>1</v>
      </c>
      <c r="AA211" s="1">
        <f ca="1">Table1[[#This Row],[Mortgage left]]/Table1[[#This Row],[Value of House]]</f>
        <v>0.25264371673143315</v>
      </c>
      <c r="AB211">
        <f t="shared" ca="1" si="91"/>
        <v>1</v>
      </c>
      <c r="AE211">
        <f ca="1">IF(Table1[[#This Row],[Gender]]="male", 1, 0)</f>
        <v>0</v>
      </c>
      <c r="AF211">
        <f ca="1">IF(Table1[[#This Row],[Gender]]="female", 1, 0)</f>
        <v>1</v>
      </c>
      <c r="AK211" s="8">
        <f ca="1">IF(Table1[[#This Row],[Profession]]="Teaching", 1, 0)</f>
        <v>1</v>
      </c>
      <c r="AL211" s="9">
        <f ca="1">IF(Table1[[#This Row],[Profession]]="Health", 1, 0)</f>
        <v>0</v>
      </c>
      <c r="AM211" s="9">
        <f ca="1">IF(Table1[[#This Row],[Profession]]="Construction", 1, 0)</f>
        <v>0</v>
      </c>
      <c r="AN211" s="9">
        <f ca="1">IF(Table1[[#This Row],[Profession]]="IT", 1, 0)</f>
        <v>0</v>
      </c>
      <c r="AO211" s="9">
        <f ca="1">IF(Table1[[#This Row],[Profession]]="Agriculture", 1, 0)</f>
        <v>0</v>
      </c>
      <c r="AP211" s="10">
        <f ca="1">IF(Table1[[#This Row],[Profession]]="General Work", 1, 0)</f>
        <v>0</v>
      </c>
      <c r="AS211">
        <f ca="1">Table1[[#This Row],[Value of Cars]]/Table1[[#This Row],[Number of Cars ]]</f>
        <v>25846.363761614786</v>
      </c>
      <c r="AU211" s="8">
        <f ca="1">IF(Table1[[#This Row],[State]]="Karnataka", Table1[[#This Row],[Income]], 0)</f>
        <v>0</v>
      </c>
      <c r="AV211" s="9">
        <f ca="1">IF(Table1[[#This Row],[State]]="Gujarat", Table1[[#This Row],[Income]], 0)</f>
        <v>59906</v>
      </c>
      <c r="AW211" s="9">
        <f ca="1">IF(Table1[[#This Row],[State]]="Andhra Pradesh", Table1[[#This Row],[Income]], 0)</f>
        <v>0</v>
      </c>
      <c r="AX211" s="9">
        <f ca="1">IF(Table1[[#This Row],[State]]="Telangana", Table1[[#This Row],[Income]], 0)</f>
        <v>0</v>
      </c>
      <c r="AY211" s="9">
        <f ca="1">IF(Table1[[#This Row],[State]]="Madhya Pradesh", Table1[[#This Row],[Income]], 0)</f>
        <v>0</v>
      </c>
      <c r="AZ211" s="9">
        <f ca="1">IF(Table1[[#This Row],[State]]="Maharashtra", Table1[[#This Row],[Income]], 0)</f>
        <v>0</v>
      </c>
      <c r="BA211" s="9">
        <f ca="1">IF(Table1[[#This Row],[State]]="Punjab", Table1[[#This Row],[Income]], 0)</f>
        <v>0</v>
      </c>
      <c r="BB211" s="9">
        <f ca="1">IF(Table1[[#This Row],[State]]="Kerala", Table1[[#This Row],[Income]], 0)</f>
        <v>0</v>
      </c>
      <c r="BC211" s="9">
        <f ca="1">IF(Table1[[#This Row],[State]]="Tamil Nadu", Table1[[#This Row],[Income]], 0)</f>
        <v>0</v>
      </c>
      <c r="BD211" s="9">
        <f ca="1">IF(Table1[[#This Row],[State]]="Rajasthan", Table1[[#This Row],[Income]], 0)</f>
        <v>0</v>
      </c>
      <c r="BE211" s="9">
        <f ca="1">IF(Table1[[#This Row],[State]]="Uttar Pradesh", Table1[[#This Row],[Income]], 0)</f>
        <v>0</v>
      </c>
      <c r="BF211" s="9">
        <f ca="1">IF(Table1[[#This Row],[State]]="Bihar", Table1[[#This Row],[Income]], 0)</f>
        <v>0</v>
      </c>
      <c r="BG211" s="9">
        <f ca="1">IF(Table1[[#This Row],[State]]="West Bengal", Table1[[#This Row],[Income]], 0)</f>
        <v>0</v>
      </c>
      <c r="BH211" s="10">
        <f ca="1">IF(Table1[[#This Row],[State]]="Goa", Table1[[#This Row],[Income]], 0)</f>
        <v>0</v>
      </c>
      <c r="BJ211" s="8">
        <f ca="1">IF(Table1[[#This Row],[Profession]]="Health", Table1[[#This Row],[Income]], 0)</f>
        <v>0</v>
      </c>
      <c r="BK211" s="9">
        <f ca="1">IF(Table1[[#This Row],[Profession]]="Construction", Table1[[#This Row],[Income]], 0)</f>
        <v>0</v>
      </c>
      <c r="BL211" s="9">
        <f ca="1">IF(Table1[[#This Row],[Profession]]="Teaching", Table1[[#This Row],[Income]], 0)</f>
        <v>59906</v>
      </c>
      <c r="BM211" s="9">
        <f ca="1">IF(Table1[[#This Row],[Profession]]="IT", Table1[[#This Row],[Income]], 0)</f>
        <v>0</v>
      </c>
      <c r="BN211" s="9">
        <f ca="1">IF(Table1[[#This Row],[Profession]]="General Work", Table1[[#This Row],[Income]], 0)</f>
        <v>0</v>
      </c>
      <c r="BO211" s="10">
        <f ca="1">IF(Table1[[#This Row],[Profession]]="Agriculture", Table1[[#This Row],[Income]], 0)</f>
        <v>0</v>
      </c>
      <c r="BQ211" s="8">
        <f ca="1">IF(Table1[[#This Row],[Value of debts ]]&gt;Table1[[#This Row],[Income]], 1, 0)</f>
        <v>1</v>
      </c>
      <c r="BR211" s="10"/>
      <c r="BT211">
        <f ca="1">IF(Table1[[#This Row],[Net Worth of person]]&gt;$BU$4, Table1[[#This Row],[Age]], 0)</f>
        <v>45</v>
      </c>
    </row>
    <row r="212" spans="1:72" x14ac:dyDescent="0.3">
      <c r="A212">
        <f t="shared" ca="1" si="69"/>
        <v>1</v>
      </c>
      <c r="B212" t="str">
        <f t="shared" ca="1" si="70"/>
        <v>Male</v>
      </c>
      <c r="C212">
        <f t="shared" ca="1" si="71"/>
        <v>37</v>
      </c>
      <c r="D212">
        <f t="shared" ca="1" si="72"/>
        <v>2</v>
      </c>
      <c r="E212" t="str">
        <f t="shared" ca="1" si="73"/>
        <v>Construction</v>
      </c>
      <c r="F212">
        <f t="shared" ca="1" si="74"/>
        <v>4</v>
      </c>
      <c r="G212" t="str">
        <f t="shared" ca="1" si="75"/>
        <v>Technical</v>
      </c>
      <c r="H212">
        <f t="shared" ca="1" si="76"/>
        <v>1</v>
      </c>
      <c r="I212">
        <f t="shared" ca="1" si="77"/>
        <v>1</v>
      </c>
      <c r="J212">
        <f t="shared" ca="1" si="78"/>
        <v>84080</v>
      </c>
      <c r="K212">
        <f t="shared" ca="1" si="79"/>
        <v>2</v>
      </c>
      <c r="L212" t="str">
        <f t="shared" ca="1" si="80"/>
        <v>Gujarat</v>
      </c>
      <c r="M212">
        <f t="shared" ca="1" si="81"/>
        <v>252240</v>
      </c>
      <c r="N212">
        <f t="shared" ca="1" si="82"/>
        <v>89325.839892914039</v>
      </c>
      <c r="O212">
        <f t="shared" ca="1" si="83"/>
        <v>3360.6668474512321</v>
      </c>
      <c r="P212">
        <f t="shared" ca="1" si="84"/>
        <v>1736</v>
      </c>
      <c r="Q212">
        <f t="shared" ca="1" si="85"/>
        <v>108561.24593697379</v>
      </c>
      <c r="R212">
        <f t="shared" ca="1" si="86"/>
        <v>31587.433924423218</v>
      </c>
      <c r="S212">
        <f t="shared" ca="1" si="87"/>
        <v>287188.10077187448</v>
      </c>
      <c r="T212">
        <f t="shared" ca="1" si="88"/>
        <v>199623.08582988783</v>
      </c>
      <c r="U212">
        <f t="shared" ca="1" si="89"/>
        <v>87565.01494198665</v>
      </c>
      <c r="W212">
        <f t="shared" ca="1" si="90"/>
        <v>1</v>
      </c>
      <c r="AA212" s="1">
        <f ca="1">Table1[[#This Row],[Mortgage left]]/Table1[[#This Row],[Value of House]]</f>
        <v>0.35413035162113082</v>
      </c>
      <c r="AB212">
        <f t="shared" ca="1" si="91"/>
        <v>1</v>
      </c>
      <c r="AE212">
        <f ca="1">IF(Table1[[#This Row],[Gender]]="male", 1, 0)</f>
        <v>1</v>
      </c>
      <c r="AF212">
        <f ca="1">IF(Table1[[#This Row],[Gender]]="female", 1, 0)</f>
        <v>0</v>
      </c>
      <c r="AK212" s="8">
        <f ca="1">IF(Table1[[#This Row],[Profession]]="Teaching", 1, 0)</f>
        <v>0</v>
      </c>
      <c r="AL212" s="9">
        <f ca="1">IF(Table1[[#This Row],[Profession]]="Health", 1, 0)</f>
        <v>0</v>
      </c>
      <c r="AM212" s="9">
        <f ca="1">IF(Table1[[#This Row],[Profession]]="Construction", 1, 0)</f>
        <v>1</v>
      </c>
      <c r="AN212" s="9">
        <f ca="1">IF(Table1[[#This Row],[Profession]]="IT", 1, 0)</f>
        <v>0</v>
      </c>
      <c r="AO212" s="9">
        <f ca="1">IF(Table1[[#This Row],[Profession]]="Agriculture", 1, 0)</f>
        <v>0</v>
      </c>
      <c r="AP212" s="10">
        <f ca="1">IF(Table1[[#This Row],[Profession]]="General Work", 1, 0)</f>
        <v>0</v>
      </c>
      <c r="AS212">
        <f ca="1">Table1[[#This Row],[Value of Cars]]/Table1[[#This Row],[Number of Cars ]]</f>
        <v>3360.6668474512321</v>
      </c>
      <c r="AU212" s="8">
        <f ca="1">IF(Table1[[#This Row],[State]]="Karnataka", Table1[[#This Row],[Income]], 0)</f>
        <v>0</v>
      </c>
      <c r="AV212" s="9">
        <f ca="1">IF(Table1[[#This Row],[State]]="Gujarat", Table1[[#This Row],[Income]], 0)</f>
        <v>84080</v>
      </c>
      <c r="AW212" s="9">
        <f ca="1">IF(Table1[[#This Row],[State]]="Andhra Pradesh", Table1[[#This Row],[Income]], 0)</f>
        <v>0</v>
      </c>
      <c r="AX212" s="9">
        <f ca="1">IF(Table1[[#This Row],[State]]="Telangana", Table1[[#This Row],[Income]], 0)</f>
        <v>0</v>
      </c>
      <c r="AY212" s="9">
        <f ca="1">IF(Table1[[#This Row],[State]]="Madhya Pradesh", Table1[[#This Row],[Income]], 0)</f>
        <v>0</v>
      </c>
      <c r="AZ212" s="9">
        <f ca="1">IF(Table1[[#This Row],[State]]="Maharashtra", Table1[[#This Row],[Income]], 0)</f>
        <v>0</v>
      </c>
      <c r="BA212" s="9">
        <f ca="1">IF(Table1[[#This Row],[State]]="Punjab", Table1[[#This Row],[Income]], 0)</f>
        <v>0</v>
      </c>
      <c r="BB212" s="9">
        <f ca="1">IF(Table1[[#This Row],[State]]="Kerala", Table1[[#This Row],[Income]], 0)</f>
        <v>0</v>
      </c>
      <c r="BC212" s="9">
        <f ca="1">IF(Table1[[#This Row],[State]]="Tamil Nadu", Table1[[#This Row],[Income]], 0)</f>
        <v>0</v>
      </c>
      <c r="BD212" s="9">
        <f ca="1">IF(Table1[[#This Row],[State]]="Rajasthan", Table1[[#This Row],[Income]], 0)</f>
        <v>0</v>
      </c>
      <c r="BE212" s="9">
        <f ca="1">IF(Table1[[#This Row],[State]]="Uttar Pradesh", Table1[[#This Row],[Income]], 0)</f>
        <v>0</v>
      </c>
      <c r="BF212" s="9">
        <f ca="1">IF(Table1[[#This Row],[State]]="Bihar", Table1[[#This Row],[Income]], 0)</f>
        <v>0</v>
      </c>
      <c r="BG212" s="9">
        <f ca="1">IF(Table1[[#This Row],[State]]="West Bengal", Table1[[#This Row],[Income]], 0)</f>
        <v>0</v>
      </c>
      <c r="BH212" s="10">
        <f ca="1">IF(Table1[[#This Row],[State]]="Goa", Table1[[#This Row],[Income]], 0)</f>
        <v>0</v>
      </c>
      <c r="BJ212" s="8">
        <f ca="1">IF(Table1[[#This Row],[Profession]]="Health", Table1[[#This Row],[Income]], 0)</f>
        <v>0</v>
      </c>
      <c r="BK212" s="9">
        <f ca="1">IF(Table1[[#This Row],[Profession]]="Construction", Table1[[#This Row],[Income]], 0)</f>
        <v>84080</v>
      </c>
      <c r="BL212" s="9">
        <f ca="1">IF(Table1[[#This Row],[Profession]]="Teaching", Table1[[#This Row],[Income]], 0)</f>
        <v>0</v>
      </c>
      <c r="BM212" s="9">
        <f ca="1">IF(Table1[[#This Row],[Profession]]="IT", Table1[[#This Row],[Income]], 0)</f>
        <v>0</v>
      </c>
      <c r="BN212" s="9">
        <f ca="1">IF(Table1[[#This Row],[Profession]]="General Work", Table1[[#This Row],[Income]], 0)</f>
        <v>0</v>
      </c>
      <c r="BO212" s="10">
        <f ca="1">IF(Table1[[#This Row],[Profession]]="Agriculture", Table1[[#This Row],[Income]], 0)</f>
        <v>0</v>
      </c>
      <c r="BQ212" s="8">
        <f ca="1">IF(Table1[[#This Row],[Value of debts ]]&gt;Table1[[#This Row],[Income]], 1, 0)</f>
        <v>1</v>
      </c>
      <c r="BR212" s="10"/>
      <c r="BT212">
        <f ca="1">IF(Table1[[#This Row],[Net Worth of person]]&gt;$BU$4, Table1[[#This Row],[Age]], 0)</f>
        <v>0</v>
      </c>
    </row>
    <row r="213" spans="1:72" x14ac:dyDescent="0.3">
      <c r="A213">
        <f t="shared" ca="1" si="69"/>
        <v>2</v>
      </c>
      <c r="B213" t="str">
        <f t="shared" ca="1" si="70"/>
        <v>Female</v>
      </c>
      <c r="C213">
        <f t="shared" ca="1" si="71"/>
        <v>29</v>
      </c>
      <c r="D213">
        <f t="shared" ca="1" si="72"/>
        <v>5</v>
      </c>
      <c r="E213" t="str">
        <f t="shared" ca="1" si="73"/>
        <v>General Work</v>
      </c>
      <c r="F213">
        <f t="shared" ca="1" si="74"/>
        <v>1</v>
      </c>
      <c r="G213" t="str">
        <f t="shared" ca="1" si="75"/>
        <v>High School</v>
      </c>
      <c r="H213">
        <f t="shared" ca="1" si="76"/>
        <v>0</v>
      </c>
      <c r="I213">
        <f t="shared" ca="1" si="77"/>
        <v>1</v>
      </c>
      <c r="J213">
        <f t="shared" ca="1" si="78"/>
        <v>35407</v>
      </c>
      <c r="K213">
        <f t="shared" ca="1" si="79"/>
        <v>8</v>
      </c>
      <c r="L213" t="str">
        <f t="shared" ca="1" si="80"/>
        <v>Kerala</v>
      </c>
      <c r="M213">
        <f t="shared" ca="1" si="81"/>
        <v>177035</v>
      </c>
      <c r="N213">
        <f t="shared" ca="1" si="82"/>
        <v>131010.45610263608</v>
      </c>
      <c r="O213">
        <f t="shared" ca="1" si="83"/>
        <v>32804.101653609745</v>
      </c>
      <c r="P213">
        <f t="shared" ca="1" si="84"/>
        <v>13712</v>
      </c>
      <c r="Q213">
        <f t="shared" ca="1" si="85"/>
        <v>49111.366818747701</v>
      </c>
      <c r="R213">
        <f t="shared" ca="1" si="86"/>
        <v>41885.008389185612</v>
      </c>
      <c r="S213">
        <f t="shared" ca="1" si="87"/>
        <v>251724.11004279536</v>
      </c>
      <c r="T213">
        <f t="shared" ca="1" si="88"/>
        <v>193833.82292138378</v>
      </c>
      <c r="U213">
        <f t="shared" ca="1" si="89"/>
        <v>57890.287121411588</v>
      </c>
      <c r="W213">
        <f t="shared" ca="1" si="90"/>
        <v>1</v>
      </c>
      <c r="AA213" s="1">
        <f ca="1">Table1[[#This Row],[Mortgage left]]/Table1[[#This Row],[Value of House]]</f>
        <v>0.74002573560389795</v>
      </c>
      <c r="AB213">
        <f t="shared" ca="1" si="91"/>
        <v>0</v>
      </c>
      <c r="AE213">
        <f ca="1">IF(Table1[[#This Row],[Gender]]="male", 1, 0)</f>
        <v>0</v>
      </c>
      <c r="AF213">
        <f ca="1">IF(Table1[[#This Row],[Gender]]="female", 1, 0)</f>
        <v>1</v>
      </c>
      <c r="AK213" s="8">
        <f ca="1">IF(Table1[[#This Row],[Profession]]="Teaching", 1, 0)</f>
        <v>0</v>
      </c>
      <c r="AL213" s="9">
        <f ca="1">IF(Table1[[#This Row],[Profession]]="Health", 1, 0)</f>
        <v>0</v>
      </c>
      <c r="AM213" s="9">
        <f ca="1">IF(Table1[[#This Row],[Profession]]="Construction", 1, 0)</f>
        <v>0</v>
      </c>
      <c r="AN213" s="9">
        <f ca="1">IF(Table1[[#This Row],[Profession]]="IT", 1, 0)</f>
        <v>0</v>
      </c>
      <c r="AO213" s="9">
        <f ca="1">IF(Table1[[#This Row],[Profession]]="Agriculture", 1, 0)</f>
        <v>0</v>
      </c>
      <c r="AP213" s="10">
        <f ca="1">IF(Table1[[#This Row],[Profession]]="General Work", 1, 0)</f>
        <v>1</v>
      </c>
      <c r="AS213">
        <f ca="1">Table1[[#This Row],[Value of Cars]]/Table1[[#This Row],[Number of Cars ]]</f>
        <v>32804.101653609745</v>
      </c>
      <c r="AU213" s="8">
        <f ca="1">IF(Table1[[#This Row],[State]]="Karnataka", Table1[[#This Row],[Income]], 0)</f>
        <v>0</v>
      </c>
      <c r="AV213" s="9">
        <f ca="1">IF(Table1[[#This Row],[State]]="Gujarat", Table1[[#This Row],[Income]], 0)</f>
        <v>0</v>
      </c>
      <c r="AW213" s="9">
        <f ca="1">IF(Table1[[#This Row],[State]]="Andhra Pradesh", Table1[[#This Row],[Income]], 0)</f>
        <v>0</v>
      </c>
      <c r="AX213" s="9">
        <f ca="1">IF(Table1[[#This Row],[State]]="Telangana", Table1[[#This Row],[Income]], 0)</f>
        <v>0</v>
      </c>
      <c r="AY213" s="9">
        <f ca="1">IF(Table1[[#This Row],[State]]="Madhya Pradesh", Table1[[#This Row],[Income]], 0)</f>
        <v>0</v>
      </c>
      <c r="AZ213" s="9">
        <f ca="1">IF(Table1[[#This Row],[State]]="Maharashtra", Table1[[#This Row],[Income]], 0)</f>
        <v>0</v>
      </c>
      <c r="BA213" s="9">
        <f ca="1">IF(Table1[[#This Row],[State]]="Punjab", Table1[[#This Row],[Income]], 0)</f>
        <v>0</v>
      </c>
      <c r="BB213" s="9">
        <f ca="1">IF(Table1[[#This Row],[State]]="Kerala", Table1[[#This Row],[Income]], 0)</f>
        <v>35407</v>
      </c>
      <c r="BC213" s="9">
        <f ca="1">IF(Table1[[#This Row],[State]]="Tamil Nadu", Table1[[#This Row],[Income]], 0)</f>
        <v>0</v>
      </c>
      <c r="BD213" s="9">
        <f ca="1">IF(Table1[[#This Row],[State]]="Rajasthan", Table1[[#This Row],[Income]], 0)</f>
        <v>0</v>
      </c>
      <c r="BE213" s="9">
        <f ca="1">IF(Table1[[#This Row],[State]]="Uttar Pradesh", Table1[[#This Row],[Income]], 0)</f>
        <v>0</v>
      </c>
      <c r="BF213" s="9">
        <f ca="1">IF(Table1[[#This Row],[State]]="Bihar", Table1[[#This Row],[Income]], 0)</f>
        <v>0</v>
      </c>
      <c r="BG213" s="9">
        <f ca="1">IF(Table1[[#This Row],[State]]="West Bengal", Table1[[#This Row],[Income]], 0)</f>
        <v>0</v>
      </c>
      <c r="BH213" s="10">
        <f ca="1">IF(Table1[[#This Row],[State]]="Goa", Table1[[#This Row],[Income]], 0)</f>
        <v>0</v>
      </c>
      <c r="BJ213" s="8">
        <f ca="1">IF(Table1[[#This Row],[Profession]]="Health", Table1[[#This Row],[Income]], 0)</f>
        <v>0</v>
      </c>
      <c r="BK213" s="9">
        <f ca="1">IF(Table1[[#This Row],[Profession]]="Construction", Table1[[#This Row],[Income]], 0)</f>
        <v>0</v>
      </c>
      <c r="BL213" s="9">
        <f ca="1">IF(Table1[[#This Row],[Profession]]="Teaching", Table1[[#This Row],[Income]], 0)</f>
        <v>0</v>
      </c>
      <c r="BM213" s="9">
        <f ca="1">IF(Table1[[#This Row],[Profession]]="IT", Table1[[#This Row],[Income]], 0)</f>
        <v>0</v>
      </c>
      <c r="BN213" s="9">
        <f ca="1">IF(Table1[[#This Row],[Profession]]="General Work", Table1[[#This Row],[Income]], 0)</f>
        <v>35407</v>
      </c>
      <c r="BO213" s="10">
        <f ca="1">IF(Table1[[#This Row],[Profession]]="Agriculture", Table1[[#This Row],[Income]], 0)</f>
        <v>0</v>
      </c>
      <c r="BQ213" s="8">
        <f ca="1">IF(Table1[[#This Row],[Value of debts ]]&gt;Table1[[#This Row],[Income]], 1, 0)</f>
        <v>1</v>
      </c>
      <c r="BR213" s="10"/>
      <c r="BT213">
        <f ca="1">IF(Table1[[#This Row],[Net Worth of person]]&gt;$BU$4, Table1[[#This Row],[Age]], 0)</f>
        <v>0</v>
      </c>
    </row>
    <row r="214" spans="1:72" x14ac:dyDescent="0.3">
      <c r="A214">
        <f t="shared" ca="1" si="69"/>
        <v>2</v>
      </c>
      <c r="B214" t="str">
        <f t="shared" ca="1" si="70"/>
        <v>Female</v>
      </c>
      <c r="C214">
        <f t="shared" ca="1" si="71"/>
        <v>42</v>
      </c>
      <c r="D214">
        <f t="shared" ca="1" si="72"/>
        <v>1</v>
      </c>
      <c r="E214" t="str">
        <f t="shared" ca="1" si="73"/>
        <v>Health</v>
      </c>
      <c r="F214">
        <f t="shared" ca="1" si="74"/>
        <v>3</v>
      </c>
      <c r="G214" t="str">
        <f t="shared" ca="1" si="75"/>
        <v>University</v>
      </c>
      <c r="H214">
        <f t="shared" ca="1" si="76"/>
        <v>0</v>
      </c>
      <c r="I214">
        <f t="shared" ca="1" si="77"/>
        <v>1</v>
      </c>
      <c r="J214">
        <f t="shared" ca="1" si="78"/>
        <v>42073</v>
      </c>
      <c r="K214">
        <f t="shared" ca="1" si="79"/>
        <v>9</v>
      </c>
      <c r="L214" t="str">
        <f t="shared" ca="1" si="80"/>
        <v>Tamil Nadu</v>
      </c>
      <c r="M214">
        <f t="shared" ca="1" si="81"/>
        <v>210365</v>
      </c>
      <c r="N214">
        <f t="shared" ca="1" si="82"/>
        <v>167099.92510984797</v>
      </c>
      <c r="O214">
        <f t="shared" ca="1" si="83"/>
        <v>4085.2001185990603</v>
      </c>
      <c r="P214">
        <f t="shared" ca="1" si="84"/>
        <v>2991</v>
      </c>
      <c r="Q214">
        <f t="shared" ca="1" si="85"/>
        <v>39575.212427925821</v>
      </c>
      <c r="R214">
        <f t="shared" ca="1" si="86"/>
        <v>26852.474993144446</v>
      </c>
      <c r="S214">
        <f t="shared" ca="1" si="87"/>
        <v>241302.67511174351</v>
      </c>
      <c r="T214">
        <f t="shared" ca="1" si="88"/>
        <v>209666.13753777379</v>
      </c>
      <c r="U214">
        <f t="shared" ca="1" si="89"/>
        <v>31636.537573969719</v>
      </c>
      <c r="W214">
        <f t="shared" ca="1" si="90"/>
        <v>1</v>
      </c>
      <c r="AA214" s="1">
        <f ca="1">Table1[[#This Row],[Mortgage left]]/Table1[[#This Row],[Value of House]]</f>
        <v>0.79433330216456144</v>
      </c>
      <c r="AB214">
        <f t="shared" ca="1" si="91"/>
        <v>0</v>
      </c>
      <c r="AE214">
        <f ca="1">IF(Table1[[#This Row],[Gender]]="male", 1, 0)</f>
        <v>0</v>
      </c>
      <c r="AF214">
        <f ca="1">IF(Table1[[#This Row],[Gender]]="female", 1, 0)</f>
        <v>1</v>
      </c>
      <c r="AK214" s="8">
        <f ca="1">IF(Table1[[#This Row],[Profession]]="Teaching", 1, 0)</f>
        <v>0</v>
      </c>
      <c r="AL214" s="9">
        <f ca="1">IF(Table1[[#This Row],[Profession]]="Health", 1, 0)</f>
        <v>1</v>
      </c>
      <c r="AM214" s="9">
        <f ca="1">IF(Table1[[#This Row],[Profession]]="Construction", 1, 0)</f>
        <v>0</v>
      </c>
      <c r="AN214" s="9">
        <f ca="1">IF(Table1[[#This Row],[Profession]]="IT", 1, 0)</f>
        <v>0</v>
      </c>
      <c r="AO214" s="9">
        <f ca="1">IF(Table1[[#This Row],[Profession]]="Agriculture", 1, 0)</f>
        <v>0</v>
      </c>
      <c r="AP214" s="10">
        <f ca="1">IF(Table1[[#This Row],[Profession]]="General Work", 1, 0)</f>
        <v>0</v>
      </c>
      <c r="AS214">
        <f ca="1">Table1[[#This Row],[Value of Cars]]/Table1[[#This Row],[Number of Cars ]]</f>
        <v>4085.2001185990603</v>
      </c>
      <c r="AU214" s="8">
        <f ca="1">IF(Table1[[#This Row],[State]]="Karnataka", Table1[[#This Row],[Income]], 0)</f>
        <v>0</v>
      </c>
      <c r="AV214" s="9">
        <f ca="1">IF(Table1[[#This Row],[State]]="Gujarat", Table1[[#This Row],[Income]], 0)</f>
        <v>0</v>
      </c>
      <c r="AW214" s="9">
        <f ca="1">IF(Table1[[#This Row],[State]]="Andhra Pradesh", Table1[[#This Row],[Income]], 0)</f>
        <v>0</v>
      </c>
      <c r="AX214" s="9">
        <f ca="1">IF(Table1[[#This Row],[State]]="Telangana", Table1[[#This Row],[Income]], 0)</f>
        <v>0</v>
      </c>
      <c r="AY214" s="9">
        <f ca="1">IF(Table1[[#This Row],[State]]="Madhya Pradesh", Table1[[#This Row],[Income]], 0)</f>
        <v>0</v>
      </c>
      <c r="AZ214" s="9">
        <f ca="1">IF(Table1[[#This Row],[State]]="Maharashtra", Table1[[#This Row],[Income]], 0)</f>
        <v>0</v>
      </c>
      <c r="BA214" s="9">
        <f ca="1">IF(Table1[[#This Row],[State]]="Punjab", Table1[[#This Row],[Income]], 0)</f>
        <v>0</v>
      </c>
      <c r="BB214" s="9">
        <f ca="1">IF(Table1[[#This Row],[State]]="Kerala", Table1[[#This Row],[Income]], 0)</f>
        <v>0</v>
      </c>
      <c r="BC214" s="9">
        <f ca="1">IF(Table1[[#This Row],[State]]="Tamil Nadu", Table1[[#This Row],[Income]], 0)</f>
        <v>42073</v>
      </c>
      <c r="BD214" s="9">
        <f ca="1">IF(Table1[[#This Row],[State]]="Rajasthan", Table1[[#This Row],[Income]], 0)</f>
        <v>0</v>
      </c>
      <c r="BE214" s="9">
        <f ca="1">IF(Table1[[#This Row],[State]]="Uttar Pradesh", Table1[[#This Row],[Income]], 0)</f>
        <v>0</v>
      </c>
      <c r="BF214" s="9">
        <f ca="1">IF(Table1[[#This Row],[State]]="Bihar", Table1[[#This Row],[Income]], 0)</f>
        <v>0</v>
      </c>
      <c r="BG214" s="9">
        <f ca="1">IF(Table1[[#This Row],[State]]="West Bengal", Table1[[#This Row],[Income]], 0)</f>
        <v>0</v>
      </c>
      <c r="BH214" s="10">
        <f ca="1">IF(Table1[[#This Row],[State]]="Goa", Table1[[#This Row],[Income]], 0)</f>
        <v>0</v>
      </c>
      <c r="BJ214" s="8">
        <f ca="1">IF(Table1[[#This Row],[Profession]]="Health", Table1[[#This Row],[Income]], 0)</f>
        <v>42073</v>
      </c>
      <c r="BK214" s="9">
        <f ca="1">IF(Table1[[#This Row],[Profession]]="Construction", Table1[[#This Row],[Income]], 0)</f>
        <v>0</v>
      </c>
      <c r="BL214" s="9">
        <f ca="1">IF(Table1[[#This Row],[Profession]]="Teaching", Table1[[#This Row],[Income]], 0)</f>
        <v>0</v>
      </c>
      <c r="BM214" s="9">
        <f ca="1">IF(Table1[[#This Row],[Profession]]="IT", Table1[[#This Row],[Income]], 0)</f>
        <v>0</v>
      </c>
      <c r="BN214" s="9">
        <f ca="1">IF(Table1[[#This Row],[Profession]]="General Work", Table1[[#This Row],[Income]], 0)</f>
        <v>0</v>
      </c>
      <c r="BO214" s="10">
        <f ca="1">IF(Table1[[#This Row],[Profession]]="Agriculture", Table1[[#This Row],[Income]], 0)</f>
        <v>0</v>
      </c>
      <c r="BQ214" s="8">
        <f ca="1">IF(Table1[[#This Row],[Value of debts ]]&gt;Table1[[#This Row],[Income]], 1, 0)</f>
        <v>1</v>
      </c>
      <c r="BR214" s="10"/>
      <c r="BT214">
        <f ca="1">IF(Table1[[#This Row],[Net Worth of person]]&gt;$BU$4, Table1[[#This Row],[Age]], 0)</f>
        <v>0</v>
      </c>
    </row>
    <row r="215" spans="1:72" x14ac:dyDescent="0.3">
      <c r="A215">
        <f t="shared" ca="1" si="69"/>
        <v>2</v>
      </c>
      <c r="B215" t="str">
        <f t="shared" ca="1" si="70"/>
        <v>Female</v>
      </c>
      <c r="C215">
        <f t="shared" ca="1" si="71"/>
        <v>28</v>
      </c>
      <c r="D215">
        <f t="shared" ca="1" si="72"/>
        <v>2</v>
      </c>
      <c r="E215" t="str">
        <f t="shared" ca="1" si="73"/>
        <v>Construction</v>
      </c>
      <c r="F215">
        <f t="shared" ca="1" si="74"/>
        <v>4</v>
      </c>
      <c r="G215" t="str">
        <f t="shared" ca="1" si="75"/>
        <v>Technical</v>
      </c>
      <c r="H215">
        <f t="shared" ca="1" si="76"/>
        <v>0</v>
      </c>
      <c r="I215">
        <f t="shared" ca="1" si="77"/>
        <v>2</v>
      </c>
      <c r="J215">
        <f t="shared" ca="1" si="78"/>
        <v>25061</v>
      </c>
      <c r="K215">
        <f t="shared" ca="1" si="79"/>
        <v>5</v>
      </c>
      <c r="L215" t="str">
        <f t="shared" ca="1" si="80"/>
        <v>Madhya Pradesh</v>
      </c>
      <c r="M215">
        <f t="shared" ca="1" si="81"/>
        <v>75183</v>
      </c>
      <c r="N215">
        <f t="shared" ca="1" si="82"/>
        <v>62164.39109751895</v>
      </c>
      <c r="O215">
        <f t="shared" ca="1" si="83"/>
        <v>16492.764619248337</v>
      </c>
      <c r="P215">
        <f t="shared" ca="1" si="84"/>
        <v>4320</v>
      </c>
      <c r="Q215">
        <f t="shared" ca="1" si="85"/>
        <v>44959.342654960004</v>
      </c>
      <c r="R215">
        <f t="shared" ca="1" si="86"/>
        <v>29439.450388828678</v>
      </c>
      <c r="S215">
        <f t="shared" ca="1" si="87"/>
        <v>121115.21500807701</v>
      </c>
      <c r="T215">
        <f t="shared" ca="1" si="88"/>
        <v>111443.73375247896</v>
      </c>
      <c r="U215">
        <f t="shared" ca="1" si="89"/>
        <v>9671.4812555980461</v>
      </c>
      <c r="W215">
        <f t="shared" ca="1" si="90"/>
        <v>1</v>
      </c>
      <c r="AA215" s="1">
        <f ca="1">Table1[[#This Row],[Mortgage left]]/Table1[[#This Row],[Value of House]]</f>
        <v>0.82684105579078981</v>
      </c>
      <c r="AB215">
        <f t="shared" ca="1" si="91"/>
        <v>0</v>
      </c>
      <c r="AE215">
        <f ca="1">IF(Table1[[#This Row],[Gender]]="male", 1, 0)</f>
        <v>0</v>
      </c>
      <c r="AF215">
        <f ca="1">IF(Table1[[#This Row],[Gender]]="female", 1, 0)</f>
        <v>1</v>
      </c>
      <c r="AK215" s="8">
        <f ca="1">IF(Table1[[#This Row],[Profession]]="Teaching", 1, 0)</f>
        <v>0</v>
      </c>
      <c r="AL215" s="9">
        <f ca="1">IF(Table1[[#This Row],[Profession]]="Health", 1, 0)</f>
        <v>0</v>
      </c>
      <c r="AM215" s="9">
        <f ca="1">IF(Table1[[#This Row],[Profession]]="Construction", 1, 0)</f>
        <v>1</v>
      </c>
      <c r="AN215" s="9">
        <f ca="1">IF(Table1[[#This Row],[Profession]]="IT", 1, 0)</f>
        <v>0</v>
      </c>
      <c r="AO215" s="9">
        <f ca="1">IF(Table1[[#This Row],[Profession]]="Agriculture", 1, 0)</f>
        <v>0</v>
      </c>
      <c r="AP215" s="10">
        <f ca="1">IF(Table1[[#This Row],[Profession]]="General Work", 1, 0)</f>
        <v>0</v>
      </c>
      <c r="AS215">
        <f ca="1">Table1[[#This Row],[Value of Cars]]/Table1[[#This Row],[Number of Cars ]]</f>
        <v>8246.3823096241686</v>
      </c>
      <c r="AU215" s="8">
        <f ca="1">IF(Table1[[#This Row],[State]]="Karnataka", Table1[[#This Row],[Income]], 0)</f>
        <v>0</v>
      </c>
      <c r="AV215" s="9">
        <f ca="1">IF(Table1[[#This Row],[State]]="Gujarat", Table1[[#This Row],[Income]], 0)</f>
        <v>0</v>
      </c>
      <c r="AW215" s="9">
        <f ca="1">IF(Table1[[#This Row],[State]]="Andhra Pradesh", Table1[[#This Row],[Income]], 0)</f>
        <v>0</v>
      </c>
      <c r="AX215" s="9">
        <f ca="1">IF(Table1[[#This Row],[State]]="Telangana", Table1[[#This Row],[Income]], 0)</f>
        <v>0</v>
      </c>
      <c r="AY215" s="9">
        <f ca="1">IF(Table1[[#This Row],[State]]="Madhya Pradesh", Table1[[#This Row],[Income]], 0)</f>
        <v>25061</v>
      </c>
      <c r="AZ215" s="9">
        <f ca="1">IF(Table1[[#This Row],[State]]="Maharashtra", Table1[[#This Row],[Income]], 0)</f>
        <v>0</v>
      </c>
      <c r="BA215" s="9">
        <f ca="1">IF(Table1[[#This Row],[State]]="Punjab", Table1[[#This Row],[Income]], 0)</f>
        <v>0</v>
      </c>
      <c r="BB215" s="9">
        <f ca="1">IF(Table1[[#This Row],[State]]="Kerala", Table1[[#This Row],[Income]], 0)</f>
        <v>0</v>
      </c>
      <c r="BC215" s="9">
        <f ca="1">IF(Table1[[#This Row],[State]]="Tamil Nadu", Table1[[#This Row],[Income]], 0)</f>
        <v>0</v>
      </c>
      <c r="BD215" s="9">
        <f ca="1">IF(Table1[[#This Row],[State]]="Rajasthan", Table1[[#This Row],[Income]], 0)</f>
        <v>0</v>
      </c>
      <c r="BE215" s="9">
        <f ca="1">IF(Table1[[#This Row],[State]]="Uttar Pradesh", Table1[[#This Row],[Income]], 0)</f>
        <v>0</v>
      </c>
      <c r="BF215" s="9">
        <f ca="1">IF(Table1[[#This Row],[State]]="Bihar", Table1[[#This Row],[Income]], 0)</f>
        <v>0</v>
      </c>
      <c r="BG215" s="9">
        <f ca="1">IF(Table1[[#This Row],[State]]="West Bengal", Table1[[#This Row],[Income]], 0)</f>
        <v>0</v>
      </c>
      <c r="BH215" s="10">
        <f ca="1">IF(Table1[[#This Row],[State]]="Goa", Table1[[#This Row],[Income]], 0)</f>
        <v>0</v>
      </c>
      <c r="BJ215" s="8">
        <f ca="1">IF(Table1[[#This Row],[Profession]]="Health", Table1[[#This Row],[Income]], 0)</f>
        <v>0</v>
      </c>
      <c r="BK215" s="9">
        <f ca="1">IF(Table1[[#This Row],[Profession]]="Construction", Table1[[#This Row],[Income]], 0)</f>
        <v>25061</v>
      </c>
      <c r="BL215" s="9">
        <f ca="1">IF(Table1[[#This Row],[Profession]]="Teaching", Table1[[#This Row],[Income]], 0)</f>
        <v>0</v>
      </c>
      <c r="BM215" s="9">
        <f ca="1">IF(Table1[[#This Row],[Profession]]="IT", Table1[[#This Row],[Income]], 0)</f>
        <v>0</v>
      </c>
      <c r="BN215" s="9">
        <f ca="1">IF(Table1[[#This Row],[Profession]]="General Work", Table1[[#This Row],[Income]], 0)</f>
        <v>0</v>
      </c>
      <c r="BO215" s="10">
        <f ca="1">IF(Table1[[#This Row],[Profession]]="Agriculture", Table1[[#This Row],[Income]], 0)</f>
        <v>0</v>
      </c>
      <c r="BQ215" s="8">
        <f ca="1">IF(Table1[[#This Row],[Value of debts ]]&gt;Table1[[#This Row],[Income]], 1, 0)</f>
        <v>1</v>
      </c>
      <c r="BR215" s="10"/>
      <c r="BT215">
        <f ca="1">IF(Table1[[#This Row],[Net Worth of person]]&gt;$BU$4, Table1[[#This Row],[Age]], 0)</f>
        <v>0</v>
      </c>
    </row>
    <row r="216" spans="1:72" x14ac:dyDescent="0.3">
      <c r="A216">
        <f t="shared" ca="1" si="69"/>
        <v>2</v>
      </c>
      <c r="B216" t="str">
        <f t="shared" ca="1" si="70"/>
        <v>Female</v>
      </c>
      <c r="C216">
        <f t="shared" ca="1" si="71"/>
        <v>35</v>
      </c>
      <c r="D216">
        <f t="shared" ca="1" si="72"/>
        <v>3</v>
      </c>
      <c r="E216" t="str">
        <f t="shared" ca="1" si="73"/>
        <v>Teaching</v>
      </c>
      <c r="F216">
        <f t="shared" ca="1" si="74"/>
        <v>3</v>
      </c>
      <c r="G216" t="str">
        <f t="shared" ca="1" si="75"/>
        <v>University</v>
      </c>
      <c r="H216">
        <f t="shared" ca="1" si="76"/>
        <v>2</v>
      </c>
      <c r="I216">
        <f t="shared" ca="1" si="77"/>
        <v>2</v>
      </c>
      <c r="J216">
        <f t="shared" ca="1" si="78"/>
        <v>33606</v>
      </c>
      <c r="K216">
        <f t="shared" ca="1" si="79"/>
        <v>4</v>
      </c>
      <c r="L216" t="str">
        <f t="shared" ca="1" si="80"/>
        <v>Telangana</v>
      </c>
      <c r="M216">
        <f t="shared" ca="1" si="81"/>
        <v>100818</v>
      </c>
      <c r="N216">
        <f t="shared" ca="1" si="82"/>
        <v>95180.983557599335</v>
      </c>
      <c r="O216">
        <f t="shared" ca="1" si="83"/>
        <v>49756.08395722854</v>
      </c>
      <c r="P216">
        <f t="shared" ca="1" si="84"/>
        <v>31085</v>
      </c>
      <c r="Q216">
        <f t="shared" ca="1" si="85"/>
        <v>60066.621680642114</v>
      </c>
      <c r="R216">
        <f t="shared" ca="1" si="86"/>
        <v>31496.897527945039</v>
      </c>
      <c r="S216">
        <f t="shared" ca="1" si="87"/>
        <v>182070.98148517357</v>
      </c>
      <c r="T216">
        <f t="shared" ca="1" si="88"/>
        <v>186332.60523824143</v>
      </c>
      <c r="U216">
        <f t="shared" ca="1" si="89"/>
        <v>-4261.6237530678627</v>
      </c>
      <c r="W216">
        <f t="shared" ca="1" si="90"/>
        <v>1</v>
      </c>
      <c r="AA216" s="1">
        <f ca="1">Table1[[#This Row],[Mortgage left]]/Table1[[#This Row],[Value of House]]</f>
        <v>0.94408720226149434</v>
      </c>
      <c r="AB216">
        <f t="shared" ca="1" si="91"/>
        <v>0</v>
      </c>
      <c r="AE216">
        <f ca="1">IF(Table1[[#This Row],[Gender]]="male", 1, 0)</f>
        <v>0</v>
      </c>
      <c r="AF216">
        <f ca="1">IF(Table1[[#This Row],[Gender]]="female", 1, 0)</f>
        <v>1</v>
      </c>
      <c r="AK216" s="8">
        <f ca="1">IF(Table1[[#This Row],[Profession]]="Teaching", 1, 0)</f>
        <v>1</v>
      </c>
      <c r="AL216" s="9">
        <f ca="1">IF(Table1[[#This Row],[Profession]]="Health", 1, 0)</f>
        <v>0</v>
      </c>
      <c r="AM216" s="9">
        <f ca="1">IF(Table1[[#This Row],[Profession]]="Construction", 1, 0)</f>
        <v>0</v>
      </c>
      <c r="AN216" s="9">
        <f ca="1">IF(Table1[[#This Row],[Profession]]="IT", 1, 0)</f>
        <v>0</v>
      </c>
      <c r="AO216" s="9">
        <f ca="1">IF(Table1[[#This Row],[Profession]]="Agriculture", 1, 0)</f>
        <v>0</v>
      </c>
      <c r="AP216" s="10">
        <f ca="1">IF(Table1[[#This Row],[Profession]]="General Work", 1, 0)</f>
        <v>0</v>
      </c>
      <c r="AS216">
        <f ca="1">Table1[[#This Row],[Value of Cars]]/Table1[[#This Row],[Number of Cars ]]</f>
        <v>24878.04197861427</v>
      </c>
      <c r="AU216" s="8">
        <f ca="1">IF(Table1[[#This Row],[State]]="Karnataka", Table1[[#This Row],[Income]], 0)</f>
        <v>0</v>
      </c>
      <c r="AV216" s="9">
        <f ca="1">IF(Table1[[#This Row],[State]]="Gujarat", Table1[[#This Row],[Income]], 0)</f>
        <v>0</v>
      </c>
      <c r="AW216" s="9">
        <f ca="1">IF(Table1[[#This Row],[State]]="Andhra Pradesh", Table1[[#This Row],[Income]], 0)</f>
        <v>0</v>
      </c>
      <c r="AX216" s="9">
        <f ca="1">IF(Table1[[#This Row],[State]]="Telangana", Table1[[#This Row],[Income]], 0)</f>
        <v>33606</v>
      </c>
      <c r="AY216" s="9">
        <f ca="1">IF(Table1[[#This Row],[State]]="Madhya Pradesh", Table1[[#This Row],[Income]], 0)</f>
        <v>0</v>
      </c>
      <c r="AZ216" s="9">
        <f ca="1">IF(Table1[[#This Row],[State]]="Maharashtra", Table1[[#This Row],[Income]], 0)</f>
        <v>0</v>
      </c>
      <c r="BA216" s="9">
        <f ca="1">IF(Table1[[#This Row],[State]]="Punjab", Table1[[#This Row],[Income]], 0)</f>
        <v>0</v>
      </c>
      <c r="BB216" s="9">
        <f ca="1">IF(Table1[[#This Row],[State]]="Kerala", Table1[[#This Row],[Income]], 0)</f>
        <v>0</v>
      </c>
      <c r="BC216" s="9">
        <f ca="1">IF(Table1[[#This Row],[State]]="Tamil Nadu", Table1[[#This Row],[Income]], 0)</f>
        <v>0</v>
      </c>
      <c r="BD216" s="9">
        <f ca="1">IF(Table1[[#This Row],[State]]="Rajasthan", Table1[[#This Row],[Income]], 0)</f>
        <v>0</v>
      </c>
      <c r="BE216" s="9">
        <f ca="1">IF(Table1[[#This Row],[State]]="Uttar Pradesh", Table1[[#This Row],[Income]], 0)</f>
        <v>0</v>
      </c>
      <c r="BF216" s="9">
        <f ca="1">IF(Table1[[#This Row],[State]]="Bihar", Table1[[#This Row],[Income]], 0)</f>
        <v>0</v>
      </c>
      <c r="BG216" s="9">
        <f ca="1">IF(Table1[[#This Row],[State]]="West Bengal", Table1[[#This Row],[Income]], 0)</f>
        <v>0</v>
      </c>
      <c r="BH216" s="10">
        <f ca="1">IF(Table1[[#This Row],[State]]="Goa", Table1[[#This Row],[Income]], 0)</f>
        <v>0</v>
      </c>
      <c r="BJ216" s="8">
        <f ca="1">IF(Table1[[#This Row],[Profession]]="Health", Table1[[#This Row],[Income]], 0)</f>
        <v>0</v>
      </c>
      <c r="BK216" s="9">
        <f ca="1">IF(Table1[[#This Row],[Profession]]="Construction", Table1[[#This Row],[Income]], 0)</f>
        <v>0</v>
      </c>
      <c r="BL216" s="9">
        <f ca="1">IF(Table1[[#This Row],[Profession]]="Teaching", Table1[[#This Row],[Income]], 0)</f>
        <v>33606</v>
      </c>
      <c r="BM216" s="9">
        <f ca="1">IF(Table1[[#This Row],[Profession]]="IT", Table1[[#This Row],[Income]], 0)</f>
        <v>0</v>
      </c>
      <c r="BN216" s="9">
        <f ca="1">IF(Table1[[#This Row],[Profession]]="General Work", Table1[[#This Row],[Income]], 0)</f>
        <v>0</v>
      </c>
      <c r="BO216" s="10">
        <f ca="1">IF(Table1[[#This Row],[Profession]]="Agriculture", Table1[[#This Row],[Income]], 0)</f>
        <v>0</v>
      </c>
      <c r="BQ216" s="8">
        <f ca="1">IF(Table1[[#This Row],[Value of debts ]]&gt;Table1[[#This Row],[Income]], 1, 0)</f>
        <v>1</v>
      </c>
      <c r="BR216" s="10"/>
      <c r="BT216">
        <f ca="1">IF(Table1[[#This Row],[Net Worth of person]]&gt;$BU$4, Table1[[#This Row],[Age]], 0)</f>
        <v>0</v>
      </c>
    </row>
    <row r="217" spans="1:72" x14ac:dyDescent="0.3">
      <c r="A217">
        <f t="shared" ca="1" si="69"/>
        <v>2</v>
      </c>
      <c r="B217" t="str">
        <f t="shared" ca="1" si="70"/>
        <v>Female</v>
      </c>
      <c r="C217">
        <f t="shared" ca="1" si="71"/>
        <v>34</v>
      </c>
      <c r="D217">
        <f t="shared" ca="1" si="72"/>
        <v>5</v>
      </c>
      <c r="E217" t="str">
        <f t="shared" ca="1" si="73"/>
        <v>General Work</v>
      </c>
      <c r="F217">
        <f t="shared" ca="1" si="74"/>
        <v>4</v>
      </c>
      <c r="G217" t="str">
        <f t="shared" ca="1" si="75"/>
        <v>Technical</v>
      </c>
      <c r="H217">
        <f t="shared" ca="1" si="76"/>
        <v>4</v>
      </c>
      <c r="I217">
        <f t="shared" ca="1" si="77"/>
        <v>3</v>
      </c>
      <c r="J217">
        <f t="shared" ca="1" si="78"/>
        <v>64431</v>
      </c>
      <c r="K217">
        <f t="shared" ca="1" si="79"/>
        <v>11</v>
      </c>
      <c r="L217" t="str">
        <f t="shared" ca="1" si="80"/>
        <v>Uttar Pradesh</v>
      </c>
      <c r="M217">
        <f t="shared" ca="1" si="81"/>
        <v>257724</v>
      </c>
      <c r="N217">
        <f t="shared" ca="1" si="82"/>
        <v>161476.78899885697</v>
      </c>
      <c r="O217">
        <f t="shared" ca="1" si="83"/>
        <v>5070.840867537212</v>
      </c>
      <c r="P217">
        <f t="shared" ca="1" si="84"/>
        <v>4769</v>
      </c>
      <c r="Q217">
        <f t="shared" ca="1" si="85"/>
        <v>90126.121561966094</v>
      </c>
      <c r="R217">
        <f t="shared" ca="1" si="86"/>
        <v>28539.584395499762</v>
      </c>
      <c r="S217">
        <f t="shared" ca="1" si="87"/>
        <v>291334.42526303697</v>
      </c>
      <c r="T217">
        <f t="shared" ca="1" si="88"/>
        <v>256371.91056082305</v>
      </c>
      <c r="U217">
        <f t="shared" ca="1" si="89"/>
        <v>34962.514702213928</v>
      </c>
      <c r="W217">
        <f t="shared" ca="1" si="90"/>
        <v>1</v>
      </c>
      <c r="AA217" s="1">
        <f ca="1">Table1[[#This Row],[Mortgage left]]/Table1[[#This Row],[Value of House]]</f>
        <v>0.62654928915761421</v>
      </c>
      <c r="AB217">
        <f t="shared" ca="1" si="91"/>
        <v>0</v>
      </c>
      <c r="AE217">
        <f ca="1">IF(Table1[[#This Row],[Gender]]="male", 1, 0)</f>
        <v>0</v>
      </c>
      <c r="AF217">
        <f ca="1">IF(Table1[[#This Row],[Gender]]="female", 1, 0)</f>
        <v>1</v>
      </c>
      <c r="AK217" s="8">
        <f ca="1">IF(Table1[[#This Row],[Profession]]="Teaching", 1, 0)</f>
        <v>0</v>
      </c>
      <c r="AL217" s="9">
        <f ca="1">IF(Table1[[#This Row],[Profession]]="Health", 1, 0)</f>
        <v>0</v>
      </c>
      <c r="AM217" s="9">
        <f ca="1">IF(Table1[[#This Row],[Profession]]="Construction", 1, 0)</f>
        <v>0</v>
      </c>
      <c r="AN217" s="9">
        <f ca="1">IF(Table1[[#This Row],[Profession]]="IT", 1, 0)</f>
        <v>0</v>
      </c>
      <c r="AO217" s="9">
        <f ca="1">IF(Table1[[#This Row],[Profession]]="Agriculture", 1, 0)</f>
        <v>0</v>
      </c>
      <c r="AP217" s="10">
        <f ca="1">IF(Table1[[#This Row],[Profession]]="General Work", 1, 0)</f>
        <v>1</v>
      </c>
      <c r="AS217">
        <f ca="1">Table1[[#This Row],[Value of Cars]]/Table1[[#This Row],[Number of Cars ]]</f>
        <v>1690.2802891790707</v>
      </c>
      <c r="AU217" s="8">
        <f ca="1">IF(Table1[[#This Row],[State]]="Karnataka", Table1[[#This Row],[Income]], 0)</f>
        <v>0</v>
      </c>
      <c r="AV217" s="9">
        <f ca="1">IF(Table1[[#This Row],[State]]="Gujarat", Table1[[#This Row],[Income]], 0)</f>
        <v>0</v>
      </c>
      <c r="AW217" s="9">
        <f ca="1">IF(Table1[[#This Row],[State]]="Andhra Pradesh", Table1[[#This Row],[Income]], 0)</f>
        <v>0</v>
      </c>
      <c r="AX217" s="9">
        <f ca="1">IF(Table1[[#This Row],[State]]="Telangana", Table1[[#This Row],[Income]], 0)</f>
        <v>0</v>
      </c>
      <c r="AY217" s="9">
        <f ca="1">IF(Table1[[#This Row],[State]]="Madhya Pradesh", Table1[[#This Row],[Income]], 0)</f>
        <v>0</v>
      </c>
      <c r="AZ217" s="9">
        <f ca="1">IF(Table1[[#This Row],[State]]="Maharashtra", Table1[[#This Row],[Income]], 0)</f>
        <v>0</v>
      </c>
      <c r="BA217" s="9">
        <f ca="1">IF(Table1[[#This Row],[State]]="Punjab", Table1[[#This Row],[Income]], 0)</f>
        <v>0</v>
      </c>
      <c r="BB217" s="9">
        <f ca="1">IF(Table1[[#This Row],[State]]="Kerala", Table1[[#This Row],[Income]], 0)</f>
        <v>0</v>
      </c>
      <c r="BC217" s="9">
        <f ca="1">IF(Table1[[#This Row],[State]]="Tamil Nadu", Table1[[#This Row],[Income]], 0)</f>
        <v>0</v>
      </c>
      <c r="BD217" s="9">
        <f ca="1">IF(Table1[[#This Row],[State]]="Rajasthan", Table1[[#This Row],[Income]], 0)</f>
        <v>0</v>
      </c>
      <c r="BE217" s="9">
        <f ca="1">IF(Table1[[#This Row],[State]]="Uttar Pradesh", Table1[[#This Row],[Income]], 0)</f>
        <v>64431</v>
      </c>
      <c r="BF217" s="9">
        <f ca="1">IF(Table1[[#This Row],[State]]="Bihar", Table1[[#This Row],[Income]], 0)</f>
        <v>0</v>
      </c>
      <c r="BG217" s="9">
        <f ca="1">IF(Table1[[#This Row],[State]]="West Bengal", Table1[[#This Row],[Income]], 0)</f>
        <v>0</v>
      </c>
      <c r="BH217" s="10">
        <f ca="1">IF(Table1[[#This Row],[State]]="Goa", Table1[[#This Row],[Income]], 0)</f>
        <v>0</v>
      </c>
      <c r="BJ217" s="8">
        <f ca="1">IF(Table1[[#This Row],[Profession]]="Health", Table1[[#This Row],[Income]], 0)</f>
        <v>0</v>
      </c>
      <c r="BK217" s="9">
        <f ca="1">IF(Table1[[#This Row],[Profession]]="Construction", Table1[[#This Row],[Income]], 0)</f>
        <v>0</v>
      </c>
      <c r="BL217" s="9">
        <f ca="1">IF(Table1[[#This Row],[Profession]]="Teaching", Table1[[#This Row],[Income]], 0)</f>
        <v>0</v>
      </c>
      <c r="BM217" s="9">
        <f ca="1">IF(Table1[[#This Row],[Profession]]="IT", Table1[[#This Row],[Income]], 0)</f>
        <v>0</v>
      </c>
      <c r="BN217" s="9">
        <f ca="1">IF(Table1[[#This Row],[Profession]]="General Work", Table1[[#This Row],[Income]], 0)</f>
        <v>64431</v>
      </c>
      <c r="BO217" s="10">
        <f ca="1">IF(Table1[[#This Row],[Profession]]="Agriculture", Table1[[#This Row],[Income]], 0)</f>
        <v>0</v>
      </c>
      <c r="BQ217" s="8">
        <f ca="1">IF(Table1[[#This Row],[Value of debts ]]&gt;Table1[[#This Row],[Income]], 1, 0)</f>
        <v>1</v>
      </c>
      <c r="BR217" s="10"/>
      <c r="BT217">
        <f ca="1">IF(Table1[[#This Row],[Net Worth of person]]&gt;$BU$4, Table1[[#This Row],[Age]], 0)</f>
        <v>0</v>
      </c>
    </row>
    <row r="218" spans="1:72" x14ac:dyDescent="0.3">
      <c r="A218">
        <f t="shared" ca="1" si="69"/>
        <v>2</v>
      </c>
      <c r="B218" t="str">
        <f t="shared" ca="1" si="70"/>
        <v>Female</v>
      </c>
      <c r="C218">
        <f t="shared" ca="1" si="71"/>
        <v>34</v>
      </c>
      <c r="D218">
        <f t="shared" ca="1" si="72"/>
        <v>6</v>
      </c>
      <c r="E218" t="str">
        <f t="shared" ca="1" si="73"/>
        <v>Agriculture</v>
      </c>
      <c r="F218">
        <f t="shared" ca="1" si="74"/>
        <v>4</v>
      </c>
      <c r="G218" t="str">
        <f t="shared" ca="1" si="75"/>
        <v>Technical</v>
      </c>
      <c r="H218">
        <f t="shared" ca="1" si="76"/>
        <v>4</v>
      </c>
      <c r="I218">
        <f t="shared" ca="1" si="77"/>
        <v>2</v>
      </c>
      <c r="J218">
        <f t="shared" ca="1" si="78"/>
        <v>86987</v>
      </c>
      <c r="K218">
        <f t="shared" ca="1" si="79"/>
        <v>11</v>
      </c>
      <c r="L218" t="str">
        <f t="shared" ca="1" si="80"/>
        <v>Uttar Pradesh</v>
      </c>
      <c r="M218">
        <f t="shared" ca="1" si="81"/>
        <v>521922</v>
      </c>
      <c r="N218">
        <f t="shared" ca="1" si="82"/>
        <v>481546.34791797877</v>
      </c>
      <c r="O218">
        <f t="shared" ca="1" si="83"/>
        <v>148668.68174860641</v>
      </c>
      <c r="P218">
        <f t="shared" ca="1" si="84"/>
        <v>16639</v>
      </c>
      <c r="Q218">
        <f t="shared" ca="1" si="85"/>
        <v>88788.041097302281</v>
      </c>
      <c r="R218">
        <f t="shared" ca="1" si="86"/>
        <v>85880.578145720036</v>
      </c>
      <c r="S218">
        <f t="shared" ca="1" si="87"/>
        <v>756471.25989432645</v>
      </c>
      <c r="T218">
        <f t="shared" ca="1" si="88"/>
        <v>586973.38901528111</v>
      </c>
      <c r="U218">
        <f t="shared" ca="1" si="89"/>
        <v>169497.87087904534</v>
      </c>
      <c r="W218">
        <f t="shared" ca="1" si="90"/>
        <v>1</v>
      </c>
      <c r="AA218" s="1">
        <f ca="1">Table1[[#This Row],[Mortgage left]]/Table1[[#This Row],[Value of House]]</f>
        <v>0.92264044803242395</v>
      </c>
      <c r="AB218">
        <f t="shared" ca="1" si="91"/>
        <v>0</v>
      </c>
      <c r="AE218">
        <f ca="1">IF(Table1[[#This Row],[Gender]]="male", 1, 0)</f>
        <v>0</v>
      </c>
      <c r="AF218">
        <f ca="1">IF(Table1[[#This Row],[Gender]]="female", 1, 0)</f>
        <v>1</v>
      </c>
      <c r="AK218" s="8">
        <f ca="1">IF(Table1[[#This Row],[Profession]]="Teaching", 1, 0)</f>
        <v>0</v>
      </c>
      <c r="AL218" s="9">
        <f ca="1">IF(Table1[[#This Row],[Profession]]="Health", 1, 0)</f>
        <v>0</v>
      </c>
      <c r="AM218" s="9">
        <f ca="1">IF(Table1[[#This Row],[Profession]]="Construction", 1, 0)</f>
        <v>0</v>
      </c>
      <c r="AN218" s="9">
        <f ca="1">IF(Table1[[#This Row],[Profession]]="IT", 1, 0)</f>
        <v>0</v>
      </c>
      <c r="AO218" s="9">
        <f ca="1">IF(Table1[[#This Row],[Profession]]="Agriculture", 1, 0)</f>
        <v>1</v>
      </c>
      <c r="AP218" s="10">
        <f ca="1">IF(Table1[[#This Row],[Profession]]="General Work", 1, 0)</f>
        <v>0</v>
      </c>
      <c r="AS218">
        <f ca="1">Table1[[#This Row],[Value of Cars]]/Table1[[#This Row],[Number of Cars ]]</f>
        <v>74334.340874303205</v>
      </c>
      <c r="AU218" s="8">
        <f ca="1">IF(Table1[[#This Row],[State]]="Karnataka", Table1[[#This Row],[Income]], 0)</f>
        <v>0</v>
      </c>
      <c r="AV218" s="9">
        <f ca="1">IF(Table1[[#This Row],[State]]="Gujarat", Table1[[#This Row],[Income]], 0)</f>
        <v>0</v>
      </c>
      <c r="AW218" s="9">
        <f ca="1">IF(Table1[[#This Row],[State]]="Andhra Pradesh", Table1[[#This Row],[Income]], 0)</f>
        <v>0</v>
      </c>
      <c r="AX218" s="9">
        <f ca="1">IF(Table1[[#This Row],[State]]="Telangana", Table1[[#This Row],[Income]], 0)</f>
        <v>0</v>
      </c>
      <c r="AY218" s="9">
        <f ca="1">IF(Table1[[#This Row],[State]]="Madhya Pradesh", Table1[[#This Row],[Income]], 0)</f>
        <v>0</v>
      </c>
      <c r="AZ218" s="9">
        <f ca="1">IF(Table1[[#This Row],[State]]="Maharashtra", Table1[[#This Row],[Income]], 0)</f>
        <v>0</v>
      </c>
      <c r="BA218" s="9">
        <f ca="1">IF(Table1[[#This Row],[State]]="Punjab", Table1[[#This Row],[Income]], 0)</f>
        <v>0</v>
      </c>
      <c r="BB218" s="9">
        <f ca="1">IF(Table1[[#This Row],[State]]="Kerala", Table1[[#This Row],[Income]], 0)</f>
        <v>0</v>
      </c>
      <c r="BC218" s="9">
        <f ca="1">IF(Table1[[#This Row],[State]]="Tamil Nadu", Table1[[#This Row],[Income]], 0)</f>
        <v>0</v>
      </c>
      <c r="BD218" s="9">
        <f ca="1">IF(Table1[[#This Row],[State]]="Rajasthan", Table1[[#This Row],[Income]], 0)</f>
        <v>0</v>
      </c>
      <c r="BE218" s="9">
        <f ca="1">IF(Table1[[#This Row],[State]]="Uttar Pradesh", Table1[[#This Row],[Income]], 0)</f>
        <v>86987</v>
      </c>
      <c r="BF218" s="9">
        <f ca="1">IF(Table1[[#This Row],[State]]="Bihar", Table1[[#This Row],[Income]], 0)</f>
        <v>0</v>
      </c>
      <c r="BG218" s="9">
        <f ca="1">IF(Table1[[#This Row],[State]]="West Bengal", Table1[[#This Row],[Income]], 0)</f>
        <v>0</v>
      </c>
      <c r="BH218" s="10">
        <f ca="1">IF(Table1[[#This Row],[State]]="Goa", Table1[[#This Row],[Income]], 0)</f>
        <v>0</v>
      </c>
      <c r="BJ218" s="8">
        <f ca="1">IF(Table1[[#This Row],[Profession]]="Health", Table1[[#This Row],[Income]], 0)</f>
        <v>0</v>
      </c>
      <c r="BK218" s="9">
        <f ca="1">IF(Table1[[#This Row],[Profession]]="Construction", Table1[[#This Row],[Income]], 0)</f>
        <v>0</v>
      </c>
      <c r="BL218" s="9">
        <f ca="1">IF(Table1[[#This Row],[Profession]]="Teaching", Table1[[#This Row],[Income]], 0)</f>
        <v>0</v>
      </c>
      <c r="BM218" s="9">
        <f ca="1">IF(Table1[[#This Row],[Profession]]="IT", Table1[[#This Row],[Income]], 0)</f>
        <v>0</v>
      </c>
      <c r="BN218" s="9">
        <f ca="1">IF(Table1[[#This Row],[Profession]]="General Work", Table1[[#This Row],[Income]], 0)</f>
        <v>0</v>
      </c>
      <c r="BO218" s="10">
        <f ca="1">IF(Table1[[#This Row],[Profession]]="Agriculture", Table1[[#This Row],[Income]], 0)</f>
        <v>86987</v>
      </c>
      <c r="BQ218" s="8">
        <f ca="1">IF(Table1[[#This Row],[Value of debts ]]&gt;Table1[[#This Row],[Income]], 1, 0)</f>
        <v>1</v>
      </c>
      <c r="BR218" s="10"/>
      <c r="BT218">
        <f ca="1">IF(Table1[[#This Row],[Net Worth of person]]&gt;$BU$4, Table1[[#This Row],[Age]], 0)</f>
        <v>34</v>
      </c>
    </row>
    <row r="219" spans="1:72" x14ac:dyDescent="0.3">
      <c r="A219">
        <f t="shared" ca="1" si="69"/>
        <v>1</v>
      </c>
      <c r="B219" t="str">
        <f t="shared" ca="1" si="70"/>
        <v>Male</v>
      </c>
      <c r="C219">
        <f t="shared" ca="1" si="71"/>
        <v>35</v>
      </c>
      <c r="D219">
        <f t="shared" ca="1" si="72"/>
        <v>1</v>
      </c>
      <c r="E219" t="str">
        <f t="shared" ca="1" si="73"/>
        <v>Health</v>
      </c>
      <c r="F219">
        <f t="shared" ca="1" si="74"/>
        <v>4</v>
      </c>
      <c r="G219" t="str">
        <f t="shared" ca="1" si="75"/>
        <v>Technical</v>
      </c>
      <c r="H219">
        <f t="shared" ca="1" si="76"/>
        <v>2</v>
      </c>
      <c r="I219">
        <f t="shared" ca="1" si="77"/>
        <v>1</v>
      </c>
      <c r="J219">
        <f t="shared" ca="1" si="78"/>
        <v>32284</v>
      </c>
      <c r="K219">
        <f t="shared" ca="1" si="79"/>
        <v>12</v>
      </c>
      <c r="L219" t="str">
        <f t="shared" ca="1" si="80"/>
        <v>Bihar</v>
      </c>
      <c r="M219">
        <f t="shared" ca="1" si="81"/>
        <v>161420</v>
      </c>
      <c r="N219">
        <f t="shared" ca="1" si="82"/>
        <v>8858.0731697912033</v>
      </c>
      <c r="O219">
        <f t="shared" ca="1" si="83"/>
        <v>10030.38466743185</v>
      </c>
      <c r="P219">
        <f t="shared" ca="1" si="84"/>
        <v>6766</v>
      </c>
      <c r="Q219">
        <f t="shared" ca="1" si="85"/>
        <v>12382.454261699702</v>
      </c>
      <c r="R219">
        <f t="shared" ca="1" si="86"/>
        <v>20354.503260561571</v>
      </c>
      <c r="S219">
        <f t="shared" ca="1" si="87"/>
        <v>191804.88792799343</v>
      </c>
      <c r="T219">
        <f t="shared" ca="1" si="88"/>
        <v>28006.527431490904</v>
      </c>
      <c r="U219">
        <f t="shared" ca="1" si="89"/>
        <v>163798.36049650254</v>
      </c>
      <c r="W219">
        <f t="shared" ca="1" si="90"/>
        <v>1</v>
      </c>
      <c r="AA219" s="1">
        <f ca="1">Table1[[#This Row],[Mortgage left]]/Table1[[#This Row],[Value of House]]</f>
        <v>5.4875933402250054E-2</v>
      </c>
      <c r="AB219">
        <f t="shared" ca="1" si="91"/>
        <v>1</v>
      </c>
      <c r="AE219">
        <f ca="1">IF(Table1[[#This Row],[Gender]]="male", 1, 0)</f>
        <v>1</v>
      </c>
      <c r="AF219">
        <f ca="1">IF(Table1[[#This Row],[Gender]]="female", 1, 0)</f>
        <v>0</v>
      </c>
      <c r="AK219" s="8">
        <f ca="1">IF(Table1[[#This Row],[Profession]]="Teaching", 1, 0)</f>
        <v>0</v>
      </c>
      <c r="AL219" s="9">
        <f ca="1">IF(Table1[[#This Row],[Profession]]="Health", 1, 0)</f>
        <v>1</v>
      </c>
      <c r="AM219" s="9">
        <f ca="1">IF(Table1[[#This Row],[Profession]]="Construction", 1, 0)</f>
        <v>0</v>
      </c>
      <c r="AN219" s="9">
        <f ca="1">IF(Table1[[#This Row],[Profession]]="IT", 1, 0)</f>
        <v>0</v>
      </c>
      <c r="AO219" s="9">
        <f ca="1">IF(Table1[[#This Row],[Profession]]="Agriculture", 1, 0)</f>
        <v>0</v>
      </c>
      <c r="AP219" s="10">
        <f ca="1">IF(Table1[[#This Row],[Profession]]="General Work", 1, 0)</f>
        <v>0</v>
      </c>
      <c r="AS219">
        <f ca="1">Table1[[#This Row],[Value of Cars]]/Table1[[#This Row],[Number of Cars ]]</f>
        <v>10030.38466743185</v>
      </c>
      <c r="AU219" s="8">
        <f ca="1">IF(Table1[[#This Row],[State]]="Karnataka", Table1[[#This Row],[Income]], 0)</f>
        <v>0</v>
      </c>
      <c r="AV219" s="9">
        <f ca="1">IF(Table1[[#This Row],[State]]="Gujarat", Table1[[#This Row],[Income]], 0)</f>
        <v>0</v>
      </c>
      <c r="AW219" s="9">
        <f ca="1">IF(Table1[[#This Row],[State]]="Andhra Pradesh", Table1[[#This Row],[Income]], 0)</f>
        <v>0</v>
      </c>
      <c r="AX219" s="9">
        <f ca="1">IF(Table1[[#This Row],[State]]="Telangana", Table1[[#This Row],[Income]], 0)</f>
        <v>0</v>
      </c>
      <c r="AY219" s="9">
        <f ca="1">IF(Table1[[#This Row],[State]]="Madhya Pradesh", Table1[[#This Row],[Income]], 0)</f>
        <v>0</v>
      </c>
      <c r="AZ219" s="9">
        <f ca="1">IF(Table1[[#This Row],[State]]="Maharashtra", Table1[[#This Row],[Income]], 0)</f>
        <v>0</v>
      </c>
      <c r="BA219" s="9">
        <f ca="1">IF(Table1[[#This Row],[State]]="Punjab", Table1[[#This Row],[Income]], 0)</f>
        <v>0</v>
      </c>
      <c r="BB219" s="9">
        <f ca="1">IF(Table1[[#This Row],[State]]="Kerala", Table1[[#This Row],[Income]], 0)</f>
        <v>0</v>
      </c>
      <c r="BC219" s="9">
        <f ca="1">IF(Table1[[#This Row],[State]]="Tamil Nadu", Table1[[#This Row],[Income]], 0)</f>
        <v>0</v>
      </c>
      <c r="BD219" s="9">
        <f ca="1">IF(Table1[[#This Row],[State]]="Rajasthan", Table1[[#This Row],[Income]], 0)</f>
        <v>0</v>
      </c>
      <c r="BE219" s="9">
        <f ca="1">IF(Table1[[#This Row],[State]]="Uttar Pradesh", Table1[[#This Row],[Income]], 0)</f>
        <v>0</v>
      </c>
      <c r="BF219" s="9">
        <f ca="1">IF(Table1[[#This Row],[State]]="Bihar", Table1[[#This Row],[Income]], 0)</f>
        <v>32284</v>
      </c>
      <c r="BG219" s="9">
        <f ca="1">IF(Table1[[#This Row],[State]]="West Bengal", Table1[[#This Row],[Income]], 0)</f>
        <v>0</v>
      </c>
      <c r="BH219" s="10">
        <f ca="1">IF(Table1[[#This Row],[State]]="Goa", Table1[[#This Row],[Income]], 0)</f>
        <v>0</v>
      </c>
      <c r="BJ219" s="8">
        <f ca="1">IF(Table1[[#This Row],[Profession]]="Health", Table1[[#This Row],[Income]], 0)</f>
        <v>32284</v>
      </c>
      <c r="BK219" s="9">
        <f ca="1">IF(Table1[[#This Row],[Profession]]="Construction", Table1[[#This Row],[Income]], 0)</f>
        <v>0</v>
      </c>
      <c r="BL219" s="9">
        <f ca="1">IF(Table1[[#This Row],[Profession]]="Teaching", Table1[[#This Row],[Income]], 0)</f>
        <v>0</v>
      </c>
      <c r="BM219" s="9">
        <f ca="1">IF(Table1[[#This Row],[Profession]]="IT", Table1[[#This Row],[Income]], 0)</f>
        <v>0</v>
      </c>
      <c r="BN219" s="9">
        <f ca="1">IF(Table1[[#This Row],[Profession]]="General Work", Table1[[#This Row],[Income]], 0)</f>
        <v>0</v>
      </c>
      <c r="BO219" s="10">
        <f ca="1">IF(Table1[[#This Row],[Profession]]="Agriculture", Table1[[#This Row],[Income]], 0)</f>
        <v>0</v>
      </c>
      <c r="BQ219" s="8">
        <f ca="1">IF(Table1[[#This Row],[Value of debts ]]&gt;Table1[[#This Row],[Income]], 1, 0)</f>
        <v>0</v>
      </c>
      <c r="BR219" s="10"/>
      <c r="BT219">
        <f ca="1">IF(Table1[[#This Row],[Net Worth of person]]&gt;$BU$4, Table1[[#This Row],[Age]], 0)</f>
        <v>35</v>
      </c>
    </row>
    <row r="220" spans="1:72" x14ac:dyDescent="0.3">
      <c r="A220">
        <f t="shared" ca="1" si="69"/>
        <v>1</v>
      </c>
      <c r="B220" t="str">
        <f t="shared" ca="1" si="70"/>
        <v>Male</v>
      </c>
      <c r="C220">
        <f t="shared" ca="1" si="71"/>
        <v>39</v>
      </c>
      <c r="D220">
        <f t="shared" ca="1" si="72"/>
        <v>5</v>
      </c>
      <c r="E220" t="str">
        <f t="shared" ca="1" si="73"/>
        <v>General Work</v>
      </c>
      <c r="F220">
        <f t="shared" ca="1" si="74"/>
        <v>2</v>
      </c>
      <c r="G220" t="str">
        <f t="shared" ca="1" si="75"/>
        <v>College</v>
      </c>
      <c r="H220">
        <f t="shared" ca="1" si="76"/>
        <v>4</v>
      </c>
      <c r="I220">
        <f t="shared" ca="1" si="77"/>
        <v>2</v>
      </c>
      <c r="J220">
        <f t="shared" ca="1" si="78"/>
        <v>86013</v>
      </c>
      <c r="K220">
        <f t="shared" ca="1" si="79"/>
        <v>8</v>
      </c>
      <c r="L220" t="str">
        <f t="shared" ca="1" si="80"/>
        <v>Kerala</v>
      </c>
      <c r="M220">
        <f t="shared" ca="1" si="81"/>
        <v>516078</v>
      </c>
      <c r="N220">
        <f t="shared" ca="1" si="82"/>
        <v>108674.33586082734</v>
      </c>
      <c r="O220">
        <f t="shared" ca="1" si="83"/>
        <v>151812.17516187855</v>
      </c>
      <c r="P220">
        <f t="shared" ca="1" si="84"/>
        <v>22644</v>
      </c>
      <c r="Q220">
        <f t="shared" ca="1" si="85"/>
        <v>78689.484843220926</v>
      </c>
      <c r="R220">
        <f t="shared" ca="1" si="86"/>
        <v>71658.407287160982</v>
      </c>
      <c r="S220">
        <f t="shared" ca="1" si="87"/>
        <v>739548.58244903956</v>
      </c>
      <c r="T220">
        <f t="shared" ca="1" si="88"/>
        <v>210007.82070404827</v>
      </c>
      <c r="U220">
        <f t="shared" ca="1" si="89"/>
        <v>529540.76174499129</v>
      </c>
      <c r="W220">
        <f t="shared" ca="1" si="90"/>
        <v>1</v>
      </c>
      <c r="AA220" s="1">
        <f ca="1">Table1[[#This Row],[Mortgage left]]/Table1[[#This Row],[Value of House]]</f>
        <v>0.21057734656549465</v>
      </c>
      <c r="AB220">
        <f t="shared" ca="1" si="91"/>
        <v>1</v>
      </c>
      <c r="AE220">
        <f ca="1">IF(Table1[[#This Row],[Gender]]="male", 1, 0)</f>
        <v>1</v>
      </c>
      <c r="AF220">
        <f ca="1">IF(Table1[[#This Row],[Gender]]="female", 1, 0)</f>
        <v>0</v>
      </c>
      <c r="AK220" s="8">
        <f ca="1">IF(Table1[[#This Row],[Profession]]="Teaching", 1, 0)</f>
        <v>0</v>
      </c>
      <c r="AL220" s="9">
        <f ca="1">IF(Table1[[#This Row],[Profession]]="Health", 1, 0)</f>
        <v>0</v>
      </c>
      <c r="AM220" s="9">
        <f ca="1">IF(Table1[[#This Row],[Profession]]="Construction", 1, 0)</f>
        <v>0</v>
      </c>
      <c r="AN220" s="9">
        <f ca="1">IF(Table1[[#This Row],[Profession]]="IT", 1, 0)</f>
        <v>0</v>
      </c>
      <c r="AO220" s="9">
        <f ca="1">IF(Table1[[#This Row],[Profession]]="Agriculture", 1, 0)</f>
        <v>0</v>
      </c>
      <c r="AP220" s="10">
        <f ca="1">IF(Table1[[#This Row],[Profession]]="General Work", 1, 0)</f>
        <v>1</v>
      </c>
      <c r="AS220">
        <f ca="1">Table1[[#This Row],[Value of Cars]]/Table1[[#This Row],[Number of Cars ]]</f>
        <v>75906.087580939275</v>
      </c>
      <c r="AU220" s="8">
        <f ca="1">IF(Table1[[#This Row],[State]]="Karnataka", Table1[[#This Row],[Income]], 0)</f>
        <v>0</v>
      </c>
      <c r="AV220" s="9">
        <f ca="1">IF(Table1[[#This Row],[State]]="Gujarat", Table1[[#This Row],[Income]], 0)</f>
        <v>0</v>
      </c>
      <c r="AW220" s="9">
        <f ca="1">IF(Table1[[#This Row],[State]]="Andhra Pradesh", Table1[[#This Row],[Income]], 0)</f>
        <v>0</v>
      </c>
      <c r="AX220" s="9">
        <f ca="1">IF(Table1[[#This Row],[State]]="Telangana", Table1[[#This Row],[Income]], 0)</f>
        <v>0</v>
      </c>
      <c r="AY220" s="9">
        <f ca="1">IF(Table1[[#This Row],[State]]="Madhya Pradesh", Table1[[#This Row],[Income]], 0)</f>
        <v>0</v>
      </c>
      <c r="AZ220" s="9">
        <f ca="1">IF(Table1[[#This Row],[State]]="Maharashtra", Table1[[#This Row],[Income]], 0)</f>
        <v>0</v>
      </c>
      <c r="BA220" s="9">
        <f ca="1">IF(Table1[[#This Row],[State]]="Punjab", Table1[[#This Row],[Income]], 0)</f>
        <v>0</v>
      </c>
      <c r="BB220" s="9">
        <f ca="1">IF(Table1[[#This Row],[State]]="Kerala", Table1[[#This Row],[Income]], 0)</f>
        <v>86013</v>
      </c>
      <c r="BC220" s="9">
        <f ca="1">IF(Table1[[#This Row],[State]]="Tamil Nadu", Table1[[#This Row],[Income]], 0)</f>
        <v>0</v>
      </c>
      <c r="BD220" s="9">
        <f ca="1">IF(Table1[[#This Row],[State]]="Rajasthan", Table1[[#This Row],[Income]], 0)</f>
        <v>0</v>
      </c>
      <c r="BE220" s="9">
        <f ca="1">IF(Table1[[#This Row],[State]]="Uttar Pradesh", Table1[[#This Row],[Income]], 0)</f>
        <v>0</v>
      </c>
      <c r="BF220" s="9">
        <f ca="1">IF(Table1[[#This Row],[State]]="Bihar", Table1[[#This Row],[Income]], 0)</f>
        <v>0</v>
      </c>
      <c r="BG220" s="9">
        <f ca="1">IF(Table1[[#This Row],[State]]="West Bengal", Table1[[#This Row],[Income]], 0)</f>
        <v>0</v>
      </c>
      <c r="BH220" s="10">
        <f ca="1">IF(Table1[[#This Row],[State]]="Goa", Table1[[#This Row],[Income]], 0)</f>
        <v>0</v>
      </c>
      <c r="BJ220" s="8">
        <f ca="1">IF(Table1[[#This Row],[Profession]]="Health", Table1[[#This Row],[Income]], 0)</f>
        <v>0</v>
      </c>
      <c r="BK220" s="9">
        <f ca="1">IF(Table1[[#This Row],[Profession]]="Construction", Table1[[#This Row],[Income]], 0)</f>
        <v>0</v>
      </c>
      <c r="BL220" s="9">
        <f ca="1">IF(Table1[[#This Row],[Profession]]="Teaching", Table1[[#This Row],[Income]], 0)</f>
        <v>0</v>
      </c>
      <c r="BM220" s="9">
        <f ca="1">IF(Table1[[#This Row],[Profession]]="IT", Table1[[#This Row],[Income]], 0)</f>
        <v>0</v>
      </c>
      <c r="BN220" s="9">
        <f ca="1">IF(Table1[[#This Row],[Profession]]="General Work", Table1[[#This Row],[Income]], 0)</f>
        <v>86013</v>
      </c>
      <c r="BO220" s="10">
        <f ca="1">IF(Table1[[#This Row],[Profession]]="Agriculture", Table1[[#This Row],[Income]], 0)</f>
        <v>0</v>
      </c>
      <c r="BQ220" s="8">
        <f ca="1">IF(Table1[[#This Row],[Value of debts ]]&gt;Table1[[#This Row],[Income]], 1, 0)</f>
        <v>1</v>
      </c>
      <c r="BR220" s="10"/>
      <c r="BT220">
        <f ca="1">IF(Table1[[#This Row],[Net Worth of person]]&gt;$BU$4, Table1[[#This Row],[Age]], 0)</f>
        <v>39</v>
      </c>
    </row>
    <row r="221" spans="1:72" x14ac:dyDescent="0.3">
      <c r="A221">
        <f t="shared" ca="1" si="69"/>
        <v>2</v>
      </c>
      <c r="B221" t="str">
        <f t="shared" ca="1" si="70"/>
        <v>Female</v>
      </c>
      <c r="C221">
        <f t="shared" ca="1" si="71"/>
        <v>40</v>
      </c>
      <c r="D221">
        <f t="shared" ca="1" si="72"/>
        <v>2</v>
      </c>
      <c r="E221" t="str">
        <f t="shared" ca="1" si="73"/>
        <v>Construction</v>
      </c>
      <c r="F221">
        <f t="shared" ca="1" si="74"/>
        <v>1</v>
      </c>
      <c r="G221" t="str">
        <f t="shared" ca="1" si="75"/>
        <v>High School</v>
      </c>
      <c r="H221">
        <f t="shared" ca="1" si="76"/>
        <v>4</v>
      </c>
      <c r="I221">
        <f t="shared" ca="1" si="77"/>
        <v>3</v>
      </c>
      <c r="J221">
        <f t="shared" ca="1" si="78"/>
        <v>30733</v>
      </c>
      <c r="K221">
        <f t="shared" ca="1" si="79"/>
        <v>6</v>
      </c>
      <c r="L221" t="str">
        <f t="shared" ca="1" si="80"/>
        <v>Maharashtra</v>
      </c>
      <c r="M221">
        <f t="shared" ca="1" si="81"/>
        <v>92199</v>
      </c>
      <c r="N221">
        <f t="shared" ca="1" si="82"/>
        <v>46268.229425296151</v>
      </c>
      <c r="O221">
        <f t="shared" ca="1" si="83"/>
        <v>80276.399933375389</v>
      </c>
      <c r="P221">
        <f t="shared" ca="1" si="84"/>
        <v>15877</v>
      </c>
      <c r="Q221">
        <f t="shared" ca="1" si="85"/>
        <v>22397.915917532348</v>
      </c>
      <c r="R221">
        <f t="shared" ca="1" si="86"/>
        <v>42502.695337655947</v>
      </c>
      <c r="S221">
        <f t="shared" ca="1" si="87"/>
        <v>214978.09527103134</v>
      </c>
      <c r="T221">
        <f t="shared" ca="1" si="88"/>
        <v>84543.145342828502</v>
      </c>
      <c r="U221">
        <f t="shared" ca="1" si="89"/>
        <v>130434.94992820284</v>
      </c>
      <c r="W221">
        <f t="shared" ca="1" si="90"/>
        <v>1</v>
      </c>
      <c r="AA221" s="1">
        <f ca="1">Table1[[#This Row],[Mortgage left]]/Table1[[#This Row],[Value of House]]</f>
        <v>0.5018300569994919</v>
      </c>
      <c r="AB221">
        <f t="shared" ca="1" si="91"/>
        <v>0</v>
      </c>
      <c r="AE221">
        <f ca="1">IF(Table1[[#This Row],[Gender]]="male", 1, 0)</f>
        <v>0</v>
      </c>
      <c r="AF221">
        <f ca="1">IF(Table1[[#This Row],[Gender]]="female", 1, 0)</f>
        <v>1</v>
      </c>
      <c r="AK221" s="8">
        <f ca="1">IF(Table1[[#This Row],[Profession]]="Teaching", 1, 0)</f>
        <v>0</v>
      </c>
      <c r="AL221" s="9">
        <f ca="1">IF(Table1[[#This Row],[Profession]]="Health", 1, 0)</f>
        <v>0</v>
      </c>
      <c r="AM221" s="9">
        <f ca="1">IF(Table1[[#This Row],[Profession]]="Construction", 1, 0)</f>
        <v>1</v>
      </c>
      <c r="AN221" s="9">
        <f ca="1">IF(Table1[[#This Row],[Profession]]="IT", 1, 0)</f>
        <v>0</v>
      </c>
      <c r="AO221" s="9">
        <f ca="1">IF(Table1[[#This Row],[Profession]]="Agriculture", 1, 0)</f>
        <v>0</v>
      </c>
      <c r="AP221" s="10">
        <f ca="1">IF(Table1[[#This Row],[Profession]]="General Work", 1, 0)</f>
        <v>0</v>
      </c>
      <c r="AS221">
        <f ca="1">Table1[[#This Row],[Value of Cars]]/Table1[[#This Row],[Number of Cars ]]</f>
        <v>26758.799977791798</v>
      </c>
      <c r="AU221" s="8">
        <f ca="1">IF(Table1[[#This Row],[State]]="Karnataka", Table1[[#This Row],[Income]], 0)</f>
        <v>0</v>
      </c>
      <c r="AV221" s="9">
        <f ca="1">IF(Table1[[#This Row],[State]]="Gujarat", Table1[[#This Row],[Income]], 0)</f>
        <v>0</v>
      </c>
      <c r="AW221" s="9">
        <f ca="1">IF(Table1[[#This Row],[State]]="Andhra Pradesh", Table1[[#This Row],[Income]], 0)</f>
        <v>0</v>
      </c>
      <c r="AX221" s="9">
        <f ca="1">IF(Table1[[#This Row],[State]]="Telangana", Table1[[#This Row],[Income]], 0)</f>
        <v>0</v>
      </c>
      <c r="AY221" s="9">
        <f ca="1">IF(Table1[[#This Row],[State]]="Madhya Pradesh", Table1[[#This Row],[Income]], 0)</f>
        <v>0</v>
      </c>
      <c r="AZ221" s="9">
        <f ca="1">IF(Table1[[#This Row],[State]]="Maharashtra", Table1[[#This Row],[Income]], 0)</f>
        <v>30733</v>
      </c>
      <c r="BA221" s="9">
        <f ca="1">IF(Table1[[#This Row],[State]]="Punjab", Table1[[#This Row],[Income]], 0)</f>
        <v>0</v>
      </c>
      <c r="BB221" s="9">
        <f ca="1">IF(Table1[[#This Row],[State]]="Kerala", Table1[[#This Row],[Income]], 0)</f>
        <v>0</v>
      </c>
      <c r="BC221" s="9">
        <f ca="1">IF(Table1[[#This Row],[State]]="Tamil Nadu", Table1[[#This Row],[Income]], 0)</f>
        <v>0</v>
      </c>
      <c r="BD221" s="9">
        <f ca="1">IF(Table1[[#This Row],[State]]="Rajasthan", Table1[[#This Row],[Income]], 0)</f>
        <v>0</v>
      </c>
      <c r="BE221" s="9">
        <f ca="1">IF(Table1[[#This Row],[State]]="Uttar Pradesh", Table1[[#This Row],[Income]], 0)</f>
        <v>0</v>
      </c>
      <c r="BF221" s="9">
        <f ca="1">IF(Table1[[#This Row],[State]]="Bihar", Table1[[#This Row],[Income]], 0)</f>
        <v>0</v>
      </c>
      <c r="BG221" s="9">
        <f ca="1">IF(Table1[[#This Row],[State]]="West Bengal", Table1[[#This Row],[Income]], 0)</f>
        <v>0</v>
      </c>
      <c r="BH221" s="10">
        <f ca="1">IF(Table1[[#This Row],[State]]="Goa", Table1[[#This Row],[Income]], 0)</f>
        <v>0</v>
      </c>
      <c r="BJ221" s="8">
        <f ca="1">IF(Table1[[#This Row],[Profession]]="Health", Table1[[#This Row],[Income]], 0)</f>
        <v>0</v>
      </c>
      <c r="BK221" s="9">
        <f ca="1">IF(Table1[[#This Row],[Profession]]="Construction", Table1[[#This Row],[Income]], 0)</f>
        <v>30733</v>
      </c>
      <c r="BL221" s="9">
        <f ca="1">IF(Table1[[#This Row],[Profession]]="Teaching", Table1[[#This Row],[Income]], 0)</f>
        <v>0</v>
      </c>
      <c r="BM221" s="9">
        <f ca="1">IF(Table1[[#This Row],[Profession]]="IT", Table1[[#This Row],[Income]], 0)</f>
        <v>0</v>
      </c>
      <c r="BN221" s="9">
        <f ca="1">IF(Table1[[#This Row],[Profession]]="General Work", Table1[[#This Row],[Income]], 0)</f>
        <v>0</v>
      </c>
      <c r="BO221" s="10">
        <f ca="1">IF(Table1[[#This Row],[Profession]]="Agriculture", Table1[[#This Row],[Income]], 0)</f>
        <v>0</v>
      </c>
      <c r="BQ221" s="8">
        <f ca="1">IF(Table1[[#This Row],[Value of debts ]]&gt;Table1[[#This Row],[Income]], 1, 0)</f>
        <v>1</v>
      </c>
      <c r="BR221" s="10"/>
      <c r="BT221">
        <f ca="1">IF(Table1[[#This Row],[Net Worth of person]]&gt;$BU$4, Table1[[#This Row],[Age]], 0)</f>
        <v>40</v>
      </c>
    </row>
    <row r="222" spans="1:72" x14ac:dyDescent="0.3">
      <c r="A222">
        <f t="shared" ca="1" si="69"/>
        <v>2</v>
      </c>
      <c r="B222" t="str">
        <f t="shared" ca="1" si="70"/>
        <v>Female</v>
      </c>
      <c r="C222">
        <f t="shared" ca="1" si="71"/>
        <v>42</v>
      </c>
      <c r="D222">
        <f t="shared" ca="1" si="72"/>
        <v>4</v>
      </c>
      <c r="E222" t="str">
        <f t="shared" ca="1" si="73"/>
        <v>IT</v>
      </c>
      <c r="F222">
        <f t="shared" ca="1" si="74"/>
        <v>5</v>
      </c>
      <c r="G222" t="str">
        <f t="shared" ca="1" si="75"/>
        <v>Other</v>
      </c>
      <c r="H222">
        <f t="shared" ca="1" si="76"/>
        <v>4</v>
      </c>
      <c r="I222">
        <f t="shared" ca="1" si="77"/>
        <v>3</v>
      </c>
      <c r="J222">
        <f t="shared" ca="1" si="78"/>
        <v>40904</v>
      </c>
      <c r="K222">
        <f t="shared" ca="1" si="79"/>
        <v>10</v>
      </c>
      <c r="L222" t="str">
        <f t="shared" ca="1" si="80"/>
        <v>Rajasthan</v>
      </c>
      <c r="M222">
        <f t="shared" ca="1" si="81"/>
        <v>122712</v>
      </c>
      <c r="N222">
        <f t="shared" ca="1" si="82"/>
        <v>82527.277084259025</v>
      </c>
      <c r="O222">
        <f t="shared" ca="1" si="83"/>
        <v>21689.72752560391</v>
      </c>
      <c r="P222">
        <f t="shared" ca="1" si="84"/>
        <v>1050</v>
      </c>
      <c r="Q222">
        <f t="shared" ca="1" si="85"/>
        <v>47316.690821384385</v>
      </c>
      <c r="R222">
        <f t="shared" ca="1" si="86"/>
        <v>20515.320817157117</v>
      </c>
      <c r="S222">
        <f t="shared" ca="1" si="87"/>
        <v>164917.048342761</v>
      </c>
      <c r="T222">
        <f t="shared" ca="1" si="88"/>
        <v>130893.96790564341</v>
      </c>
      <c r="U222">
        <f t="shared" ca="1" si="89"/>
        <v>34023.080437117591</v>
      </c>
      <c r="W222">
        <f t="shared" ca="1" si="90"/>
        <v>1</v>
      </c>
      <c r="AA222" s="1">
        <f ca="1">Table1[[#This Row],[Mortgage left]]/Table1[[#This Row],[Value of House]]</f>
        <v>0.67252817234059448</v>
      </c>
      <c r="AB222">
        <f t="shared" ca="1" si="91"/>
        <v>0</v>
      </c>
      <c r="AE222">
        <f ca="1">IF(Table1[[#This Row],[Gender]]="male", 1, 0)</f>
        <v>0</v>
      </c>
      <c r="AF222">
        <f ca="1">IF(Table1[[#This Row],[Gender]]="female", 1, 0)</f>
        <v>1</v>
      </c>
      <c r="AK222" s="8">
        <f ca="1">IF(Table1[[#This Row],[Profession]]="Teaching", 1, 0)</f>
        <v>0</v>
      </c>
      <c r="AL222" s="9">
        <f ca="1">IF(Table1[[#This Row],[Profession]]="Health", 1, 0)</f>
        <v>0</v>
      </c>
      <c r="AM222" s="9">
        <f ca="1">IF(Table1[[#This Row],[Profession]]="Construction", 1, 0)</f>
        <v>0</v>
      </c>
      <c r="AN222" s="9">
        <f ca="1">IF(Table1[[#This Row],[Profession]]="IT", 1, 0)</f>
        <v>1</v>
      </c>
      <c r="AO222" s="9">
        <f ca="1">IF(Table1[[#This Row],[Profession]]="Agriculture", 1, 0)</f>
        <v>0</v>
      </c>
      <c r="AP222" s="10">
        <f ca="1">IF(Table1[[#This Row],[Profession]]="General Work", 1, 0)</f>
        <v>0</v>
      </c>
      <c r="AS222">
        <f ca="1">Table1[[#This Row],[Value of Cars]]/Table1[[#This Row],[Number of Cars ]]</f>
        <v>7229.9091752013037</v>
      </c>
      <c r="AU222" s="8">
        <f ca="1">IF(Table1[[#This Row],[State]]="Karnataka", Table1[[#This Row],[Income]], 0)</f>
        <v>0</v>
      </c>
      <c r="AV222" s="9">
        <f ca="1">IF(Table1[[#This Row],[State]]="Gujarat", Table1[[#This Row],[Income]], 0)</f>
        <v>0</v>
      </c>
      <c r="AW222" s="9">
        <f ca="1">IF(Table1[[#This Row],[State]]="Andhra Pradesh", Table1[[#This Row],[Income]], 0)</f>
        <v>0</v>
      </c>
      <c r="AX222" s="9">
        <f ca="1">IF(Table1[[#This Row],[State]]="Telangana", Table1[[#This Row],[Income]], 0)</f>
        <v>0</v>
      </c>
      <c r="AY222" s="9">
        <f ca="1">IF(Table1[[#This Row],[State]]="Madhya Pradesh", Table1[[#This Row],[Income]], 0)</f>
        <v>0</v>
      </c>
      <c r="AZ222" s="9">
        <f ca="1">IF(Table1[[#This Row],[State]]="Maharashtra", Table1[[#This Row],[Income]], 0)</f>
        <v>0</v>
      </c>
      <c r="BA222" s="9">
        <f ca="1">IF(Table1[[#This Row],[State]]="Punjab", Table1[[#This Row],[Income]], 0)</f>
        <v>0</v>
      </c>
      <c r="BB222" s="9">
        <f ca="1">IF(Table1[[#This Row],[State]]="Kerala", Table1[[#This Row],[Income]], 0)</f>
        <v>0</v>
      </c>
      <c r="BC222" s="9">
        <f ca="1">IF(Table1[[#This Row],[State]]="Tamil Nadu", Table1[[#This Row],[Income]], 0)</f>
        <v>0</v>
      </c>
      <c r="BD222" s="9">
        <f ca="1">IF(Table1[[#This Row],[State]]="Rajasthan", Table1[[#This Row],[Income]], 0)</f>
        <v>40904</v>
      </c>
      <c r="BE222" s="9">
        <f ca="1">IF(Table1[[#This Row],[State]]="Uttar Pradesh", Table1[[#This Row],[Income]], 0)</f>
        <v>0</v>
      </c>
      <c r="BF222" s="9">
        <f ca="1">IF(Table1[[#This Row],[State]]="Bihar", Table1[[#This Row],[Income]], 0)</f>
        <v>0</v>
      </c>
      <c r="BG222" s="9">
        <f ca="1">IF(Table1[[#This Row],[State]]="West Bengal", Table1[[#This Row],[Income]], 0)</f>
        <v>0</v>
      </c>
      <c r="BH222" s="10">
        <f ca="1">IF(Table1[[#This Row],[State]]="Goa", Table1[[#This Row],[Income]], 0)</f>
        <v>0</v>
      </c>
      <c r="BJ222" s="8">
        <f ca="1">IF(Table1[[#This Row],[Profession]]="Health", Table1[[#This Row],[Income]], 0)</f>
        <v>0</v>
      </c>
      <c r="BK222" s="9">
        <f ca="1">IF(Table1[[#This Row],[Profession]]="Construction", Table1[[#This Row],[Income]], 0)</f>
        <v>0</v>
      </c>
      <c r="BL222" s="9">
        <f ca="1">IF(Table1[[#This Row],[Profession]]="Teaching", Table1[[#This Row],[Income]], 0)</f>
        <v>0</v>
      </c>
      <c r="BM222" s="9">
        <f ca="1">IF(Table1[[#This Row],[Profession]]="IT", Table1[[#This Row],[Income]], 0)</f>
        <v>40904</v>
      </c>
      <c r="BN222" s="9">
        <f ca="1">IF(Table1[[#This Row],[Profession]]="General Work", Table1[[#This Row],[Income]], 0)</f>
        <v>0</v>
      </c>
      <c r="BO222" s="10">
        <f ca="1">IF(Table1[[#This Row],[Profession]]="Agriculture", Table1[[#This Row],[Income]], 0)</f>
        <v>0</v>
      </c>
      <c r="BQ222" s="8">
        <f ca="1">IF(Table1[[#This Row],[Value of debts ]]&gt;Table1[[#This Row],[Income]], 1, 0)</f>
        <v>1</v>
      </c>
      <c r="BR222" s="10"/>
      <c r="BT222">
        <f ca="1">IF(Table1[[#This Row],[Net Worth of person]]&gt;$BU$4, Table1[[#This Row],[Age]], 0)</f>
        <v>0</v>
      </c>
    </row>
    <row r="223" spans="1:72" x14ac:dyDescent="0.3">
      <c r="A223">
        <f t="shared" ca="1" si="69"/>
        <v>2</v>
      </c>
      <c r="B223" t="str">
        <f t="shared" ca="1" si="70"/>
        <v>Female</v>
      </c>
      <c r="C223">
        <f t="shared" ca="1" si="71"/>
        <v>39</v>
      </c>
      <c r="D223">
        <f t="shared" ca="1" si="72"/>
        <v>2</v>
      </c>
      <c r="E223" t="str">
        <f t="shared" ca="1" si="73"/>
        <v>Construction</v>
      </c>
      <c r="F223">
        <f t="shared" ca="1" si="74"/>
        <v>1</v>
      </c>
      <c r="G223" t="str">
        <f t="shared" ca="1" si="75"/>
        <v>High School</v>
      </c>
      <c r="H223">
        <f t="shared" ca="1" si="76"/>
        <v>0</v>
      </c>
      <c r="I223">
        <f t="shared" ca="1" si="77"/>
        <v>3</v>
      </c>
      <c r="J223">
        <f t="shared" ca="1" si="78"/>
        <v>87171</v>
      </c>
      <c r="K223">
        <f t="shared" ca="1" si="79"/>
        <v>12</v>
      </c>
      <c r="L223" t="str">
        <f t="shared" ca="1" si="80"/>
        <v>Bihar</v>
      </c>
      <c r="M223">
        <f t="shared" ca="1" si="81"/>
        <v>435855</v>
      </c>
      <c r="N223">
        <f t="shared" ca="1" si="82"/>
        <v>236637.62310770404</v>
      </c>
      <c r="O223">
        <f t="shared" ca="1" si="83"/>
        <v>181792.57761228201</v>
      </c>
      <c r="P223">
        <f t="shared" ca="1" si="84"/>
        <v>102859</v>
      </c>
      <c r="Q223">
        <f t="shared" ca="1" si="85"/>
        <v>33332.011344537626</v>
      </c>
      <c r="R223">
        <f t="shared" ca="1" si="86"/>
        <v>102207.05709757088</v>
      </c>
      <c r="S223">
        <f t="shared" ca="1" si="87"/>
        <v>719854.63470985286</v>
      </c>
      <c r="T223">
        <f t="shared" ca="1" si="88"/>
        <v>372828.63445224165</v>
      </c>
      <c r="U223">
        <f t="shared" ca="1" si="89"/>
        <v>347026.00025761122</v>
      </c>
      <c r="W223">
        <f t="shared" ca="1" si="90"/>
        <v>1</v>
      </c>
      <c r="AA223" s="1">
        <f ca="1">Table1[[#This Row],[Mortgage left]]/Table1[[#This Row],[Value of House]]</f>
        <v>0.54292740270893769</v>
      </c>
      <c r="AB223">
        <f t="shared" ca="1" si="91"/>
        <v>0</v>
      </c>
      <c r="AE223">
        <f ca="1">IF(Table1[[#This Row],[Gender]]="male", 1, 0)</f>
        <v>0</v>
      </c>
      <c r="AF223">
        <f ca="1">IF(Table1[[#This Row],[Gender]]="female", 1, 0)</f>
        <v>1</v>
      </c>
      <c r="AK223" s="8">
        <f ca="1">IF(Table1[[#This Row],[Profession]]="Teaching", 1, 0)</f>
        <v>0</v>
      </c>
      <c r="AL223" s="9">
        <f ca="1">IF(Table1[[#This Row],[Profession]]="Health", 1, 0)</f>
        <v>0</v>
      </c>
      <c r="AM223" s="9">
        <f ca="1">IF(Table1[[#This Row],[Profession]]="Construction", 1, 0)</f>
        <v>1</v>
      </c>
      <c r="AN223" s="9">
        <f ca="1">IF(Table1[[#This Row],[Profession]]="IT", 1, 0)</f>
        <v>0</v>
      </c>
      <c r="AO223" s="9">
        <f ca="1">IF(Table1[[#This Row],[Profession]]="Agriculture", 1, 0)</f>
        <v>0</v>
      </c>
      <c r="AP223" s="10">
        <f ca="1">IF(Table1[[#This Row],[Profession]]="General Work", 1, 0)</f>
        <v>0</v>
      </c>
      <c r="AS223">
        <f ca="1">Table1[[#This Row],[Value of Cars]]/Table1[[#This Row],[Number of Cars ]]</f>
        <v>60597.52587076067</v>
      </c>
      <c r="AU223" s="8">
        <f ca="1">IF(Table1[[#This Row],[State]]="Karnataka", Table1[[#This Row],[Income]], 0)</f>
        <v>0</v>
      </c>
      <c r="AV223" s="9">
        <f ca="1">IF(Table1[[#This Row],[State]]="Gujarat", Table1[[#This Row],[Income]], 0)</f>
        <v>0</v>
      </c>
      <c r="AW223" s="9">
        <f ca="1">IF(Table1[[#This Row],[State]]="Andhra Pradesh", Table1[[#This Row],[Income]], 0)</f>
        <v>0</v>
      </c>
      <c r="AX223" s="9">
        <f ca="1">IF(Table1[[#This Row],[State]]="Telangana", Table1[[#This Row],[Income]], 0)</f>
        <v>0</v>
      </c>
      <c r="AY223" s="9">
        <f ca="1">IF(Table1[[#This Row],[State]]="Madhya Pradesh", Table1[[#This Row],[Income]], 0)</f>
        <v>0</v>
      </c>
      <c r="AZ223" s="9">
        <f ca="1">IF(Table1[[#This Row],[State]]="Maharashtra", Table1[[#This Row],[Income]], 0)</f>
        <v>0</v>
      </c>
      <c r="BA223" s="9">
        <f ca="1">IF(Table1[[#This Row],[State]]="Punjab", Table1[[#This Row],[Income]], 0)</f>
        <v>0</v>
      </c>
      <c r="BB223" s="9">
        <f ca="1">IF(Table1[[#This Row],[State]]="Kerala", Table1[[#This Row],[Income]], 0)</f>
        <v>0</v>
      </c>
      <c r="BC223" s="9">
        <f ca="1">IF(Table1[[#This Row],[State]]="Tamil Nadu", Table1[[#This Row],[Income]], 0)</f>
        <v>0</v>
      </c>
      <c r="BD223" s="9">
        <f ca="1">IF(Table1[[#This Row],[State]]="Rajasthan", Table1[[#This Row],[Income]], 0)</f>
        <v>0</v>
      </c>
      <c r="BE223" s="9">
        <f ca="1">IF(Table1[[#This Row],[State]]="Uttar Pradesh", Table1[[#This Row],[Income]], 0)</f>
        <v>0</v>
      </c>
      <c r="BF223" s="9">
        <f ca="1">IF(Table1[[#This Row],[State]]="Bihar", Table1[[#This Row],[Income]], 0)</f>
        <v>87171</v>
      </c>
      <c r="BG223" s="9">
        <f ca="1">IF(Table1[[#This Row],[State]]="West Bengal", Table1[[#This Row],[Income]], 0)</f>
        <v>0</v>
      </c>
      <c r="BH223" s="10">
        <f ca="1">IF(Table1[[#This Row],[State]]="Goa", Table1[[#This Row],[Income]], 0)</f>
        <v>0</v>
      </c>
      <c r="BJ223" s="8">
        <f ca="1">IF(Table1[[#This Row],[Profession]]="Health", Table1[[#This Row],[Income]], 0)</f>
        <v>0</v>
      </c>
      <c r="BK223" s="9">
        <f ca="1">IF(Table1[[#This Row],[Profession]]="Construction", Table1[[#This Row],[Income]], 0)</f>
        <v>87171</v>
      </c>
      <c r="BL223" s="9">
        <f ca="1">IF(Table1[[#This Row],[Profession]]="Teaching", Table1[[#This Row],[Income]], 0)</f>
        <v>0</v>
      </c>
      <c r="BM223" s="9">
        <f ca="1">IF(Table1[[#This Row],[Profession]]="IT", Table1[[#This Row],[Income]], 0)</f>
        <v>0</v>
      </c>
      <c r="BN223" s="9">
        <f ca="1">IF(Table1[[#This Row],[Profession]]="General Work", Table1[[#This Row],[Income]], 0)</f>
        <v>0</v>
      </c>
      <c r="BO223" s="10">
        <f ca="1">IF(Table1[[#This Row],[Profession]]="Agriculture", Table1[[#This Row],[Income]], 0)</f>
        <v>0</v>
      </c>
      <c r="BQ223" s="8">
        <f ca="1">IF(Table1[[#This Row],[Value of debts ]]&gt;Table1[[#This Row],[Income]], 1, 0)</f>
        <v>1</v>
      </c>
      <c r="BR223" s="10"/>
      <c r="BT223">
        <f ca="1">IF(Table1[[#This Row],[Net Worth of person]]&gt;$BU$4, Table1[[#This Row],[Age]], 0)</f>
        <v>39</v>
      </c>
    </row>
    <row r="224" spans="1:72" x14ac:dyDescent="0.3">
      <c r="A224">
        <f t="shared" ca="1" si="69"/>
        <v>2</v>
      </c>
      <c r="B224" t="str">
        <f t="shared" ca="1" si="70"/>
        <v>Female</v>
      </c>
      <c r="C224">
        <f t="shared" ca="1" si="71"/>
        <v>38</v>
      </c>
      <c r="D224">
        <f t="shared" ca="1" si="72"/>
        <v>5</v>
      </c>
      <c r="E224" t="str">
        <f t="shared" ca="1" si="73"/>
        <v>General Work</v>
      </c>
      <c r="F224">
        <f t="shared" ca="1" si="74"/>
        <v>5</v>
      </c>
      <c r="G224" t="str">
        <f t="shared" ca="1" si="75"/>
        <v>Other</v>
      </c>
      <c r="H224">
        <f t="shared" ca="1" si="76"/>
        <v>2</v>
      </c>
      <c r="I224">
        <f t="shared" ca="1" si="77"/>
        <v>3</v>
      </c>
      <c r="J224">
        <f t="shared" ca="1" si="78"/>
        <v>39932</v>
      </c>
      <c r="K224">
        <f t="shared" ca="1" si="79"/>
        <v>6</v>
      </c>
      <c r="L224" t="str">
        <f t="shared" ca="1" si="80"/>
        <v>Maharashtra</v>
      </c>
      <c r="M224">
        <f t="shared" ca="1" si="81"/>
        <v>119796</v>
      </c>
      <c r="N224">
        <f t="shared" ca="1" si="82"/>
        <v>86772.678573092737</v>
      </c>
      <c r="O224">
        <f t="shared" ca="1" si="83"/>
        <v>74245.945686052379</v>
      </c>
      <c r="P224">
        <f t="shared" ca="1" si="84"/>
        <v>49864</v>
      </c>
      <c r="Q224">
        <f t="shared" ca="1" si="85"/>
        <v>48832.442255839465</v>
      </c>
      <c r="R224">
        <f t="shared" ca="1" si="86"/>
        <v>57961.469222457119</v>
      </c>
      <c r="S224">
        <f t="shared" ca="1" si="87"/>
        <v>252003.4149085095</v>
      </c>
      <c r="T224">
        <f t="shared" ca="1" si="88"/>
        <v>185469.12082893221</v>
      </c>
      <c r="U224">
        <f t="shared" ca="1" si="89"/>
        <v>66534.294079577288</v>
      </c>
      <c r="W224">
        <f t="shared" ca="1" si="90"/>
        <v>1</v>
      </c>
      <c r="AA224" s="1">
        <f ca="1">Table1[[#This Row],[Mortgage left]]/Table1[[#This Row],[Value of House]]</f>
        <v>0.72433702772290176</v>
      </c>
      <c r="AB224">
        <f t="shared" ca="1" si="91"/>
        <v>0</v>
      </c>
      <c r="AE224">
        <f ca="1">IF(Table1[[#This Row],[Gender]]="male", 1, 0)</f>
        <v>0</v>
      </c>
      <c r="AF224">
        <f ca="1">IF(Table1[[#This Row],[Gender]]="female", 1, 0)</f>
        <v>1</v>
      </c>
      <c r="AK224" s="8">
        <f ca="1">IF(Table1[[#This Row],[Profession]]="Teaching", 1, 0)</f>
        <v>0</v>
      </c>
      <c r="AL224" s="9">
        <f ca="1">IF(Table1[[#This Row],[Profession]]="Health", 1, 0)</f>
        <v>0</v>
      </c>
      <c r="AM224" s="9">
        <f ca="1">IF(Table1[[#This Row],[Profession]]="Construction", 1, 0)</f>
        <v>0</v>
      </c>
      <c r="AN224" s="9">
        <f ca="1">IF(Table1[[#This Row],[Profession]]="IT", 1, 0)</f>
        <v>0</v>
      </c>
      <c r="AO224" s="9">
        <f ca="1">IF(Table1[[#This Row],[Profession]]="Agriculture", 1, 0)</f>
        <v>0</v>
      </c>
      <c r="AP224" s="10">
        <f ca="1">IF(Table1[[#This Row],[Profession]]="General Work", 1, 0)</f>
        <v>1</v>
      </c>
      <c r="AS224">
        <f ca="1">Table1[[#This Row],[Value of Cars]]/Table1[[#This Row],[Number of Cars ]]</f>
        <v>24748.648562017461</v>
      </c>
      <c r="AU224" s="8">
        <f ca="1">IF(Table1[[#This Row],[State]]="Karnataka", Table1[[#This Row],[Income]], 0)</f>
        <v>0</v>
      </c>
      <c r="AV224" s="9">
        <f ca="1">IF(Table1[[#This Row],[State]]="Gujarat", Table1[[#This Row],[Income]], 0)</f>
        <v>0</v>
      </c>
      <c r="AW224" s="9">
        <f ca="1">IF(Table1[[#This Row],[State]]="Andhra Pradesh", Table1[[#This Row],[Income]], 0)</f>
        <v>0</v>
      </c>
      <c r="AX224" s="9">
        <f ca="1">IF(Table1[[#This Row],[State]]="Telangana", Table1[[#This Row],[Income]], 0)</f>
        <v>0</v>
      </c>
      <c r="AY224" s="9">
        <f ca="1">IF(Table1[[#This Row],[State]]="Madhya Pradesh", Table1[[#This Row],[Income]], 0)</f>
        <v>0</v>
      </c>
      <c r="AZ224" s="9">
        <f ca="1">IF(Table1[[#This Row],[State]]="Maharashtra", Table1[[#This Row],[Income]], 0)</f>
        <v>39932</v>
      </c>
      <c r="BA224" s="9">
        <f ca="1">IF(Table1[[#This Row],[State]]="Punjab", Table1[[#This Row],[Income]], 0)</f>
        <v>0</v>
      </c>
      <c r="BB224" s="9">
        <f ca="1">IF(Table1[[#This Row],[State]]="Kerala", Table1[[#This Row],[Income]], 0)</f>
        <v>0</v>
      </c>
      <c r="BC224" s="9">
        <f ca="1">IF(Table1[[#This Row],[State]]="Tamil Nadu", Table1[[#This Row],[Income]], 0)</f>
        <v>0</v>
      </c>
      <c r="BD224" s="9">
        <f ca="1">IF(Table1[[#This Row],[State]]="Rajasthan", Table1[[#This Row],[Income]], 0)</f>
        <v>0</v>
      </c>
      <c r="BE224" s="9">
        <f ca="1">IF(Table1[[#This Row],[State]]="Uttar Pradesh", Table1[[#This Row],[Income]], 0)</f>
        <v>0</v>
      </c>
      <c r="BF224" s="9">
        <f ca="1">IF(Table1[[#This Row],[State]]="Bihar", Table1[[#This Row],[Income]], 0)</f>
        <v>0</v>
      </c>
      <c r="BG224" s="9">
        <f ca="1">IF(Table1[[#This Row],[State]]="West Bengal", Table1[[#This Row],[Income]], 0)</f>
        <v>0</v>
      </c>
      <c r="BH224" s="10">
        <f ca="1">IF(Table1[[#This Row],[State]]="Goa", Table1[[#This Row],[Income]], 0)</f>
        <v>0</v>
      </c>
      <c r="BJ224" s="8">
        <f ca="1">IF(Table1[[#This Row],[Profession]]="Health", Table1[[#This Row],[Income]], 0)</f>
        <v>0</v>
      </c>
      <c r="BK224" s="9">
        <f ca="1">IF(Table1[[#This Row],[Profession]]="Construction", Table1[[#This Row],[Income]], 0)</f>
        <v>0</v>
      </c>
      <c r="BL224" s="9">
        <f ca="1">IF(Table1[[#This Row],[Profession]]="Teaching", Table1[[#This Row],[Income]], 0)</f>
        <v>0</v>
      </c>
      <c r="BM224" s="9">
        <f ca="1">IF(Table1[[#This Row],[Profession]]="IT", Table1[[#This Row],[Income]], 0)</f>
        <v>0</v>
      </c>
      <c r="BN224" s="9">
        <f ca="1">IF(Table1[[#This Row],[Profession]]="General Work", Table1[[#This Row],[Income]], 0)</f>
        <v>39932</v>
      </c>
      <c r="BO224" s="10">
        <f ca="1">IF(Table1[[#This Row],[Profession]]="Agriculture", Table1[[#This Row],[Income]], 0)</f>
        <v>0</v>
      </c>
      <c r="BQ224" s="8">
        <f ca="1">IF(Table1[[#This Row],[Value of debts ]]&gt;Table1[[#This Row],[Income]], 1, 0)</f>
        <v>1</v>
      </c>
      <c r="BR224" s="10"/>
      <c r="BT224">
        <f ca="1">IF(Table1[[#This Row],[Net Worth of person]]&gt;$BU$4, Table1[[#This Row],[Age]], 0)</f>
        <v>0</v>
      </c>
    </row>
    <row r="225" spans="1:72" x14ac:dyDescent="0.3">
      <c r="A225">
        <f t="shared" ca="1" si="69"/>
        <v>2</v>
      </c>
      <c r="B225" t="str">
        <f t="shared" ca="1" si="70"/>
        <v>Female</v>
      </c>
      <c r="C225">
        <f t="shared" ca="1" si="71"/>
        <v>35</v>
      </c>
      <c r="D225">
        <f t="shared" ca="1" si="72"/>
        <v>2</v>
      </c>
      <c r="E225" t="str">
        <f t="shared" ca="1" si="73"/>
        <v>Construction</v>
      </c>
      <c r="F225">
        <f t="shared" ca="1" si="74"/>
        <v>1</v>
      </c>
      <c r="G225" t="str">
        <f t="shared" ca="1" si="75"/>
        <v>High School</v>
      </c>
      <c r="H225">
        <f t="shared" ca="1" si="76"/>
        <v>0</v>
      </c>
      <c r="I225">
        <f t="shared" ca="1" si="77"/>
        <v>1</v>
      </c>
      <c r="J225">
        <f t="shared" ca="1" si="78"/>
        <v>72808</v>
      </c>
      <c r="K225">
        <f t="shared" ca="1" si="79"/>
        <v>10</v>
      </c>
      <c r="L225" t="str">
        <f t="shared" ca="1" si="80"/>
        <v>Rajasthan</v>
      </c>
      <c r="M225">
        <f t="shared" ca="1" si="81"/>
        <v>291232</v>
      </c>
      <c r="N225">
        <f t="shared" ca="1" si="82"/>
        <v>52876.600317102406</v>
      </c>
      <c r="O225">
        <f t="shared" ca="1" si="83"/>
        <v>23942.616675670055</v>
      </c>
      <c r="P225">
        <f t="shared" ca="1" si="84"/>
        <v>6172</v>
      </c>
      <c r="Q225">
        <f t="shared" ca="1" si="85"/>
        <v>93267.291854941097</v>
      </c>
      <c r="R225">
        <f t="shared" ca="1" si="86"/>
        <v>105206.41085810275</v>
      </c>
      <c r="S225">
        <f t="shared" ca="1" si="87"/>
        <v>420381.02753377275</v>
      </c>
      <c r="T225">
        <f t="shared" ca="1" si="88"/>
        <v>152315.8921720435</v>
      </c>
      <c r="U225">
        <f t="shared" ca="1" si="89"/>
        <v>268065.13536172925</v>
      </c>
      <c r="W225">
        <f t="shared" ca="1" si="90"/>
        <v>1</v>
      </c>
      <c r="AA225" s="1">
        <f ca="1">Table1[[#This Row],[Mortgage left]]/Table1[[#This Row],[Value of House]]</f>
        <v>0.18156178001422374</v>
      </c>
      <c r="AB225">
        <f t="shared" ca="1" si="91"/>
        <v>1</v>
      </c>
      <c r="AE225">
        <f ca="1">IF(Table1[[#This Row],[Gender]]="male", 1, 0)</f>
        <v>0</v>
      </c>
      <c r="AF225">
        <f ca="1">IF(Table1[[#This Row],[Gender]]="female", 1, 0)</f>
        <v>1</v>
      </c>
      <c r="AK225" s="8">
        <f ca="1">IF(Table1[[#This Row],[Profession]]="Teaching", 1, 0)</f>
        <v>0</v>
      </c>
      <c r="AL225" s="9">
        <f ca="1">IF(Table1[[#This Row],[Profession]]="Health", 1, 0)</f>
        <v>0</v>
      </c>
      <c r="AM225" s="9">
        <f ca="1">IF(Table1[[#This Row],[Profession]]="Construction", 1, 0)</f>
        <v>1</v>
      </c>
      <c r="AN225" s="9">
        <f ca="1">IF(Table1[[#This Row],[Profession]]="IT", 1, 0)</f>
        <v>0</v>
      </c>
      <c r="AO225" s="9">
        <f ca="1">IF(Table1[[#This Row],[Profession]]="Agriculture", 1, 0)</f>
        <v>0</v>
      </c>
      <c r="AP225" s="10">
        <f ca="1">IF(Table1[[#This Row],[Profession]]="General Work", 1, 0)</f>
        <v>0</v>
      </c>
      <c r="AS225">
        <f ca="1">Table1[[#This Row],[Value of Cars]]/Table1[[#This Row],[Number of Cars ]]</f>
        <v>23942.616675670055</v>
      </c>
      <c r="AU225" s="8">
        <f ca="1">IF(Table1[[#This Row],[State]]="Karnataka", Table1[[#This Row],[Income]], 0)</f>
        <v>0</v>
      </c>
      <c r="AV225" s="9">
        <f ca="1">IF(Table1[[#This Row],[State]]="Gujarat", Table1[[#This Row],[Income]], 0)</f>
        <v>0</v>
      </c>
      <c r="AW225" s="9">
        <f ca="1">IF(Table1[[#This Row],[State]]="Andhra Pradesh", Table1[[#This Row],[Income]], 0)</f>
        <v>0</v>
      </c>
      <c r="AX225" s="9">
        <f ca="1">IF(Table1[[#This Row],[State]]="Telangana", Table1[[#This Row],[Income]], 0)</f>
        <v>0</v>
      </c>
      <c r="AY225" s="9">
        <f ca="1">IF(Table1[[#This Row],[State]]="Madhya Pradesh", Table1[[#This Row],[Income]], 0)</f>
        <v>0</v>
      </c>
      <c r="AZ225" s="9">
        <f ca="1">IF(Table1[[#This Row],[State]]="Maharashtra", Table1[[#This Row],[Income]], 0)</f>
        <v>0</v>
      </c>
      <c r="BA225" s="9">
        <f ca="1">IF(Table1[[#This Row],[State]]="Punjab", Table1[[#This Row],[Income]], 0)</f>
        <v>0</v>
      </c>
      <c r="BB225" s="9">
        <f ca="1">IF(Table1[[#This Row],[State]]="Kerala", Table1[[#This Row],[Income]], 0)</f>
        <v>0</v>
      </c>
      <c r="BC225" s="9">
        <f ca="1">IF(Table1[[#This Row],[State]]="Tamil Nadu", Table1[[#This Row],[Income]], 0)</f>
        <v>0</v>
      </c>
      <c r="BD225" s="9">
        <f ca="1">IF(Table1[[#This Row],[State]]="Rajasthan", Table1[[#This Row],[Income]], 0)</f>
        <v>72808</v>
      </c>
      <c r="BE225" s="9">
        <f ca="1">IF(Table1[[#This Row],[State]]="Uttar Pradesh", Table1[[#This Row],[Income]], 0)</f>
        <v>0</v>
      </c>
      <c r="BF225" s="9">
        <f ca="1">IF(Table1[[#This Row],[State]]="Bihar", Table1[[#This Row],[Income]], 0)</f>
        <v>0</v>
      </c>
      <c r="BG225" s="9">
        <f ca="1">IF(Table1[[#This Row],[State]]="West Bengal", Table1[[#This Row],[Income]], 0)</f>
        <v>0</v>
      </c>
      <c r="BH225" s="10">
        <f ca="1">IF(Table1[[#This Row],[State]]="Goa", Table1[[#This Row],[Income]], 0)</f>
        <v>0</v>
      </c>
      <c r="BJ225" s="8">
        <f ca="1">IF(Table1[[#This Row],[Profession]]="Health", Table1[[#This Row],[Income]], 0)</f>
        <v>0</v>
      </c>
      <c r="BK225" s="9">
        <f ca="1">IF(Table1[[#This Row],[Profession]]="Construction", Table1[[#This Row],[Income]], 0)</f>
        <v>72808</v>
      </c>
      <c r="BL225" s="9">
        <f ca="1">IF(Table1[[#This Row],[Profession]]="Teaching", Table1[[#This Row],[Income]], 0)</f>
        <v>0</v>
      </c>
      <c r="BM225" s="9">
        <f ca="1">IF(Table1[[#This Row],[Profession]]="IT", Table1[[#This Row],[Income]], 0)</f>
        <v>0</v>
      </c>
      <c r="BN225" s="9">
        <f ca="1">IF(Table1[[#This Row],[Profession]]="General Work", Table1[[#This Row],[Income]], 0)</f>
        <v>0</v>
      </c>
      <c r="BO225" s="10">
        <f ca="1">IF(Table1[[#This Row],[Profession]]="Agriculture", Table1[[#This Row],[Income]], 0)</f>
        <v>0</v>
      </c>
      <c r="BQ225" s="8">
        <f ca="1">IF(Table1[[#This Row],[Value of debts ]]&gt;Table1[[#This Row],[Income]], 1, 0)</f>
        <v>1</v>
      </c>
      <c r="BR225" s="10"/>
      <c r="BT225">
        <f ca="1">IF(Table1[[#This Row],[Net Worth of person]]&gt;$BU$4, Table1[[#This Row],[Age]], 0)</f>
        <v>35</v>
      </c>
    </row>
    <row r="226" spans="1:72" x14ac:dyDescent="0.3">
      <c r="A226">
        <f t="shared" ca="1" si="69"/>
        <v>1</v>
      </c>
      <c r="B226" t="str">
        <f t="shared" ca="1" si="70"/>
        <v>Male</v>
      </c>
      <c r="C226">
        <f t="shared" ca="1" si="71"/>
        <v>45</v>
      </c>
      <c r="D226">
        <f t="shared" ca="1" si="72"/>
        <v>3</v>
      </c>
      <c r="E226" t="str">
        <f t="shared" ca="1" si="73"/>
        <v>Teaching</v>
      </c>
      <c r="F226">
        <f t="shared" ca="1" si="74"/>
        <v>4</v>
      </c>
      <c r="G226" t="str">
        <f t="shared" ca="1" si="75"/>
        <v>Technical</v>
      </c>
      <c r="H226">
        <f t="shared" ca="1" si="76"/>
        <v>2</v>
      </c>
      <c r="I226">
        <f t="shared" ca="1" si="77"/>
        <v>3</v>
      </c>
      <c r="J226">
        <f t="shared" ca="1" si="78"/>
        <v>62679</v>
      </c>
      <c r="K226">
        <f t="shared" ca="1" si="79"/>
        <v>3</v>
      </c>
      <c r="L226" t="str">
        <f t="shared" ca="1" si="80"/>
        <v>Andhra Pradesh</v>
      </c>
      <c r="M226">
        <f t="shared" ca="1" si="81"/>
        <v>376074</v>
      </c>
      <c r="N226">
        <f t="shared" ca="1" si="82"/>
        <v>292316.58514142747</v>
      </c>
      <c r="O226">
        <f t="shared" ca="1" si="83"/>
        <v>64545.786534020634</v>
      </c>
      <c r="P226">
        <f t="shared" ca="1" si="84"/>
        <v>3575</v>
      </c>
      <c r="Q226">
        <f t="shared" ca="1" si="85"/>
        <v>100770.25984785423</v>
      </c>
      <c r="R226">
        <f t="shared" ca="1" si="86"/>
        <v>1322.9590797841363</v>
      </c>
      <c r="S226">
        <f t="shared" ca="1" si="87"/>
        <v>441942.74561380473</v>
      </c>
      <c r="T226">
        <f t="shared" ca="1" si="88"/>
        <v>396661.84498928173</v>
      </c>
      <c r="U226">
        <f t="shared" ca="1" si="89"/>
        <v>45280.900624522998</v>
      </c>
      <c r="W226">
        <f t="shared" ca="1" si="90"/>
        <v>1</v>
      </c>
      <c r="AA226" s="1">
        <f ca="1">Table1[[#This Row],[Mortgage left]]/Table1[[#This Row],[Value of House]]</f>
        <v>0.77728475018594068</v>
      </c>
      <c r="AB226">
        <f t="shared" ca="1" si="91"/>
        <v>0</v>
      </c>
      <c r="AE226">
        <f ca="1">IF(Table1[[#This Row],[Gender]]="male", 1, 0)</f>
        <v>1</v>
      </c>
      <c r="AF226">
        <f ca="1">IF(Table1[[#This Row],[Gender]]="female", 1, 0)</f>
        <v>0</v>
      </c>
      <c r="AK226" s="8">
        <f ca="1">IF(Table1[[#This Row],[Profession]]="Teaching", 1, 0)</f>
        <v>1</v>
      </c>
      <c r="AL226" s="9">
        <f ca="1">IF(Table1[[#This Row],[Profession]]="Health", 1, 0)</f>
        <v>0</v>
      </c>
      <c r="AM226" s="9">
        <f ca="1">IF(Table1[[#This Row],[Profession]]="Construction", 1, 0)</f>
        <v>0</v>
      </c>
      <c r="AN226" s="9">
        <f ca="1">IF(Table1[[#This Row],[Profession]]="IT", 1, 0)</f>
        <v>0</v>
      </c>
      <c r="AO226" s="9">
        <f ca="1">IF(Table1[[#This Row],[Profession]]="Agriculture", 1, 0)</f>
        <v>0</v>
      </c>
      <c r="AP226" s="10">
        <f ca="1">IF(Table1[[#This Row],[Profession]]="General Work", 1, 0)</f>
        <v>0</v>
      </c>
      <c r="AS226">
        <f ca="1">Table1[[#This Row],[Value of Cars]]/Table1[[#This Row],[Number of Cars ]]</f>
        <v>21515.262178006877</v>
      </c>
      <c r="AU226" s="8">
        <f ca="1">IF(Table1[[#This Row],[State]]="Karnataka", Table1[[#This Row],[Income]], 0)</f>
        <v>0</v>
      </c>
      <c r="AV226" s="9">
        <f ca="1">IF(Table1[[#This Row],[State]]="Gujarat", Table1[[#This Row],[Income]], 0)</f>
        <v>0</v>
      </c>
      <c r="AW226" s="9">
        <f ca="1">IF(Table1[[#This Row],[State]]="Andhra Pradesh", Table1[[#This Row],[Income]], 0)</f>
        <v>62679</v>
      </c>
      <c r="AX226" s="9">
        <f ca="1">IF(Table1[[#This Row],[State]]="Telangana", Table1[[#This Row],[Income]], 0)</f>
        <v>0</v>
      </c>
      <c r="AY226" s="9">
        <f ca="1">IF(Table1[[#This Row],[State]]="Madhya Pradesh", Table1[[#This Row],[Income]], 0)</f>
        <v>0</v>
      </c>
      <c r="AZ226" s="9">
        <f ca="1">IF(Table1[[#This Row],[State]]="Maharashtra", Table1[[#This Row],[Income]], 0)</f>
        <v>0</v>
      </c>
      <c r="BA226" s="9">
        <f ca="1">IF(Table1[[#This Row],[State]]="Punjab", Table1[[#This Row],[Income]], 0)</f>
        <v>0</v>
      </c>
      <c r="BB226" s="9">
        <f ca="1">IF(Table1[[#This Row],[State]]="Kerala", Table1[[#This Row],[Income]], 0)</f>
        <v>0</v>
      </c>
      <c r="BC226" s="9">
        <f ca="1">IF(Table1[[#This Row],[State]]="Tamil Nadu", Table1[[#This Row],[Income]], 0)</f>
        <v>0</v>
      </c>
      <c r="BD226" s="9">
        <f ca="1">IF(Table1[[#This Row],[State]]="Rajasthan", Table1[[#This Row],[Income]], 0)</f>
        <v>0</v>
      </c>
      <c r="BE226" s="9">
        <f ca="1">IF(Table1[[#This Row],[State]]="Uttar Pradesh", Table1[[#This Row],[Income]], 0)</f>
        <v>0</v>
      </c>
      <c r="BF226" s="9">
        <f ca="1">IF(Table1[[#This Row],[State]]="Bihar", Table1[[#This Row],[Income]], 0)</f>
        <v>0</v>
      </c>
      <c r="BG226" s="9">
        <f ca="1">IF(Table1[[#This Row],[State]]="West Bengal", Table1[[#This Row],[Income]], 0)</f>
        <v>0</v>
      </c>
      <c r="BH226" s="10">
        <f ca="1">IF(Table1[[#This Row],[State]]="Goa", Table1[[#This Row],[Income]], 0)</f>
        <v>0</v>
      </c>
      <c r="BJ226" s="8">
        <f ca="1">IF(Table1[[#This Row],[Profession]]="Health", Table1[[#This Row],[Income]], 0)</f>
        <v>0</v>
      </c>
      <c r="BK226" s="9">
        <f ca="1">IF(Table1[[#This Row],[Profession]]="Construction", Table1[[#This Row],[Income]], 0)</f>
        <v>0</v>
      </c>
      <c r="BL226" s="9">
        <f ca="1">IF(Table1[[#This Row],[Profession]]="Teaching", Table1[[#This Row],[Income]], 0)</f>
        <v>62679</v>
      </c>
      <c r="BM226" s="9">
        <f ca="1">IF(Table1[[#This Row],[Profession]]="IT", Table1[[#This Row],[Income]], 0)</f>
        <v>0</v>
      </c>
      <c r="BN226" s="9">
        <f ca="1">IF(Table1[[#This Row],[Profession]]="General Work", Table1[[#This Row],[Income]], 0)</f>
        <v>0</v>
      </c>
      <c r="BO226" s="10">
        <f ca="1">IF(Table1[[#This Row],[Profession]]="Agriculture", Table1[[#This Row],[Income]], 0)</f>
        <v>0</v>
      </c>
      <c r="BQ226" s="8">
        <f ca="1">IF(Table1[[#This Row],[Value of debts ]]&gt;Table1[[#This Row],[Income]], 1, 0)</f>
        <v>1</v>
      </c>
      <c r="BR226" s="10"/>
      <c r="BT226">
        <f ca="1">IF(Table1[[#This Row],[Net Worth of person]]&gt;$BU$4, Table1[[#This Row],[Age]], 0)</f>
        <v>0</v>
      </c>
    </row>
    <row r="227" spans="1:72" x14ac:dyDescent="0.3">
      <c r="A227">
        <f t="shared" ca="1" si="69"/>
        <v>2</v>
      </c>
      <c r="B227" t="str">
        <f t="shared" ca="1" si="70"/>
        <v>Female</v>
      </c>
      <c r="C227">
        <f t="shared" ca="1" si="71"/>
        <v>34</v>
      </c>
      <c r="D227">
        <f t="shared" ca="1" si="72"/>
        <v>2</v>
      </c>
      <c r="E227" t="str">
        <f t="shared" ca="1" si="73"/>
        <v>Construction</v>
      </c>
      <c r="F227">
        <f t="shared" ca="1" si="74"/>
        <v>3</v>
      </c>
      <c r="G227" t="str">
        <f t="shared" ca="1" si="75"/>
        <v>University</v>
      </c>
      <c r="H227">
        <f t="shared" ca="1" si="76"/>
        <v>3</v>
      </c>
      <c r="I227">
        <f t="shared" ca="1" si="77"/>
        <v>3</v>
      </c>
      <c r="J227">
        <f t="shared" ca="1" si="78"/>
        <v>75140</v>
      </c>
      <c r="K227">
        <f t="shared" ca="1" si="79"/>
        <v>4</v>
      </c>
      <c r="L227" t="str">
        <f t="shared" ca="1" si="80"/>
        <v>Telangana</v>
      </c>
      <c r="M227">
        <f t="shared" ca="1" si="81"/>
        <v>225420</v>
      </c>
      <c r="N227">
        <f t="shared" ca="1" si="82"/>
        <v>167912.54577211189</v>
      </c>
      <c r="O227">
        <f t="shared" ca="1" si="83"/>
        <v>73696.021600513341</v>
      </c>
      <c r="P227">
        <f t="shared" ca="1" si="84"/>
        <v>61228</v>
      </c>
      <c r="Q227">
        <f t="shared" ca="1" si="85"/>
        <v>103322.48417203095</v>
      </c>
      <c r="R227">
        <f t="shared" ca="1" si="86"/>
        <v>95893.33488480479</v>
      </c>
      <c r="S227">
        <f t="shared" ca="1" si="87"/>
        <v>395009.35648531816</v>
      </c>
      <c r="T227">
        <f t="shared" ca="1" si="88"/>
        <v>332463.02994414285</v>
      </c>
      <c r="U227">
        <f t="shared" ca="1" si="89"/>
        <v>62546.326541175309</v>
      </c>
      <c r="W227">
        <f t="shared" ca="1" si="90"/>
        <v>1</v>
      </c>
      <c r="AA227" s="1">
        <f ca="1">Table1[[#This Row],[Mortgage left]]/Table1[[#This Row],[Value of House]]</f>
        <v>0.7448875244969918</v>
      </c>
      <c r="AB227">
        <f t="shared" ca="1" si="91"/>
        <v>0</v>
      </c>
      <c r="AE227">
        <f ca="1">IF(Table1[[#This Row],[Gender]]="male", 1, 0)</f>
        <v>0</v>
      </c>
      <c r="AF227">
        <f ca="1">IF(Table1[[#This Row],[Gender]]="female", 1, 0)</f>
        <v>1</v>
      </c>
      <c r="AK227" s="8">
        <f ca="1">IF(Table1[[#This Row],[Profession]]="Teaching", 1, 0)</f>
        <v>0</v>
      </c>
      <c r="AL227" s="9">
        <f ca="1">IF(Table1[[#This Row],[Profession]]="Health", 1, 0)</f>
        <v>0</v>
      </c>
      <c r="AM227" s="9">
        <f ca="1">IF(Table1[[#This Row],[Profession]]="Construction", 1, 0)</f>
        <v>1</v>
      </c>
      <c r="AN227" s="9">
        <f ca="1">IF(Table1[[#This Row],[Profession]]="IT", 1, 0)</f>
        <v>0</v>
      </c>
      <c r="AO227" s="9">
        <f ca="1">IF(Table1[[#This Row],[Profession]]="Agriculture", 1, 0)</f>
        <v>0</v>
      </c>
      <c r="AP227" s="10">
        <f ca="1">IF(Table1[[#This Row],[Profession]]="General Work", 1, 0)</f>
        <v>0</v>
      </c>
      <c r="AS227">
        <f ca="1">Table1[[#This Row],[Value of Cars]]/Table1[[#This Row],[Number of Cars ]]</f>
        <v>24565.340533504448</v>
      </c>
      <c r="AU227" s="8">
        <f ca="1">IF(Table1[[#This Row],[State]]="Karnataka", Table1[[#This Row],[Income]], 0)</f>
        <v>0</v>
      </c>
      <c r="AV227" s="9">
        <f ca="1">IF(Table1[[#This Row],[State]]="Gujarat", Table1[[#This Row],[Income]], 0)</f>
        <v>0</v>
      </c>
      <c r="AW227" s="9">
        <f ca="1">IF(Table1[[#This Row],[State]]="Andhra Pradesh", Table1[[#This Row],[Income]], 0)</f>
        <v>0</v>
      </c>
      <c r="AX227" s="9">
        <f ca="1">IF(Table1[[#This Row],[State]]="Telangana", Table1[[#This Row],[Income]], 0)</f>
        <v>75140</v>
      </c>
      <c r="AY227" s="9">
        <f ca="1">IF(Table1[[#This Row],[State]]="Madhya Pradesh", Table1[[#This Row],[Income]], 0)</f>
        <v>0</v>
      </c>
      <c r="AZ227" s="9">
        <f ca="1">IF(Table1[[#This Row],[State]]="Maharashtra", Table1[[#This Row],[Income]], 0)</f>
        <v>0</v>
      </c>
      <c r="BA227" s="9">
        <f ca="1">IF(Table1[[#This Row],[State]]="Punjab", Table1[[#This Row],[Income]], 0)</f>
        <v>0</v>
      </c>
      <c r="BB227" s="9">
        <f ca="1">IF(Table1[[#This Row],[State]]="Kerala", Table1[[#This Row],[Income]], 0)</f>
        <v>0</v>
      </c>
      <c r="BC227" s="9">
        <f ca="1">IF(Table1[[#This Row],[State]]="Tamil Nadu", Table1[[#This Row],[Income]], 0)</f>
        <v>0</v>
      </c>
      <c r="BD227" s="9">
        <f ca="1">IF(Table1[[#This Row],[State]]="Rajasthan", Table1[[#This Row],[Income]], 0)</f>
        <v>0</v>
      </c>
      <c r="BE227" s="9">
        <f ca="1">IF(Table1[[#This Row],[State]]="Uttar Pradesh", Table1[[#This Row],[Income]], 0)</f>
        <v>0</v>
      </c>
      <c r="BF227" s="9">
        <f ca="1">IF(Table1[[#This Row],[State]]="Bihar", Table1[[#This Row],[Income]], 0)</f>
        <v>0</v>
      </c>
      <c r="BG227" s="9">
        <f ca="1">IF(Table1[[#This Row],[State]]="West Bengal", Table1[[#This Row],[Income]], 0)</f>
        <v>0</v>
      </c>
      <c r="BH227" s="10">
        <f ca="1">IF(Table1[[#This Row],[State]]="Goa", Table1[[#This Row],[Income]], 0)</f>
        <v>0</v>
      </c>
      <c r="BJ227" s="8">
        <f ca="1">IF(Table1[[#This Row],[Profession]]="Health", Table1[[#This Row],[Income]], 0)</f>
        <v>0</v>
      </c>
      <c r="BK227" s="9">
        <f ca="1">IF(Table1[[#This Row],[Profession]]="Construction", Table1[[#This Row],[Income]], 0)</f>
        <v>75140</v>
      </c>
      <c r="BL227" s="9">
        <f ca="1">IF(Table1[[#This Row],[Profession]]="Teaching", Table1[[#This Row],[Income]], 0)</f>
        <v>0</v>
      </c>
      <c r="BM227" s="9">
        <f ca="1">IF(Table1[[#This Row],[Profession]]="IT", Table1[[#This Row],[Income]], 0)</f>
        <v>0</v>
      </c>
      <c r="BN227" s="9">
        <f ca="1">IF(Table1[[#This Row],[Profession]]="General Work", Table1[[#This Row],[Income]], 0)</f>
        <v>0</v>
      </c>
      <c r="BO227" s="10">
        <f ca="1">IF(Table1[[#This Row],[Profession]]="Agriculture", Table1[[#This Row],[Income]], 0)</f>
        <v>0</v>
      </c>
      <c r="BQ227" s="8">
        <f ca="1">IF(Table1[[#This Row],[Value of debts ]]&gt;Table1[[#This Row],[Income]], 1, 0)</f>
        <v>1</v>
      </c>
      <c r="BR227" s="10"/>
      <c r="BT227">
        <f ca="1">IF(Table1[[#This Row],[Net Worth of person]]&gt;$BU$4, Table1[[#This Row],[Age]], 0)</f>
        <v>0</v>
      </c>
    </row>
    <row r="228" spans="1:72" x14ac:dyDescent="0.3">
      <c r="A228">
        <f t="shared" ca="1" si="69"/>
        <v>1</v>
      </c>
      <c r="B228" t="str">
        <f t="shared" ca="1" si="70"/>
        <v>Male</v>
      </c>
      <c r="C228">
        <f t="shared" ca="1" si="71"/>
        <v>30</v>
      </c>
      <c r="D228">
        <f t="shared" ca="1" si="72"/>
        <v>3</v>
      </c>
      <c r="E228" t="str">
        <f t="shared" ca="1" si="73"/>
        <v>Teaching</v>
      </c>
      <c r="F228">
        <f t="shared" ca="1" si="74"/>
        <v>3</v>
      </c>
      <c r="G228" t="str">
        <f t="shared" ca="1" si="75"/>
        <v>University</v>
      </c>
      <c r="H228">
        <f t="shared" ca="1" si="76"/>
        <v>2</v>
      </c>
      <c r="I228">
        <f t="shared" ca="1" si="77"/>
        <v>2</v>
      </c>
      <c r="J228">
        <f t="shared" ca="1" si="78"/>
        <v>71347</v>
      </c>
      <c r="K228">
        <f t="shared" ca="1" si="79"/>
        <v>12</v>
      </c>
      <c r="L228" t="str">
        <f t="shared" ca="1" si="80"/>
        <v>Bihar</v>
      </c>
      <c r="M228">
        <f t="shared" ca="1" si="81"/>
        <v>285388</v>
      </c>
      <c r="N228">
        <f t="shared" ca="1" si="82"/>
        <v>77402.862435292904</v>
      </c>
      <c r="O228">
        <f t="shared" ca="1" si="83"/>
        <v>79423.304342363641</v>
      </c>
      <c r="P228">
        <f t="shared" ca="1" si="84"/>
        <v>38932</v>
      </c>
      <c r="Q228">
        <f t="shared" ca="1" si="85"/>
        <v>125760.7241978962</v>
      </c>
      <c r="R228">
        <f t="shared" ca="1" si="86"/>
        <v>26852.590489687558</v>
      </c>
      <c r="S228">
        <f t="shared" ca="1" si="87"/>
        <v>391663.89483205118</v>
      </c>
      <c r="T228">
        <f t="shared" ca="1" si="88"/>
        <v>242095.58663318912</v>
      </c>
      <c r="U228">
        <f t="shared" ca="1" si="89"/>
        <v>149568.30819886207</v>
      </c>
      <c r="W228">
        <f t="shared" ca="1" si="90"/>
        <v>1</v>
      </c>
      <c r="AA228" s="1">
        <f ca="1">Table1[[#This Row],[Mortgage left]]/Table1[[#This Row],[Value of House]]</f>
        <v>0.271219751479715</v>
      </c>
      <c r="AB228">
        <f t="shared" ca="1" si="91"/>
        <v>1</v>
      </c>
      <c r="AE228">
        <f ca="1">IF(Table1[[#This Row],[Gender]]="male", 1, 0)</f>
        <v>1</v>
      </c>
      <c r="AF228">
        <f ca="1">IF(Table1[[#This Row],[Gender]]="female", 1, 0)</f>
        <v>0</v>
      </c>
      <c r="AK228" s="8">
        <f ca="1">IF(Table1[[#This Row],[Profession]]="Teaching", 1, 0)</f>
        <v>1</v>
      </c>
      <c r="AL228" s="9">
        <f ca="1">IF(Table1[[#This Row],[Profession]]="Health", 1, 0)</f>
        <v>0</v>
      </c>
      <c r="AM228" s="9">
        <f ca="1">IF(Table1[[#This Row],[Profession]]="Construction", 1, 0)</f>
        <v>0</v>
      </c>
      <c r="AN228" s="9">
        <f ca="1">IF(Table1[[#This Row],[Profession]]="IT", 1, 0)</f>
        <v>0</v>
      </c>
      <c r="AO228" s="9">
        <f ca="1">IF(Table1[[#This Row],[Profession]]="Agriculture", 1, 0)</f>
        <v>0</v>
      </c>
      <c r="AP228" s="10">
        <f ca="1">IF(Table1[[#This Row],[Profession]]="General Work", 1, 0)</f>
        <v>0</v>
      </c>
      <c r="AS228">
        <f ca="1">Table1[[#This Row],[Value of Cars]]/Table1[[#This Row],[Number of Cars ]]</f>
        <v>39711.65217118182</v>
      </c>
      <c r="AU228" s="8">
        <f ca="1">IF(Table1[[#This Row],[State]]="Karnataka", Table1[[#This Row],[Income]], 0)</f>
        <v>0</v>
      </c>
      <c r="AV228" s="9">
        <f ca="1">IF(Table1[[#This Row],[State]]="Gujarat", Table1[[#This Row],[Income]], 0)</f>
        <v>0</v>
      </c>
      <c r="AW228" s="9">
        <f ca="1">IF(Table1[[#This Row],[State]]="Andhra Pradesh", Table1[[#This Row],[Income]], 0)</f>
        <v>0</v>
      </c>
      <c r="AX228" s="9">
        <f ca="1">IF(Table1[[#This Row],[State]]="Telangana", Table1[[#This Row],[Income]], 0)</f>
        <v>0</v>
      </c>
      <c r="AY228" s="9">
        <f ca="1">IF(Table1[[#This Row],[State]]="Madhya Pradesh", Table1[[#This Row],[Income]], 0)</f>
        <v>0</v>
      </c>
      <c r="AZ228" s="9">
        <f ca="1">IF(Table1[[#This Row],[State]]="Maharashtra", Table1[[#This Row],[Income]], 0)</f>
        <v>0</v>
      </c>
      <c r="BA228" s="9">
        <f ca="1">IF(Table1[[#This Row],[State]]="Punjab", Table1[[#This Row],[Income]], 0)</f>
        <v>0</v>
      </c>
      <c r="BB228" s="9">
        <f ca="1">IF(Table1[[#This Row],[State]]="Kerala", Table1[[#This Row],[Income]], 0)</f>
        <v>0</v>
      </c>
      <c r="BC228" s="9">
        <f ca="1">IF(Table1[[#This Row],[State]]="Tamil Nadu", Table1[[#This Row],[Income]], 0)</f>
        <v>0</v>
      </c>
      <c r="BD228" s="9">
        <f ca="1">IF(Table1[[#This Row],[State]]="Rajasthan", Table1[[#This Row],[Income]], 0)</f>
        <v>0</v>
      </c>
      <c r="BE228" s="9">
        <f ca="1">IF(Table1[[#This Row],[State]]="Uttar Pradesh", Table1[[#This Row],[Income]], 0)</f>
        <v>0</v>
      </c>
      <c r="BF228" s="9">
        <f ca="1">IF(Table1[[#This Row],[State]]="Bihar", Table1[[#This Row],[Income]], 0)</f>
        <v>71347</v>
      </c>
      <c r="BG228" s="9">
        <f ca="1">IF(Table1[[#This Row],[State]]="West Bengal", Table1[[#This Row],[Income]], 0)</f>
        <v>0</v>
      </c>
      <c r="BH228" s="10">
        <f ca="1">IF(Table1[[#This Row],[State]]="Goa", Table1[[#This Row],[Income]], 0)</f>
        <v>0</v>
      </c>
      <c r="BJ228" s="8">
        <f ca="1">IF(Table1[[#This Row],[Profession]]="Health", Table1[[#This Row],[Income]], 0)</f>
        <v>0</v>
      </c>
      <c r="BK228" s="9">
        <f ca="1">IF(Table1[[#This Row],[Profession]]="Construction", Table1[[#This Row],[Income]], 0)</f>
        <v>0</v>
      </c>
      <c r="BL228" s="9">
        <f ca="1">IF(Table1[[#This Row],[Profession]]="Teaching", Table1[[#This Row],[Income]], 0)</f>
        <v>71347</v>
      </c>
      <c r="BM228" s="9">
        <f ca="1">IF(Table1[[#This Row],[Profession]]="IT", Table1[[#This Row],[Income]], 0)</f>
        <v>0</v>
      </c>
      <c r="BN228" s="9">
        <f ca="1">IF(Table1[[#This Row],[Profession]]="General Work", Table1[[#This Row],[Income]], 0)</f>
        <v>0</v>
      </c>
      <c r="BO228" s="10">
        <f ca="1">IF(Table1[[#This Row],[Profession]]="Agriculture", Table1[[#This Row],[Income]], 0)</f>
        <v>0</v>
      </c>
      <c r="BQ228" s="8">
        <f ca="1">IF(Table1[[#This Row],[Value of debts ]]&gt;Table1[[#This Row],[Income]], 1, 0)</f>
        <v>1</v>
      </c>
      <c r="BR228" s="10"/>
      <c r="BT228">
        <f ca="1">IF(Table1[[#This Row],[Net Worth of person]]&gt;$BU$4, Table1[[#This Row],[Age]], 0)</f>
        <v>30</v>
      </c>
    </row>
    <row r="229" spans="1:72" x14ac:dyDescent="0.3">
      <c r="A229">
        <f t="shared" ca="1" si="69"/>
        <v>1</v>
      </c>
      <c r="B229" t="str">
        <f t="shared" ca="1" si="70"/>
        <v>Male</v>
      </c>
      <c r="C229">
        <f t="shared" ca="1" si="71"/>
        <v>33</v>
      </c>
      <c r="D229">
        <f t="shared" ca="1" si="72"/>
        <v>2</v>
      </c>
      <c r="E229" t="str">
        <f t="shared" ca="1" si="73"/>
        <v>Construction</v>
      </c>
      <c r="F229">
        <f t="shared" ca="1" si="74"/>
        <v>5</v>
      </c>
      <c r="G229" t="str">
        <f t="shared" ca="1" si="75"/>
        <v>Other</v>
      </c>
      <c r="H229">
        <f t="shared" ca="1" si="76"/>
        <v>0</v>
      </c>
      <c r="I229">
        <f t="shared" ca="1" si="77"/>
        <v>1</v>
      </c>
      <c r="J229">
        <f t="shared" ca="1" si="78"/>
        <v>58675</v>
      </c>
      <c r="K229">
        <f t="shared" ca="1" si="79"/>
        <v>14</v>
      </c>
      <c r="L229" t="str">
        <f t="shared" ca="1" si="80"/>
        <v>Goa</v>
      </c>
      <c r="M229">
        <f t="shared" ca="1" si="81"/>
        <v>234700</v>
      </c>
      <c r="N229">
        <f t="shared" ca="1" si="82"/>
        <v>115299.01872107841</v>
      </c>
      <c r="O229">
        <f t="shared" ca="1" si="83"/>
        <v>13460.183696156428</v>
      </c>
      <c r="P229">
        <f t="shared" ca="1" si="84"/>
        <v>12065</v>
      </c>
      <c r="Q229">
        <f t="shared" ca="1" si="85"/>
        <v>64582.321729592019</v>
      </c>
      <c r="R229">
        <f t="shared" ca="1" si="86"/>
        <v>74274.712304379296</v>
      </c>
      <c r="S229">
        <f t="shared" ca="1" si="87"/>
        <v>322434.89600053569</v>
      </c>
      <c r="T229">
        <f t="shared" ca="1" si="88"/>
        <v>191946.34045067042</v>
      </c>
      <c r="U229">
        <f t="shared" ca="1" si="89"/>
        <v>130488.55554986527</v>
      </c>
      <c r="W229">
        <f t="shared" ca="1" si="90"/>
        <v>1</v>
      </c>
      <c r="AA229" s="1">
        <f ca="1">Table1[[#This Row],[Mortgage left]]/Table1[[#This Row],[Value of House]]</f>
        <v>0.49126126425683175</v>
      </c>
      <c r="AB229">
        <f t="shared" ca="1" si="91"/>
        <v>0</v>
      </c>
      <c r="AE229">
        <f ca="1">IF(Table1[[#This Row],[Gender]]="male", 1, 0)</f>
        <v>1</v>
      </c>
      <c r="AF229">
        <f ca="1">IF(Table1[[#This Row],[Gender]]="female", 1, 0)</f>
        <v>0</v>
      </c>
      <c r="AK229" s="8">
        <f ca="1">IF(Table1[[#This Row],[Profession]]="Teaching", 1, 0)</f>
        <v>0</v>
      </c>
      <c r="AL229" s="9">
        <f ca="1">IF(Table1[[#This Row],[Profession]]="Health", 1, 0)</f>
        <v>0</v>
      </c>
      <c r="AM229" s="9">
        <f ca="1">IF(Table1[[#This Row],[Profession]]="Construction", 1, 0)</f>
        <v>1</v>
      </c>
      <c r="AN229" s="9">
        <f ca="1">IF(Table1[[#This Row],[Profession]]="IT", 1, 0)</f>
        <v>0</v>
      </c>
      <c r="AO229" s="9">
        <f ca="1">IF(Table1[[#This Row],[Profession]]="Agriculture", 1, 0)</f>
        <v>0</v>
      </c>
      <c r="AP229" s="10">
        <f ca="1">IF(Table1[[#This Row],[Profession]]="General Work", 1, 0)</f>
        <v>0</v>
      </c>
      <c r="AS229">
        <f ca="1">Table1[[#This Row],[Value of Cars]]/Table1[[#This Row],[Number of Cars ]]</f>
        <v>13460.183696156428</v>
      </c>
      <c r="AU229" s="8">
        <f ca="1">IF(Table1[[#This Row],[State]]="Karnataka", Table1[[#This Row],[Income]], 0)</f>
        <v>0</v>
      </c>
      <c r="AV229" s="9">
        <f ca="1">IF(Table1[[#This Row],[State]]="Gujarat", Table1[[#This Row],[Income]], 0)</f>
        <v>0</v>
      </c>
      <c r="AW229" s="9">
        <f ca="1">IF(Table1[[#This Row],[State]]="Andhra Pradesh", Table1[[#This Row],[Income]], 0)</f>
        <v>0</v>
      </c>
      <c r="AX229" s="9">
        <f ca="1">IF(Table1[[#This Row],[State]]="Telangana", Table1[[#This Row],[Income]], 0)</f>
        <v>0</v>
      </c>
      <c r="AY229" s="9">
        <f ca="1">IF(Table1[[#This Row],[State]]="Madhya Pradesh", Table1[[#This Row],[Income]], 0)</f>
        <v>0</v>
      </c>
      <c r="AZ229" s="9">
        <f ca="1">IF(Table1[[#This Row],[State]]="Maharashtra", Table1[[#This Row],[Income]], 0)</f>
        <v>0</v>
      </c>
      <c r="BA229" s="9">
        <f ca="1">IF(Table1[[#This Row],[State]]="Punjab", Table1[[#This Row],[Income]], 0)</f>
        <v>0</v>
      </c>
      <c r="BB229" s="9">
        <f ca="1">IF(Table1[[#This Row],[State]]="Kerala", Table1[[#This Row],[Income]], 0)</f>
        <v>0</v>
      </c>
      <c r="BC229" s="9">
        <f ca="1">IF(Table1[[#This Row],[State]]="Tamil Nadu", Table1[[#This Row],[Income]], 0)</f>
        <v>0</v>
      </c>
      <c r="BD229" s="9">
        <f ca="1">IF(Table1[[#This Row],[State]]="Rajasthan", Table1[[#This Row],[Income]], 0)</f>
        <v>0</v>
      </c>
      <c r="BE229" s="9">
        <f ca="1">IF(Table1[[#This Row],[State]]="Uttar Pradesh", Table1[[#This Row],[Income]], 0)</f>
        <v>0</v>
      </c>
      <c r="BF229" s="9">
        <f ca="1">IF(Table1[[#This Row],[State]]="Bihar", Table1[[#This Row],[Income]], 0)</f>
        <v>0</v>
      </c>
      <c r="BG229" s="9">
        <f ca="1">IF(Table1[[#This Row],[State]]="West Bengal", Table1[[#This Row],[Income]], 0)</f>
        <v>0</v>
      </c>
      <c r="BH229" s="10">
        <f ca="1">IF(Table1[[#This Row],[State]]="Goa", Table1[[#This Row],[Income]], 0)</f>
        <v>58675</v>
      </c>
      <c r="BJ229" s="8">
        <f ca="1">IF(Table1[[#This Row],[Profession]]="Health", Table1[[#This Row],[Income]], 0)</f>
        <v>0</v>
      </c>
      <c r="BK229" s="9">
        <f ca="1">IF(Table1[[#This Row],[Profession]]="Construction", Table1[[#This Row],[Income]], 0)</f>
        <v>58675</v>
      </c>
      <c r="BL229" s="9">
        <f ca="1">IF(Table1[[#This Row],[Profession]]="Teaching", Table1[[#This Row],[Income]], 0)</f>
        <v>0</v>
      </c>
      <c r="BM229" s="9">
        <f ca="1">IF(Table1[[#This Row],[Profession]]="IT", Table1[[#This Row],[Income]], 0)</f>
        <v>0</v>
      </c>
      <c r="BN229" s="9">
        <f ca="1">IF(Table1[[#This Row],[Profession]]="General Work", Table1[[#This Row],[Income]], 0)</f>
        <v>0</v>
      </c>
      <c r="BO229" s="10">
        <f ca="1">IF(Table1[[#This Row],[Profession]]="Agriculture", Table1[[#This Row],[Income]], 0)</f>
        <v>0</v>
      </c>
      <c r="BQ229" s="8">
        <f ca="1">IF(Table1[[#This Row],[Value of debts ]]&gt;Table1[[#This Row],[Income]], 1, 0)</f>
        <v>1</v>
      </c>
      <c r="BR229" s="10"/>
      <c r="BT229">
        <f ca="1">IF(Table1[[#This Row],[Net Worth of person]]&gt;$BU$4, Table1[[#This Row],[Age]], 0)</f>
        <v>33</v>
      </c>
    </row>
    <row r="230" spans="1:72" x14ac:dyDescent="0.3">
      <c r="A230">
        <f t="shared" ca="1" si="69"/>
        <v>2</v>
      </c>
      <c r="B230" t="str">
        <f t="shared" ca="1" si="70"/>
        <v>Female</v>
      </c>
      <c r="C230">
        <f t="shared" ca="1" si="71"/>
        <v>28</v>
      </c>
      <c r="D230">
        <f t="shared" ca="1" si="72"/>
        <v>5</v>
      </c>
      <c r="E230" t="str">
        <f t="shared" ca="1" si="73"/>
        <v>General Work</v>
      </c>
      <c r="F230">
        <f t="shared" ca="1" si="74"/>
        <v>3</v>
      </c>
      <c r="G230" t="str">
        <f t="shared" ca="1" si="75"/>
        <v>University</v>
      </c>
      <c r="H230">
        <f t="shared" ca="1" si="76"/>
        <v>0</v>
      </c>
      <c r="I230">
        <f t="shared" ca="1" si="77"/>
        <v>2</v>
      </c>
      <c r="J230">
        <f t="shared" ca="1" si="78"/>
        <v>74227</v>
      </c>
      <c r="K230">
        <f t="shared" ca="1" si="79"/>
        <v>7</v>
      </c>
      <c r="L230" t="str">
        <f t="shared" ca="1" si="80"/>
        <v>Punjab</v>
      </c>
      <c r="M230">
        <f t="shared" ca="1" si="81"/>
        <v>371135</v>
      </c>
      <c r="N230">
        <f t="shared" ca="1" si="82"/>
        <v>119407.85504233339</v>
      </c>
      <c r="O230">
        <f t="shared" ca="1" si="83"/>
        <v>118863.61880249818</v>
      </c>
      <c r="P230">
        <f t="shared" ca="1" si="84"/>
        <v>104854</v>
      </c>
      <c r="Q230">
        <f t="shared" ca="1" si="85"/>
        <v>81500.646982533435</v>
      </c>
      <c r="R230">
        <f t="shared" ca="1" si="86"/>
        <v>44866.647919651296</v>
      </c>
      <c r="S230">
        <f t="shared" ca="1" si="87"/>
        <v>534865.26672214945</v>
      </c>
      <c r="T230">
        <f t="shared" ca="1" si="88"/>
        <v>305762.50202486682</v>
      </c>
      <c r="U230">
        <f t="shared" ca="1" si="89"/>
        <v>229102.76469728263</v>
      </c>
      <c r="W230">
        <f t="shared" ca="1" si="90"/>
        <v>1</v>
      </c>
      <c r="AA230" s="1">
        <f ca="1">Table1[[#This Row],[Mortgage left]]/Table1[[#This Row],[Value of House]]</f>
        <v>0.32173698261369421</v>
      </c>
      <c r="AB230">
        <f t="shared" ca="1" si="91"/>
        <v>1</v>
      </c>
      <c r="AE230">
        <f ca="1">IF(Table1[[#This Row],[Gender]]="male", 1, 0)</f>
        <v>0</v>
      </c>
      <c r="AF230">
        <f ca="1">IF(Table1[[#This Row],[Gender]]="female", 1, 0)</f>
        <v>1</v>
      </c>
      <c r="AK230" s="8">
        <f ca="1">IF(Table1[[#This Row],[Profession]]="Teaching", 1, 0)</f>
        <v>0</v>
      </c>
      <c r="AL230" s="9">
        <f ca="1">IF(Table1[[#This Row],[Profession]]="Health", 1, 0)</f>
        <v>0</v>
      </c>
      <c r="AM230" s="9">
        <f ca="1">IF(Table1[[#This Row],[Profession]]="Construction", 1, 0)</f>
        <v>0</v>
      </c>
      <c r="AN230" s="9">
        <f ca="1">IF(Table1[[#This Row],[Profession]]="IT", 1, 0)</f>
        <v>0</v>
      </c>
      <c r="AO230" s="9">
        <f ca="1">IF(Table1[[#This Row],[Profession]]="Agriculture", 1, 0)</f>
        <v>0</v>
      </c>
      <c r="AP230" s="10">
        <f ca="1">IF(Table1[[#This Row],[Profession]]="General Work", 1, 0)</f>
        <v>1</v>
      </c>
      <c r="AS230">
        <f ca="1">Table1[[#This Row],[Value of Cars]]/Table1[[#This Row],[Number of Cars ]]</f>
        <v>59431.809401249091</v>
      </c>
      <c r="AU230" s="8">
        <f ca="1">IF(Table1[[#This Row],[State]]="Karnataka", Table1[[#This Row],[Income]], 0)</f>
        <v>0</v>
      </c>
      <c r="AV230" s="9">
        <f ca="1">IF(Table1[[#This Row],[State]]="Gujarat", Table1[[#This Row],[Income]], 0)</f>
        <v>0</v>
      </c>
      <c r="AW230" s="9">
        <f ca="1">IF(Table1[[#This Row],[State]]="Andhra Pradesh", Table1[[#This Row],[Income]], 0)</f>
        <v>0</v>
      </c>
      <c r="AX230" s="9">
        <f ca="1">IF(Table1[[#This Row],[State]]="Telangana", Table1[[#This Row],[Income]], 0)</f>
        <v>0</v>
      </c>
      <c r="AY230" s="9">
        <f ca="1">IF(Table1[[#This Row],[State]]="Madhya Pradesh", Table1[[#This Row],[Income]], 0)</f>
        <v>0</v>
      </c>
      <c r="AZ230" s="9">
        <f ca="1">IF(Table1[[#This Row],[State]]="Maharashtra", Table1[[#This Row],[Income]], 0)</f>
        <v>0</v>
      </c>
      <c r="BA230" s="9">
        <f ca="1">IF(Table1[[#This Row],[State]]="Punjab", Table1[[#This Row],[Income]], 0)</f>
        <v>74227</v>
      </c>
      <c r="BB230" s="9">
        <f ca="1">IF(Table1[[#This Row],[State]]="Kerala", Table1[[#This Row],[Income]], 0)</f>
        <v>0</v>
      </c>
      <c r="BC230" s="9">
        <f ca="1">IF(Table1[[#This Row],[State]]="Tamil Nadu", Table1[[#This Row],[Income]], 0)</f>
        <v>0</v>
      </c>
      <c r="BD230" s="9">
        <f ca="1">IF(Table1[[#This Row],[State]]="Rajasthan", Table1[[#This Row],[Income]], 0)</f>
        <v>0</v>
      </c>
      <c r="BE230" s="9">
        <f ca="1">IF(Table1[[#This Row],[State]]="Uttar Pradesh", Table1[[#This Row],[Income]], 0)</f>
        <v>0</v>
      </c>
      <c r="BF230" s="9">
        <f ca="1">IF(Table1[[#This Row],[State]]="Bihar", Table1[[#This Row],[Income]], 0)</f>
        <v>0</v>
      </c>
      <c r="BG230" s="9">
        <f ca="1">IF(Table1[[#This Row],[State]]="West Bengal", Table1[[#This Row],[Income]], 0)</f>
        <v>0</v>
      </c>
      <c r="BH230" s="10">
        <f ca="1">IF(Table1[[#This Row],[State]]="Goa", Table1[[#This Row],[Income]], 0)</f>
        <v>0</v>
      </c>
      <c r="BJ230" s="8">
        <f ca="1">IF(Table1[[#This Row],[Profession]]="Health", Table1[[#This Row],[Income]], 0)</f>
        <v>0</v>
      </c>
      <c r="BK230" s="9">
        <f ca="1">IF(Table1[[#This Row],[Profession]]="Construction", Table1[[#This Row],[Income]], 0)</f>
        <v>0</v>
      </c>
      <c r="BL230" s="9">
        <f ca="1">IF(Table1[[#This Row],[Profession]]="Teaching", Table1[[#This Row],[Income]], 0)</f>
        <v>0</v>
      </c>
      <c r="BM230" s="9">
        <f ca="1">IF(Table1[[#This Row],[Profession]]="IT", Table1[[#This Row],[Income]], 0)</f>
        <v>0</v>
      </c>
      <c r="BN230" s="9">
        <f ca="1">IF(Table1[[#This Row],[Profession]]="General Work", Table1[[#This Row],[Income]], 0)</f>
        <v>74227</v>
      </c>
      <c r="BO230" s="10">
        <f ca="1">IF(Table1[[#This Row],[Profession]]="Agriculture", Table1[[#This Row],[Income]], 0)</f>
        <v>0</v>
      </c>
      <c r="BQ230" s="8">
        <f ca="1">IF(Table1[[#This Row],[Value of debts ]]&gt;Table1[[#This Row],[Income]], 1, 0)</f>
        <v>1</v>
      </c>
      <c r="BR230" s="10"/>
      <c r="BT230">
        <f ca="1">IF(Table1[[#This Row],[Net Worth of person]]&gt;$BU$4, Table1[[#This Row],[Age]], 0)</f>
        <v>28</v>
      </c>
    </row>
    <row r="231" spans="1:72" x14ac:dyDescent="0.3">
      <c r="A231">
        <f t="shared" ca="1" si="69"/>
        <v>1</v>
      </c>
      <c r="B231" t="str">
        <f t="shared" ca="1" si="70"/>
        <v>Male</v>
      </c>
      <c r="C231">
        <f t="shared" ca="1" si="71"/>
        <v>41</v>
      </c>
      <c r="D231">
        <f t="shared" ca="1" si="72"/>
        <v>5</v>
      </c>
      <c r="E231" t="str">
        <f t="shared" ca="1" si="73"/>
        <v>General Work</v>
      </c>
      <c r="F231">
        <f t="shared" ca="1" si="74"/>
        <v>3</v>
      </c>
      <c r="G231" t="str">
        <f t="shared" ca="1" si="75"/>
        <v>University</v>
      </c>
      <c r="H231">
        <f t="shared" ca="1" si="76"/>
        <v>2</v>
      </c>
      <c r="I231">
        <f t="shared" ca="1" si="77"/>
        <v>1</v>
      </c>
      <c r="J231">
        <f t="shared" ca="1" si="78"/>
        <v>48575</v>
      </c>
      <c r="K231">
        <f t="shared" ca="1" si="79"/>
        <v>8</v>
      </c>
      <c r="L231" t="str">
        <f t="shared" ca="1" si="80"/>
        <v>Kerala</v>
      </c>
      <c r="M231">
        <f t="shared" ca="1" si="81"/>
        <v>242875</v>
      </c>
      <c r="N231">
        <f t="shared" ca="1" si="82"/>
        <v>53719.880579618832</v>
      </c>
      <c r="O231">
        <f t="shared" ca="1" si="83"/>
        <v>39731.545465138588</v>
      </c>
      <c r="P231">
        <f t="shared" ca="1" si="84"/>
        <v>11980</v>
      </c>
      <c r="Q231">
        <f t="shared" ca="1" si="85"/>
        <v>18924.047753946146</v>
      </c>
      <c r="R231">
        <f t="shared" ca="1" si="86"/>
        <v>31656.184250931816</v>
      </c>
      <c r="S231">
        <f t="shared" ca="1" si="87"/>
        <v>314262.7297160704</v>
      </c>
      <c r="T231">
        <f t="shared" ca="1" si="88"/>
        <v>84623.928333564967</v>
      </c>
      <c r="U231">
        <f t="shared" ca="1" si="89"/>
        <v>229638.80138250545</v>
      </c>
      <c r="W231">
        <f t="shared" ca="1" si="90"/>
        <v>1</v>
      </c>
      <c r="AA231" s="1">
        <f ca="1">Table1[[#This Row],[Mortgage left]]/Table1[[#This Row],[Value of House]]</f>
        <v>0.22118324479513674</v>
      </c>
      <c r="AB231">
        <f t="shared" ca="1" si="91"/>
        <v>1</v>
      </c>
      <c r="AE231">
        <f ca="1">IF(Table1[[#This Row],[Gender]]="male", 1, 0)</f>
        <v>1</v>
      </c>
      <c r="AF231">
        <f ca="1">IF(Table1[[#This Row],[Gender]]="female", 1, 0)</f>
        <v>0</v>
      </c>
      <c r="AK231" s="8">
        <f ca="1">IF(Table1[[#This Row],[Profession]]="Teaching", 1, 0)</f>
        <v>0</v>
      </c>
      <c r="AL231" s="9">
        <f ca="1">IF(Table1[[#This Row],[Profession]]="Health", 1, 0)</f>
        <v>0</v>
      </c>
      <c r="AM231" s="9">
        <f ca="1">IF(Table1[[#This Row],[Profession]]="Construction", 1, 0)</f>
        <v>0</v>
      </c>
      <c r="AN231" s="9">
        <f ca="1">IF(Table1[[#This Row],[Profession]]="IT", 1, 0)</f>
        <v>0</v>
      </c>
      <c r="AO231" s="9">
        <f ca="1">IF(Table1[[#This Row],[Profession]]="Agriculture", 1, 0)</f>
        <v>0</v>
      </c>
      <c r="AP231" s="10">
        <f ca="1">IF(Table1[[#This Row],[Profession]]="General Work", 1, 0)</f>
        <v>1</v>
      </c>
      <c r="AS231">
        <f ca="1">Table1[[#This Row],[Value of Cars]]/Table1[[#This Row],[Number of Cars ]]</f>
        <v>39731.545465138588</v>
      </c>
      <c r="AU231" s="8">
        <f ca="1">IF(Table1[[#This Row],[State]]="Karnataka", Table1[[#This Row],[Income]], 0)</f>
        <v>0</v>
      </c>
      <c r="AV231" s="9">
        <f ca="1">IF(Table1[[#This Row],[State]]="Gujarat", Table1[[#This Row],[Income]], 0)</f>
        <v>0</v>
      </c>
      <c r="AW231" s="9">
        <f ca="1">IF(Table1[[#This Row],[State]]="Andhra Pradesh", Table1[[#This Row],[Income]], 0)</f>
        <v>0</v>
      </c>
      <c r="AX231" s="9">
        <f ca="1">IF(Table1[[#This Row],[State]]="Telangana", Table1[[#This Row],[Income]], 0)</f>
        <v>0</v>
      </c>
      <c r="AY231" s="9">
        <f ca="1">IF(Table1[[#This Row],[State]]="Madhya Pradesh", Table1[[#This Row],[Income]], 0)</f>
        <v>0</v>
      </c>
      <c r="AZ231" s="9">
        <f ca="1">IF(Table1[[#This Row],[State]]="Maharashtra", Table1[[#This Row],[Income]], 0)</f>
        <v>0</v>
      </c>
      <c r="BA231" s="9">
        <f ca="1">IF(Table1[[#This Row],[State]]="Punjab", Table1[[#This Row],[Income]], 0)</f>
        <v>0</v>
      </c>
      <c r="BB231" s="9">
        <f ca="1">IF(Table1[[#This Row],[State]]="Kerala", Table1[[#This Row],[Income]], 0)</f>
        <v>48575</v>
      </c>
      <c r="BC231" s="9">
        <f ca="1">IF(Table1[[#This Row],[State]]="Tamil Nadu", Table1[[#This Row],[Income]], 0)</f>
        <v>0</v>
      </c>
      <c r="BD231" s="9">
        <f ca="1">IF(Table1[[#This Row],[State]]="Rajasthan", Table1[[#This Row],[Income]], 0)</f>
        <v>0</v>
      </c>
      <c r="BE231" s="9">
        <f ca="1">IF(Table1[[#This Row],[State]]="Uttar Pradesh", Table1[[#This Row],[Income]], 0)</f>
        <v>0</v>
      </c>
      <c r="BF231" s="9">
        <f ca="1">IF(Table1[[#This Row],[State]]="Bihar", Table1[[#This Row],[Income]], 0)</f>
        <v>0</v>
      </c>
      <c r="BG231" s="9">
        <f ca="1">IF(Table1[[#This Row],[State]]="West Bengal", Table1[[#This Row],[Income]], 0)</f>
        <v>0</v>
      </c>
      <c r="BH231" s="10">
        <f ca="1">IF(Table1[[#This Row],[State]]="Goa", Table1[[#This Row],[Income]], 0)</f>
        <v>0</v>
      </c>
      <c r="BJ231" s="8">
        <f ca="1">IF(Table1[[#This Row],[Profession]]="Health", Table1[[#This Row],[Income]], 0)</f>
        <v>0</v>
      </c>
      <c r="BK231" s="9">
        <f ca="1">IF(Table1[[#This Row],[Profession]]="Construction", Table1[[#This Row],[Income]], 0)</f>
        <v>0</v>
      </c>
      <c r="BL231" s="9">
        <f ca="1">IF(Table1[[#This Row],[Profession]]="Teaching", Table1[[#This Row],[Income]], 0)</f>
        <v>0</v>
      </c>
      <c r="BM231" s="9">
        <f ca="1">IF(Table1[[#This Row],[Profession]]="IT", Table1[[#This Row],[Income]], 0)</f>
        <v>0</v>
      </c>
      <c r="BN231" s="9">
        <f ca="1">IF(Table1[[#This Row],[Profession]]="General Work", Table1[[#This Row],[Income]], 0)</f>
        <v>48575</v>
      </c>
      <c r="BO231" s="10">
        <f ca="1">IF(Table1[[#This Row],[Profession]]="Agriculture", Table1[[#This Row],[Income]], 0)</f>
        <v>0</v>
      </c>
      <c r="BQ231" s="8">
        <f ca="1">IF(Table1[[#This Row],[Value of debts ]]&gt;Table1[[#This Row],[Income]], 1, 0)</f>
        <v>1</v>
      </c>
      <c r="BR231" s="10"/>
      <c r="BT231">
        <f ca="1">IF(Table1[[#This Row],[Net Worth of person]]&gt;$BU$4, Table1[[#This Row],[Age]], 0)</f>
        <v>41</v>
      </c>
    </row>
    <row r="232" spans="1:72" x14ac:dyDescent="0.3">
      <c r="A232">
        <f t="shared" ca="1" si="69"/>
        <v>2</v>
      </c>
      <c r="B232" t="str">
        <f t="shared" ca="1" si="70"/>
        <v>Female</v>
      </c>
      <c r="C232">
        <f t="shared" ca="1" si="71"/>
        <v>36</v>
      </c>
      <c r="D232">
        <f t="shared" ca="1" si="72"/>
        <v>3</v>
      </c>
      <c r="E232" t="str">
        <f t="shared" ca="1" si="73"/>
        <v>Teaching</v>
      </c>
      <c r="F232">
        <f t="shared" ca="1" si="74"/>
        <v>5</v>
      </c>
      <c r="G232" t="str">
        <f t="shared" ca="1" si="75"/>
        <v>Other</v>
      </c>
      <c r="H232">
        <f t="shared" ca="1" si="76"/>
        <v>2</v>
      </c>
      <c r="I232">
        <f t="shared" ca="1" si="77"/>
        <v>3</v>
      </c>
      <c r="J232">
        <f t="shared" ca="1" si="78"/>
        <v>35812</v>
      </c>
      <c r="K232">
        <f t="shared" ca="1" si="79"/>
        <v>13</v>
      </c>
      <c r="L232" t="str">
        <f t="shared" ca="1" si="80"/>
        <v>West Bengal</v>
      </c>
      <c r="M232">
        <f t="shared" ca="1" si="81"/>
        <v>143248</v>
      </c>
      <c r="N232">
        <f t="shared" ca="1" si="82"/>
        <v>128135.22984486273</v>
      </c>
      <c r="O232">
        <f t="shared" ca="1" si="83"/>
        <v>35323.528804914211</v>
      </c>
      <c r="P232">
        <f t="shared" ca="1" si="84"/>
        <v>29820</v>
      </c>
      <c r="Q232">
        <f t="shared" ca="1" si="85"/>
        <v>43647.844260689184</v>
      </c>
      <c r="R232">
        <f t="shared" ca="1" si="86"/>
        <v>2140.7565818253343</v>
      </c>
      <c r="S232">
        <f t="shared" ca="1" si="87"/>
        <v>180712.28538673953</v>
      </c>
      <c r="T232">
        <f t="shared" ca="1" si="88"/>
        <v>201603.0741055519</v>
      </c>
      <c r="U232">
        <f t="shared" ca="1" si="89"/>
        <v>-20890.788718812371</v>
      </c>
      <c r="W232">
        <f t="shared" ca="1" si="90"/>
        <v>1</v>
      </c>
      <c r="AA232" s="1">
        <f ca="1">Table1[[#This Row],[Mortgage left]]/Table1[[#This Row],[Value of House]]</f>
        <v>0.89449925894157489</v>
      </c>
      <c r="AB232">
        <f t="shared" ca="1" si="91"/>
        <v>0</v>
      </c>
      <c r="AE232">
        <f ca="1">IF(Table1[[#This Row],[Gender]]="male", 1, 0)</f>
        <v>0</v>
      </c>
      <c r="AF232">
        <f ca="1">IF(Table1[[#This Row],[Gender]]="female", 1, 0)</f>
        <v>1</v>
      </c>
      <c r="AK232" s="8">
        <f ca="1">IF(Table1[[#This Row],[Profession]]="Teaching", 1, 0)</f>
        <v>1</v>
      </c>
      <c r="AL232" s="9">
        <f ca="1">IF(Table1[[#This Row],[Profession]]="Health", 1, 0)</f>
        <v>0</v>
      </c>
      <c r="AM232" s="9">
        <f ca="1">IF(Table1[[#This Row],[Profession]]="Construction", 1, 0)</f>
        <v>0</v>
      </c>
      <c r="AN232" s="9">
        <f ca="1">IF(Table1[[#This Row],[Profession]]="IT", 1, 0)</f>
        <v>0</v>
      </c>
      <c r="AO232" s="9">
        <f ca="1">IF(Table1[[#This Row],[Profession]]="Agriculture", 1, 0)</f>
        <v>0</v>
      </c>
      <c r="AP232" s="10">
        <f ca="1">IF(Table1[[#This Row],[Profession]]="General Work", 1, 0)</f>
        <v>0</v>
      </c>
      <c r="AS232">
        <f ca="1">Table1[[#This Row],[Value of Cars]]/Table1[[#This Row],[Number of Cars ]]</f>
        <v>11774.50960163807</v>
      </c>
      <c r="AU232" s="8">
        <f ca="1">IF(Table1[[#This Row],[State]]="Karnataka", Table1[[#This Row],[Income]], 0)</f>
        <v>0</v>
      </c>
      <c r="AV232" s="9">
        <f ca="1">IF(Table1[[#This Row],[State]]="Gujarat", Table1[[#This Row],[Income]], 0)</f>
        <v>0</v>
      </c>
      <c r="AW232" s="9">
        <f ca="1">IF(Table1[[#This Row],[State]]="Andhra Pradesh", Table1[[#This Row],[Income]], 0)</f>
        <v>0</v>
      </c>
      <c r="AX232" s="9">
        <f ca="1">IF(Table1[[#This Row],[State]]="Telangana", Table1[[#This Row],[Income]], 0)</f>
        <v>0</v>
      </c>
      <c r="AY232" s="9">
        <f ca="1">IF(Table1[[#This Row],[State]]="Madhya Pradesh", Table1[[#This Row],[Income]], 0)</f>
        <v>0</v>
      </c>
      <c r="AZ232" s="9">
        <f ca="1">IF(Table1[[#This Row],[State]]="Maharashtra", Table1[[#This Row],[Income]], 0)</f>
        <v>0</v>
      </c>
      <c r="BA232" s="9">
        <f ca="1">IF(Table1[[#This Row],[State]]="Punjab", Table1[[#This Row],[Income]], 0)</f>
        <v>0</v>
      </c>
      <c r="BB232" s="9">
        <f ca="1">IF(Table1[[#This Row],[State]]="Kerala", Table1[[#This Row],[Income]], 0)</f>
        <v>0</v>
      </c>
      <c r="BC232" s="9">
        <f ca="1">IF(Table1[[#This Row],[State]]="Tamil Nadu", Table1[[#This Row],[Income]], 0)</f>
        <v>0</v>
      </c>
      <c r="BD232" s="9">
        <f ca="1">IF(Table1[[#This Row],[State]]="Rajasthan", Table1[[#This Row],[Income]], 0)</f>
        <v>0</v>
      </c>
      <c r="BE232" s="9">
        <f ca="1">IF(Table1[[#This Row],[State]]="Uttar Pradesh", Table1[[#This Row],[Income]], 0)</f>
        <v>0</v>
      </c>
      <c r="BF232" s="9">
        <f ca="1">IF(Table1[[#This Row],[State]]="Bihar", Table1[[#This Row],[Income]], 0)</f>
        <v>0</v>
      </c>
      <c r="BG232" s="9">
        <f ca="1">IF(Table1[[#This Row],[State]]="West Bengal", Table1[[#This Row],[Income]], 0)</f>
        <v>35812</v>
      </c>
      <c r="BH232" s="10">
        <f ca="1">IF(Table1[[#This Row],[State]]="Goa", Table1[[#This Row],[Income]], 0)</f>
        <v>0</v>
      </c>
      <c r="BJ232" s="8">
        <f ca="1">IF(Table1[[#This Row],[Profession]]="Health", Table1[[#This Row],[Income]], 0)</f>
        <v>0</v>
      </c>
      <c r="BK232" s="9">
        <f ca="1">IF(Table1[[#This Row],[Profession]]="Construction", Table1[[#This Row],[Income]], 0)</f>
        <v>0</v>
      </c>
      <c r="BL232" s="9">
        <f ca="1">IF(Table1[[#This Row],[Profession]]="Teaching", Table1[[#This Row],[Income]], 0)</f>
        <v>35812</v>
      </c>
      <c r="BM232" s="9">
        <f ca="1">IF(Table1[[#This Row],[Profession]]="IT", Table1[[#This Row],[Income]], 0)</f>
        <v>0</v>
      </c>
      <c r="BN232" s="9">
        <f ca="1">IF(Table1[[#This Row],[Profession]]="General Work", Table1[[#This Row],[Income]], 0)</f>
        <v>0</v>
      </c>
      <c r="BO232" s="10">
        <f ca="1">IF(Table1[[#This Row],[Profession]]="Agriculture", Table1[[#This Row],[Income]], 0)</f>
        <v>0</v>
      </c>
      <c r="BQ232" s="8">
        <f ca="1">IF(Table1[[#This Row],[Value of debts ]]&gt;Table1[[#This Row],[Income]], 1, 0)</f>
        <v>1</v>
      </c>
      <c r="BR232" s="10"/>
      <c r="BT232">
        <f ca="1">IF(Table1[[#This Row],[Net Worth of person]]&gt;$BU$4, Table1[[#This Row],[Age]], 0)</f>
        <v>0</v>
      </c>
    </row>
    <row r="233" spans="1:72" x14ac:dyDescent="0.3">
      <c r="A233">
        <f t="shared" ca="1" si="69"/>
        <v>1</v>
      </c>
      <c r="B233" t="str">
        <f t="shared" ca="1" si="70"/>
        <v>Male</v>
      </c>
      <c r="C233">
        <f t="shared" ca="1" si="71"/>
        <v>42</v>
      </c>
      <c r="D233">
        <f t="shared" ca="1" si="72"/>
        <v>4</v>
      </c>
      <c r="E233" t="str">
        <f t="shared" ca="1" si="73"/>
        <v>IT</v>
      </c>
      <c r="F233">
        <f t="shared" ca="1" si="74"/>
        <v>2</v>
      </c>
      <c r="G233" t="str">
        <f t="shared" ca="1" si="75"/>
        <v>College</v>
      </c>
      <c r="H233">
        <f t="shared" ca="1" si="76"/>
        <v>3</v>
      </c>
      <c r="I233">
        <f t="shared" ca="1" si="77"/>
        <v>2</v>
      </c>
      <c r="J233">
        <f t="shared" ca="1" si="78"/>
        <v>51555</v>
      </c>
      <c r="K233">
        <f t="shared" ca="1" si="79"/>
        <v>14</v>
      </c>
      <c r="L233" t="str">
        <f t="shared" ca="1" si="80"/>
        <v>Goa</v>
      </c>
      <c r="M233">
        <f t="shared" ca="1" si="81"/>
        <v>309330</v>
      </c>
      <c r="N233">
        <f t="shared" ca="1" si="82"/>
        <v>251510.5288717043</v>
      </c>
      <c r="O233">
        <f t="shared" ca="1" si="83"/>
        <v>85830.424997564696</v>
      </c>
      <c r="P233">
        <f t="shared" ca="1" si="84"/>
        <v>4647</v>
      </c>
      <c r="Q233">
        <f t="shared" ca="1" si="85"/>
        <v>94431.003253166637</v>
      </c>
      <c r="R233">
        <f t="shared" ca="1" si="86"/>
        <v>54589.446141632019</v>
      </c>
      <c r="S233">
        <f t="shared" ca="1" si="87"/>
        <v>449749.87113919674</v>
      </c>
      <c r="T233">
        <f t="shared" ca="1" si="88"/>
        <v>350588.53212487092</v>
      </c>
      <c r="U233">
        <f t="shared" ca="1" si="89"/>
        <v>99161.339014325815</v>
      </c>
      <c r="W233">
        <f t="shared" ca="1" si="90"/>
        <v>1</v>
      </c>
      <c r="AA233" s="1">
        <f ca="1">Table1[[#This Row],[Mortgage left]]/Table1[[#This Row],[Value of House]]</f>
        <v>0.8130815920593033</v>
      </c>
      <c r="AB233">
        <f t="shared" ca="1" si="91"/>
        <v>0</v>
      </c>
      <c r="AE233">
        <f ca="1">IF(Table1[[#This Row],[Gender]]="male", 1, 0)</f>
        <v>1</v>
      </c>
      <c r="AF233">
        <f ca="1">IF(Table1[[#This Row],[Gender]]="female", 1, 0)</f>
        <v>0</v>
      </c>
      <c r="AK233" s="8">
        <f ca="1">IF(Table1[[#This Row],[Profession]]="Teaching", 1, 0)</f>
        <v>0</v>
      </c>
      <c r="AL233" s="9">
        <f ca="1">IF(Table1[[#This Row],[Profession]]="Health", 1, 0)</f>
        <v>0</v>
      </c>
      <c r="AM233" s="9">
        <f ca="1">IF(Table1[[#This Row],[Profession]]="Construction", 1, 0)</f>
        <v>0</v>
      </c>
      <c r="AN233" s="9">
        <f ca="1">IF(Table1[[#This Row],[Profession]]="IT", 1, 0)</f>
        <v>1</v>
      </c>
      <c r="AO233" s="9">
        <f ca="1">IF(Table1[[#This Row],[Profession]]="Agriculture", 1, 0)</f>
        <v>0</v>
      </c>
      <c r="AP233" s="10">
        <f ca="1">IF(Table1[[#This Row],[Profession]]="General Work", 1, 0)</f>
        <v>0</v>
      </c>
      <c r="AS233">
        <f ca="1">Table1[[#This Row],[Value of Cars]]/Table1[[#This Row],[Number of Cars ]]</f>
        <v>42915.212498782348</v>
      </c>
      <c r="AU233" s="8">
        <f ca="1">IF(Table1[[#This Row],[State]]="Karnataka", Table1[[#This Row],[Income]], 0)</f>
        <v>0</v>
      </c>
      <c r="AV233" s="9">
        <f ca="1">IF(Table1[[#This Row],[State]]="Gujarat", Table1[[#This Row],[Income]], 0)</f>
        <v>0</v>
      </c>
      <c r="AW233" s="9">
        <f ca="1">IF(Table1[[#This Row],[State]]="Andhra Pradesh", Table1[[#This Row],[Income]], 0)</f>
        <v>0</v>
      </c>
      <c r="AX233" s="9">
        <f ca="1">IF(Table1[[#This Row],[State]]="Telangana", Table1[[#This Row],[Income]], 0)</f>
        <v>0</v>
      </c>
      <c r="AY233" s="9">
        <f ca="1">IF(Table1[[#This Row],[State]]="Madhya Pradesh", Table1[[#This Row],[Income]], 0)</f>
        <v>0</v>
      </c>
      <c r="AZ233" s="9">
        <f ca="1">IF(Table1[[#This Row],[State]]="Maharashtra", Table1[[#This Row],[Income]], 0)</f>
        <v>0</v>
      </c>
      <c r="BA233" s="9">
        <f ca="1">IF(Table1[[#This Row],[State]]="Punjab", Table1[[#This Row],[Income]], 0)</f>
        <v>0</v>
      </c>
      <c r="BB233" s="9">
        <f ca="1">IF(Table1[[#This Row],[State]]="Kerala", Table1[[#This Row],[Income]], 0)</f>
        <v>0</v>
      </c>
      <c r="BC233" s="9">
        <f ca="1">IF(Table1[[#This Row],[State]]="Tamil Nadu", Table1[[#This Row],[Income]], 0)</f>
        <v>0</v>
      </c>
      <c r="BD233" s="9">
        <f ca="1">IF(Table1[[#This Row],[State]]="Rajasthan", Table1[[#This Row],[Income]], 0)</f>
        <v>0</v>
      </c>
      <c r="BE233" s="9">
        <f ca="1">IF(Table1[[#This Row],[State]]="Uttar Pradesh", Table1[[#This Row],[Income]], 0)</f>
        <v>0</v>
      </c>
      <c r="BF233" s="9">
        <f ca="1">IF(Table1[[#This Row],[State]]="Bihar", Table1[[#This Row],[Income]], 0)</f>
        <v>0</v>
      </c>
      <c r="BG233" s="9">
        <f ca="1">IF(Table1[[#This Row],[State]]="West Bengal", Table1[[#This Row],[Income]], 0)</f>
        <v>0</v>
      </c>
      <c r="BH233" s="10">
        <f ca="1">IF(Table1[[#This Row],[State]]="Goa", Table1[[#This Row],[Income]], 0)</f>
        <v>51555</v>
      </c>
      <c r="BJ233" s="8">
        <f ca="1">IF(Table1[[#This Row],[Profession]]="Health", Table1[[#This Row],[Income]], 0)</f>
        <v>0</v>
      </c>
      <c r="BK233" s="9">
        <f ca="1">IF(Table1[[#This Row],[Profession]]="Construction", Table1[[#This Row],[Income]], 0)</f>
        <v>0</v>
      </c>
      <c r="BL233" s="9">
        <f ca="1">IF(Table1[[#This Row],[Profession]]="Teaching", Table1[[#This Row],[Income]], 0)</f>
        <v>0</v>
      </c>
      <c r="BM233" s="9">
        <f ca="1">IF(Table1[[#This Row],[Profession]]="IT", Table1[[#This Row],[Income]], 0)</f>
        <v>51555</v>
      </c>
      <c r="BN233" s="9">
        <f ca="1">IF(Table1[[#This Row],[Profession]]="General Work", Table1[[#This Row],[Income]], 0)</f>
        <v>0</v>
      </c>
      <c r="BO233" s="10">
        <f ca="1">IF(Table1[[#This Row],[Profession]]="Agriculture", Table1[[#This Row],[Income]], 0)</f>
        <v>0</v>
      </c>
      <c r="BQ233" s="8">
        <f ca="1">IF(Table1[[#This Row],[Value of debts ]]&gt;Table1[[#This Row],[Income]], 1, 0)</f>
        <v>1</v>
      </c>
      <c r="BR233" s="10"/>
      <c r="BT233">
        <f ca="1">IF(Table1[[#This Row],[Net Worth of person]]&gt;$BU$4, Table1[[#This Row],[Age]], 0)</f>
        <v>42</v>
      </c>
    </row>
    <row r="234" spans="1:72" x14ac:dyDescent="0.3">
      <c r="A234">
        <f t="shared" ca="1" si="69"/>
        <v>2</v>
      </c>
      <c r="B234" t="str">
        <f t="shared" ca="1" si="70"/>
        <v>Female</v>
      </c>
      <c r="C234">
        <f t="shared" ca="1" si="71"/>
        <v>29</v>
      </c>
      <c r="D234">
        <f t="shared" ca="1" si="72"/>
        <v>3</v>
      </c>
      <c r="E234" t="str">
        <f t="shared" ca="1" si="73"/>
        <v>Teaching</v>
      </c>
      <c r="F234">
        <f t="shared" ca="1" si="74"/>
        <v>5</v>
      </c>
      <c r="G234" t="str">
        <f t="shared" ca="1" si="75"/>
        <v>Other</v>
      </c>
      <c r="H234">
        <f t="shared" ca="1" si="76"/>
        <v>2</v>
      </c>
      <c r="I234">
        <f t="shared" ca="1" si="77"/>
        <v>3</v>
      </c>
      <c r="J234">
        <f t="shared" ca="1" si="78"/>
        <v>41108</v>
      </c>
      <c r="K234">
        <f t="shared" ca="1" si="79"/>
        <v>13</v>
      </c>
      <c r="L234" t="str">
        <f t="shared" ca="1" si="80"/>
        <v>West Bengal</v>
      </c>
      <c r="M234">
        <f t="shared" ca="1" si="81"/>
        <v>123324</v>
      </c>
      <c r="N234">
        <f t="shared" ca="1" si="82"/>
        <v>50642.09299529851</v>
      </c>
      <c r="O234">
        <f t="shared" ca="1" si="83"/>
        <v>41072.010596471104</v>
      </c>
      <c r="P234">
        <f t="shared" ca="1" si="84"/>
        <v>36794</v>
      </c>
      <c r="Q234">
        <f t="shared" ca="1" si="85"/>
        <v>59414.252122914222</v>
      </c>
      <c r="R234">
        <f t="shared" ca="1" si="86"/>
        <v>40074.0651147975</v>
      </c>
      <c r="S234">
        <f t="shared" ca="1" si="87"/>
        <v>204470.07571126861</v>
      </c>
      <c r="T234">
        <f t="shared" ca="1" si="88"/>
        <v>146850.34511821272</v>
      </c>
      <c r="U234">
        <f t="shared" ca="1" si="89"/>
        <v>57619.730593055894</v>
      </c>
      <c r="W234">
        <f t="shared" ca="1" si="90"/>
        <v>1</v>
      </c>
      <c r="AA234" s="1">
        <f ca="1">Table1[[#This Row],[Mortgage left]]/Table1[[#This Row],[Value of House]]</f>
        <v>0.41064264048602472</v>
      </c>
      <c r="AB234">
        <f t="shared" ca="1" si="91"/>
        <v>0</v>
      </c>
      <c r="AE234">
        <f ca="1">IF(Table1[[#This Row],[Gender]]="male", 1, 0)</f>
        <v>0</v>
      </c>
      <c r="AF234">
        <f ca="1">IF(Table1[[#This Row],[Gender]]="female", 1, 0)</f>
        <v>1</v>
      </c>
      <c r="AK234" s="8">
        <f ca="1">IF(Table1[[#This Row],[Profession]]="Teaching", 1, 0)</f>
        <v>1</v>
      </c>
      <c r="AL234" s="9">
        <f ca="1">IF(Table1[[#This Row],[Profession]]="Health", 1, 0)</f>
        <v>0</v>
      </c>
      <c r="AM234" s="9">
        <f ca="1">IF(Table1[[#This Row],[Profession]]="Construction", 1, 0)</f>
        <v>0</v>
      </c>
      <c r="AN234" s="9">
        <f ca="1">IF(Table1[[#This Row],[Profession]]="IT", 1, 0)</f>
        <v>0</v>
      </c>
      <c r="AO234" s="9">
        <f ca="1">IF(Table1[[#This Row],[Profession]]="Agriculture", 1, 0)</f>
        <v>0</v>
      </c>
      <c r="AP234" s="10">
        <f ca="1">IF(Table1[[#This Row],[Profession]]="General Work", 1, 0)</f>
        <v>0</v>
      </c>
      <c r="AS234">
        <f ca="1">Table1[[#This Row],[Value of Cars]]/Table1[[#This Row],[Number of Cars ]]</f>
        <v>13690.670198823702</v>
      </c>
      <c r="AU234" s="8">
        <f ca="1">IF(Table1[[#This Row],[State]]="Karnataka", Table1[[#This Row],[Income]], 0)</f>
        <v>0</v>
      </c>
      <c r="AV234" s="9">
        <f ca="1">IF(Table1[[#This Row],[State]]="Gujarat", Table1[[#This Row],[Income]], 0)</f>
        <v>0</v>
      </c>
      <c r="AW234" s="9">
        <f ca="1">IF(Table1[[#This Row],[State]]="Andhra Pradesh", Table1[[#This Row],[Income]], 0)</f>
        <v>0</v>
      </c>
      <c r="AX234" s="9">
        <f ca="1">IF(Table1[[#This Row],[State]]="Telangana", Table1[[#This Row],[Income]], 0)</f>
        <v>0</v>
      </c>
      <c r="AY234" s="9">
        <f ca="1">IF(Table1[[#This Row],[State]]="Madhya Pradesh", Table1[[#This Row],[Income]], 0)</f>
        <v>0</v>
      </c>
      <c r="AZ234" s="9">
        <f ca="1">IF(Table1[[#This Row],[State]]="Maharashtra", Table1[[#This Row],[Income]], 0)</f>
        <v>0</v>
      </c>
      <c r="BA234" s="9">
        <f ca="1">IF(Table1[[#This Row],[State]]="Punjab", Table1[[#This Row],[Income]], 0)</f>
        <v>0</v>
      </c>
      <c r="BB234" s="9">
        <f ca="1">IF(Table1[[#This Row],[State]]="Kerala", Table1[[#This Row],[Income]], 0)</f>
        <v>0</v>
      </c>
      <c r="BC234" s="9">
        <f ca="1">IF(Table1[[#This Row],[State]]="Tamil Nadu", Table1[[#This Row],[Income]], 0)</f>
        <v>0</v>
      </c>
      <c r="BD234" s="9">
        <f ca="1">IF(Table1[[#This Row],[State]]="Rajasthan", Table1[[#This Row],[Income]], 0)</f>
        <v>0</v>
      </c>
      <c r="BE234" s="9">
        <f ca="1">IF(Table1[[#This Row],[State]]="Uttar Pradesh", Table1[[#This Row],[Income]], 0)</f>
        <v>0</v>
      </c>
      <c r="BF234" s="9">
        <f ca="1">IF(Table1[[#This Row],[State]]="Bihar", Table1[[#This Row],[Income]], 0)</f>
        <v>0</v>
      </c>
      <c r="BG234" s="9">
        <f ca="1">IF(Table1[[#This Row],[State]]="West Bengal", Table1[[#This Row],[Income]], 0)</f>
        <v>41108</v>
      </c>
      <c r="BH234" s="10">
        <f ca="1">IF(Table1[[#This Row],[State]]="Goa", Table1[[#This Row],[Income]], 0)</f>
        <v>0</v>
      </c>
      <c r="BJ234" s="8">
        <f ca="1">IF(Table1[[#This Row],[Profession]]="Health", Table1[[#This Row],[Income]], 0)</f>
        <v>0</v>
      </c>
      <c r="BK234" s="9">
        <f ca="1">IF(Table1[[#This Row],[Profession]]="Construction", Table1[[#This Row],[Income]], 0)</f>
        <v>0</v>
      </c>
      <c r="BL234" s="9">
        <f ca="1">IF(Table1[[#This Row],[Profession]]="Teaching", Table1[[#This Row],[Income]], 0)</f>
        <v>41108</v>
      </c>
      <c r="BM234" s="9">
        <f ca="1">IF(Table1[[#This Row],[Profession]]="IT", Table1[[#This Row],[Income]], 0)</f>
        <v>0</v>
      </c>
      <c r="BN234" s="9">
        <f ca="1">IF(Table1[[#This Row],[Profession]]="General Work", Table1[[#This Row],[Income]], 0)</f>
        <v>0</v>
      </c>
      <c r="BO234" s="10">
        <f ca="1">IF(Table1[[#This Row],[Profession]]="Agriculture", Table1[[#This Row],[Income]], 0)</f>
        <v>0</v>
      </c>
      <c r="BQ234" s="8">
        <f ca="1">IF(Table1[[#This Row],[Value of debts ]]&gt;Table1[[#This Row],[Income]], 1, 0)</f>
        <v>1</v>
      </c>
      <c r="BR234" s="10"/>
      <c r="BT234">
        <f ca="1">IF(Table1[[#This Row],[Net Worth of person]]&gt;$BU$4, Table1[[#This Row],[Age]], 0)</f>
        <v>0</v>
      </c>
    </row>
    <row r="235" spans="1:72" x14ac:dyDescent="0.3">
      <c r="A235">
        <f t="shared" ca="1" si="69"/>
        <v>1</v>
      </c>
      <c r="B235" t="str">
        <f t="shared" ca="1" si="70"/>
        <v>Male</v>
      </c>
      <c r="C235">
        <f t="shared" ca="1" si="71"/>
        <v>30</v>
      </c>
      <c r="D235">
        <f t="shared" ca="1" si="72"/>
        <v>5</v>
      </c>
      <c r="E235" t="str">
        <f t="shared" ca="1" si="73"/>
        <v>General Work</v>
      </c>
      <c r="F235">
        <f t="shared" ca="1" si="74"/>
        <v>3</v>
      </c>
      <c r="G235" t="str">
        <f t="shared" ca="1" si="75"/>
        <v>University</v>
      </c>
      <c r="H235">
        <f t="shared" ca="1" si="76"/>
        <v>0</v>
      </c>
      <c r="I235">
        <f t="shared" ca="1" si="77"/>
        <v>1</v>
      </c>
      <c r="J235">
        <f t="shared" ca="1" si="78"/>
        <v>50347</v>
      </c>
      <c r="K235">
        <f t="shared" ca="1" si="79"/>
        <v>1</v>
      </c>
      <c r="L235" t="str">
        <f t="shared" ca="1" si="80"/>
        <v>Karnataka</v>
      </c>
      <c r="M235">
        <f t="shared" ca="1" si="81"/>
        <v>251735</v>
      </c>
      <c r="N235">
        <f t="shared" ca="1" si="82"/>
        <v>233383.04782587706</v>
      </c>
      <c r="O235">
        <f t="shared" ca="1" si="83"/>
        <v>37720.183484507215</v>
      </c>
      <c r="P235">
        <f t="shared" ca="1" si="84"/>
        <v>265</v>
      </c>
      <c r="Q235">
        <f t="shared" ca="1" si="85"/>
        <v>11095.115294001131</v>
      </c>
      <c r="R235">
        <f t="shared" ca="1" si="86"/>
        <v>37462.899454727434</v>
      </c>
      <c r="S235">
        <f t="shared" ca="1" si="87"/>
        <v>326918.08293923462</v>
      </c>
      <c r="T235">
        <f t="shared" ca="1" si="88"/>
        <v>244743.16311987818</v>
      </c>
      <c r="U235">
        <f t="shared" ca="1" si="89"/>
        <v>82174.919819356437</v>
      </c>
      <c r="W235">
        <f t="shared" ca="1" si="90"/>
        <v>1</v>
      </c>
      <c r="AA235" s="1">
        <f ca="1">Table1[[#This Row],[Mortgage left]]/Table1[[#This Row],[Value of House]]</f>
        <v>0.92709813027936938</v>
      </c>
      <c r="AB235">
        <f t="shared" ca="1" si="91"/>
        <v>0</v>
      </c>
      <c r="AE235">
        <f ca="1">IF(Table1[[#This Row],[Gender]]="male", 1, 0)</f>
        <v>1</v>
      </c>
      <c r="AF235">
        <f ca="1">IF(Table1[[#This Row],[Gender]]="female", 1, 0)</f>
        <v>0</v>
      </c>
      <c r="AK235" s="8">
        <f ca="1">IF(Table1[[#This Row],[Profession]]="Teaching", 1, 0)</f>
        <v>0</v>
      </c>
      <c r="AL235" s="9">
        <f ca="1">IF(Table1[[#This Row],[Profession]]="Health", 1, 0)</f>
        <v>0</v>
      </c>
      <c r="AM235" s="9">
        <f ca="1">IF(Table1[[#This Row],[Profession]]="Construction", 1, 0)</f>
        <v>0</v>
      </c>
      <c r="AN235" s="9">
        <f ca="1">IF(Table1[[#This Row],[Profession]]="IT", 1, 0)</f>
        <v>0</v>
      </c>
      <c r="AO235" s="9">
        <f ca="1">IF(Table1[[#This Row],[Profession]]="Agriculture", 1, 0)</f>
        <v>0</v>
      </c>
      <c r="AP235" s="10">
        <f ca="1">IF(Table1[[#This Row],[Profession]]="General Work", 1, 0)</f>
        <v>1</v>
      </c>
      <c r="AS235">
        <f ca="1">Table1[[#This Row],[Value of Cars]]/Table1[[#This Row],[Number of Cars ]]</f>
        <v>37720.183484507215</v>
      </c>
      <c r="AU235" s="8">
        <f ca="1">IF(Table1[[#This Row],[State]]="Karnataka", Table1[[#This Row],[Income]], 0)</f>
        <v>50347</v>
      </c>
      <c r="AV235" s="9">
        <f ca="1">IF(Table1[[#This Row],[State]]="Gujarat", Table1[[#This Row],[Income]], 0)</f>
        <v>0</v>
      </c>
      <c r="AW235" s="9">
        <f ca="1">IF(Table1[[#This Row],[State]]="Andhra Pradesh", Table1[[#This Row],[Income]], 0)</f>
        <v>0</v>
      </c>
      <c r="AX235" s="9">
        <f ca="1">IF(Table1[[#This Row],[State]]="Telangana", Table1[[#This Row],[Income]], 0)</f>
        <v>0</v>
      </c>
      <c r="AY235" s="9">
        <f ca="1">IF(Table1[[#This Row],[State]]="Madhya Pradesh", Table1[[#This Row],[Income]], 0)</f>
        <v>0</v>
      </c>
      <c r="AZ235" s="9">
        <f ca="1">IF(Table1[[#This Row],[State]]="Maharashtra", Table1[[#This Row],[Income]], 0)</f>
        <v>0</v>
      </c>
      <c r="BA235" s="9">
        <f ca="1">IF(Table1[[#This Row],[State]]="Punjab", Table1[[#This Row],[Income]], 0)</f>
        <v>0</v>
      </c>
      <c r="BB235" s="9">
        <f ca="1">IF(Table1[[#This Row],[State]]="Kerala", Table1[[#This Row],[Income]], 0)</f>
        <v>0</v>
      </c>
      <c r="BC235" s="9">
        <f ca="1">IF(Table1[[#This Row],[State]]="Tamil Nadu", Table1[[#This Row],[Income]], 0)</f>
        <v>0</v>
      </c>
      <c r="BD235" s="9">
        <f ca="1">IF(Table1[[#This Row],[State]]="Rajasthan", Table1[[#This Row],[Income]], 0)</f>
        <v>0</v>
      </c>
      <c r="BE235" s="9">
        <f ca="1">IF(Table1[[#This Row],[State]]="Uttar Pradesh", Table1[[#This Row],[Income]], 0)</f>
        <v>0</v>
      </c>
      <c r="BF235" s="9">
        <f ca="1">IF(Table1[[#This Row],[State]]="Bihar", Table1[[#This Row],[Income]], 0)</f>
        <v>0</v>
      </c>
      <c r="BG235" s="9">
        <f ca="1">IF(Table1[[#This Row],[State]]="West Bengal", Table1[[#This Row],[Income]], 0)</f>
        <v>0</v>
      </c>
      <c r="BH235" s="10">
        <f ca="1">IF(Table1[[#This Row],[State]]="Goa", Table1[[#This Row],[Income]], 0)</f>
        <v>0</v>
      </c>
      <c r="BJ235" s="8">
        <f ca="1">IF(Table1[[#This Row],[Profession]]="Health", Table1[[#This Row],[Income]], 0)</f>
        <v>0</v>
      </c>
      <c r="BK235" s="9">
        <f ca="1">IF(Table1[[#This Row],[Profession]]="Construction", Table1[[#This Row],[Income]], 0)</f>
        <v>0</v>
      </c>
      <c r="BL235" s="9">
        <f ca="1">IF(Table1[[#This Row],[Profession]]="Teaching", Table1[[#This Row],[Income]], 0)</f>
        <v>0</v>
      </c>
      <c r="BM235" s="9">
        <f ca="1">IF(Table1[[#This Row],[Profession]]="IT", Table1[[#This Row],[Income]], 0)</f>
        <v>0</v>
      </c>
      <c r="BN235" s="9">
        <f ca="1">IF(Table1[[#This Row],[Profession]]="General Work", Table1[[#This Row],[Income]], 0)</f>
        <v>50347</v>
      </c>
      <c r="BO235" s="10">
        <f ca="1">IF(Table1[[#This Row],[Profession]]="Agriculture", Table1[[#This Row],[Income]], 0)</f>
        <v>0</v>
      </c>
      <c r="BQ235" s="8">
        <f ca="1">IF(Table1[[#This Row],[Value of debts ]]&gt;Table1[[#This Row],[Income]], 1, 0)</f>
        <v>1</v>
      </c>
      <c r="BR235" s="10"/>
      <c r="BT235">
        <f ca="1">IF(Table1[[#This Row],[Net Worth of person]]&gt;$BU$4, Table1[[#This Row],[Age]], 0)</f>
        <v>0</v>
      </c>
    </row>
    <row r="236" spans="1:72" x14ac:dyDescent="0.3">
      <c r="A236">
        <f t="shared" ca="1" si="69"/>
        <v>2</v>
      </c>
      <c r="B236" t="str">
        <f t="shared" ca="1" si="70"/>
        <v>Female</v>
      </c>
      <c r="C236">
        <f t="shared" ca="1" si="71"/>
        <v>39</v>
      </c>
      <c r="D236">
        <f t="shared" ca="1" si="72"/>
        <v>4</v>
      </c>
      <c r="E236" t="str">
        <f t="shared" ca="1" si="73"/>
        <v>IT</v>
      </c>
      <c r="F236">
        <f t="shared" ca="1" si="74"/>
        <v>2</v>
      </c>
      <c r="G236" t="str">
        <f t="shared" ca="1" si="75"/>
        <v>College</v>
      </c>
      <c r="H236">
        <f t="shared" ca="1" si="76"/>
        <v>4</v>
      </c>
      <c r="I236">
        <f t="shared" ca="1" si="77"/>
        <v>3</v>
      </c>
      <c r="J236">
        <f t="shared" ca="1" si="78"/>
        <v>36720</v>
      </c>
      <c r="K236">
        <f t="shared" ca="1" si="79"/>
        <v>3</v>
      </c>
      <c r="L236" t="str">
        <f t="shared" ca="1" si="80"/>
        <v>Andhra Pradesh</v>
      </c>
      <c r="M236">
        <f t="shared" ca="1" si="81"/>
        <v>110160</v>
      </c>
      <c r="N236">
        <f t="shared" ca="1" si="82"/>
        <v>11726.51835622225</v>
      </c>
      <c r="O236">
        <f t="shared" ca="1" si="83"/>
        <v>104798.36170302489</v>
      </c>
      <c r="P236">
        <f t="shared" ca="1" si="84"/>
        <v>195</v>
      </c>
      <c r="Q236">
        <f t="shared" ca="1" si="85"/>
        <v>72012.672491896446</v>
      </c>
      <c r="R236">
        <f t="shared" ca="1" si="86"/>
        <v>3427.8008624139056</v>
      </c>
      <c r="S236">
        <f t="shared" ca="1" si="87"/>
        <v>218386.1625654388</v>
      </c>
      <c r="T236">
        <f t="shared" ca="1" si="88"/>
        <v>83934.190848118698</v>
      </c>
      <c r="U236">
        <f t="shared" ca="1" si="89"/>
        <v>134451.97171732009</v>
      </c>
      <c r="W236">
        <f t="shared" ca="1" si="90"/>
        <v>1</v>
      </c>
      <c r="AA236" s="1">
        <f ca="1">Table1[[#This Row],[Mortgage left]]/Table1[[#This Row],[Value of House]]</f>
        <v>0.10644987614580836</v>
      </c>
      <c r="AB236">
        <f t="shared" ca="1" si="91"/>
        <v>1</v>
      </c>
      <c r="AE236">
        <f ca="1">IF(Table1[[#This Row],[Gender]]="male", 1, 0)</f>
        <v>0</v>
      </c>
      <c r="AF236">
        <f ca="1">IF(Table1[[#This Row],[Gender]]="female", 1, 0)</f>
        <v>1</v>
      </c>
      <c r="AK236" s="8">
        <f ca="1">IF(Table1[[#This Row],[Profession]]="Teaching", 1, 0)</f>
        <v>0</v>
      </c>
      <c r="AL236" s="9">
        <f ca="1">IF(Table1[[#This Row],[Profession]]="Health", 1, 0)</f>
        <v>0</v>
      </c>
      <c r="AM236" s="9">
        <f ca="1">IF(Table1[[#This Row],[Profession]]="Construction", 1, 0)</f>
        <v>0</v>
      </c>
      <c r="AN236" s="9">
        <f ca="1">IF(Table1[[#This Row],[Profession]]="IT", 1, 0)</f>
        <v>1</v>
      </c>
      <c r="AO236" s="9">
        <f ca="1">IF(Table1[[#This Row],[Profession]]="Agriculture", 1, 0)</f>
        <v>0</v>
      </c>
      <c r="AP236" s="10">
        <f ca="1">IF(Table1[[#This Row],[Profession]]="General Work", 1, 0)</f>
        <v>0</v>
      </c>
      <c r="AS236">
        <f ca="1">Table1[[#This Row],[Value of Cars]]/Table1[[#This Row],[Number of Cars ]]</f>
        <v>34932.787234341631</v>
      </c>
      <c r="AU236" s="8">
        <f ca="1">IF(Table1[[#This Row],[State]]="Karnataka", Table1[[#This Row],[Income]], 0)</f>
        <v>0</v>
      </c>
      <c r="AV236" s="9">
        <f ca="1">IF(Table1[[#This Row],[State]]="Gujarat", Table1[[#This Row],[Income]], 0)</f>
        <v>0</v>
      </c>
      <c r="AW236" s="9">
        <f ca="1">IF(Table1[[#This Row],[State]]="Andhra Pradesh", Table1[[#This Row],[Income]], 0)</f>
        <v>36720</v>
      </c>
      <c r="AX236" s="9">
        <f ca="1">IF(Table1[[#This Row],[State]]="Telangana", Table1[[#This Row],[Income]], 0)</f>
        <v>0</v>
      </c>
      <c r="AY236" s="9">
        <f ca="1">IF(Table1[[#This Row],[State]]="Madhya Pradesh", Table1[[#This Row],[Income]], 0)</f>
        <v>0</v>
      </c>
      <c r="AZ236" s="9">
        <f ca="1">IF(Table1[[#This Row],[State]]="Maharashtra", Table1[[#This Row],[Income]], 0)</f>
        <v>0</v>
      </c>
      <c r="BA236" s="9">
        <f ca="1">IF(Table1[[#This Row],[State]]="Punjab", Table1[[#This Row],[Income]], 0)</f>
        <v>0</v>
      </c>
      <c r="BB236" s="9">
        <f ca="1">IF(Table1[[#This Row],[State]]="Kerala", Table1[[#This Row],[Income]], 0)</f>
        <v>0</v>
      </c>
      <c r="BC236" s="9">
        <f ca="1">IF(Table1[[#This Row],[State]]="Tamil Nadu", Table1[[#This Row],[Income]], 0)</f>
        <v>0</v>
      </c>
      <c r="BD236" s="9">
        <f ca="1">IF(Table1[[#This Row],[State]]="Rajasthan", Table1[[#This Row],[Income]], 0)</f>
        <v>0</v>
      </c>
      <c r="BE236" s="9">
        <f ca="1">IF(Table1[[#This Row],[State]]="Uttar Pradesh", Table1[[#This Row],[Income]], 0)</f>
        <v>0</v>
      </c>
      <c r="BF236" s="9">
        <f ca="1">IF(Table1[[#This Row],[State]]="Bihar", Table1[[#This Row],[Income]], 0)</f>
        <v>0</v>
      </c>
      <c r="BG236" s="9">
        <f ca="1">IF(Table1[[#This Row],[State]]="West Bengal", Table1[[#This Row],[Income]], 0)</f>
        <v>0</v>
      </c>
      <c r="BH236" s="10">
        <f ca="1">IF(Table1[[#This Row],[State]]="Goa", Table1[[#This Row],[Income]], 0)</f>
        <v>0</v>
      </c>
      <c r="BJ236" s="8">
        <f ca="1">IF(Table1[[#This Row],[Profession]]="Health", Table1[[#This Row],[Income]], 0)</f>
        <v>0</v>
      </c>
      <c r="BK236" s="9">
        <f ca="1">IF(Table1[[#This Row],[Profession]]="Construction", Table1[[#This Row],[Income]], 0)</f>
        <v>0</v>
      </c>
      <c r="BL236" s="9">
        <f ca="1">IF(Table1[[#This Row],[Profession]]="Teaching", Table1[[#This Row],[Income]], 0)</f>
        <v>0</v>
      </c>
      <c r="BM236" s="9">
        <f ca="1">IF(Table1[[#This Row],[Profession]]="IT", Table1[[#This Row],[Income]], 0)</f>
        <v>36720</v>
      </c>
      <c r="BN236" s="9">
        <f ca="1">IF(Table1[[#This Row],[Profession]]="General Work", Table1[[#This Row],[Income]], 0)</f>
        <v>0</v>
      </c>
      <c r="BO236" s="10">
        <f ca="1">IF(Table1[[#This Row],[Profession]]="Agriculture", Table1[[#This Row],[Income]], 0)</f>
        <v>0</v>
      </c>
      <c r="BQ236" s="8">
        <f ca="1">IF(Table1[[#This Row],[Value of debts ]]&gt;Table1[[#This Row],[Income]], 1, 0)</f>
        <v>1</v>
      </c>
      <c r="BR236" s="10"/>
      <c r="BT236">
        <f ca="1">IF(Table1[[#This Row],[Net Worth of person]]&gt;$BU$4, Table1[[#This Row],[Age]], 0)</f>
        <v>39</v>
      </c>
    </row>
    <row r="237" spans="1:72" x14ac:dyDescent="0.3">
      <c r="A237">
        <f t="shared" ca="1" si="69"/>
        <v>2</v>
      </c>
      <c r="B237" t="str">
        <f t="shared" ca="1" si="70"/>
        <v>Female</v>
      </c>
      <c r="C237">
        <f t="shared" ca="1" si="71"/>
        <v>26</v>
      </c>
      <c r="D237">
        <f t="shared" ca="1" si="72"/>
        <v>6</v>
      </c>
      <c r="E237" t="str">
        <f t="shared" ca="1" si="73"/>
        <v>Agriculture</v>
      </c>
      <c r="F237">
        <f t="shared" ca="1" si="74"/>
        <v>4</v>
      </c>
      <c r="G237" t="str">
        <f t="shared" ca="1" si="75"/>
        <v>Technical</v>
      </c>
      <c r="H237">
        <f t="shared" ca="1" si="76"/>
        <v>4</v>
      </c>
      <c r="I237">
        <f t="shared" ca="1" si="77"/>
        <v>2</v>
      </c>
      <c r="J237">
        <f t="shared" ca="1" si="78"/>
        <v>53544</v>
      </c>
      <c r="K237">
        <f t="shared" ca="1" si="79"/>
        <v>2</v>
      </c>
      <c r="L237" t="str">
        <f t="shared" ca="1" si="80"/>
        <v>Gujarat</v>
      </c>
      <c r="M237">
        <f t="shared" ca="1" si="81"/>
        <v>321264</v>
      </c>
      <c r="N237">
        <f t="shared" ca="1" si="82"/>
        <v>122872.04155926959</v>
      </c>
      <c r="O237">
        <f t="shared" ca="1" si="83"/>
        <v>77143.989043790541</v>
      </c>
      <c r="P237">
        <f t="shared" ca="1" si="84"/>
        <v>68030</v>
      </c>
      <c r="Q237">
        <f t="shared" ca="1" si="85"/>
        <v>71684.730697526335</v>
      </c>
      <c r="R237">
        <f t="shared" ca="1" si="86"/>
        <v>16648.114768918247</v>
      </c>
      <c r="S237">
        <f t="shared" ca="1" si="87"/>
        <v>415056.10381270881</v>
      </c>
      <c r="T237">
        <f t="shared" ca="1" si="88"/>
        <v>262586.7722567959</v>
      </c>
      <c r="U237">
        <f t="shared" ca="1" si="89"/>
        <v>152469.33155591291</v>
      </c>
      <c r="W237">
        <f t="shared" ca="1" si="90"/>
        <v>1</v>
      </c>
      <c r="AA237" s="1">
        <f ca="1">Table1[[#This Row],[Mortgage left]]/Table1[[#This Row],[Value of House]]</f>
        <v>0.38246439551045119</v>
      </c>
      <c r="AB237">
        <f t="shared" ca="1" si="91"/>
        <v>1</v>
      </c>
      <c r="AE237">
        <f ca="1">IF(Table1[[#This Row],[Gender]]="male", 1, 0)</f>
        <v>0</v>
      </c>
      <c r="AF237">
        <f ca="1">IF(Table1[[#This Row],[Gender]]="female", 1, 0)</f>
        <v>1</v>
      </c>
      <c r="AK237" s="8">
        <f ca="1">IF(Table1[[#This Row],[Profession]]="Teaching", 1, 0)</f>
        <v>0</v>
      </c>
      <c r="AL237" s="9">
        <f ca="1">IF(Table1[[#This Row],[Profession]]="Health", 1, 0)</f>
        <v>0</v>
      </c>
      <c r="AM237" s="9">
        <f ca="1">IF(Table1[[#This Row],[Profession]]="Construction", 1, 0)</f>
        <v>0</v>
      </c>
      <c r="AN237" s="9">
        <f ca="1">IF(Table1[[#This Row],[Profession]]="IT", 1, 0)</f>
        <v>0</v>
      </c>
      <c r="AO237" s="9">
        <f ca="1">IF(Table1[[#This Row],[Profession]]="Agriculture", 1, 0)</f>
        <v>1</v>
      </c>
      <c r="AP237" s="10">
        <f ca="1">IF(Table1[[#This Row],[Profession]]="General Work", 1, 0)</f>
        <v>0</v>
      </c>
      <c r="AS237">
        <f ca="1">Table1[[#This Row],[Value of Cars]]/Table1[[#This Row],[Number of Cars ]]</f>
        <v>38571.994521895271</v>
      </c>
      <c r="AU237" s="8">
        <f ca="1">IF(Table1[[#This Row],[State]]="Karnataka", Table1[[#This Row],[Income]], 0)</f>
        <v>0</v>
      </c>
      <c r="AV237" s="9">
        <f ca="1">IF(Table1[[#This Row],[State]]="Gujarat", Table1[[#This Row],[Income]], 0)</f>
        <v>53544</v>
      </c>
      <c r="AW237" s="9">
        <f ca="1">IF(Table1[[#This Row],[State]]="Andhra Pradesh", Table1[[#This Row],[Income]], 0)</f>
        <v>0</v>
      </c>
      <c r="AX237" s="9">
        <f ca="1">IF(Table1[[#This Row],[State]]="Telangana", Table1[[#This Row],[Income]], 0)</f>
        <v>0</v>
      </c>
      <c r="AY237" s="9">
        <f ca="1">IF(Table1[[#This Row],[State]]="Madhya Pradesh", Table1[[#This Row],[Income]], 0)</f>
        <v>0</v>
      </c>
      <c r="AZ237" s="9">
        <f ca="1">IF(Table1[[#This Row],[State]]="Maharashtra", Table1[[#This Row],[Income]], 0)</f>
        <v>0</v>
      </c>
      <c r="BA237" s="9">
        <f ca="1">IF(Table1[[#This Row],[State]]="Punjab", Table1[[#This Row],[Income]], 0)</f>
        <v>0</v>
      </c>
      <c r="BB237" s="9">
        <f ca="1">IF(Table1[[#This Row],[State]]="Kerala", Table1[[#This Row],[Income]], 0)</f>
        <v>0</v>
      </c>
      <c r="BC237" s="9">
        <f ca="1">IF(Table1[[#This Row],[State]]="Tamil Nadu", Table1[[#This Row],[Income]], 0)</f>
        <v>0</v>
      </c>
      <c r="BD237" s="9">
        <f ca="1">IF(Table1[[#This Row],[State]]="Rajasthan", Table1[[#This Row],[Income]], 0)</f>
        <v>0</v>
      </c>
      <c r="BE237" s="9">
        <f ca="1">IF(Table1[[#This Row],[State]]="Uttar Pradesh", Table1[[#This Row],[Income]], 0)</f>
        <v>0</v>
      </c>
      <c r="BF237" s="9">
        <f ca="1">IF(Table1[[#This Row],[State]]="Bihar", Table1[[#This Row],[Income]], 0)</f>
        <v>0</v>
      </c>
      <c r="BG237" s="9">
        <f ca="1">IF(Table1[[#This Row],[State]]="West Bengal", Table1[[#This Row],[Income]], 0)</f>
        <v>0</v>
      </c>
      <c r="BH237" s="10">
        <f ca="1">IF(Table1[[#This Row],[State]]="Goa", Table1[[#This Row],[Income]], 0)</f>
        <v>0</v>
      </c>
      <c r="BJ237" s="8">
        <f ca="1">IF(Table1[[#This Row],[Profession]]="Health", Table1[[#This Row],[Income]], 0)</f>
        <v>0</v>
      </c>
      <c r="BK237" s="9">
        <f ca="1">IF(Table1[[#This Row],[Profession]]="Construction", Table1[[#This Row],[Income]], 0)</f>
        <v>0</v>
      </c>
      <c r="BL237" s="9">
        <f ca="1">IF(Table1[[#This Row],[Profession]]="Teaching", Table1[[#This Row],[Income]], 0)</f>
        <v>0</v>
      </c>
      <c r="BM237" s="9">
        <f ca="1">IF(Table1[[#This Row],[Profession]]="IT", Table1[[#This Row],[Income]], 0)</f>
        <v>0</v>
      </c>
      <c r="BN237" s="9">
        <f ca="1">IF(Table1[[#This Row],[Profession]]="General Work", Table1[[#This Row],[Income]], 0)</f>
        <v>0</v>
      </c>
      <c r="BO237" s="10">
        <f ca="1">IF(Table1[[#This Row],[Profession]]="Agriculture", Table1[[#This Row],[Income]], 0)</f>
        <v>53544</v>
      </c>
      <c r="BQ237" s="8">
        <f ca="1">IF(Table1[[#This Row],[Value of debts ]]&gt;Table1[[#This Row],[Income]], 1, 0)</f>
        <v>1</v>
      </c>
      <c r="BR237" s="10"/>
      <c r="BT237">
        <f ca="1">IF(Table1[[#This Row],[Net Worth of person]]&gt;$BU$4, Table1[[#This Row],[Age]], 0)</f>
        <v>26</v>
      </c>
    </row>
    <row r="238" spans="1:72" x14ac:dyDescent="0.3">
      <c r="A238">
        <f t="shared" ca="1" si="69"/>
        <v>2</v>
      </c>
      <c r="B238" t="str">
        <f t="shared" ca="1" si="70"/>
        <v>Female</v>
      </c>
      <c r="C238">
        <f t="shared" ca="1" si="71"/>
        <v>41</v>
      </c>
      <c r="D238">
        <f t="shared" ca="1" si="72"/>
        <v>1</v>
      </c>
      <c r="E238" t="str">
        <f t="shared" ca="1" si="73"/>
        <v>Health</v>
      </c>
      <c r="F238">
        <f t="shared" ca="1" si="74"/>
        <v>5</v>
      </c>
      <c r="G238" t="str">
        <f t="shared" ca="1" si="75"/>
        <v>Other</v>
      </c>
      <c r="H238">
        <f t="shared" ca="1" si="76"/>
        <v>2</v>
      </c>
      <c r="I238">
        <f t="shared" ca="1" si="77"/>
        <v>3</v>
      </c>
      <c r="J238">
        <f t="shared" ca="1" si="78"/>
        <v>42999</v>
      </c>
      <c r="K238">
        <f t="shared" ca="1" si="79"/>
        <v>10</v>
      </c>
      <c r="L238" t="str">
        <f t="shared" ca="1" si="80"/>
        <v>Rajasthan</v>
      </c>
      <c r="M238">
        <f t="shared" ca="1" si="81"/>
        <v>171996</v>
      </c>
      <c r="N238">
        <f t="shared" ca="1" si="82"/>
        <v>18375.127555217539</v>
      </c>
      <c r="O238">
        <f t="shared" ca="1" si="83"/>
        <v>79127.383682748463</v>
      </c>
      <c r="P238">
        <f t="shared" ca="1" si="84"/>
        <v>9833</v>
      </c>
      <c r="Q238">
        <f t="shared" ca="1" si="85"/>
        <v>21958.479989045816</v>
      </c>
      <c r="R238">
        <f t="shared" ca="1" si="86"/>
        <v>48268.160290735068</v>
      </c>
      <c r="S238">
        <f t="shared" ca="1" si="87"/>
        <v>299391.54397348355</v>
      </c>
      <c r="T238">
        <f t="shared" ca="1" si="88"/>
        <v>50166.607544263359</v>
      </c>
      <c r="U238">
        <f t="shared" ca="1" si="89"/>
        <v>249224.93642922019</v>
      </c>
      <c r="W238">
        <f t="shared" ca="1" si="90"/>
        <v>1</v>
      </c>
      <c r="AA238" s="1">
        <f ca="1">Table1[[#This Row],[Mortgage left]]/Table1[[#This Row],[Value of House]]</f>
        <v>0.10683462147502</v>
      </c>
      <c r="AB238">
        <f t="shared" ca="1" si="91"/>
        <v>1</v>
      </c>
      <c r="AE238">
        <f ca="1">IF(Table1[[#This Row],[Gender]]="male", 1, 0)</f>
        <v>0</v>
      </c>
      <c r="AF238">
        <f ca="1">IF(Table1[[#This Row],[Gender]]="female", 1, 0)</f>
        <v>1</v>
      </c>
      <c r="AK238" s="8">
        <f ca="1">IF(Table1[[#This Row],[Profession]]="Teaching", 1, 0)</f>
        <v>0</v>
      </c>
      <c r="AL238" s="9">
        <f ca="1">IF(Table1[[#This Row],[Profession]]="Health", 1, 0)</f>
        <v>1</v>
      </c>
      <c r="AM238" s="9">
        <f ca="1">IF(Table1[[#This Row],[Profession]]="Construction", 1, 0)</f>
        <v>0</v>
      </c>
      <c r="AN238" s="9">
        <f ca="1">IF(Table1[[#This Row],[Profession]]="IT", 1, 0)</f>
        <v>0</v>
      </c>
      <c r="AO238" s="9">
        <f ca="1">IF(Table1[[#This Row],[Profession]]="Agriculture", 1, 0)</f>
        <v>0</v>
      </c>
      <c r="AP238" s="10">
        <f ca="1">IF(Table1[[#This Row],[Profession]]="General Work", 1, 0)</f>
        <v>0</v>
      </c>
      <c r="AS238">
        <f ca="1">Table1[[#This Row],[Value of Cars]]/Table1[[#This Row],[Number of Cars ]]</f>
        <v>26375.794560916154</v>
      </c>
      <c r="AU238" s="8">
        <f ca="1">IF(Table1[[#This Row],[State]]="Karnataka", Table1[[#This Row],[Income]], 0)</f>
        <v>0</v>
      </c>
      <c r="AV238" s="9">
        <f ca="1">IF(Table1[[#This Row],[State]]="Gujarat", Table1[[#This Row],[Income]], 0)</f>
        <v>0</v>
      </c>
      <c r="AW238" s="9">
        <f ca="1">IF(Table1[[#This Row],[State]]="Andhra Pradesh", Table1[[#This Row],[Income]], 0)</f>
        <v>0</v>
      </c>
      <c r="AX238" s="9">
        <f ca="1">IF(Table1[[#This Row],[State]]="Telangana", Table1[[#This Row],[Income]], 0)</f>
        <v>0</v>
      </c>
      <c r="AY238" s="9">
        <f ca="1">IF(Table1[[#This Row],[State]]="Madhya Pradesh", Table1[[#This Row],[Income]], 0)</f>
        <v>0</v>
      </c>
      <c r="AZ238" s="9">
        <f ca="1">IF(Table1[[#This Row],[State]]="Maharashtra", Table1[[#This Row],[Income]], 0)</f>
        <v>0</v>
      </c>
      <c r="BA238" s="9">
        <f ca="1">IF(Table1[[#This Row],[State]]="Punjab", Table1[[#This Row],[Income]], 0)</f>
        <v>0</v>
      </c>
      <c r="BB238" s="9">
        <f ca="1">IF(Table1[[#This Row],[State]]="Kerala", Table1[[#This Row],[Income]], 0)</f>
        <v>0</v>
      </c>
      <c r="BC238" s="9">
        <f ca="1">IF(Table1[[#This Row],[State]]="Tamil Nadu", Table1[[#This Row],[Income]], 0)</f>
        <v>0</v>
      </c>
      <c r="BD238" s="9">
        <f ca="1">IF(Table1[[#This Row],[State]]="Rajasthan", Table1[[#This Row],[Income]], 0)</f>
        <v>42999</v>
      </c>
      <c r="BE238" s="9">
        <f ca="1">IF(Table1[[#This Row],[State]]="Uttar Pradesh", Table1[[#This Row],[Income]], 0)</f>
        <v>0</v>
      </c>
      <c r="BF238" s="9">
        <f ca="1">IF(Table1[[#This Row],[State]]="Bihar", Table1[[#This Row],[Income]], 0)</f>
        <v>0</v>
      </c>
      <c r="BG238" s="9">
        <f ca="1">IF(Table1[[#This Row],[State]]="West Bengal", Table1[[#This Row],[Income]], 0)</f>
        <v>0</v>
      </c>
      <c r="BH238" s="10">
        <f ca="1">IF(Table1[[#This Row],[State]]="Goa", Table1[[#This Row],[Income]], 0)</f>
        <v>0</v>
      </c>
      <c r="BJ238" s="8">
        <f ca="1">IF(Table1[[#This Row],[Profession]]="Health", Table1[[#This Row],[Income]], 0)</f>
        <v>42999</v>
      </c>
      <c r="BK238" s="9">
        <f ca="1">IF(Table1[[#This Row],[Profession]]="Construction", Table1[[#This Row],[Income]], 0)</f>
        <v>0</v>
      </c>
      <c r="BL238" s="9">
        <f ca="1">IF(Table1[[#This Row],[Profession]]="Teaching", Table1[[#This Row],[Income]], 0)</f>
        <v>0</v>
      </c>
      <c r="BM238" s="9">
        <f ca="1">IF(Table1[[#This Row],[Profession]]="IT", Table1[[#This Row],[Income]], 0)</f>
        <v>0</v>
      </c>
      <c r="BN238" s="9">
        <f ca="1">IF(Table1[[#This Row],[Profession]]="General Work", Table1[[#This Row],[Income]], 0)</f>
        <v>0</v>
      </c>
      <c r="BO238" s="10">
        <f ca="1">IF(Table1[[#This Row],[Profession]]="Agriculture", Table1[[#This Row],[Income]], 0)</f>
        <v>0</v>
      </c>
      <c r="BQ238" s="8">
        <f ca="1">IF(Table1[[#This Row],[Value of debts ]]&gt;Table1[[#This Row],[Income]], 1, 0)</f>
        <v>1</v>
      </c>
      <c r="BR238" s="10"/>
      <c r="BT238">
        <f ca="1">IF(Table1[[#This Row],[Net Worth of person]]&gt;$BU$4, Table1[[#This Row],[Age]], 0)</f>
        <v>41</v>
      </c>
    </row>
    <row r="239" spans="1:72" x14ac:dyDescent="0.3">
      <c r="A239">
        <f t="shared" ca="1" si="69"/>
        <v>1</v>
      </c>
      <c r="B239" t="str">
        <f t="shared" ca="1" si="70"/>
        <v>Male</v>
      </c>
      <c r="C239">
        <f t="shared" ca="1" si="71"/>
        <v>32</v>
      </c>
      <c r="D239">
        <f t="shared" ca="1" si="72"/>
        <v>3</v>
      </c>
      <c r="E239" t="str">
        <f t="shared" ca="1" si="73"/>
        <v>Teaching</v>
      </c>
      <c r="F239">
        <f t="shared" ca="1" si="74"/>
        <v>2</v>
      </c>
      <c r="G239" t="str">
        <f t="shared" ca="1" si="75"/>
        <v>College</v>
      </c>
      <c r="H239">
        <f t="shared" ca="1" si="76"/>
        <v>2</v>
      </c>
      <c r="I239">
        <f t="shared" ca="1" si="77"/>
        <v>3</v>
      </c>
      <c r="J239">
        <f t="shared" ca="1" si="78"/>
        <v>75505</v>
      </c>
      <c r="K239">
        <f t="shared" ca="1" si="79"/>
        <v>11</v>
      </c>
      <c r="L239" t="str">
        <f t="shared" ca="1" si="80"/>
        <v>Uttar Pradesh</v>
      </c>
      <c r="M239">
        <f t="shared" ca="1" si="81"/>
        <v>377525</v>
      </c>
      <c r="N239">
        <f t="shared" ca="1" si="82"/>
        <v>15488.150893788348</v>
      </c>
      <c r="O239">
        <f t="shared" ca="1" si="83"/>
        <v>84110.529810851396</v>
      </c>
      <c r="P239">
        <f t="shared" ca="1" si="84"/>
        <v>66236</v>
      </c>
      <c r="Q239">
        <f t="shared" ca="1" si="85"/>
        <v>23009.579967023274</v>
      </c>
      <c r="R239">
        <f t="shared" ca="1" si="86"/>
        <v>111804.13452954036</v>
      </c>
      <c r="S239">
        <f t="shared" ca="1" si="87"/>
        <v>573439.66434039176</v>
      </c>
      <c r="T239">
        <f t="shared" ca="1" si="88"/>
        <v>104733.73086081163</v>
      </c>
      <c r="U239">
        <f t="shared" ca="1" si="89"/>
        <v>468705.9334795801</v>
      </c>
      <c r="W239">
        <f t="shared" ca="1" si="90"/>
        <v>1</v>
      </c>
      <c r="AA239" s="1">
        <f ca="1">Table1[[#This Row],[Mortgage left]]/Table1[[#This Row],[Value of House]]</f>
        <v>4.102549736782557E-2</v>
      </c>
      <c r="AB239">
        <f t="shared" ca="1" si="91"/>
        <v>1</v>
      </c>
      <c r="AE239">
        <f ca="1">IF(Table1[[#This Row],[Gender]]="male", 1, 0)</f>
        <v>1</v>
      </c>
      <c r="AF239">
        <f ca="1">IF(Table1[[#This Row],[Gender]]="female", 1, 0)</f>
        <v>0</v>
      </c>
      <c r="AK239" s="8">
        <f ca="1">IF(Table1[[#This Row],[Profession]]="Teaching", 1, 0)</f>
        <v>1</v>
      </c>
      <c r="AL239" s="9">
        <f ca="1">IF(Table1[[#This Row],[Profession]]="Health", 1, 0)</f>
        <v>0</v>
      </c>
      <c r="AM239" s="9">
        <f ca="1">IF(Table1[[#This Row],[Profession]]="Construction", 1, 0)</f>
        <v>0</v>
      </c>
      <c r="AN239" s="9">
        <f ca="1">IF(Table1[[#This Row],[Profession]]="IT", 1, 0)</f>
        <v>0</v>
      </c>
      <c r="AO239" s="9">
        <f ca="1">IF(Table1[[#This Row],[Profession]]="Agriculture", 1, 0)</f>
        <v>0</v>
      </c>
      <c r="AP239" s="10">
        <f ca="1">IF(Table1[[#This Row],[Profession]]="General Work", 1, 0)</f>
        <v>0</v>
      </c>
      <c r="AS239">
        <f ca="1">Table1[[#This Row],[Value of Cars]]/Table1[[#This Row],[Number of Cars ]]</f>
        <v>28036.8432702838</v>
      </c>
      <c r="AU239" s="8">
        <f ca="1">IF(Table1[[#This Row],[State]]="Karnataka", Table1[[#This Row],[Income]], 0)</f>
        <v>0</v>
      </c>
      <c r="AV239" s="9">
        <f ca="1">IF(Table1[[#This Row],[State]]="Gujarat", Table1[[#This Row],[Income]], 0)</f>
        <v>0</v>
      </c>
      <c r="AW239" s="9">
        <f ca="1">IF(Table1[[#This Row],[State]]="Andhra Pradesh", Table1[[#This Row],[Income]], 0)</f>
        <v>0</v>
      </c>
      <c r="AX239" s="9">
        <f ca="1">IF(Table1[[#This Row],[State]]="Telangana", Table1[[#This Row],[Income]], 0)</f>
        <v>0</v>
      </c>
      <c r="AY239" s="9">
        <f ca="1">IF(Table1[[#This Row],[State]]="Madhya Pradesh", Table1[[#This Row],[Income]], 0)</f>
        <v>0</v>
      </c>
      <c r="AZ239" s="9">
        <f ca="1">IF(Table1[[#This Row],[State]]="Maharashtra", Table1[[#This Row],[Income]], 0)</f>
        <v>0</v>
      </c>
      <c r="BA239" s="9">
        <f ca="1">IF(Table1[[#This Row],[State]]="Punjab", Table1[[#This Row],[Income]], 0)</f>
        <v>0</v>
      </c>
      <c r="BB239" s="9">
        <f ca="1">IF(Table1[[#This Row],[State]]="Kerala", Table1[[#This Row],[Income]], 0)</f>
        <v>0</v>
      </c>
      <c r="BC239" s="9">
        <f ca="1">IF(Table1[[#This Row],[State]]="Tamil Nadu", Table1[[#This Row],[Income]], 0)</f>
        <v>0</v>
      </c>
      <c r="BD239" s="9">
        <f ca="1">IF(Table1[[#This Row],[State]]="Rajasthan", Table1[[#This Row],[Income]], 0)</f>
        <v>0</v>
      </c>
      <c r="BE239" s="9">
        <f ca="1">IF(Table1[[#This Row],[State]]="Uttar Pradesh", Table1[[#This Row],[Income]], 0)</f>
        <v>75505</v>
      </c>
      <c r="BF239" s="9">
        <f ca="1">IF(Table1[[#This Row],[State]]="Bihar", Table1[[#This Row],[Income]], 0)</f>
        <v>0</v>
      </c>
      <c r="BG239" s="9">
        <f ca="1">IF(Table1[[#This Row],[State]]="West Bengal", Table1[[#This Row],[Income]], 0)</f>
        <v>0</v>
      </c>
      <c r="BH239" s="10">
        <f ca="1">IF(Table1[[#This Row],[State]]="Goa", Table1[[#This Row],[Income]], 0)</f>
        <v>0</v>
      </c>
      <c r="BJ239" s="8">
        <f ca="1">IF(Table1[[#This Row],[Profession]]="Health", Table1[[#This Row],[Income]], 0)</f>
        <v>0</v>
      </c>
      <c r="BK239" s="9">
        <f ca="1">IF(Table1[[#This Row],[Profession]]="Construction", Table1[[#This Row],[Income]], 0)</f>
        <v>0</v>
      </c>
      <c r="BL239" s="9">
        <f ca="1">IF(Table1[[#This Row],[Profession]]="Teaching", Table1[[#This Row],[Income]], 0)</f>
        <v>75505</v>
      </c>
      <c r="BM239" s="9">
        <f ca="1">IF(Table1[[#This Row],[Profession]]="IT", Table1[[#This Row],[Income]], 0)</f>
        <v>0</v>
      </c>
      <c r="BN239" s="9">
        <f ca="1">IF(Table1[[#This Row],[Profession]]="General Work", Table1[[#This Row],[Income]], 0)</f>
        <v>0</v>
      </c>
      <c r="BO239" s="10">
        <f ca="1">IF(Table1[[#This Row],[Profession]]="Agriculture", Table1[[#This Row],[Income]], 0)</f>
        <v>0</v>
      </c>
      <c r="BQ239" s="8">
        <f ca="1">IF(Table1[[#This Row],[Value of debts ]]&gt;Table1[[#This Row],[Income]], 1, 0)</f>
        <v>1</v>
      </c>
      <c r="BR239" s="10"/>
      <c r="BT239">
        <f ca="1">IF(Table1[[#This Row],[Net Worth of person]]&gt;$BU$4, Table1[[#This Row],[Age]], 0)</f>
        <v>32</v>
      </c>
    </row>
    <row r="240" spans="1:72" x14ac:dyDescent="0.3">
      <c r="A240">
        <f t="shared" ca="1" si="69"/>
        <v>1</v>
      </c>
      <c r="B240" t="str">
        <f t="shared" ca="1" si="70"/>
        <v>Male</v>
      </c>
      <c r="C240">
        <f t="shared" ca="1" si="71"/>
        <v>27</v>
      </c>
      <c r="D240">
        <f t="shared" ca="1" si="72"/>
        <v>5</v>
      </c>
      <c r="E240" t="str">
        <f t="shared" ca="1" si="73"/>
        <v>General Work</v>
      </c>
      <c r="F240">
        <f t="shared" ca="1" si="74"/>
        <v>3</v>
      </c>
      <c r="G240" t="str">
        <f t="shared" ca="1" si="75"/>
        <v>University</v>
      </c>
      <c r="H240">
        <f t="shared" ca="1" si="76"/>
        <v>1</v>
      </c>
      <c r="I240">
        <f t="shared" ca="1" si="77"/>
        <v>1</v>
      </c>
      <c r="J240">
        <f t="shared" ca="1" si="78"/>
        <v>42949</v>
      </c>
      <c r="K240">
        <f t="shared" ca="1" si="79"/>
        <v>2</v>
      </c>
      <c r="L240" t="str">
        <f t="shared" ca="1" si="80"/>
        <v>Gujarat</v>
      </c>
      <c r="M240">
        <f t="shared" ca="1" si="81"/>
        <v>171796</v>
      </c>
      <c r="N240">
        <f t="shared" ca="1" si="82"/>
        <v>69097.242888233392</v>
      </c>
      <c r="O240">
        <f t="shared" ca="1" si="83"/>
        <v>9338.4967990337118</v>
      </c>
      <c r="P240">
        <f t="shared" ca="1" si="84"/>
        <v>3154</v>
      </c>
      <c r="Q240">
        <f t="shared" ca="1" si="85"/>
        <v>77816.35469744631</v>
      </c>
      <c r="R240">
        <f t="shared" ca="1" si="86"/>
        <v>25233.08525568289</v>
      </c>
      <c r="S240">
        <f t="shared" ca="1" si="87"/>
        <v>206367.58205471659</v>
      </c>
      <c r="T240">
        <f t="shared" ca="1" si="88"/>
        <v>150067.5975856797</v>
      </c>
      <c r="U240">
        <f t="shared" ca="1" si="89"/>
        <v>56299.984469036892</v>
      </c>
      <c r="W240">
        <f t="shared" ca="1" si="90"/>
        <v>1</v>
      </c>
      <c r="AA240" s="1">
        <f ca="1">Table1[[#This Row],[Mortgage left]]/Table1[[#This Row],[Value of House]]</f>
        <v>0.402205190389959</v>
      </c>
      <c r="AB240">
        <f t="shared" ca="1" si="91"/>
        <v>0</v>
      </c>
      <c r="AE240">
        <f ca="1">IF(Table1[[#This Row],[Gender]]="male", 1, 0)</f>
        <v>1</v>
      </c>
      <c r="AF240">
        <f ca="1">IF(Table1[[#This Row],[Gender]]="female", 1, 0)</f>
        <v>0</v>
      </c>
      <c r="AK240" s="8">
        <f ca="1">IF(Table1[[#This Row],[Profession]]="Teaching", 1, 0)</f>
        <v>0</v>
      </c>
      <c r="AL240" s="9">
        <f ca="1">IF(Table1[[#This Row],[Profession]]="Health", 1, 0)</f>
        <v>0</v>
      </c>
      <c r="AM240" s="9">
        <f ca="1">IF(Table1[[#This Row],[Profession]]="Construction", 1, 0)</f>
        <v>0</v>
      </c>
      <c r="AN240" s="9">
        <f ca="1">IF(Table1[[#This Row],[Profession]]="IT", 1, 0)</f>
        <v>0</v>
      </c>
      <c r="AO240" s="9">
        <f ca="1">IF(Table1[[#This Row],[Profession]]="Agriculture", 1, 0)</f>
        <v>0</v>
      </c>
      <c r="AP240" s="10">
        <f ca="1">IF(Table1[[#This Row],[Profession]]="General Work", 1, 0)</f>
        <v>1</v>
      </c>
      <c r="AS240">
        <f ca="1">Table1[[#This Row],[Value of Cars]]/Table1[[#This Row],[Number of Cars ]]</f>
        <v>9338.4967990337118</v>
      </c>
      <c r="AU240" s="8">
        <f ca="1">IF(Table1[[#This Row],[State]]="Karnataka", Table1[[#This Row],[Income]], 0)</f>
        <v>0</v>
      </c>
      <c r="AV240" s="9">
        <f ca="1">IF(Table1[[#This Row],[State]]="Gujarat", Table1[[#This Row],[Income]], 0)</f>
        <v>42949</v>
      </c>
      <c r="AW240" s="9">
        <f ca="1">IF(Table1[[#This Row],[State]]="Andhra Pradesh", Table1[[#This Row],[Income]], 0)</f>
        <v>0</v>
      </c>
      <c r="AX240" s="9">
        <f ca="1">IF(Table1[[#This Row],[State]]="Telangana", Table1[[#This Row],[Income]], 0)</f>
        <v>0</v>
      </c>
      <c r="AY240" s="9">
        <f ca="1">IF(Table1[[#This Row],[State]]="Madhya Pradesh", Table1[[#This Row],[Income]], 0)</f>
        <v>0</v>
      </c>
      <c r="AZ240" s="9">
        <f ca="1">IF(Table1[[#This Row],[State]]="Maharashtra", Table1[[#This Row],[Income]], 0)</f>
        <v>0</v>
      </c>
      <c r="BA240" s="9">
        <f ca="1">IF(Table1[[#This Row],[State]]="Punjab", Table1[[#This Row],[Income]], 0)</f>
        <v>0</v>
      </c>
      <c r="BB240" s="9">
        <f ca="1">IF(Table1[[#This Row],[State]]="Kerala", Table1[[#This Row],[Income]], 0)</f>
        <v>0</v>
      </c>
      <c r="BC240" s="9">
        <f ca="1">IF(Table1[[#This Row],[State]]="Tamil Nadu", Table1[[#This Row],[Income]], 0)</f>
        <v>0</v>
      </c>
      <c r="BD240" s="9">
        <f ca="1">IF(Table1[[#This Row],[State]]="Rajasthan", Table1[[#This Row],[Income]], 0)</f>
        <v>0</v>
      </c>
      <c r="BE240" s="9">
        <f ca="1">IF(Table1[[#This Row],[State]]="Uttar Pradesh", Table1[[#This Row],[Income]], 0)</f>
        <v>0</v>
      </c>
      <c r="BF240" s="9">
        <f ca="1">IF(Table1[[#This Row],[State]]="Bihar", Table1[[#This Row],[Income]], 0)</f>
        <v>0</v>
      </c>
      <c r="BG240" s="9">
        <f ca="1">IF(Table1[[#This Row],[State]]="West Bengal", Table1[[#This Row],[Income]], 0)</f>
        <v>0</v>
      </c>
      <c r="BH240" s="10">
        <f ca="1">IF(Table1[[#This Row],[State]]="Goa", Table1[[#This Row],[Income]], 0)</f>
        <v>0</v>
      </c>
      <c r="BJ240" s="8">
        <f ca="1">IF(Table1[[#This Row],[Profession]]="Health", Table1[[#This Row],[Income]], 0)</f>
        <v>0</v>
      </c>
      <c r="BK240" s="9">
        <f ca="1">IF(Table1[[#This Row],[Profession]]="Construction", Table1[[#This Row],[Income]], 0)</f>
        <v>0</v>
      </c>
      <c r="BL240" s="9">
        <f ca="1">IF(Table1[[#This Row],[Profession]]="Teaching", Table1[[#This Row],[Income]], 0)</f>
        <v>0</v>
      </c>
      <c r="BM240" s="9">
        <f ca="1">IF(Table1[[#This Row],[Profession]]="IT", Table1[[#This Row],[Income]], 0)</f>
        <v>0</v>
      </c>
      <c r="BN240" s="9">
        <f ca="1">IF(Table1[[#This Row],[Profession]]="General Work", Table1[[#This Row],[Income]], 0)</f>
        <v>42949</v>
      </c>
      <c r="BO240" s="10">
        <f ca="1">IF(Table1[[#This Row],[Profession]]="Agriculture", Table1[[#This Row],[Income]], 0)</f>
        <v>0</v>
      </c>
      <c r="BQ240" s="8">
        <f ca="1">IF(Table1[[#This Row],[Value of debts ]]&gt;Table1[[#This Row],[Income]], 1, 0)</f>
        <v>1</v>
      </c>
      <c r="BR240" s="10"/>
      <c r="BT240">
        <f ca="1">IF(Table1[[#This Row],[Net Worth of person]]&gt;$BU$4, Table1[[#This Row],[Age]], 0)</f>
        <v>0</v>
      </c>
    </row>
    <row r="241" spans="1:72" x14ac:dyDescent="0.3">
      <c r="A241">
        <f t="shared" ca="1" si="69"/>
        <v>1</v>
      </c>
      <c r="B241" t="str">
        <f t="shared" ca="1" si="70"/>
        <v>Male</v>
      </c>
      <c r="C241">
        <f t="shared" ca="1" si="71"/>
        <v>35</v>
      </c>
      <c r="D241">
        <f t="shared" ca="1" si="72"/>
        <v>2</v>
      </c>
      <c r="E241" t="str">
        <f t="shared" ca="1" si="73"/>
        <v>Construction</v>
      </c>
      <c r="F241">
        <f t="shared" ca="1" si="74"/>
        <v>5</v>
      </c>
      <c r="G241" t="str">
        <f t="shared" ca="1" si="75"/>
        <v>Other</v>
      </c>
      <c r="H241">
        <f t="shared" ca="1" si="76"/>
        <v>3</v>
      </c>
      <c r="I241">
        <f t="shared" ca="1" si="77"/>
        <v>2</v>
      </c>
      <c r="J241">
        <f t="shared" ca="1" si="78"/>
        <v>58928</v>
      </c>
      <c r="K241">
        <f t="shared" ca="1" si="79"/>
        <v>3</v>
      </c>
      <c r="L241" t="str">
        <f t="shared" ca="1" si="80"/>
        <v>Andhra Pradesh</v>
      </c>
      <c r="M241">
        <f t="shared" ca="1" si="81"/>
        <v>235712</v>
      </c>
      <c r="N241">
        <f t="shared" ca="1" si="82"/>
        <v>95203.079703969503</v>
      </c>
      <c r="O241">
        <f t="shared" ca="1" si="83"/>
        <v>43522.314065550912</v>
      </c>
      <c r="P241">
        <f t="shared" ca="1" si="84"/>
        <v>35986</v>
      </c>
      <c r="Q241">
        <f t="shared" ca="1" si="85"/>
        <v>9083.4272632269585</v>
      </c>
      <c r="R241">
        <f t="shared" ca="1" si="86"/>
        <v>71908.895834169176</v>
      </c>
      <c r="S241">
        <f t="shared" ca="1" si="87"/>
        <v>351143.2098997201</v>
      </c>
      <c r="T241">
        <f t="shared" ca="1" si="88"/>
        <v>140272.50696719647</v>
      </c>
      <c r="U241">
        <f t="shared" ca="1" si="89"/>
        <v>210870.70293252362</v>
      </c>
      <c r="W241">
        <f t="shared" ca="1" si="90"/>
        <v>1</v>
      </c>
      <c r="AA241" s="1">
        <f ca="1">Table1[[#This Row],[Mortgage left]]/Table1[[#This Row],[Value of House]]</f>
        <v>0.40389576985460862</v>
      </c>
      <c r="AB241">
        <f t="shared" ca="1" si="91"/>
        <v>0</v>
      </c>
      <c r="AE241">
        <f ca="1">IF(Table1[[#This Row],[Gender]]="male", 1, 0)</f>
        <v>1</v>
      </c>
      <c r="AF241">
        <f ca="1">IF(Table1[[#This Row],[Gender]]="female", 1, 0)</f>
        <v>0</v>
      </c>
      <c r="AK241" s="8">
        <f ca="1">IF(Table1[[#This Row],[Profession]]="Teaching", 1, 0)</f>
        <v>0</v>
      </c>
      <c r="AL241" s="9">
        <f ca="1">IF(Table1[[#This Row],[Profession]]="Health", 1, 0)</f>
        <v>0</v>
      </c>
      <c r="AM241" s="9">
        <f ca="1">IF(Table1[[#This Row],[Profession]]="Construction", 1, 0)</f>
        <v>1</v>
      </c>
      <c r="AN241" s="9">
        <f ca="1">IF(Table1[[#This Row],[Profession]]="IT", 1, 0)</f>
        <v>0</v>
      </c>
      <c r="AO241" s="9">
        <f ca="1">IF(Table1[[#This Row],[Profession]]="Agriculture", 1, 0)</f>
        <v>0</v>
      </c>
      <c r="AP241" s="10">
        <f ca="1">IF(Table1[[#This Row],[Profession]]="General Work", 1, 0)</f>
        <v>0</v>
      </c>
      <c r="AS241">
        <f ca="1">Table1[[#This Row],[Value of Cars]]/Table1[[#This Row],[Number of Cars ]]</f>
        <v>21761.157032775456</v>
      </c>
      <c r="AU241" s="8">
        <f ca="1">IF(Table1[[#This Row],[State]]="Karnataka", Table1[[#This Row],[Income]], 0)</f>
        <v>0</v>
      </c>
      <c r="AV241" s="9">
        <f ca="1">IF(Table1[[#This Row],[State]]="Gujarat", Table1[[#This Row],[Income]], 0)</f>
        <v>0</v>
      </c>
      <c r="AW241" s="9">
        <f ca="1">IF(Table1[[#This Row],[State]]="Andhra Pradesh", Table1[[#This Row],[Income]], 0)</f>
        <v>58928</v>
      </c>
      <c r="AX241" s="9">
        <f ca="1">IF(Table1[[#This Row],[State]]="Telangana", Table1[[#This Row],[Income]], 0)</f>
        <v>0</v>
      </c>
      <c r="AY241" s="9">
        <f ca="1">IF(Table1[[#This Row],[State]]="Madhya Pradesh", Table1[[#This Row],[Income]], 0)</f>
        <v>0</v>
      </c>
      <c r="AZ241" s="9">
        <f ca="1">IF(Table1[[#This Row],[State]]="Maharashtra", Table1[[#This Row],[Income]], 0)</f>
        <v>0</v>
      </c>
      <c r="BA241" s="9">
        <f ca="1">IF(Table1[[#This Row],[State]]="Punjab", Table1[[#This Row],[Income]], 0)</f>
        <v>0</v>
      </c>
      <c r="BB241" s="9">
        <f ca="1">IF(Table1[[#This Row],[State]]="Kerala", Table1[[#This Row],[Income]], 0)</f>
        <v>0</v>
      </c>
      <c r="BC241" s="9">
        <f ca="1">IF(Table1[[#This Row],[State]]="Tamil Nadu", Table1[[#This Row],[Income]], 0)</f>
        <v>0</v>
      </c>
      <c r="BD241" s="9">
        <f ca="1">IF(Table1[[#This Row],[State]]="Rajasthan", Table1[[#This Row],[Income]], 0)</f>
        <v>0</v>
      </c>
      <c r="BE241" s="9">
        <f ca="1">IF(Table1[[#This Row],[State]]="Uttar Pradesh", Table1[[#This Row],[Income]], 0)</f>
        <v>0</v>
      </c>
      <c r="BF241" s="9">
        <f ca="1">IF(Table1[[#This Row],[State]]="Bihar", Table1[[#This Row],[Income]], 0)</f>
        <v>0</v>
      </c>
      <c r="BG241" s="9">
        <f ca="1">IF(Table1[[#This Row],[State]]="West Bengal", Table1[[#This Row],[Income]], 0)</f>
        <v>0</v>
      </c>
      <c r="BH241" s="10">
        <f ca="1">IF(Table1[[#This Row],[State]]="Goa", Table1[[#This Row],[Income]], 0)</f>
        <v>0</v>
      </c>
      <c r="BJ241" s="8">
        <f ca="1">IF(Table1[[#This Row],[Profession]]="Health", Table1[[#This Row],[Income]], 0)</f>
        <v>0</v>
      </c>
      <c r="BK241" s="9">
        <f ca="1">IF(Table1[[#This Row],[Profession]]="Construction", Table1[[#This Row],[Income]], 0)</f>
        <v>58928</v>
      </c>
      <c r="BL241" s="9">
        <f ca="1">IF(Table1[[#This Row],[Profession]]="Teaching", Table1[[#This Row],[Income]], 0)</f>
        <v>0</v>
      </c>
      <c r="BM241" s="9">
        <f ca="1">IF(Table1[[#This Row],[Profession]]="IT", Table1[[#This Row],[Income]], 0)</f>
        <v>0</v>
      </c>
      <c r="BN241" s="9">
        <f ca="1">IF(Table1[[#This Row],[Profession]]="General Work", Table1[[#This Row],[Income]], 0)</f>
        <v>0</v>
      </c>
      <c r="BO241" s="10">
        <f ca="1">IF(Table1[[#This Row],[Profession]]="Agriculture", Table1[[#This Row],[Income]], 0)</f>
        <v>0</v>
      </c>
      <c r="BQ241" s="8">
        <f ca="1">IF(Table1[[#This Row],[Value of debts ]]&gt;Table1[[#This Row],[Income]], 1, 0)</f>
        <v>1</v>
      </c>
      <c r="BR241" s="10"/>
      <c r="BT241">
        <f ca="1">IF(Table1[[#This Row],[Net Worth of person]]&gt;$BU$4, Table1[[#This Row],[Age]], 0)</f>
        <v>35</v>
      </c>
    </row>
    <row r="242" spans="1:72" x14ac:dyDescent="0.3">
      <c r="A242">
        <f t="shared" ca="1" si="69"/>
        <v>1</v>
      </c>
      <c r="B242" t="str">
        <f t="shared" ca="1" si="70"/>
        <v>Male</v>
      </c>
      <c r="C242">
        <f t="shared" ca="1" si="71"/>
        <v>37</v>
      </c>
      <c r="D242">
        <f t="shared" ca="1" si="72"/>
        <v>3</v>
      </c>
      <c r="E242" t="str">
        <f t="shared" ca="1" si="73"/>
        <v>Teaching</v>
      </c>
      <c r="F242">
        <f t="shared" ca="1" si="74"/>
        <v>3</v>
      </c>
      <c r="G242" t="str">
        <f t="shared" ca="1" si="75"/>
        <v>University</v>
      </c>
      <c r="H242">
        <f t="shared" ca="1" si="76"/>
        <v>1</v>
      </c>
      <c r="I242">
        <f t="shared" ca="1" si="77"/>
        <v>1</v>
      </c>
      <c r="J242">
        <f t="shared" ca="1" si="78"/>
        <v>37047</v>
      </c>
      <c r="K242">
        <f t="shared" ca="1" si="79"/>
        <v>14</v>
      </c>
      <c r="L242" t="str">
        <f t="shared" ca="1" si="80"/>
        <v>Goa</v>
      </c>
      <c r="M242">
        <f t="shared" ca="1" si="81"/>
        <v>111141</v>
      </c>
      <c r="N242">
        <f t="shared" ca="1" si="82"/>
        <v>75928.770418519605</v>
      </c>
      <c r="O242">
        <f t="shared" ca="1" si="83"/>
        <v>11203.029107681259</v>
      </c>
      <c r="P242">
        <f t="shared" ca="1" si="84"/>
        <v>10905</v>
      </c>
      <c r="Q242">
        <f t="shared" ca="1" si="85"/>
        <v>39920.793763524831</v>
      </c>
      <c r="R242">
        <f t="shared" ca="1" si="86"/>
        <v>50907.426060753562</v>
      </c>
      <c r="S242">
        <f t="shared" ca="1" si="87"/>
        <v>173251.45516843483</v>
      </c>
      <c r="T242">
        <f t="shared" ca="1" si="88"/>
        <v>126754.56418204444</v>
      </c>
      <c r="U242">
        <f t="shared" ca="1" si="89"/>
        <v>46496.890986390383</v>
      </c>
      <c r="W242">
        <f t="shared" ca="1" si="90"/>
        <v>1</v>
      </c>
      <c r="AA242" s="1">
        <f ca="1">Table1[[#This Row],[Mortgage left]]/Table1[[#This Row],[Value of House]]</f>
        <v>0.68317515964873099</v>
      </c>
      <c r="AB242">
        <f t="shared" ca="1" si="91"/>
        <v>0</v>
      </c>
      <c r="AE242">
        <f ca="1">IF(Table1[[#This Row],[Gender]]="male", 1, 0)</f>
        <v>1</v>
      </c>
      <c r="AF242">
        <f ca="1">IF(Table1[[#This Row],[Gender]]="female", 1, 0)</f>
        <v>0</v>
      </c>
      <c r="AK242" s="8">
        <f ca="1">IF(Table1[[#This Row],[Profession]]="Teaching", 1, 0)</f>
        <v>1</v>
      </c>
      <c r="AL242" s="9">
        <f ca="1">IF(Table1[[#This Row],[Profession]]="Health", 1, 0)</f>
        <v>0</v>
      </c>
      <c r="AM242" s="9">
        <f ca="1">IF(Table1[[#This Row],[Profession]]="Construction", 1, 0)</f>
        <v>0</v>
      </c>
      <c r="AN242" s="9">
        <f ca="1">IF(Table1[[#This Row],[Profession]]="IT", 1, 0)</f>
        <v>0</v>
      </c>
      <c r="AO242" s="9">
        <f ca="1">IF(Table1[[#This Row],[Profession]]="Agriculture", 1, 0)</f>
        <v>0</v>
      </c>
      <c r="AP242" s="10">
        <f ca="1">IF(Table1[[#This Row],[Profession]]="General Work", 1, 0)</f>
        <v>0</v>
      </c>
      <c r="AS242">
        <f ca="1">Table1[[#This Row],[Value of Cars]]/Table1[[#This Row],[Number of Cars ]]</f>
        <v>11203.029107681259</v>
      </c>
      <c r="AU242" s="8">
        <f ca="1">IF(Table1[[#This Row],[State]]="Karnataka", Table1[[#This Row],[Income]], 0)</f>
        <v>0</v>
      </c>
      <c r="AV242" s="9">
        <f ca="1">IF(Table1[[#This Row],[State]]="Gujarat", Table1[[#This Row],[Income]], 0)</f>
        <v>0</v>
      </c>
      <c r="AW242" s="9">
        <f ca="1">IF(Table1[[#This Row],[State]]="Andhra Pradesh", Table1[[#This Row],[Income]], 0)</f>
        <v>0</v>
      </c>
      <c r="AX242" s="9">
        <f ca="1">IF(Table1[[#This Row],[State]]="Telangana", Table1[[#This Row],[Income]], 0)</f>
        <v>0</v>
      </c>
      <c r="AY242" s="9">
        <f ca="1">IF(Table1[[#This Row],[State]]="Madhya Pradesh", Table1[[#This Row],[Income]], 0)</f>
        <v>0</v>
      </c>
      <c r="AZ242" s="9">
        <f ca="1">IF(Table1[[#This Row],[State]]="Maharashtra", Table1[[#This Row],[Income]], 0)</f>
        <v>0</v>
      </c>
      <c r="BA242" s="9">
        <f ca="1">IF(Table1[[#This Row],[State]]="Punjab", Table1[[#This Row],[Income]], 0)</f>
        <v>0</v>
      </c>
      <c r="BB242" s="9">
        <f ca="1">IF(Table1[[#This Row],[State]]="Kerala", Table1[[#This Row],[Income]], 0)</f>
        <v>0</v>
      </c>
      <c r="BC242" s="9">
        <f ca="1">IF(Table1[[#This Row],[State]]="Tamil Nadu", Table1[[#This Row],[Income]], 0)</f>
        <v>0</v>
      </c>
      <c r="BD242" s="9">
        <f ca="1">IF(Table1[[#This Row],[State]]="Rajasthan", Table1[[#This Row],[Income]], 0)</f>
        <v>0</v>
      </c>
      <c r="BE242" s="9">
        <f ca="1">IF(Table1[[#This Row],[State]]="Uttar Pradesh", Table1[[#This Row],[Income]], 0)</f>
        <v>0</v>
      </c>
      <c r="BF242" s="9">
        <f ca="1">IF(Table1[[#This Row],[State]]="Bihar", Table1[[#This Row],[Income]], 0)</f>
        <v>0</v>
      </c>
      <c r="BG242" s="9">
        <f ca="1">IF(Table1[[#This Row],[State]]="West Bengal", Table1[[#This Row],[Income]], 0)</f>
        <v>0</v>
      </c>
      <c r="BH242" s="10">
        <f ca="1">IF(Table1[[#This Row],[State]]="Goa", Table1[[#This Row],[Income]], 0)</f>
        <v>37047</v>
      </c>
      <c r="BJ242" s="8">
        <f ca="1">IF(Table1[[#This Row],[Profession]]="Health", Table1[[#This Row],[Income]], 0)</f>
        <v>0</v>
      </c>
      <c r="BK242" s="9">
        <f ca="1">IF(Table1[[#This Row],[Profession]]="Construction", Table1[[#This Row],[Income]], 0)</f>
        <v>0</v>
      </c>
      <c r="BL242" s="9">
        <f ca="1">IF(Table1[[#This Row],[Profession]]="Teaching", Table1[[#This Row],[Income]], 0)</f>
        <v>37047</v>
      </c>
      <c r="BM242" s="9">
        <f ca="1">IF(Table1[[#This Row],[Profession]]="IT", Table1[[#This Row],[Income]], 0)</f>
        <v>0</v>
      </c>
      <c r="BN242" s="9">
        <f ca="1">IF(Table1[[#This Row],[Profession]]="General Work", Table1[[#This Row],[Income]], 0)</f>
        <v>0</v>
      </c>
      <c r="BO242" s="10">
        <f ca="1">IF(Table1[[#This Row],[Profession]]="Agriculture", Table1[[#This Row],[Income]], 0)</f>
        <v>0</v>
      </c>
      <c r="BQ242" s="8">
        <f ca="1">IF(Table1[[#This Row],[Value of debts ]]&gt;Table1[[#This Row],[Income]], 1, 0)</f>
        <v>1</v>
      </c>
      <c r="BR242" s="10"/>
      <c r="BT242">
        <f ca="1">IF(Table1[[#This Row],[Net Worth of person]]&gt;$BU$4, Table1[[#This Row],[Age]], 0)</f>
        <v>0</v>
      </c>
    </row>
    <row r="243" spans="1:72" x14ac:dyDescent="0.3">
      <c r="A243">
        <f t="shared" ca="1" si="69"/>
        <v>1</v>
      </c>
      <c r="B243" t="str">
        <f t="shared" ca="1" si="70"/>
        <v>Male</v>
      </c>
      <c r="C243">
        <f t="shared" ca="1" si="71"/>
        <v>27</v>
      </c>
      <c r="D243">
        <f t="shared" ca="1" si="72"/>
        <v>5</v>
      </c>
      <c r="E243" t="str">
        <f t="shared" ca="1" si="73"/>
        <v>General Work</v>
      </c>
      <c r="F243">
        <f t="shared" ca="1" si="74"/>
        <v>1</v>
      </c>
      <c r="G243" t="str">
        <f t="shared" ca="1" si="75"/>
        <v>High School</v>
      </c>
      <c r="H243">
        <f t="shared" ca="1" si="76"/>
        <v>1</v>
      </c>
      <c r="I243">
        <f t="shared" ca="1" si="77"/>
        <v>3</v>
      </c>
      <c r="J243">
        <f t="shared" ca="1" si="78"/>
        <v>54462</v>
      </c>
      <c r="K243">
        <f t="shared" ca="1" si="79"/>
        <v>9</v>
      </c>
      <c r="L243" t="str">
        <f t="shared" ca="1" si="80"/>
        <v>Tamil Nadu</v>
      </c>
      <c r="M243">
        <f t="shared" ca="1" si="81"/>
        <v>163386</v>
      </c>
      <c r="N243">
        <f t="shared" ca="1" si="82"/>
        <v>97551.82653284198</v>
      </c>
      <c r="O243">
        <f t="shared" ca="1" si="83"/>
        <v>118943.90154312216</v>
      </c>
      <c r="P243">
        <f t="shared" ca="1" si="84"/>
        <v>5911</v>
      </c>
      <c r="Q243">
        <f t="shared" ca="1" si="85"/>
        <v>81307.031352082122</v>
      </c>
      <c r="R243">
        <f t="shared" ca="1" si="86"/>
        <v>37986.840088084398</v>
      </c>
      <c r="S243">
        <f t="shared" ca="1" si="87"/>
        <v>320316.74163120653</v>
      </c>
      <c r="T243">
        <f t="shared" ca="1" si="88"/>
        <v>184769.8578849241</v>
      </c>
      <c r="U243">
        <f t="shared" ca="1" si="89"/>
        <v>135546.88374628243</v>
      </c>
      <c r="W243">
        <f t="shared" ca="1" si="90"/>
        <v>1</v>
      </c>
      <c r="AA243" s="1">
        <f ca="1">Table1[[#This Row],[Mortgage left]]/Table1[[#This Row],[Value of House]]</f>
        <v>0.59706355827820001</v>
      </c>
      <c r="AB243">
        <f t="shared" ca="1" si="91"/>
        <v>0</v>
      </c>
      <c r="AE243">
        <f ca="1">IF(Table1[[#This Row],[Gender]]="male", 1, 0)</f>
        <v>1</v>
      </c>
      <c r="AF243">
        <f ca="1">IF(Table1[[#This Row],[Gender]]="female", 1, 0)</f>
        <v>0</v>
      </c>
      <c r="AK243" s="8">
        <f ca="1">IF(Table1[[#This Row],[Profession]]="Teaching", 1, 0)</f>
        <v>0</v>
      </c>
      <c r="AL243" s="9">
        <f ca="1">IF(Table1[[#This Row],[Profession]]="Health", 1, 0)</f>
        <v>0</v>
      </c>
      <c r="AM243" s="9">
        <f ca="1">IF(Table1[[#This Row],[Profession]]="Construction", 1, 0)</f>
        <v>0</v>
      </c>
      <c r="AN243" s="9">
        <f ca="1">IF(Table1[[#This Row],[Profession]]="IT", 1, 0)</f>
        <v>0</v>
      </c>
      <c r="AO243" s="9">
        <f ca="1">IF(Table1[[#This Row],[Profession]]="Agriculture", 1, 0)</f>
        <v>0</v>
      </c>
      <c r="AP243" s="10">
        <f ca="1">IF(Table1[[#This Row],[Profession]]="General Work", 1, 0)</f>
        <v>1</v>
      </c>
      <c r="AS243">
        <f ca="1">Table1[[#This Row],[Value of Cars]]/Table1[[#This Row],[Number of Cars ]]</f>
        <v>39647.967181040724</v>
      </c>
      <c r="AU243" s="8">
        <f ca="1">IF(Table1[[#This Row],[State]]="Karnataka", Table1[[#This Row],[Income]], 0)</f>
        <v>0</v>
      </c>
      <c r="AV243" s="9">
        <f ca="1">IF(Table1[[#This Row],[State]]="Gujarat", Table1[[#This Row],[Income]], 0)</f>
        <v>0</v>
      </c>
      <c r="AW243" s="9">
        <f ca="1">IF(Table1[[#This Row],[State]]="Andhra Pradesh", Table1[[#This Row],[Income]], 0)</f>
        <v>0</v>
      </c>
      <c r="AX243" s="9">
        <f ca="1">IF(Table1[[#This Row],[State]]="Telangana", Table1[[#This Row],[Income]], 0)</f>
        <v>0</v>
      </c>
      <c r="AY243" s="9">
        <f ca="1">IF(Table1[[#This Row],[State]]="Madhya Pradesh", Table1[[#This Row],[Income]], 0)</f>
        <v>0</v>
      </c>
      <c r="AZ243" s="9">
        <f ca="1">IF(Table1[[#This Row],[State]]="Maharashtra", Table1[[#This Row],[Income]], 0)</f>
        <v>0</v>
      </c>
      <c r="BA243" s="9">
        <f ca="1">IF(Table1[[#This Row],[State]]="Punjab", Table1[[#This Row],[Income]], 0)</f>
        <v>0</v>
      </c>
      <c r="BB243" s="9">
        <f ca="1">IF(Table1[[#This Row],[State]]="Kerala", Table1[[#This Row],[Income]], 0)</f>
        <v>0</v>
      </c>
      <c r="BC243" s="9">
        <f ca="1">IF(Table1[[#This Row],[State]]="Tamil Nadu", Table1[[#This Row],[Income]], 0)</f>
        <v>54462</v>
      </c>
      <c r="BD243" s="9">
        <f ca="1">IF(Table1[[#This Row],[State]]="Rajasthan", Table1[[#This Row],[Income]], 0)</f>
        <v>0</v>
      </c>
      <c r="BE243" s="9">
        <f ca="1">IF(Table1[[#This Row],[State]]="Uttar Pradesh", Table1[[#This Row],[Income]], 0)</f>
        <v>0</v>
      </c>
      <c r="BF243" s="9">
        <f ca="1">IF(Table1[[#This Row],[State]]="Bihar", Table1[[#This Row],[Income]], 0)</f>
        <v>0</v>
      </c>
      <c r="BG243" s="9">
        <f ca="1">IF(Table1[[#This Row],[State]]="West Bengal", Table1[[#This Row],[Income]], 0)</f>
        <v>0</v>
      </c>
      <c r="BH243" s="10">
        <f ca="1">IF(Table1[[#This Row],[State]]="Goa", Table1[[#This Row],[Income]], 0)</f>
        <v>0</v>
      </c>
      <c r="BJ243" s="8">
        <f ca="1">IF(Table1[[#This Row],[Profession]]="Health", Table1[[#This Row],[Income]], 0)</f>
        <v>0</v>
      </c>
      <c r="BK243" s="9">
        <f ca="1">IF(Table1[[#This Row],[Profession]]="Construction", Table1[[#This Row],[Income]], 0)</f>
        <v>0</v>
      </c>
      <c r="BL243" s="9">
        <f ca="1">IF(Table1[[#This Row],[Profession]]="Teaching", Table1[[#This Row],[Income]], 0)</f>
        <v>0</v>
      </c>
      <c r="BM243" s="9">
        <f ca="1">IF(Table1[[#This Row],[Profession]]="IT", Table1[[#This Row],[Income]], 0)</f>
        <v>0</v>
      </c>
      <c r="BN243" s="9">
        <f ca="1">IF(Table1[[#This Row],[Profession]]="General Work", Table1[[#This Row],[Income]], 0)</f>
        <v>54462</v>
      </c>
      <c r="BO243" s="10">
        <f ca="1">IF(Table1[[#This Row],[Profession]]="Agriculture", Table1[[#This Row],[Income]], 0)</f>
        <v>0</v>
      </c>
      <c r="BQ243" s="8">
        <f ca="1">IF(Table1[[#This Row],[Value of debts ]]&gt;Table1[[#This Row],[Income]], 1, 0)</f>
        <v>1</v>
      </c>
      <c r="BR243" s="10"/>
      <c r="BT243">
        <f ca="1">IF(Table1[[#This Row],[Net Worth of person]]&gt;$BU$4, Table1[[#This Row],[Age]], 0)</f>
        <v>27</v>
      </c>
    </row>
    <row r="244" spans="1:72" x14ac:dyDescent="0.3">
      <c r="A244">
        <f t="shared" ca="1" si="69"/>
        <v>2</v>
      </c>
      <c r="B244" t="str">
        <f t="shared" ca="1" si="70"/>
        <v>Female</v>
      </c>
      <c r="C244">
        <f t="shared" ca="1" si="71"/>
        <v>28</v>
      </c>
      <c r="D244">
        <f t="shared" ca="1" si="72"/>
        <v>3</v>
      </c>
      <c r="E244" t="str">
        <f t="shared" ca="1" si="73"/>
        <v>Teaching</v>
      </c>
      <c r="F244">
        <f t="shared" ca="1" si="74"/>
        <v>5</v>
      </c>
      <c r="G244" t="str">
        <f t="shared" ca="1" si="75"/>
        <v>Other</v>
      </c>
      <c r="H244">
        <f t="shared" ca="1" si="76"/>
        <v>3</v>
      </c>
      <c r="I244">
        <f t="shared" ca="1" si="77"/>
        <v>3</v>
      </c>
      <c r="J244">
        <f t="shared" ca="1" si="78"/>
        <v>56927</v>
      </c>
      <c r="K244">
        <f t="shared" ca="1" si="79"/>
        <v>5</v>
      </c>
      <c r="L244" t="str">
        <f t="shared" ca="1" si="80"/>
        <v>Madhya Pradesh</v>
      </c>
      <c r="M244">
        <f t="shared" ca="1" si="81"/>
        <v>170781</v>
      </c>
      <c r="N244">
        <f t="shared" ca="1" si="82"/>
        <v>27355.806773999528</v>
      </c>
      <c r="O244">
        <f t="shared" ca="1" si="83"/>
        <v>92322.428404348437</v>
      </c>
      <c r="P244">
        <f t="shared" ca="1" si="84"/>
        <v>53623</v>
      </c>
      <c r="Q244">
        <f t="shared" ca="1" si="85"/>
        <v>40354.23469419677</v>
      </c>
      <c r="R244">
        <f t="shared" ca="1" si="86"/>
        <v>15997.65296692252</v>
      </c>
      <c r="S244">
        <f t="shared" ca="1" si="87"/>
        <v>279101.08137127094</v>
      </c>
      <c r="T244">
        <f t="shared" ca="1" si="88"/>
        <v>121333.0414681963</v>
      </c>
      <c r="U244">
        <f t="shared" ca="1" si="89"/>
        <v>157768.03990307462</v>
      </c>
      <c r="W244">
        <f t="shared" ca="1" si="90"/>
        <v>1</v>
      </c>
      <c r="AA244" s="1">
        <f ca="1">Table1[[#This Row],[Mortgage left]]/Table1[[#This Row],[Value of House]]</f>
        <v>0.16018062181389925</v>
      </c>
      <c r="AB244">
        <f t="shared" ca="1" si="91"/>
        <v>1</v>
      </c>
      <c r="AE244">
        <f ca="1">IF(Table1[[#This Row],[Gender]]="male", 1, 0)</f>
        <v>0</v>
      </c>
      <c r="AF244">
        <f ca="1">IF(Table1[[#This Row],[Gender]]="female", 1, 0)</f>
        <v>1</v>
      </c>
      <c r="AK244" s="8">
        <f ca="1">IF(Table1[[#This Row],[Profession]]="Teaching", 1, 0)</f>
        <v>1</v>
      </c>
      <c r="AL244" s="9">
        <f ca="1">IF(Table1[[#This Row],[Profession]]="Health", 1, 0)</f>
        <v>0</v>
      </c>
      <c r="AM244" s="9">
        <f ca="1">IF(Table1[[#This Row],[Profession]]="Construction", 1, 0)</f>
        <v>0</v>
      </c>
      <c r="AN244" s="9">
        <f ca="1">IF(Table1[[#This Row],[Profession]]="IT", 1, 0)</f>
        <v>0</v>
      </c>
      <c r="AO244" s="9">
        <f ca="1">IF(Table1[[#This Row],[Profession]]="Agriculture", 1, 0)</f>
        <v>0</v>
      </c>
      <c r="AP244" s="10">
        <f ca="1">IF(Table1[[#This Row],[Profession]]="General Work", 1, 0)</f>
        <v>0</v>
      </c>
      <c r="AS244">
        <f ca="1">Table1[[#This Row],[Value of Cars]]/Table1[[#This Row],[Number of Cars ]]</f>
        <v>30774.142801449478</v>
      </c>
      <c r="AU244" s="8">
        <f ca="1">IF(Table1[[#This Row],[State]]="Karnataka", Table1[[#This Row],[Income]], 0)</f>
        <v>0</v>
      </c>
      <c r="AV244" s="9">
        <f ca="1">IF(Table1[[#This Row],[State]]="Gujarat", Table1[[#This Row],[Income]], 0)</f>
        <v>0</v>
      </c>
      <c r="AW244" s="9">
        <f ca="1">IF(Table1[[#This Row],[State]]="Andhra Pradesh", Table1[[#This Row],[Income]], 0)</f>
        <v>0</v>
      </c>
      <c r="AX244" s="9">
        <f ca="1">IF(Table1[[#This Row],[State]]="Telangana", Table1[[#This Row],[Income]], 0)</f>
        <v>0</v>
      </c>
      <c r="AY244" s="9">
        <f ca="1">IF(Table1[[#This Row],[State]]="Madhya Pradesh", Table1[[#This Row],[Income]], 0)</f>
        <v>56927</v>
      </c>
      <c r="AZ244" s="9">
        <f ca="1">IF(Table1[[#This Row],[State]]="Maharashtra", Table1[[#This Row],[Income]], 0)</f>
        <v>0</v>
      </c>
      <c r="BA244" s="9">
        <f ca="1">IF(Table1[[#This Row],[State]]="Punjab", Table1[[#This Row],[Income]], 0)</f>
        <v>0</v>
      </c>
      <c r="BB244" s="9">
        <f ca="1">IF(Table1[[#This Row],[State]]="Kerala", Table1[[#This Row],[Income]], 0)</f>
        <v>0</v>
      </c>
      <c r="BC244" s="9">
        <f ca="1">IF(Table1[[#This Row],[State]]="Tamil Nadu", Table1[[#This Row],[Income]], 0)</f>
        <v>0</v>
      </c>
      <c r="BD244" s="9">
        <f ca="1">IF(Table1[[#This Row],[State]]="Rajasthan", Table1[[#This Row],[Income]], 0)</f>
        <v>0</v>
      </c>
      <c r="BE244" s="9">
        <f ca="1">IF(Table1[[#This Row],[State]]="Uttar Pradesh", Table1[[#This Row],[Income]], 0)</f>
        <v>0</v>
      </c>
      <c r="BF244" s="9">
        <f ca="1">IF(Table1[[#This Row],[State]]="Bihar", Table1[[#This Row],[Income]], 0)</f>
        <v>0</v>
      </c>
      <c r="BG244" s="9">
        <f ca="1">IF(Table1[[#This Row],[State]]="West Bengal", Table1[[#This Row],[Income]], 0)</f>
        <v>0</v>
      </c>
      <c r="BH244" s="10">
        <f ca="1">IF(Table1[[#This Row],[State]]="Goa", Table1[[#This Row],[Income]], 0)</f>
        <v>0</v>
      </c>
      <c r="BJ244" s="8">
        <f ca="1">IF(Table1[[#This Row],[Profession]]="Health", Table1[[#This Row],[Income]], 0)</f>
        <v>0</v>
      </c>
      <c r="BK244" s="9">
        <f ca="1">IF(Table1[[#This Row],[Profession]]="Construction", Table1[[#This Row],[Income]], 0)</f>
        <v>0</v>
      </c>
      <c r="BL244" s="9">
        <f ca="1">IF(Table1[[#This Row],[Profession]]="Teaching", Table1[[#This Row],[Income]], 0)</f>
        <v>56927</v>
      </c>
      <c r="BM244" s="9">
        <f ca="1">IF(Table1[[#This Row],[Profession]]="IT", Table1[[#This Row],[Income]], 0)</f>
        <v>0</v>
      </c>
      <c r="BN244" s="9">
        <f ca="1">IF(Table1[[#This Row],[Profession]]="General Work", Table1[[#This Row],[Income]], 0)</f>
        <v>0</v>
      </c>
      <c r="BO244" s="10">
        <f ca="1">IF(Table1[[#This Row],[Profession]]="Agriculture", Table1[[#This Row],[Income]], 0)</f>
        <v>0</v>
      </c>
      <c r="BQ244" s="8">
        <f ca="1">IF(Table1[[#This Row],[Value of debts ]]&gt;Table1[[#This Row],[Income]], 1, 0)</f>
        <v>1</v>
      </c>
      <c r="BR244" s="10"/>
      <c r="BT244">
        <f ca="1">IF(Table1[[#This Row],[Net Worth of person]]&gt;$BU$4, Table1[[#This Row],[Age]], 0)</f>
        <v>28</v>
      </c>
    </row>
    <row r="245" spans="1:72" x14ac:dyDescent="0.3">
      <c r="A245">
        <f t="shared" ca="1" si="69"/>
        <v>2</v>
      </c>
      <c r="B245" t="str">
        <f t="shared" ca="1" si="70"/>
        <v>Female</v>
      </c>
      <c r="C245">
        <f t="shared" ca="1" si="71"/>
        <v>34</v>
      </c>
      <c r="D245">
        <f t="shared" ca="1" si="72"/>
        <v>3</v>
      </c>
      <c r="E245" t="str">
        <f t="shared" ca="1" si="73"/>
        <v>Teaching</v>
      </c>
      <c r="F245">
        <f t="shared" ca="1" si="74"/>
        <v>2</v>
      </c>
      <c r="G245" t="str">
        <f t="shared" ca="1" si="75"/>
        <v>College</v>
      </c>
      <c r="H245">
        <f t="shared" ca="1" si="76"/>
        <v>3</v>
      </c>
      <c r="I245">
        <f t="shared" ca="1" si="77"/>
        <v>3</v>
      </c>
      <c r="J245">
        <f t="shared" ca="1" si="78"/>
        <v>86077</v>
      </c>
      <c r="K245">
        <f t="shared" ca="1" si="79"/>
        <v>9</v>
      </c>
      <c r="L245" t="str">
        <f t="shared" ca="1" si="80"/>
        <v>Tamil Nadu</v>
      </c>
      <c r="M245">
        <f t="shared" ca="1" si="81"/>
        <v>344308</v>
      </c>
      <c r="N245">
        <f t="shared" ca="1" si="82"/>
        <v>96705.741974753138</v>
      </c>
      <c r="O245">
        <f t="shared" ca="1" si="83"/>
        <v>175664.13808528762</v>
      </c>
      <c r="P245">
        <f t="shared" ca="1" si="84"/>
        <v>171916</v>
      </c>
      <c r="Q245">
        <f t="shared" ca="1" si="85"/>
        <v>143806.61745748777</v>
      </c>
      <c r="R245">
        <f t="shared" ca="1" si="86"/>
        <v>70308.862265365271</v>
      </c>
      <c r="S245">
        <f t="shared" ca="1" si="87"/>
        <v>590281.00035065296</v>
      </c>
      <c r="T245">
        <f t="shared" ca="1" si="88"/>
        <v>412428.35943224095</v>
      </c>
      <c r="U245">
        <f t="shared" ca="1" si="89"/>
        <v>177852.64091841201</v>
      </c>
      <c r="W245">
        <f t="shared" ca="1" si="90"/>
        <v>1</v>
      </c>
      <c r="AA245" s="1">
        <f ca="1">Table1[[#This Row],[Mortgage left]]/Table1[[#This Row],[Value of House]]</f>
        <v>0.28086986644153822</v>
      </c>
      <c r="AB245">
        <f t="shared" ca="1" si="91"/>
        <v>1</v>
      </c>
      <c r="AE245">
        <f ca="1">IF(Table1[[#This Row],[Gender]]="male", 1, 0)</f>
        <v>0</v>
      </c>
      <c r="AF245">
        <f ca="1">IF(Table1[[#This Row],[Gender]]="female", 1, 0)</f>
        <v>1</v>
      </c>
      <c r="AK245" s="8">
        <f ca="1">IF(Table1[[#This Row],[Profession]]="Teaching", 1, 0)</f>
        <v>1</v>
      </c>
      <c r="AL245" s="9">
        <f ca="1">IF(Table1[[#This Row],[Profession]]="Health", 1, 0)</f>
        <v>0</v>
      </c>
      <c r="AM245" s="9">
        <f ca="1">IF(Table1[[#This Row],[Profession]]="Construction", 1, 0)</f>
        <v>0</v>
      </c>
      <c r="AN245" s="9">
        <f ca="1">IF(Table1[[#This Row],[Profession]]="IT", 1, 0)</f>
        <v>0</v>
      </c>
      <c r="AO245" s="9">
        <f ca="1">IF(Table1[[#This Row],[Profession]]="Agriculture", 1, 0)</f>
        <v>0</v>
      </c>
      <c r="AP245" s="10">
        <f ca="1">IF(Table1[[#This Row],[Profession]]="General Work", 1, 0)</f>
        <v>0</v>
      </c>
      <c r="AS245">
        <f ca="1">Table1[[#This Row],[Value of Cars]]/Table1[[#This Row],[Number of Cars ]]</f>
        <v>58554.71269509587</v>
      </c>
      <c r="AU245" s="8">
        <f ca="1">IF(Table1[[#This Row],[State]]="Karnataka", Table1[[#This Row],[Income]], 0)</f>
        <v>0</v>
      </c>
      <c r="AV245" s="9">
        <f ca="1">IF(Table1[[#This Row],[State]]="Gujarat", Table1[[#This Row],[Income]], 0)</f>
        <v>0</v>
      </c>
      <c r="AW245" s="9">
        <f ca="1">IF(Table1[[#This Row],[State]]="Andhra Pradesh", Table1[[#This Row],[Income]], 0)</f>
        <v>0</v>
      </c>
      <c r="AX245" s="9">
        <f ca="1">IF(Table1[[#This Row],[State]]="Telangana", Table1[[#This Row],[Income]], 0)</f>
        <v>0</v>
      </c>
      <c r="AY245" s="9">
        <f ca="1">IF(Table1[[#This Row],[State]]="Madhya Pradesh", Table1[[#This Row],[Income]], 0)</f>
        <v>0</v>
      </c>
      <c r="AZ245" s="9">
        <f ca="1">IF(Table1[[#This Row],[State]]="Maharashtra", Table1[[#This Row],[Income]], 0)</f>
        <v>0</v>
      </c>
      <c r="BA245" s="9">
        <f ca="1">IF(Table1[[#This Row],[State]]="Punjab", Table1[[#This Row],[Income]], 0)</f>
        <v>0</v>
      </c>
      <c r="BB245" s="9">
        <f ca="1">IF(Table1[[#This Row],[State]]="Kerala", Table1[[#This Row],[Income]], 0)</f>
        <v>0</v>
      </c>
      <c r="BC245" s="9">
        <f ca="1">IF(Table1[[#This Row],[State]]="Tamil Nadu", Table1[[#This Row],[Income]], 0)</f>
        <v>86077</v>
      </c>
      <c r="BD245" s="9">
        <f ca="1">IF(Table1[[#This Row],[State]]="Rajasthan", Table1[[#This Row],[Income]], 0)</f>
        <v>0</v>
      </c>
      <c r="BE245" s="9">
        <f ca="1">IF(Table1[[#This Row],[State]]="Uttar Pradesh", Table1[[#This Row],[Income]], 0)</f>
        <v>0</v>
      </c>
      <c r="BF245" s="9">
        <f ca="1">IF(Table1[[#This Row],[State]]="Bihar", Table1[[#This Row],[Income]], 0)</f>
        <v>0</v>
      </c>
      <c r="BG245" s="9">
        <f ca="1">IF(Table1[[#This Row],[State]]="West Bengal", Table1[[#This Row],[Income]], 0)</f>
        <v>0</v>
      </c>
      <c r="BH245" s="10">
        <f ca="1">IF(Table1[[#This Row],[State]]="Goa", Table1[[#This Row],[Income]], 0)</f>
        <v>0</v>
      </c>
      <c r="BJ245" s="8">
        <f ca="1">IF(Table1[[#This Row],[Profession]]="Health", Table1[[#This Row],[Income]], 0)</f>
        <v>0</v>
      </c>
      <c r="BK245" s="9">
        <f ca="1">IF(Table1[[#This Row],[Profession]]="Construction", Table1[[#This Row],[Income]], 0)</f>
        <v>0</v>
      </c>
      <c r="BL245" s="9">
        <f ca="1">IF(Table1[[#This Row],[Profession]]="Teaching", Table1[[#This Row],[Income]], 0)</f>
        <v>86077</v>
      </c>
      <c r="BM245" s="9">
        <f ca="1">IF(Table1[[#This Row],[Profession]]="IT", Table1[[#This Row],[Income]], 0)</f>
        <v>0</v>
      </c>
      <c r="BN245" s="9">
        <f ca="1">IF(Table1[[#This Row],[Profession]]="General Work", Table1[[#This Row],[Income]], 0)</f>
        <v>0</v>
      </c>
      <c r="BO245" s="10">
        <f ca="1">IF(Table1[[#This Row],[Profession]]="Agriculture", Table1[[#This Row],[Income]], 0)</f>
        <v>0</v>
      </c>
      <c r="BQ245" s="8">
        <f ca="1">IF(Table1[[#This Row],[Value of debts ]]&gt;Table1[[#This Row],[Income]], 1, 0)</f>
        <v>1</v>
      </c>
      <c r="BR245" s="10"/>
      <c r="BT245">
        <f ca="1">IF(Table1[[#This Row],[Net Worth of person]]&gt;$BU$4, Table1[[#This Row],[Age]], 0)</f>
        <v>34</v>
      </c>
    </row>
    <row r="246" spans="1:72" x14ac:dyDescent="0.3">
      <c r="A246">
        <f t="shared" ca="1" si="69"/>
        <v>1</v>
      </c>
      <c r="B246" t="str">
        <f t="shared" ca="1" si="70"/>
        <v>Male</v>
      </c>
      <c r="C246">
        <f t="shared" ca="1" si="71"/>
        <v>36</v>
      </c>
      <c r="D246">
        <f t="shared" ca="1" si="72"/>
        <v>2</v>
      </c>
      <c r="E246" t="str">
        <f t="shared" ca="1" si="73"/>
        <v>Construction</v>
      </c>
      <c r="F246">
        <f t="shared" ca="1" si="74"/>
        <v>5</v>
      </c>
      <c r="G246" t="str">
        <f t="shared" ca="1" si="75"/>
        <v>Other</v>
      </c>
      <c r="H246">
        <f t="shared" ca="1" si="76"/>
        <v>1</v>
      </c>
      <c r="I246">
        <f t="shared" ca="1" si="77"/>
        <v>1</v>
      </c>
      <c r="J246">
        <f t="shared" ca="1" si="78"/>
        <v>83409</v>
      </c>
      <c r="K246">
        <f t="shared" ca="1" si="79"/>
        <v>5</v>
      </c>
      <c r="L246" t="str">
        <f t="shared" ca="1" si="80"/>
        <v>Madhya Pradesh</v>
      </c>
      <c r="M246">
        <f t="shared" ca="1" si="81"/>
        <v>250227</v>
      </c>
      <c r="N246">
        <f t="shared" ca="1" si="82"/>
        <v>31390.398747161908</v>
      </c>
      <c r="O246">
        <f t="shared" ca="1" si="83"/>
        <v>28843.130564191273</v>
      </c>
      <c r="P246">
        <f t="shared" ca="1" si="84"/>
        <v>7944</v>
      </c>
      <c r="Q246">
        <f t="shared" ca="1" si="85"/>
        <v>155657.35627831717</v>
      </c>
      <c r="R246">
        <f t="shared" ca="1" si="86"/>
        <v>52479.399390277991</v>
      </c>
      <c r="S246">
        <f t="shared" ca="1" si="87"/>
        <v>331549.52995446924</v>
      </c>
      <c r="T246">
        <f t="shared" ca="1" si="88"/>
        <v>194991.75502547907</v>
      </c>
      <c r="U246">
        <f t="shared" ca="1" si="89"/>
        <v>136557.77492899017</v>
      </c>
      <c r="W246">
        <f t="shared" ca="1" si="90"/>
        <v>1</v>
      </c>
      <c r="AA246" s="1">
        <f ca="1">Table1[[#This Row],[Mortgage left]]/Table1[[#This Row],[Value of House]]</f>
        <v>0.12544768848750099</v>
      </c>
      <c r="AB246">
        <f t="shared" ca="1" si="91"/>
        <v>1</v>
      </c>
      <c r="AE246">
        <f ca="1">IF(Table1[[#This Row],[Gender]]="male", 1, 0)</f>
        <v>1</v>
      </c>
      <c r="AF246">
        <f ca="1">IF(Table1[[#This Row],[Gender]]="female", 1, 0)</f>
        <v>0</v>
      </c>
      <c r="AK246" s="8">
        <f ca="1">IF(Table1[[#This Row],[Profession]]="Teaching", 1, 0)</f>
        <v>0</v>
      </c>
      <c r="AL246" s="9">
        <f ca="1">IF(Table1[[#This Row],[Profession]]="Health", 1, 0)</f>
        <v>0</v>
      </c>
      <c r="AM246" s="9">
        <f ca="1">IF(Table1[[#This Row],[Profession]]="Construction", 1, 0)</f>
        <v>1</v>
      </c>
      <c r="AN246" s="9">
        <f ca="1">IF(Table1[[#This Row],[Profession]]="IT", 1, 0)</f>
        <v>0</v>
      </c>
      <c r="AO246" s="9">
        <f ca="1">IF(Table1[[#This Row],[Profession]]="Agriculture", 1, 0)</f>
        <v>0</v>
      </c>
      <c r="AP246" s="10">
        <f ca="1">IF(Table1[[#This Row],[Profession]]="General Work", 1, 0)</f>
        <v>0</v>
      </c>
      <c r="AS246">
        <f ca="1">Table1[[#This Row],[Value of Cars]]/Table1[[#This Row],[Number of Cars ]]</f>
        <v>28843.130564191273</v>
      </c>
      <c r="AU246" s="8">
        <f ca="1">IF(Table1[[#This Row],[State]]="Karnataka", Table1[[#This Row],[Income]], 0)</f>
        <v>0</v>
      </c>
      <c r="AV246" s="9">
        <f ca="1">IF(Table1[[#This Row],[State]]="Gujarat", Table1[[#This Row],[Income]], 0)</f>
        <v>0</v>
      </c>
      <c r="AW246" s="9">
        <f ca="1">IF(Table1[[#This Row],[State]]="Andhra Pradesh", Table1[[#This Row],[Income]], 0)</f>
        <v>0</v>
      </c>
      <c r="AX246" s="9">
        <f ca="1">IF(Table1[[#This Row],[State]]="Telangana", Table1[[#This Row],[Income]], 0)</f>
        <v>0</v>
      </c>
      <c r="AY246" s="9">
        <f ca="1">IF(Table1[[#This Row],[State]]="Madhya Pradesh", Table1[[#This Row],[Income]], 0)</f>
        <v>83409</v>
      </c>
      <c r="AZ246" s="9">
        <f ca="1">IF(Table1[[#This Row],[State]]="Maharashtra", Table1[[#This Row],[Income]], 0)</f>
        <v>0</v>
      </c>
      <c r="BA246" s="9">
        <f ca="1">IF(Table1[[#This Row],[State]]="Punjab", Table1[[#This Row],[Income]], 0)</f>
        <v>0</v>
      </c>
      <c r="BB246" s="9">
        <f ca="1">IF(Table1[[#This Row],[State]]="Kerala", Table1[[#This Row],[Income]], 0)</f>
        <v>0</v>
      </c>
      <c r="BC246" s="9">
        <f ca="1">IF(Table1[[#This Row],[State]]="Tamil Nadu", Table1[[#This Row],[Income]], 0)</f>
        <v>0</v>
      </c>
      <c r="BD246" s="9">
        <f ca="1">IF(Table1[[#This Row],[State]]="Rajasthan", Table1[[#This Row],[Income]], 0)</f>
        <v>0</v>
      </c>
      <c r="BE246" s="9">
        <f ca="1">IF(Table1[[#This Row],[State]]="Uttar Pradesh", Table1[[#This Row],[Income]], 0)</f>
        <v>0</v>
      </c>
      <c r="BF246" s="9">
        <f ca="1">IF(Table1[[#This Row],[State]]="Bihar", Table1[[#This Row],[Income]], 0)</f>
        <v>0</v>
      </c>
      <c r="BG246" s="9">
        <f ca="1">IF(Table1[[#This Row],[State]]="West Bengal", Table1[[#This Row],[Income]], 0)</f>
        <v>0</v>
      </c>
      <c r="BH246" s="10">
        <f ca="1">IF(Table1[[#This Row],[State]]="Goa", Table1[[#This Row],[Income]], 0)</f>
        <v>0</v>
      </c>
      <c r="BJ246" s="8">
        <f ca="1">IF(Table1[[#This Row],[Profession]]="Health", Table1[[#This Row],[Income]], 0)</f>
        <v>0</v>
      </c>
      <c r="BK246" s="9">
        <f ca="1">IF(Table1[[#This Row],[Profession]]="Construction", Table1[[#This Row],[Income]], 0)</f>
        <v>83409</v>
      </c>
      <c r="BL246" s="9">
        <f ca="1">IF(Table1[[#This Row],[Profession]]="Teaching", Table1[[#This Row],[Income]], 0)</f>
        <v>0</v>
      </c>
      <c r="BM246" s="9">
        <f ca="1">IF(Table1[[#This Row],[Profession]]="IT", Table1[[#This Row],[Income]], 0)</f>
        <v>0</v>
      </c>
      <c r="BN246" s="9">
        <f ca="1">IF(Table1[[#This Row],[Profession]]="General Work", Table1[[#This Row],[Income]], 0)</f>
        <v>0</v>
      </c>
      <c r="BO246" s="10">
        <f ca="1">IF(Table1[[#This Row],[Profession]]="Agriculture", Table1[[#This Row],[Income]], 0)</f>
        <v>0</v>
      </c>
      <c r="BQ246" s="8">
        <f ca="1">IF(Table1[[#This Row],[Value of debts ]]&gt;Table1[[#This Row],[Income]], 1, 0)</f>
        <v>1</v>
      </c>
      <c r="BR246" s="10"/>
      <c r="BT246">
        <f ca="1">IF(Table1[[#This Row],[Net Worth of person]]&gt;$BU$4, Table1[[#This Row],[Age]], 0)</f>
        <v>36</v>
      </c>
    </row>
    <row r="247" spans="1:72" x14ac:dyDescent="0.3">
      <c r="A247">
        <f t="shared" ca="1" si="69"/>
        <v>1</v>
      </c>
      <c r="B247" t="str">
        <f t="shared" ca="1" si="70"/>
        <v>Male</v>
      </c>
      <c r="C247">
        <f t="shared" ca="1" si="71"/>
        <v>43</v>
      </c>
      <c r="D247">
        <f t="shared" ca="1" si="72"/>
        <v>4</v>
      </c>
      <c r="E247" t="str">
        <f t="shared" ca="1" si="73"/>
        <v>IT</v>
      </c>
      <c r="F247">
        <f t="shared" ca="1" si="74"/>
        <v>4</v>
      </c>
      <c r="G247" t="str">
        <f t="shared" ca="1" si="75"/>
        <v>Technical</v>
      </c>
      <c r="H247">
        <f t="shared" ca="1" si="76"/>
        <v>2</v>
      </c>
      <c r="I247">
        <f t="shared" ca="1" si="77"/>
        <v>3</v>
      </c>
      <c r="J247">
        <f t="shared" ca="1" si="78"/>
        <v>77432</v>
      </c>
      <c r="K247">
        <f t="shared" ca="1" si="79"/>
        <v>2</v>
      </c>
      <c r="L247" t="str">
        <f t="shared" ca="1" si="80"/>
        <v>Gujarat</v>
      </c>
      <c r="M247">
        <f t="shared" ca="1" si="81"/>
        <v>464592</v>
      </c>
      <c r="N247">
        <f t="shared" ca="1" si="82"/>
        <v>44703.498871106276</v>
      </c>
      <c r="O247">
        <f t="shared" ca="1" si="83"/>
        <v>229053.18328461109</v>
      </c>
      <c r="P247">
        <f t="shared" ca="1" si="84"/>
        <v>83063</v>
      </c>
      <c r="Q247">
        <f t="shared" ca="1" si="85"/>
        <v>22566.827367950849</v>
      </c>
      <c r="R247">
        <f t="shared" ca="1" si="86"/>
        <v>107425.20875089982</v>
      </c>
      <c r="S247">
        <f t="shared" ca="1" si="87"/>
        <v>801070.39203551086</v>
      </c>
      <c r="T247">
        <f t="shared" ca="1" si="88"/>
        <v>150333.32623905712</v>
      </c>
      <c r="U247">
        <f t="shared" ca="1" si="89"/>
        <v>650737.06579645374</v>
      </c>
      <c r="W247">
        <f t="shared" ca="1" si="90"/>
        <v>1</v>
      </c>
      <c r="AA247" s="1">
        <f ca="1">Table1[[#This Row],[Mortgage left]]/Table1[[#This Row],[Value of House]]</f>
        <v>9.622098286476366E-2</v>
      </c>
      <c r="AB247">
        <f t="shared" ca="1" si="91"/>
        <v>1</v>
      </c>
      <c r="AE247">
        <f ca="1">IF(Table1[[#This Row],[Gender]]="male", 1, 0)</f>
        <v>1</v>
      </c>
      <c r="AF247">
        <f ca="1">IF(Table1[[#This Row],[Gender]]="female", 1, 0)</f>
        <v>0</v>
      </c>
      <c r="AK247" s="8">
        <f ca="1">IF(Table1[[#This Row],[Profession]]="Teaching", 1, 0)</f>
        <v>0</v>
      </c>
      <c r="AL247" s="9">
        <f ca="1">IF(Table1[[#This Row],[Profession]]="Health", 1, 0)</f>
        <v>0</v>
      </c>
      <c r="AM247" s="9">
        <f ca="1">IF(Table1[[#This Row],[Profession]]="Construction", 1, 0)</f>
        <v>0</v>
      </c>
      <c r="AN247" s="9">
        <f ca="1">IF(Table1[[#This Row],[Profession]]="IT", 1, 0)</f>
        <v>1</v>
      </c>
      <c r="AO247" s="9">
        <f ca="1">IF(Table1[[#This Row],[Profession]]="Agriculture", 1, 0)</f>
        <v>0</v>
      </c>
      <c r="AP247" s="10">
        <f ca="1">IF(Table1[[#This Row],[Profession]]="General Work", 1, 0)</f>
        <v>0</v>
      </c>
      <c r="AS247">
        <f ca="1">Table1[[#This Row],[Value of Cars]]/Table1[[#This Row],[Number of Cars ]]</f>
        <v>76351.061094870369</v>
      </c>
      <c r="AU247" s="8">
        <f ca="1">IF(Table1[[#This Row],[State]]="Karnataka", Table1[[#This Row],[Income]], 0)</f>
        <v>0</v>
      </c>
      <c r="AV247" s="9">
        <f ca="1">IF(Table1[[#This Row],[State]]="Gujarat", Table1[[#This Row],[Income]], 0)</f>
        <v>77432</v>
      </c>
      <c r="AW247" s="9">
        <f ca="1">IF(Table1[[#This Row],[State]]="Andhra Pradesh", Table1[[#This Row],[Income]], 0)</f>
        <v>0</v>
      </c>
      <c r="AX247" s="9">
        <f ca="1">IF(Table1[[#This Row],[State]]="Telangana", Table1[[#This Row],[Income]], 0)</f>
        <v>0</v>
      </c>
      <c r="AY247" s="9">
        <f ca="1">IF(Table1[[#This Row],[State]]="Madhya Pradesh", Table1[[#This Row],[Income]], 0)</f>
        <v>0</v>
      </c>
      <c r="AZ247" s="9">
        <f ca="1">IF(Table1[[#This Row],[State]]="Maharashtra", Table1[[#This Row],[Income]], 0)</f>
        <v>0</v>
      </c>
      <c r="BA247" s="9">
        <f ca="1">IF(Table1[[#This Row],[State]]="Punjab", Table1[[#This Row],[Income]], 0)</f>
        <v>0</v>
      </c>
      <c r="BB247" s="9">
        <f ca="1">IF(Table1[[#This Row],[State]]="Kerala", Table1[[#This Row],[Income]], 0)</f>
        <v>0</v>
      </c>
      <c r="BC247" s="9">
        <f ca="1">IF(Table1[[#This Row],[State]]="Tamil Nadu", Table1[[#This Row],[Income]], 0)</f>
        <v>0</v>
      </c>
      <c r="BD247" s="9">
        <f ca="1">IF(Table1[[#This Row],[State]]="Rajasthan", Table1[[#This Row],[Income]], 0)</f>
        <v>0</v>
      </c>
      <c r="BE247" s="9">
        <f ca="1">IF(Table1[[#This Row],[State]]="Uttar Pradesh", Table1[[#This Row],[Income]], 0)</f>
        <v>0</v>
      </c>
      <c r="BF247" s="9">
        <f ca="1">IF(Table1[[#This Row],[State]]="Bihar", Table1[[#This Row],[Income]], 0)</f>
        <v>0</v>
      </c>
      <c r="BG247" s="9">
        <f ca="1">IF(Table1[[#This Row],[State]]="West Bengal", Table1[[#This Row],[Income]], 0)</f>
        <v>0</v>
      </c>
      <c r="BH247" s="10">
        <f ca="1">IF(Table1[[#This Row],[State]]="Goa", Table1[[#This Row],[Income]], 0)</f>
        <v>0</v>
      </c>
      <c r="BJ247" s="8">
        <f ca="1">IF(Table1[[#This Row],[Profession]]="Health", Table1[[#This Row],[Income]], 0)</f>
        <v>0</v>
      </c>
      <c r="BK247" s="9">
        <f ca="1">IF(Table1[[#This Row],[Profession]]="Construction", Table1[[#This Row],[Income]], 0)</f>
        <v>0</v>
      </c>
      <c r="BL247" s="9">
        <f ca="1">IF(Table1[[#This Row],[Profession]]="Teaching", Table1[[#This Row],[Income]], 0)</f>
        <v>0</v>
      </c>
      <c r="BM247" s="9">
        <f ca="1">IF(Table1[[#This Row],[Profession]]="IT", Table1[[#This Row],[Income]], 0)</f>
        <v>77432</v>
      </c>
      <c r="BN247" s="9">
        <f ca="1">IF(Table1[[#This Row],[Profession]]="General Work", Table1[[#This Row],[Income]], 0)</f>
        <v>0</v>
      </c>
      <c r="BO247" s="10">
        <f ca="1">IF(Table1[[#This Row],[Profession]]="Agriculture", Table1[[#This Row],[Income]], 0)</f>
        <v>0</v>
      </c>
      <c r="BQ247" s="8">
        <f ca="1">IF(Table1[[#This Row],[Value of debts ]]&gt;Table1[[#This Row],[Income]], 1, 0)</f>
        <v>1</v>
      </c>
      <c r="BR247" s="10"/>
      <c r="BT247">
        <f ca="1">IF(Table1[[#This Row],[Net Worth of person]]&gt;$BU$4, Table1[[#This Row],[Age]], 0)</f>
        <v>43</v>
      </c>
    </row>
    <row r="248" spans="1:72" x14ac:dyDescent="0.3">
      <c r="A248">
        <f t="shared" ca="1" si="69"/>
        <v>2</v>
      </c>
      <c r="B248" t="str">
        <f t="shared" ca="1" si="70"/>
        <v>Female</v>
      </c>
      <c r="C248">
        <f t="shared" ca="1" si="71"/>
        <v>26</v>
      </c>
      <c r="D248">
        <f t="shared" ca="1" si="72"/>
        <v>2</v>
      </c>
      <c r="E248" t="str">
        <f t="shared" ca="1" si="73"/>
        <v>Construction</v>
      </c>
      <c r="F248">
        <f t="shared" ca="1" si="74"/>
        <v>1</v>
      </c>
      <c r="G248" t="str">
        <f t="shared" ca="1" si="75"/>
        <v>High School</v>
      </c>
      <c r="H248">
        <f t="shared" ca="1" si="76"/>
        <v>0</v>
      </c>
      <c r="I248">
        <f t="shared" ca="1" si="77"/>
        <v>1</v>
      </c>
      <c r="J248">
        <f t="shared" ca="1" si="78"/>
        <v>75106</v>
      </c>
      <c r="K248">
        <f t="shared" ca="1" si="79"/>
        <v>9</v>
      </c>
      <c r="L248" t="str">
        <f t="shared" ca="1" si="80"/>
        <v>Tamil Nadu</v>
      </c>
      <c r="M248">
        <f t="shared" ca="1" si="81"/>
        <v>450636</v>
      </c>
      <c r="N248">
        <f t="shared" ca="1" si="82"/>
        <v>380266.27039649192</v>
      </c>
      <c r="O248">
        <f t="shared" ca="1" si="83"/>
        <v>20237.834611538579</v>
      </c>
      <c r="P248">
        <f t="shared" ca="1" si="84"/>
        <v>19593</v>
      </c>
      <c r="Q248">
        <f t="shared" ca="1" si="85"/>
        <v>125714.5815744009</v>
      </c>
      <c r="R248">
        <f t="shared" ca="1" si="86"/>
        <v>34351.675639420442</v>
      </c>
      <c r="S248">
        <f t="shared" ca="1" si="87"/>
        <v>505225.51025095902</v>
      </c>
      <c r="T248">
        <f t="shared" ca="1" si="88"/>
        <v>525573.85197089287</v>
      </c>
      <c r="U248">
        <f t="shared" ca="1" si="89"/>
        <v>-20348.341719933844</v>
      </c>
      <c r="W248">
        <f t="shared" ca="1" si="90"/>
        <v>1</v>
      </c>
      <c r="AA248" s="1">
        <f ca="1">Table1[[#This Row],[Mortgage left]]/Table1[[#This Row],[Value of House]]</f>
        <v>0.84384352425570064</v>
      </c>
      <c r="AB248">
        <f t="shared" ca="1" si="91"/>
        <v>0</v>
      </c>
      <c r="AE248">
        <f ca="1">IF(Table1[[#This Row],[Gender]]="male", 1, 0)</f>
        <v>0</v>
      </c>
      <c r="AF248">
        <f ca="1">IF(Table1[[#This Row],[Gender]]="female", 1, 0)</f>
        <v>1</v>
      </c>
      <c r="AK248" s="8">
        <f ca="1">IF(Table1[[#This Row],[Profession]]="Teaching", 1, 0)</f>
        <v>0</v>
      </c>
      <c r="AL248" s="9">
        <f ca="1">IF(Table1[[#This Row],[Profession]]="Health", 1, 0)</f>
        <v>0</v>
      </c>
      <c r="AM248" s="9">
        <f ca="1">IF(Table1[[#This Row],[Profession]]="Construction", 1, 0)</f>
        <v>1</v>
      </c>
      <c r="AN248" s="9">
        <f ca="1">IF(Table1[[#This Row],[Profession]]="IT", 1, 0)</f>
        <v>0</v>
      </c>
      <c r="AO248" s="9">
        <f ca="1">IF(Table1[[#This Row],[Profession]]="Agriculture", 1, 0)</f>
        <v>0</v>
      </c>
      <c r="AP248" s="10">
        <f ca="1">IF(Table1[[#This Row],[Profession]]="General Work", 1, 0)</f>
        <v>0</v>
      </c>
      <c r="AS248">
        <f ca="1">Table1[[#This Row],[Value of Cars]]/Table1[[#This Row],[Number of Cars ]]</f>
        <v>20237.834611538579</v>
      </c>
      <c r="AU248" s="8">
        <f ca="1">IF(Table1[[#This Row],[State]]="Karnataka", Table1[[#This Row],[Income]], 0)</f>
        <v>0</v>
      </c>
      <c r="AV248" s="9">
        <f ca="1">IF(Table1[[#This Row],[State]]="Gujarat", Table1[[#This Row],[Income]], 0)</f>
        <v>0</v>
      </c>
      <c r="AW248" s="9">
        <f ca="1">IF(Table1[[#This Row],[State]]="Andhra Pradesh", Table1[[#This Row],[Income]], 0)</f>
        <v>0</v>
      </c>
      <c r="AX248" s="9">
        <f ca="1">IF(Table1[[#This Row],[State]]="Telangana", Table1[[#This Row],[Income]], 0)</f>
        <v>0</v>
      </c>
      <c r="AY248" s="9">
        <f ca="1">IF(Table1[[#This Row],[State]]="Madhya Pradesh", Table1[[#This Row],[Income]], 0)</f>
        <v>0</v>
      </c>
      <c r="AZ248" s="9">
        <f ca="1">IF(Table1[[#This Row],[State]]="Maharashtra", Table1[[#This Row],[Income]], 0)</f>
        <v>0</v>
      </c>
      <c r="BA248" s="9">
        <f ca="1">IF(Table1[[#This Row],[State]]="Punjab", Table1[[#This Row],[Income]], 0)</f>
        <v>0</v>
      </c>
      <c r="BB248" s="9">
        <f ca="1">IF(Table1[[#This Row],[State]]="Kerala", Table1[[#This Row],[Income]], 0)</f>
        <v>0</v>
      </c>
      <c r="BC248" s="9">
        <f ca="1">IF(Table1[[#This Row],[State]]="Tamil Nadu", Table1[[#This Row],[Income]], 0)</f>
        <v>75106</v>
      </c>
      <c r="BD248" s="9">
        <f ca="1">IF(Table1[[#This Row],[State]]="Rajasthan", Table1[[#This Row],[Income]], 0)</f>
        <v>0</v>
      </c>
      <c r="BE248" s="9">
        <f ca="1">IF(Table1[[#This Row],[State]]="Uttar Pradesh", Table1[[#This Row],[Income]], 0)</f>
        <v>0</v>
      </c>
      <c r="BF248" s="9">
        <f ca="1">IF(Table1[[#This Row],[State]]="Bihar", Table1[[#This Row],[Income]], 0)</f>
        <v>0</v>
      </c>
      <c r="BG248" s="9">
        <f ca="1">IF(Table1[[#This Row],[State]]="West Bengal", Table1[[#This Row],[Income]], 0)</f>
        <v>0</v>
      </c>
      <c r="BH248" s="10">
        <f ca="1">IF(Table1[[#This Row],[State]]="Goa", Table1[[#This Row],[Income]], 0)</f>
        <v>0</v>
      </c>
      <c r="BJ248" s="8">
        <f ca="1">IF(Table1[[#This Row],[Profession]]="Health", Table1[[#This Row],[Income]], 0)</f>
        <v>0</v>
      </c>
      <c r="BK248" s="9">
        <f ca="1">IF(Table1[[#This Row],[Profession]]="Construction", Table1[[#This Row],[Income]], 0)</f>
        <v>75106</v>
      </c>
      <c r="BL248" s="9">
        <f ca="1">IF(Table1[[#This Row],[Profession]]="Teaching", Table1[[#This Row],[Income]], 0)</f>
        <v>0</v>
      </c>
      <c r="BM248" s="9">
        <f ca="1">IF(Table1[[#This Row],[Profession]]="IT", Table1[[#This Row],[Income]], 0)</f>
        <v>0</v>
      </c>
      <c r="BN248" s="9">
        <f ca="1">IF(Table1[[#This Row],[Profession]]="General Work", Table1[[#This Row],[Income]], 0)</f>
        <v>0</v>
      </c>
      <c r="BO248" s="10">
        <f ca="1">IF(Table1[[#This Row],[Profession]]="Agriculture", Table1[[#This Row],[Income]], 0)</f>
        <v>0</v>
      </c>
      <c r="BQ248" s="8">
        <f ca="1">IF(Table1[[#This Row],[Value of debts ]]&gt;Table1[[#This Row],[Income]], 1, 0)</f>
        <v>1</v>
      </c>
      <c r="BR248" s="10"/>
      <c r="BT248">
        <f ca="1">IF(Table1[[#This Row],[Net Worth of person]]&gt;$BU$4, Table1[[#This Row],[Age]], 0)</f>
        <v>0</v>
      </c>
    </row>
    <row r="249" spans="1:72" x14ac:dyDescent="0.3">
      <c r="A249">
        <f t="shared" ca="1" si="69"/>
        <v>1</v>
      </c>
      <c r="B249" t="str">
        <f t="shared" ca="1" si="70"/>
        <v>Male</v>
      </c>
      <c r="C249">
        <f t="shared" ca="1" si="71"/>
        <v>31</v>
      </c>
      <c r="D249">
        <f t="shared" ca="1" si="72"/>
        <v>6</v>
      </c>
      <c r="E249" t="str">
        <f t="shared" ca="1" si="73"/>
        <v>Agriculture</v>
      </c>
      <c r="F249">
        <f t="shared" ca="1" si="74"/>
        <v>4</v>
      </c>
      <c r="G249" t="str">
        <f t="shared" ca="1" si="75"/>
        <v>Technical</v>
      </c>
      <c r="H249">
        <f t="shared" ca="1" si="76"/>
        <v>0</v>
      </c>
      <c r="I249">
        <f t="shared" ca="1" si="77"/>
        <v>3</v>
      </c>
      <c r="J249">
        <f t="shared" ca="1" si="78"/>
        <v>56468</v>
      </c>
      <c r="K249">
        <f t="shared" ca="1" si="79"/>
        <v>12</v>
      </c>
      <c r="L249" t="str">
        <f t="shared" ca="1" si="80"/>
        <v>Bihar</v>
      </c>
      <c r="M249">
        <f t="shared" ca="1" si="81"/>
        <v>282340</v>
      </c>
      <c r="N249">
        <f t="shared" ca="1" si="82"/>
        <v>118643.27194036484</v>
      </c>
      <c r="O249">
        <f t="shared" ca="1" si="83"/>
        <v>94388.621388670144</v>
      </c>
      <c r="P249">
        <f t="shared" ca="1" si="84"/>
        <v>63365</v>
      </c>
      <c r="Q249">
        <f t="shared" ca="1" si="85"/>
        <v>17957.237405651718</v>
      </c>
      <c r="R249">
        <f t="shared" ca="1" si="86"/>
        <v>67982.216209701466</v>
      </c>
      <c r="S249">
        <f t="shared" ca="1" si="87"/>
        <v>444710.83759837167</v>
      </c>
      <c r="T249">
        <f t="shared" ca="1" si="88"/>
        <v>199965.50934601657</v>
      </c>
      <c r="U249">
        <f t="shared" ca="1" si="89"/>
        <v>244745.3282523551</v>
      </c>
      <c r="W249">
        <f t="shared" ca="1" si="90"/>
        <v>1</v>
      </c>
      <c r="AA249" s="1">
        <f ca="1">Table1[[#This Row],[Mortgage left]]/Table1[[#This Row],[Value of House]]</f>
        <v>0.42021418127210042</v>
      </c>
      <c r="AB249">
        <f t="shared" ca="1" si="91"/>
        <v>0</v>
      </c>
      <c r="AE249">
        <f ca="1">IF(Table1[[#This Row],[Gender]]="male", 1, 0)</f>
        <v>1</v>
      </c>
      <c r="AF249">
        <f ca="1">IF(Table1[[#This Row],[Gender]]="female", 1, 0)</f>
        <v>0</v>
      </c>
      <c r="AK249" s="8">
        <f ca="1">IF(Table1[[#This Row],[Profession]]="Teaching", 1, 0)</f>
        <v>0</v>
      </c>
      <c r="AL249" s="9">
        <f ca="1">IF(Table1[[#This Row],[Profession]]="Health", 1, 0)</f>
        <v>0</v>
      </c>
      <c r="AM249" s="9">
        <f ca="1">IF(Table1[[#This Row],[Profession]]="Construction", 1, 0)</f>
        <v>0</v>
      </c>
      <c r="AN249" s="9">
        <f ca="1">IF(Table1[[#This Row],[Profession]]="IT", 1, 0)</f>
        <v>0</v>
      </c>
      <c r="AO249" s="9">
        <f ca="1">IF(Table1[[#This Row],[Profession]]="Agriculture", 1, 0)</f>
        <v>1</v>
      </c>
      <c r="AP249" s="10">
        <f ca="1">IF(Table1[[#This Row],[Profession]]="General Work", 1, 0)</f>
        <v>0</v>
      </c>
      <c r="AS249">
        <f ca="1">Table1[[#This Row],[Value of Cars]]/Table1[[#This Row],[Number of Cars ]]</f>
        <v>31462.873796223383</v>
      </c>
      <c r="AU249" s="8">
        <f ca="1">IF(Table1[[#This Row],[State]]="Karnataka", Table1[[#This Row],[Income]], 0)</f>
        <v>0</v>
      </c>
      <c r="AV249" s="9">
        <f ca="1">IF(Table1[[#This Row],[State]]="Gujarat", Table1[[#This Row],[Income]], 0)</f>
        <v>0</v>
      </c>
      <c r="AW249" s="9">
        <f ca="1">IF(Table1[[#This Row],[State]]="Andhra Pradesh", Table1[[#This Row],[Income]], 0)</f>
        <v>0</v>
      </c>
      <c r="AX249" s="9">
        <f ca="1">IF(Table1[[#This Row],[State]]="Telangana", Table1[[#This Row],[Income]], 0)</f>
        <v>0</v>
      </c>
      <c r="AY249" s="9">
        <f ca="1">IF(Table1[[#This Row],[State]]="Madhya Pradesh", Table1[[#This Row],[Income]], 0)</f>
        <v>0</v>
      </c>
      <c r="AZ249" s="9">
        <f ca="1">IF(Table1[[#This Row],[State]]="Maharashtra", Table1[[#This Row],[Income]], 0)</f>
        <v>0</v>
      </c>
      <c r="BA249" s="9">
        <f ca="1">IF(Table1[[#This Row],[State]]="Punjab", Table1[[#This Row],[Income]], 0)</f>
        <v>0</v>
      </c>
      <c r="BB249" s="9">
        <f ca="1">IF(Table1[[#This Row],[State]]="Kerala", Table1[[#This Row],[Income]], 0)</f>
        <v>0</v>
      </c>
      <c r="BC249" s="9">
        <f ca="1">IF(Table1[[#This Row],[State]]="Tamil Nadu", Table1[[#This Row],[Income]], 0)</f>
        <v>0</v>
      </c>
      <c r="BD249" s="9">
        <f ca="1">IF(Table1[[#This Row],[State]]="Rajasthan", Table1[[#This Row],[Income]], 0)</f>
        <v>0</v>
      </c>
      <c r="BE249" s="9">
        <f ca="1">IF(Table1[[#This Row],[State]]="Uttar Pradesh", Table1[[#This Row],[Income]], 0)</f>
        <v>0</v>
      </c>
      <c r="BF249" s="9">
        <f ca="1">IF(Table1[[#This Row],[State]]="Bihar", Table1[[#This Row],[Income]], 0)</f>
        <v>56468</v>
      </c>
      <c r="BG249" s="9">
        <f ca="1">IF(Table1[[#This Row],[State]]="West Bengal", Table1[[#This Row],[Income]], 0)</f>
        <v>0</v>
      </c>
      <c r="BH249" s="10">
        <f ca="1">IF(Table1[[#This Row],[State]]="Goa", Table1[[#This Row],[Income]], 0)</f>
        <v>0</v>
      </c>
      <c r="BJ249" s="8">
        <f ca="1">IF(Table1[[#This Row],[Profession]]="Health", Table1[[#This Row],[Income]], 0)</f>
        <v>0</v>
      </c>
      <c r="BK249" s="9">
        <f ca="1">IF(Table1[[#This Row],[Profession]]="Construction", Table1[[#This Row],[Income]], 0)</f>
        <v>0</v>
      </c>
      <c r="BL249" s="9">
        <f ca="1">IF(Table1[[#This Row],[Profession]]="Teaching", Table1[[#This Row],[Income]], 0)</f>
        <v>0</v>
      </c>
      <c r="BM249" s="9">
        <f ca="1">IF(Table1[[#This Row],[Profession]]="IT", Table1[[#This Row],[Income]], 0)</f>
        <v>0</v>
      </c>
      <c r="BN249" s="9">
        <f ca="1">IF(Table1[[#This Row],[Profession]]="General Work", Table1[[#This Row],[Income]], 0)</f>
        <v>0</v>
      </c>
      <c r="BO249" s="10">
        <f ca="1">IF(Table1[[#This Row],[Profession]]="Agriculture", Table1[[#This Row],[Income]], 0)</f>
        <v>56468</v>
      </c>
      <c r="BQ249" s="8">
        <f ca="1">IF(Table1[[#This Row],[Value of debts ]]&gt;Table1[[#This Row],[Income]], 1, 0)</f>
        <v>1</v>
      </c>
      <c r="BR249" s="10"/>
      <c r="BT249">
        <f ca="1">IF(Table1[[#This Row],[Net Worth of person]]&gt;$BU$4, Table1[[#This Row],[Age]], 0)</f>
        <v>31</v>
      </c>
    </row>
    <row r="250" spans="1:72" x14ac:dyDescent="0.3">
      <c r="A250">
        <f t="shared" ca="1" si="69"/>
        <v>1</v>
      </c>
      <c r="B250" t="str">
        <f t="shared" ca="1" si="70"/>
        <v>Male</v>
      </c>
      <c r="C250">
        <f t="shared" ca="1" si="71"/>
        <v>30</v>
      </c>
      <c r="D250">
        <f t="shared" ca="1" si="72"/>
        <v>4</v>
      </c>
      <c r="E250" t="str">
        <f t="shared" ca="1" si="73"/>
        <v>IT</v>
      </c>
      <c r="F250">
        <f t="shared" ca="1" si="74"/>
        <v>5</v>
      </c>
      <c r="G250" t="str">
        <f t="shared" ca="1" si="75"/>
        <v>Other</v>
      </c>
      <c r="H250">
        <f t="shared" ca="1" si="76"/>
        <v>4</v>
      </c>
      <c r="I250">
        <f t="shared" ca="1" si="77"/>
        <v>3</v>
      </c>
      <c r="J250">
        <f t="shared" ca="1" si="78"/>
        <v>33607</v>
      </c>
      <c r="K250">
        <f t="shared" ca="1" si="79"/>
        <v>1</v>
      </c>
      <c r="L250" t="str">
        <f t="shared" ca="1" si="80"/>
        <v>Karnataka</v>
      </c>
      <c r="M250">
        <f t="shared" ca="1" si="81"/>
        <v>134428</v>
      </c>
      <c r="N250">
        <f t="shared" ca="1" si="82"/>
        <v>108941.86165905363</v>
      </c>
      <c r="O250">
        <f t="shared" ca="1" si="83"/>
        <v>57723.911466549347</v>
      </c>
      <c r="P250">
        <f t="shared" ca="1" si="84"/>
        <v>36925</v>
      </c>
      <c r="Q250">
        <f t="shared" ca="1" si="85"/>
        <v>17559.669116975751</v>
      </c>
      <c r="R250">
        <f t="shared" ca="1" si="86"/>
        <v>18321.602154097181</v>
      </c>
      <c r="S250">
        <f t="shared" ca="1" si="87"/>
        <v>210473.51362064652</v>
      </c>
      <c r="T250">
        <f t="shared" ca="1" si="88"/>
        <v>163426.53077602937</v>
      </c>
      <c r="U250">
        <f t="shared" ca="1" si="89"/>
        <v>47046.98284461716</v>
      </c>
      <c r="W250">
        <f t="shared" ca="1" si="90"/>
        <v>1</v>
      </c>
      <c r="AA250" s="1">
        <f ca="1">Table1[[#This Row],[Mortgage left]]/Table1[[#This Row],[Value of House]]</f>
        <v>0.81041049230111006</v>
      </c>
      <c r="AB250">
        <f t="shared" ca="1" si="91"/>
        <v>0</v>
      </c>
      <c r="AE250">
        <f ca="1">IF(Table1[[#This Row],[Gender]]="male", 1, 0)</f>
        <v>1</v>
      </c>
      <c r="AF250">
        <f ca="1">IF(Table1[[#This Row],[Gender]]="female", 1, 0)</f>
        <v>0</v>
      </c>
      <c r="AK250" s="8">
        <f ca="1">IF(Table1[[#This Row],[Profession]]="Teaching", 1, 0)</f>
        <v>0</v>
      </c>
      <c r="AL250" s="9">
        <f ca="1">IF(Table1[[#This Row],[Profession]]="Health", 1, 0)</f>
        <v>0</v>
      </c>
      <c r="AM250" s="9">
        <f ca="1">IF(Table1[[#This Row],[Profession]]="Construction", 1, 0)</f>
        <v>0</v>
      </c>
      <c r="AN250" s="9">
        <f ca="1">IF(Table1[[#This Row],[Profession]]="IT", 1, 0)</f>
        <v>1</v>
      </c>
      <c r="AO250" s="9">
        <f ca="1">IF(Table1[[#This Row],[Profession]]="Agriculture", 1, 0)</f>
        <v>0</v>
      </c>
      <c r="AP250" s="10">
        <f ca="1">IF(Table1[[#This Row],[Profession]]="General Work", 1, 0)</f>
        <v>0</v>
      </c>
      <c r="AS250">
        <f ca="1">Table1[[#This Row],[Value of Cars]]/Table1[[#This Row],[Number of Cars ]]</f>
        <v>19241.303822183116</v>
      </c>
      <c r="AU250" s="8">
        <f ca="1">IF(Table1[[#This Row],[State]]="Karnataka", Table1[[#This Row],[Income]], 0)</f>
        <v>33607</v>
      </c>
      <c r="AV250" s="9">
        <f ca="1">IF(Table1[[#This Row],[State]]="Gujarat", Table1[[#This Row],[Income]], 0)</f>
        <v>0</v>
      </c>
      <c r="AW250" s="9">
        <f ca="1">IF(Table1[[#This Row],[State]]="Andhra Pradesh", Table1[[#This Row],[Income]], 0)</f>
        <v>0</v>
      </c>
      <c r="AX250" s="9">
        <f ca="1">IF(Table1[[#This Row],[State]]="Telangana", Table1[[#This Row],[Income]], 0)</f>
        <v>0</v>
      </c>
      <c r="AY250" s="9">
        <f ca="1">IF(Table1[[#This Row],[State]]="Madhya Pradesh", Table1[[#This Row],[Income]], 0)</f>
        <v>0</v>
      </c>
      <c r="AZ250" s="9">
        <f ca="1">IF(Table1[[#This Row],[State]]="Maharashtra", Table1[[#This Row],[Income]], 0)</f>
        <v>0</v>
      </c>
      <c r="BA250" s="9">
        <f ca="1">IF(Table1[[#This Row],[State]]="Punjab", Table1[[#This Row],[Income]], 0)</f>
        <v>0</v>
      </c>
      <c r="BB250" s="9">
        <f ca="1">IF(Table1[[#This Row],[State]]="Kerala", Table1[[#This Row],[Income]], 0)</f>
        <v>0</v>
      </c>
      <c r="BC250" s="9">
        <f ca="1">IF(Table1[[#This Row],[State]]="Tamil Nadu", Table1[[#This Row],[Income]], 0)</f>
        <v>0</v>
      </c>
      <c r="BD250" s="9">
        <f ca="1">IF(Table1[[#This Row],[State]]="Rajasthan", Table1[[#This Row],[Income]], 0)</f>
        <v>0</v>
      </c>
      <c r="BE250" s="9">
        <f ca="1">IF(Table1[[#This Row],[State]]="Uttar Pradesh", Table1[[#This Row],[Income]], 0)</f>
        <v>0</v>
      </c>
      <c r="BF250" s="9">
        <f ca="1">IF(Table1[[#This Row],[State]]="Bihar", Table1[[#This Row],[Income]], 0)</f>
        <v>0</v>
      </c>
      <c r="BG250" s="9">
        <f ca="1">IF(Table1[[#This Row],[State]]="West Bengal", Table1[[#This Row],[Income]], 0)</f>
        <v>0</v>
      </c>
      <c r="BH250" s="10">
        <f ca="1">IF(Table1[[#This Row],[State]]="Goa", Table1[[#This Row],[Income]], 0)</f>
        <v>0</v>
      </c>
      <c r="BJ250" s="8">
        <f ca="1">IF(Table1[[#This Row],[Profession]]="Health", Table1[[#This Row],[Income]], 0)</f>
        <v>0</v>
      </c>
      <c r="BK250" s="9">
        <f ca="1">IF(Table1[[#This Row],[Profession]]="Construction", Table1[[#This Row],[Income]], 0)</f>
        <v>0</v>
      </c>
      <c r="BL250" s="9">
        <f ca="1">IF(Table1[[#This Row],[Profession]]="Teaching", Table1[[#This Row],[Income]], 0)</f>
        <v>0</v>
      </c>
      <c r="BM250" s="9">
        <f ca="1">IF(Table1[[#This Row],[Profession]]="IT", Table1[[#This Row],[Income]], 0)</f>
        <v>33607</v>
      </c>
      <c r="BN250" s="9">
        <f ca="1">IF(Table1[[#This Row],[Profession]]="General Work", Table1[[#This Row],[Income]], 0)</f>
        <v>0</v>
      </c>
      <c r="BO250" s="10">
        <f ca="1">IF(Table1[[#This Row],[Profession]]="Agriculture", Table1[[#This Row],[Income]], 0)</f>
        <v>0</v>
      </c>
      <c r="BQ250" s="8">
        <f ca="1">IF(Table1[[#This Row],[Value of debts ]]&gt;Table1[[#This Row],[Income]], 1, 0)</f>
        <v>1</v>
      </c>
      <c r="BR250" s="10"/>
      <c r="BT250">
        <f ca="1">IF(Table1[[#This Row],[Net Worth of person]]&gt;$BU$4, Table1[[#This Row],[Age]], 0)</f>
        <v>0</v>
      </c>
    </row>
    <row r="251" spans="1:72" x14ac:dyDescent="0.3">
      <c r="A251">
        <f t="shared" ca="1" si="69"/>
        <v>1</v>
      </c>
      <c r="B251" t="str">
        <f t="shared" ca="1" si="70"/>
        <v>Male</v>
      </c>
      <c r="C251">
        <f t="shared" ca="1" si="71"/>
        <v>41</v>
      </c>
      <c r="D251">
        <f t="shared" ca="1" si="72"/>
        <v>3</v>
      </c>
      <c r="E251" t="str">
        <f t="shared" ca="1" si="73"/>
        <v>Teaching</v>
      </c>
      <c r="F251">
        <f t="shared" ca="1" si="74"/>
        <v>1</v>
      </c>
      <c r="G251" t="str">
        <f t="shared" ca="1" si="75"/>
        <v>High School</v>
      </c>
      <c r="H251">
        <f t="shared" ca="1" si="76"/>
        <v>0</v>
      </c>
      <c r="I251">
        <f t="shared" ca="1" si="77"/>
        <v>2</v>
      </c>
      <c r="J251">
        <f t="shared" ca="1" si="78"/>
        <v>54839</v>
      </c>
      <c r="K251">
        <f t="shared" ca="1" si="79"/>
        <v>6</v>
      </c>
      <c r="L251" t="str">
        <f t="shared" ca="1" si="80"/>
        <v>Maharashtra</v>
      </c>
      <c r="M251">
        <f t="shared" ca="1" si="81"/>
        <v>164517</v>
      </c>
      <c r="N251">
        <f t="shared" ca="1" si="82"/>
        <v>98777.53782232615</v>
      </c>
      <c r="O251">
        <f t="shared" ca="1" si="83"/>
        <v>83788.028792525482</v>
      </c>
      <c r="P251">
        <f t="shared" ca="1" si="84"/>
        <v>76447</v>
      </c>
      <c r="Q251">
        <f t="shared" ca="1" si="85"/>
        <v>45196.012484400089</v>
      </c>
      <c r="R251">
        <f t="shared" ca="1" si="86"/>
        <v>794.30705014576893</v>
      </c>
      <c r="S251">
        <f t="shared" ca="1" si="87"/>
        <v>249099.33584267122</v>
      </c>
      <c r="T251">
        <f t="shared" ca="1" si="88"/>
        <v>220420.55030672625</v>
      </c>
      <c r="U251">
        <f t="shared" ca="1" si="89"/>
        <v>28678.785535944975</v>
      </c>
      <c r="W251">
        <f t="shared" ca="1" si="90"/>
        <v>1</v>
      </c>
      <c r="AA251" s="1">
        <f ca="1">Table1[[#This Row],[Mortgage left]]/Table1[[#This Row],[Value of House]]</f>
        <v>0.60040930616487143</v>
      </c>
      <c r="AB251">
        <f t="shared" ca="1" si="91"/>
        <v>0</v>
      </c>
      <c r="AE251">
        <f ca="1">IF(Table1[[#This Row],[Gender]]="male", 1, 0)</f>
        <v>1</v>
      </c>
      <c r="AF251">
        <f ca="1">IF(Table1[[#This Row],[Gender]]="female", 1, 0)</f>
        <v>0</v>
      </c>
      <c r="AK251" s="8">
        <f ca="1">IF(Table1[[#This Row],[Profession]]="Teaching", 1, 0)</f>
        <v>1</v>
      </c>
      <c r="AL251" s="9">
        <f ca="1">IF(Table1[[#This Row],[Profession]]="Health", 1, 0)</f>
        <v>0</v>
      </c>
      <c r="AM251" s="9">
        <f ca="1">IF(Table1[[#This Row],[Profession]]="Construction", 1, 0)</f>
        <v>0</v>
      </c>
      <c r="AN251" s="9">
        <f ca="1">IF(Table1[[#This Row],[Profession]]="IT", 1, 0)</f>
        <v>0</v>
      </c>
      <c r="AO251" s="9">
        <f ca="1">IF(Table1[[#This Row],[Profession]]="Agriculture", 1, 0)</f>
        <v>0</v>
      </c>
      <c r="AP251" s="10">
        <f ca="1">IF(Table1[[#This Row],[Profession]]="General Work", 1, 0)</f>
        <v>0</v>
      </c>
      <c r="AS251">
        <f ca="1">Table1[[#This Row],[Value of Cars]]/Table1[[#This Row],[Number of Cars ]]</f>
        <v>41894.014396262741</v>
      </c>
      <c r="AU251" s="8">
        <f ca="1">IF(Table1[[#This Row],[State]]="Karnataka", Table1[[#This Row],[Income]], 0)</f>
        <v>0</v>
      </c>
      <c r="AV251" s="9">
        <f ca="1">IF(Table1[[#This Row],[State]]="Gujarat", Table1[[#This Row],[Income]], 0)</f>
        <v>0</v>
      </c>
      <c r="AW251" s="9">
        <f ca="1">IF(Table1[[#This Row],[State]]="Andhra Pradesh", Table1[[#This Row],[Income]], 0)</f>
        <v>0</v>
      </c>
      <c r="AX251" s="9">
        <f ca="1">IF(Table1[[#This Row],[State]]="Telangana", Table1[[#This Row],[Income]], 0)</f>
        <v>0</v>
      </c>
      <c r="AY251" s="9">
        <f ca="1">IF(Table1[[#This Row],[State]]="Madhya Pradesh", Table1[[#This Row],[Income]], 0)</f>
        <v>0</v>
      </c>
      <c r="AZ251" s="9">
        <f ca="1">IF(Table1[[#This Row],[State]]="Maharashtra", Table1[[#This Row],[Income]], 0)</f>
        <v>54839</v>
      </c>
      <c r="BA251" s="9">
        <f ca="1">IF(Table1[[#This Row],[State]]="Punjab", Table1[[#This Row],[Income]], 0)</f>
        <v>0</v>
      </c>
      <c r="BB251" s="9">
        <f ca="1">IF(Table1[[#This Row],[State]]="Kerala", Table1[[#This Row],[Income]], 0)</f>
        <v>0</v>
      </c>
      <c r="BC251" s="9">
        <f ca="1">IF(Table1[[#This Row],[State]]="Tamil Nadu", Table1[[#This Row],[Income]], 0)</f>
        <v>0</v>
      </c>
      <c r="BD251" s="9">
        <f ca="1">IF(Table1[[#This Row],[State]]="Rajasthan", Table1[[#This Row],[Income]], 0)</f>
        <v>0</v>
      </c>
      <c r="BE251" s="9">
        <f ca="1">IF(Table1[[#This Row],[State]]="Uttar Pradesh", Table1[[#This Row],[Income]], 0)</f>
        <v>0</v>
      </c>
      <c r="BF251" s="9">
        <f ca="1">IF(Table1[[#This Row],[State]]="Bihar", Table1[[#This Row],[Income]], 0)</f>
        <v>0</v>
      </c>
      <c r="BG251" s="9">
        <f ca="1">IF(Table1[[#This Row],[State]]="West Bengal", Table1[[#This Row],[Income]], 0)</f>
        <v>0</v>
      </c>
      <c r="BH251" s="10">
        <f ca="1">IF(Table1[[#This Row],[State]]="Goa", Table1[[#This Row],[Income]], 0)</f>
        <v>0</v>
      </c>
      <c r="BJ251" s="8">
        <f ca="1">IF(Table1[[#This Row],[Profession]]="Health", Table1[[#This Row],[Income]], 0)</f>
        <v>0</v>
      </c>
      <c r="BK251" s="9">
        <f ca="1">IF(Table1[[#This Row],[Profession]]="Construction", Table1[[#This Row],[Income]], 0)</f>
        <v>0</v>
      </c>
      <c r="BL251" s="9">
        <f ca="1">IF(Table1[[#This Row],[Profession]]="Teaching", Table1[[#This Row],[Income]], 0)</f>
        <v>54839</v>
      </c>
      <c r="BM251" s="9">
        <f ca="1">IF(Table1[[#This Row],[Profession]]="IT", Table1[[#This Row],[Income]], 0)</f>
        <v>0</v>
      </c>
      <c r="BN251" s="9">
        <f ca="1">IF(Table1[[#This Row],[Profession]]="General Work", Table1[[#This Row],[Income]], 0)</f>
        <v>0</v>
      </c>
      <c r="BO251" s="10">
        <f ca="1">IF(Table1[[#This Row],[Profession]]="Agriculture", Table1[[#This Row],[Income]], 0)</f>
        <v>0</v>
      </c>
      <c r="BQ251" s="8">
        <f ca="1">IF(Table1[[#This Row],[Value of debts ]]&gt;Table1[[#This Row],[Income]], 1, 0)</f>
        <v>1</v>
      </c>
      <c r="BR251" s="10"/>
      <c r="BT251">
        <f ca="1">IF(Table1[[#This Row],[Net Worth of person]]&gt;$BU$4, Table1[[#This Row],[Age]], 0)</f>
        <v>0</v>
      </c>
    </row>
    <row r="252" spans="1:72" x14ac:dyDescent="0.3">
      <c r="A252">
        <f t="shared" ca="1" si="69"/>
        <v>2</v>
      </c>
      <c r="B252" t="str">
        <f t="shared" ca="1" si="70"/>
        <v>Female</v>
      </c>
      <c r="C252">
        <f t="shared" ca="1" si="71"/>
        <v>39</v>
      </c>
      <c r="D252">
        <f t="shared" ca="1" si="72"/>
        <v>3</v>
      </c>
      <c r="E252" t="str">
        <f t="shared" ca="1" si="73"/>
        <v>Teaching</v>
      </c>
      <c r="F252">
        <f t="shared" ca="1" si="74"/>
        <v>3</v>
      </c>
      <c r="G252" t="str">
        <f t="shared" ca="1" si="75"/>
        <v>University</v>
      </c>
      <c r="H252">
        <f t="shared" ca="1" si="76"/>
        <v>3</v>
      </c>
      <c r="I252">
        <f t="shared" ca="1" si="77"/>
        <v>2</v>
      </c>
      <c r="J252">
        <f t="shared" ca="1" si="78"/>
        <v>88688</v>
      </c>
      <c r="K252">
        <f t="shared" ca="1" si="79"/>
        <v>7</v>
      </c>
      <c r="L252" t="str">
        <f t="shared" ca="1" si="80"/>
        <v>Punjab</v>
      </c>
      <c r="M252">
        <f t="shared" ca="1" si="81"/>
        <v>443440</v>
      </c>
      <c r="N252">
        <f t="shared" ca="1" si="82"/>
        <v>177061.42969920297</v>
      </c>
      <c r="O252">
        <f t="shared" ca="1" si="83"/>
        <v>110574.71547865417</v>
      </c>
      <c r="P252">
        <f t="shared" ca="1" si="84"/>
        <v>80945</v>
      </c>
      <c r="Q252">
        <f t="shared" ca="1" si="85"/>
        <v>148005.51632612458</v>
      </c>
      <c r="R252">
        <f t="shared" ca="1" si="86"/>
        <v>92289.643129314863</v>
      </c>
      <c r="S252">
        <f t="shared" ca="1" si="87"/>
        <v>646304.35860796901</v>
      </c>
      <c r="T252">
        <f t="shared" ca="1" si="88"/>
        <v>406011.94602532755</v>
      </c>
      <c r="U252">
        <f t="shared" ca="1" si="89"/>
        <v>240292.41258264147</v>
      </c>
      <c r="W252">
        <f t="shared" ca="1" si="90"/>
        <v>1</v>
      </c>
      <c r="AA252" s="1">
        <f ca="1">Table1[[#This Row],[Mortgage left]]/Table1[[#This Row],[Value of House]]</f>
        <v>0.39929061360996521</v>
      </c>
      <c r="AB252">
        <f t="shared" ca="1" si="91"/>
        <v>1</v>
      </c>
      <c r="AE252">
        <f ca="1">IF(Table1[[#This Row],[Gender]]="male", 1, 0)</f>
        <v>0</v>
      </c>
      <c r="AF252">
        <f ca="1">IF(Table1[[#This Row],[Gender]]="female", 1, 0)</f>
        <v>1</v>
      </c>
      <c r="AK252" s="8">
        <f ca="1">IF(Table1[[#This Row],[Profession]]="Teaching", 1, 0)</f>
        <v>1</v>
      </c>
      <c r="AL252" s="9">
        <f ca="1">IF(Table1[[#This Row],[Profession]]="Health", 1, 0)</f>
        <v>0</v>
      </c>
      <c r="AM252" s="9">
        <f ca="1">IF(Table1[[#This Row],[Profession]]="Construction", 1, 0)</f>
        <v>0</v>
      </c>
      <c r="AN252" s="9">
        <f ca="1">IF(Table1[[#This Row],[Profession]]="IT", 1, 0)</f>
        <v>0</v>
      </c>
      <c r="AO252" s="9">
        <f ca="1">IF(Table1[[#This Row],[Profession]]="Agriculture", 1, 0)</f>
        <v>0</v>
      </c>
      <c r="AP252" s="10">
        <f ca="1">IF(Table1[[#This Row],[Profession]]="General Work", 1, 0)</f>
        <v>0</v>
      </c>
      <c r="AS252">
        <f ca="1">Table1[[#This Row],[Value of Cars]]/Table1[[#This Row],[Number of Cars ]]</f>
        <v>55287.357739327083</v>
      </c>
      <c r="AU252" s="8">
        <f ca="1">IF(Table1[[#This Row],[State]]="Karnataka", Table1[[#This Row],[Income]], 0)</f>
        <v>0</v>
      </c>
      <c r="AV252" s="9">
        <f ca="1">IF(Table1[[#This Row],[State]]="Gujarat", Table1[[#This Row],[Income]], 0)</f>
        <v>0</v>
      </c>
      <c r="AW252" s="9">
        <f ca="1">IF(Table1[[#This Row],[State]]="Andhra Pradesh", Table1[[#This Row],[Income]], 0)</f>
        <v>0</v>
      </c>
      <c r="AX252" s="9">
        <f ca="1">IF(Table1[[#This Row],[State]]="Telangana", Table1[[#This Row],[Income]], 0)</f>
        <v>0</v>
      </c>
      <c r="AY252" s="9">
        <f ca="1">IF(Table1[[#This Row],[State]]="Madhya Pradesh", Table1[[#This Row],[Income]], 0)</f>
        <v>0</v>
      </c>
      <c r="AZ252" s="9">
        <f ca="1">IF(Table1[[#This Row],[State]]="Maharashtra", Table1[[#This Row],[Income]], 0)</f>
        <v>0</v>
      </c>
      <c r="BA252" s="9">
        <f ca="1">IF(Table1[[#This Row],[State]]="Punjab", Table1[[#This Row],[Income]], 0)</f>
        <v>88688</v>
      </c>
      <c r="BB252" s="9">
        <f ca="1">IF(Table1[[#This Row],[State]]="Kerala", Table1[[#This Row],[Income]], 0)</f>
        <v>0</v>
      </c>
      <c r="BC252" s="9">
        <f ca="1">IF(Table1[[#This Row],[State]]="Tamil Nadu", Table1[[#This Row],[Income]], 0)</f>
        <v>0</v>
      </c>
      <c r="BD252" s="9">
        <f ca="1">IF(Table1[[#This Row],[State]]="Rajasthan", Table1[[#This Row],[Income]], 0)</f>
        <v>0</v>
      </c>
      <c r="BE252" s="9">
        <f ca="1">IF(Table1[[#This Row],[State]]="Uttar Pradesh", Table1[[#This Row],[Income]], 0)</f>
        <v>0</v>
      </c>
      <c r="BF252" s="9">
        <f ca="1">IF(Table1[[#This Row],[State]]="Bihar", Table1[[#This Row],[Income]], 0)</f>
        <v>0</v>
      </c>
      <c r="BG252" s="9">
        <f ca="1">IF(Table1[[#This Row],[State]]="West Bengal", Table1[[#This Row],[Income]], 0)</f>
        <v>0</v>
      </c>
      <c r="BH252" s="10">
        <f ca="1">IF(Table1[[#This Row],[State]]="Goa", Table1[[#This Row],[Income]], 0)</f>
        <v>0</v>
      </c>
      <c r="BJ252" s="8">
        <f ca="1">IF(Table1[[#This Row],[Profession]]="Health", Table1[[#This Row],[Income]], 0)</f>
        <v>0</v>
      </c>
      <c r="BK252" s="9">
        <f ca="1">IF(Table1[[#This Row],[Profession]]="Construction", Table1[[#This Row],[Income]], 0)</f>
        <v>0</v>
      </c>
      <c r="BL252" s="9">
        <f ca="1">IF(Table1[[#This Row],[Profession]]="Teaching", Table1[[#This Row],[Income]], 0)</f>
        <v>88688</v>
      </c>
      <c r="BM252" s="9">
        <f ca="1">IF(Table1[[#This Row],[Profession]]="IT", Table1[[#This Row],[Income]], 0)</f>
        <v>0</v>
      </c>
      <c r="BN252" s="9">
        <f ca="1">IF(Table1[[#This Row],[Profession]]="General Work", Table1[[#This Row],[Income]], 0)</f>
        <v>0</v>
      </c>
      <c r="BO252" s="10">
        <f ca="1">IF(Table1[[#This Row],[Profession]]="Agriculture", Table1[[#This Row],[Income]], 0)</f>
        <v>0</v>
      </c>
      <c r="BQ252" s="8">
        <f ca="1">IF(Table1[[#This Row],[Value of debts ]]&gt;Table1[[#This Row],[Income]], 1, 0)</f>
        <v>1</v>
      </c>
      <c r="BR252" s="10"/>
      <c r="BT252">
        <f ca="1">IF(Table1[[#This Row],[Net Worth of person]]&gt;$BU$4, Table1[[#This Row],[Age]], 0)</f>
        <v>39</v>
      </c>
    </row>
    <row r="253" spans="1:72" x14ac:dyDescent="0.3">
      <c r="A253">
        <f t="shared" ca="1" si="69"/>
        <v>2</v>
      </c>
      <c r="B253" t="str">
        <f t="shared" ca="1" si="70"/>
        <v>Female</v>
      </c>
      <c r="C253">
        <f t="shared" ca="1" si="71"/>
        <v>42</v>
      </c>
      <c r="D253">
        <f t="shared" ca="1" si="72"/>
        <v>5</v>
      </c>
      <c r="E253" t="str">
        <f t="shared" ca="1" si="73"/>
        <v>General Work</v>
      </c>
      <c r="F253">
        <f t="shared" ca="1" si="74"/>
        <v>5</v>
      </c>
      <c r="G253" t="str">
        <f t="shared" ca="1" si="75"/>
        <v>Other</v>
      </c>
      <c r="H253">
        <f t="shared" ca="1" si="76"/>
        <v>0</v>
      </c>
      <c r="I253">
        <f t="shared" ca="1" si="77"/>
        <v>3</v>
      </c>
      <c r="J253">
        <f t="shared" ca="1" si="78"/>
        <v>47847</v>
      </c>
      <c r="K253">
        <f t="shared" ca="1" si="79"/>
        <v>12</v>
      </c>
      <c r="L253" t="str">
        <f t="shared" ca="1" si="80"/>
        <v>Bihar</v>
      </c>
      <c r="M253">
        <f t="shared" ca="1" si="81"/>
        <v>239235</v>
      </c>
      <c r="N253">
        <f t="shared" ca="1" si="82"/>
        <v>55400.299850168805</v>
      </c>
      <c r="O253">
        <f t="shared" ca="1" si="83"/>
        <v>35272.632721473543</v>
      </c>
      <c r="P253">
        <f t="shared" ca="1" si="84"/>
        <v>27651</v>
      </c>
      <c r="Q253">
        <f t="shared" ca="1" si="85"/>
        <v>45326.445044559994</v>
      </c>
      <c r="R253">
        <f t="shared" ca="1" si="86"/>
        <v>56682.610558374159</v>
      </c>
      <c r="S253">
        <f t="shared" ca="1" si="87"/>
        <v>331190.24327984767</v>
      </c>
      <c r="T253">
        <f t="shared" ca="1" si="88"/>
        <v>128377.74489472881</v>
      </c>
      <c r="U253">
        <f t="shared" ca="1" si="89"/>
        <v>202812.49838511884</v>
      </c>
      <c r="W253">
        <f t="shared" ca="1" si="90"/>
        <v>1</v>
      </c>
      <c r="AA253" s="1">
        <f ca="1">Table1[[#This Row],[Mortgage left]]/Table1[[#This Row],[Value of House]]</f>
        <v>0.23157272075644786</v>
      </c>
      <c r="AB253">
        <f t="shared" ca="1" si="91"/>
        <v>1</v>
      </c>
      <c r="AE253">
        <f ca="1">IF(Table1[[#This Row],[Gender]]="male", 1, 0)</f>
        <v>0</v>
      </c>
      <c r="AF253">
        <f ca="1">IF(Table1[[#This Row],[Gender]]="female", 1, 0)</f>
        <v>1</v>
      </c>
      <c r="AK253" s="8">
        <f ca="1">IF(Table1[[#This Row],[Profession]]="Teaching", 1, 0)</f>
        <v>0</v>
      </c>
      <c r="AL253" s="9">
        <f ca="1">IF(Table1[[#This Row],[Profession]]="Health", 1, 0)</f>
        <v>0</v>
      </c>
      <c r="AM253" s="9">
        <f ca="1">IF(Table1[[#This Row],[Profession]]="Construction", 1, 0)</f>
        <v>0</v>
      </c>
      <c r="AN253" s="9">
        <f ca="1">IF(Table1[[#This Row],[Profession]]="IT", 1, 0)</f>
        <v>0</v>
      </c>
      <c r="AO253" s="9">
        <f ca="1">IF(Table1[[#This Row],[Profession]]="Agriculture", 1, 0)</f>
        <v>0</v>
      </c>
      <c r="AP253" s="10">
        <f ca="1">IF(Table1[[#This Row],[Profession]]="General Work", 1, 0)</f>
        <v>1</v>
      </c>
      <c r="AS253">
        <f ca="1">Table1[[#This Row],[Value of Cars]]/Table1[[#This Row],[Number of Cars ]]</f>
        <v>11757.544240491181</v>
      </c>
      <c r="AU253" s="8">
        <f ca="1">IF(Table1[[#This Row],[State]]="Karnataka", Table1[[#This Row],[Income]], 0)</f>
        <v>0</v>
      </c>
      <c r="AV253" s="9">
        <f ca="1">IF(Table1[[#This Row],[State]]="Gujarat", Table1[[#This Row],[Income]], 0)</f>
        <v>0</v>
      </c>
      <c r="AW253" s="9">
        <f ca="1">IF(Table1[[#This Row],[State]]="Andhra Pradesh", Table1[[#This Row],[Income]], 0)</f>
        <v>0</v>
      </c>
      <c r="AX253" s="9">
        <f ca="1">IF(Table1[[#This Row],[State]]="Telangana", Table1[[#This Row],[Income]], 0)</f>
        <v>0</v>
      </c>
      <c r="AY253" s="9">
        <f ca="1">IF(Table1[[#This Row],[State]]="Madhya Pradesh", Table1[[#This Row],[Income]], 0)</f>
        <v>0</v>
      </c>
      <c r="AZ253" s="9">
        <f ca="1">IF(Table1[[#This Row],[State]]="Maharashtra", Table1[[#This Row],[Income]], 0)</f>
        <v>0</v>
      </c>
      <c r="BA253" s="9">
        <f ca="1">IF(Table1[[#This Row],[State]]="Punjab", Table1[[#This Row],[Income]], 0)</f>
        <v>0</v>
      </c>
      <c r="BB253" s="9">
        <f ca="1">IF(Table1[[#This Row],[State]]="Kerala", Table1[[#This Row],[Income]], 0)</f>
        <v>0</v>
      </c>
      <c r="BC253" s="9">
        <f ca="1">IF(Table1[[#This Row],[State]]="Tamil Nadu", Table1[[#This Row],[Income]], 0)</f>
        <v>0</v>
      </c>
      <c r="BD253" s="9">
        <f ca="1">IF(Table1[[#This Row],[State]]="Rajasthan", Table1[[#This Row],[Income]], 0)</f>
        <v>0</v>
      </c>
      <c r="BE253" s="9">
        <f ca="1">IF(Table1[[#This Row],[State]]="Uttar Pradesh", Table1[[#This Row],[Income]], 0)</f>
        <v>0</v>
      </c>
      <c r="BF253" s="9">
        <f ca="1">IF(Table1[[#This Row],[State]]="Bihar", Table1[[#This Row],[Income]], 0)</f>
        <v>47847</v>
      </c>
      <c r="BG253" s="9">
        <f ca="1">IF(Table1[[#This Row],[State]]="West Bengal", Table1[[#This Row],[Income]], 0)</f>
        <v>0</v>
      </c>
      <c r="BH253" s="10">
        <f ca="1">IF(Table1[[#This Row],[State]]="Goa", Table1[[#This Row],[Income]], 0)</f>
        <v>0</v>
      </c>
      <c r="BJ253" s="8">
        <f ca="1">IF(Table1[[#This Row],[Profession]]="Health", Table1[[#This Row],[Income]], 0)</f>
        <v>0</v>
      </c>
      <c r="BK253" s="9">
        <f ca="1">IF(Table1[[#This Row],[Profession]]="Construction", Table1[[#This Row],[Income]], 0)</f>
        <v>0</v>
      </c>
      <c r="BL253" s="9">
        <f ca="1">IF(Table1[[#This Row],[Profession]]="Teaching", Table1[[#This Row],[Income]], 0)</f>
        <v>0</v>
      </c>
      <c r="BM253" s="9">
        <f ca="1">IF(Table1[[#This Row],[Profession]]="IT", Table1[[#This Row],[Income]], 0)</f>
        <v>0</v>
      </c>
      <c r="BN253" s="9">
        <f ca="1">IF(Table1[[#This Row],[Profession]]="General Work", Table1[[#This Row],[Income]], 0)</f>
        <v>47847</v>
      </c>
      <c r="BO253" s="10">
        <f ca="1">IF(Table1[[#This Row],[Profession]]="Agriculture", Table1[[#This Row],[Income]], 0)</f>
        <v>0</v>
      </c>
      <c r="BQ253" s="8">
        <f ca="1">IF(Table1[[#This Row],[Value of debts ]]&gt;Table1[[#This Row],[Income]], 1, 0)</f>
        <v>1</v>
      </c>
      <c r="BR253" s="10"/>
      <c r="BT253">
        <f ca="1">IF(Table1[[#This Row],[Net Worth of person]]&gt;$BU$4, Table1[[#This Row],[Age]], 0)</f>
        <v>42</v>
      </c>
    </row>
    <row r="254" spans="1:72" x14ac:dyDescent="0.3">
      <c r="A254">
        <f t="shared" ca="1" si="69"/>
        <v>2</v>
      </c>
      <c r="B254" t="str">
        <f t="shared" ca="1" si="70"/>
        <v>Female</v>
      </c>
      <c r="C254">
        <f t="shared" ca="1" si="71"/>
        <v>44</v>
      </c>
      <c r="D254">
        <f t="shared" ca="1" si="72"/>
        <v>3</v>
      </c>
      <c r="E254" t="str">
        <f t="shared" ca="1" si="73"/>
        <v>Teaching</v>
      </c>
      <c r="F254">
        <f t="shared" ca="1" si="74"/>
        <v>2</v>
      </c>
      <c r="G254" t="str">
        <f t="shared" ca="1" si="75"/>
        <v>College</v>
      </c>
      <c r="H254">
        <f t="shared" ca="1" si="76"/>
        <v>4</v>
      </c>
      <c r="I254">
        <f t="shared" ca="1" si="77"/>
        <v>3</v>
      </c>
      <c r="J254">
        <f t="shared" ca="1" si="78"/>
        <v>71900</v>
      </c>
      <c r="K254">
        <f t="shared" ca="1" si="79"/>
        <v>11</v>
      </c>
      <c r="L254" t="str">
        <f t="shared" ca="1" si="80"/>
        <v>Uttar Pradesh</v>
      </c>
      <c r="M254">
        <f t="shared" ca="1" si="81"/>
        <v>359500</v>
      </c>
      <c r="N254">
        <f t="shared" ca="1" si="82"/>
        <v>347303.99792533618</v>
      </c>
      <c r="O254">
        <f t="shared" ca="1" si="83"/>
        <v>48338.889441654494</v>
      </c>
      <c r="P254">
        <f t="shared" ca="1" si="84"/>
        <v>46374</v>
      </c>
      <c r="Q254">
        <f t="shared" ca="1" si="85"/>
        <v>44197.302928493686</v>
      </c>
      <c r="R254">
        <f t="shared" ca="1" si="86"/>
        <v>64211.332599487723</v>
      </c>
      <c r="S254">
        <f t="shared" ca="1" si="87"/>
        <v>472050.22204114223</v>
      </c>
      <c r="T254">
        <f t="shared" ca="1" si="88"/>
        <v>437875.30085382989</v>
      </c>
      <c r="U254">
        <f t="shared" ca="1" si="89"/>
        <v>34174.921187312342</v>
      </c>
      <c r="W254">
        <f t="shared" ca="1" si="90"/>
        <v>1</v>
      </c>
      <c r="AA254" s="1">
        <f ca="1">Table1[[#This Row],[Mortgage left]]/Table1[[#This Row],[Value of House]]</f>
        <v>0.9660750985405735</v>
      </c>
      <c r="AB254">
        <f t="shared" ca="1" si="91"/>
        <v>0</v>
      </c>
      <c r="AE254">
        <f ca="1">IF(Table1[[#This Row],[Gender]]="male", 1, 0)</f>
        <v>0</v>
      </c>
      <c r="AF254">
        <f ca="1">IF(Table1[[#This Row],[Gender]]="female", 1, 0)</f>
        <v>1</v>
      </c>
      <c r="AK254" s="8">
        <f ca="1">IF(Table1[[#This Row],[Profession]]="Teaching", 1, 0)</f>
        <v>1</v>
      </c>
      <c r="AL254" s="9">
        <f ca="1">IF(Table1[[#This Row],[Profession]]="Health", 1, 0)</f>
        <v>0</v>
      </c>
      <c r="AM254" s="9">
        <f ca="1">IF(Table1[[#This Row],[Profession]]="Construction", 1, 0)</f>
        <v>0</v>
      </c>
      <c r="AN254" s="9">
        <f ca="1">IF(Table1[[#This Row],[Profession]]="IT", 1, 0)</f>
        <v>0</v>
      </c>
      <c r="AO254" s="9">
        <f ca="1">IF(Table1[[#This Row],[Profession]]="Agriculture", 1, 0)</f>
        <v>0</v>
      </c>
      <c r="AP254" s="10">
        <f ca="1">IF(Table1[[#This Row],[Profession]]="General Work", 1, 0)</f>
        <v>0</v>
      </c>
      <c r="AS254">
        <f ca="1">Table1[[#This Row],[Value of Cars]]/Table1[[#This Row],[Number of Cars ]]</f>
        <v>16112.963147218165</v>
      </c>
      <c r="AU254" s="8">
        <f ca="1">IF(Table1[[#This Row],[State]]="Karnataka", Table1[[#This Row],[Income]], 0)</f>
        <v>0</v>
      </c>
      <c r="AV254" s="9">
        <f ca="1">IF(Table1[[#This Row],[State]]="Gujarat", Table1[[#This Row],[Income]], 0)</f>
        <v>0</v>
      </c>
      <c r="AW254" s="9">
        <f ca="1">IF(Table1[[#This Row],[State]]="Andhra Pradesh", Table1[[#This Row],[Income]], 0)</f>
        <v>0</v>
      </c>
      <c r="AX254" s="9">
        <f ca="1">IF(Table1[[#This Row],[State]]="Telangana", Table1[[#This Row],[Income]], 0)</f>
        <v>0</v>
      </c>
      <c r="AY254" s="9">
        <f ca="1">IF(Table1[[#This Row],[State]]="Madhya Pradesh", Table1[[#This Row],[Income]], 0)</f>
        <v>0</v>
      </c>
      <c r="AZ254" s="9">
        <f ca="1">IF(Table1[[#This Row],[State]]="Maharashtra", Table1[[#This Row],[Income]], 0)</f>
        <v>0</v>
      </c>
      <c r="BA254" s="9">
        <f ca="1">IF(Table1[[#This Row],[State]]="Punjab", Table1[[#This Row],[Income]], 0)</f>
        <v>0</v>
      </c>
      <c r="BB254" s="9">
        <f ca="1">IF(Table1[[#This Row],[State]]="Kerala", Table1[[#This Row],[Income]], 0)</f>
        <v>0</v>
      </c>
      <c r="BC254" s="9">
        <f ca="1">IF(Table1[[#This Row],[State]]="Tamil Nadu", Table1[[#This Row],[Income]], 0)</f>
        <v>0</v>
      </c>
      <c r="BD254" s="9">
        <f ca="1">IF(Table1[[#This Row],[State]]="Rajasthan", Table1[[#This Row],[Income]], 0)</f>
        <v>0</v>
      </c>
      <c r="BE254" s="9">
        <f ca="1">IF(Table1[[#This Row],[State]]="Uttar Pradesh", Table1[[#This Row],[Income]], 0)</f>
        <v>71900</v>
      </c>
      <c r="BF254" s="9">
        <f ca="1">IF(Table1[[#This Row],[State]]="Bihar", Table1[[#This Row],[Income]], 0)</f>
        <v>0</v>
      </c>
      <c r="BG254" s="9">
        <f ca="1">IF(Table1[[#This Row],[State]]="West Bengal", Table1[[#This Row],[Income]], 0)</f>
        <v>0</v>
      </c>
      <c r="BH254" s="10">
        <f ca="1">IF(Table1[[#This Row],[State]]="Goa", Table1[[#This Row],[Income]], 0)</f>
        <v>0</v>
      </c>
      <c r="BJ254" s="8">
        <f ca="1">IF(Table1[[#This Row],[Profession]]="Health", Table1[[#This Row],[Income]], 0)</f>
        <v>0</v>
      </c>
      <c r="BK254" s="9">
        <f ca="1">IF(Table1[[#This Row],[Profession]]="Construction", Table1[[#This Row],[Income]], 0)</f>
        <v>0</v>
      </c>
      <c r="BL254" s="9">
        <f ca="1">IF(Table1[[#This Row],[Profession]]="Teaching", Table1[[#This Row],[Income]], 0)</f>
        <v>71900</v>
      </c>
      <c r="BM254" s="9">
        <f ca="1">IF(Table1[[#This Row],[Profession]]="IT", Table1[[#This Row],[Income]], 0)</f>
        <v>0</v>
      </c>
      <c r="BN254" s="9">
        <f ca="1">IF(Table1[[#This Row],[Profession]]="General Work", Table1[[#This Row],[Income]], 0)</f>
        <v>0</v>
      </c>
      <c r="BO254" s="10">
        <f ca="1">IF(Table1[[#This Row],[Profession]]="Agriculture", Table1[[#This Row],[Income]], 0)</f>
        <v>0</v>
      </c>
      <c r="BQ254" s="8">
        <f ca="1">IF(Table1[[#This Row],[Value of debts ]]&gt;Table1[[#This Row],[Income]], 1, 0)</f>
        <v>1</v>
      </c>
      <c r="BR254" s="10"/>
      <c r="BT254">
        <f ca="1">IF(Table1[[#This Row],[Net Worth of person]]&gt;$BU$4, Table1[[#This Row],[Age]], 0)</f>
        <v>0</v>
      </c>
    </row>
    <row r="255" spans="1:72" x14ac:dyDescent="0.3">
      <c r="A255">
        <f t="shared" ca="1" si="69"/>
        <v>1</v>
      </c>
      <c r="B255" t="str">
        <f t="shared" ca="1" si="70"/>
        <v>Male</v>
      </c>
      <c r="C255">
        <f t="shared" ca="1" si="71"/>
        <v>32</v>
      </c>
      <c r="D255">
        <f t="shared" ca="1" si="72"/>
        <v>4</v>
      </c>
      <c r="E255" t="str">
        <f t="shared" ca="1" si="73"/>
        <v>IT</v>
      </c>
      <c r="F255">
        <f t="shared" ca="1" si="74"/>
        <v>4</v>
      </c>
      <c r="G255" t="str">
        <f t="shared" ca="1" si="75"/>
        <v>Technical</v>
      </c>
      <c r="H255">
        <f t="shared" ca="1" si="76"/>
        <v>3</v>
      </c>
      <c r="I255">
        <f t="shared" ca="1" si="77"/>
        <v>2</v>
      </c>
      <c r="J255">
        <f t="shared" ca="1" si="78"/>
        <v>25221</v>
      </c>
      <c r="K255">
        <f t="shared" ca="1" si="79"/>
        <v>6</v>
      </c>
      <c r="L255" t="str">
        <f t="shared" ca="1" si="80"/>
        <v>Maharashtra</v>
      </c>
      <c r="M255">
        <f t="shared" ca="1" si="81"/>
        <v>151326</v>
      </c>
      <c r="N255">
        <f t="shared" ca="1" si="82"/>
        <v>12188.417312977052</v>
      </c>
      <c r="O255">
        <f t="shared" ca="1" si="83"/>
        <v>31897.742429836082</v>
      </c>
      <c r="P255">
        <f t="shared" ca="1" si="84"/>
        <v>26807</v>
      </c>
      <c r="Q255">
        <f t="shared" ca="1" si="85"/>
        <v>3198.3481636073398</v>
      </c>
      <c r="R255">
        <f t="shared" ca="1" si="86"/>
        <v>29603.267767512349</v>
      </c>
      <c r="S255">
        <f t="shared" ca="1" si="87"/>
        <v>212827.01019734843</v>
      </c>
      <c r="T255">
        <f t="shared" ca="1" si="88"/>
        <v>42193.765476584391</v>
      </c>
      <c r="U255">
        <f t="shared" ca="1" si="89"/>
        <v>170633.24472076405</v>
      </c>
      <c r="W255">
        <f t="shared" ca="1" si="90"/>
        <v>1</v>
      </c>
      <c r="AA255" s="1">
        <f ca="1">Table1[[#This Row],[Mortgage left]]/Table1[[#This Row],[Value of House]]</f>
        <v>8.054410552698843E-2</v>
      </c>
      <c r="AB255">
        <f t="shared" ca="1" si="91"/>
        <v>1</v>
      </c>
      <c r="AE255">
        <f ca="1">IF(Table1[[#This Row],[Gender]]="male", 1, 0)</f>
        <v>1</v>
      </c>
      <c r="AF255">
        <f ca="1">IF(Table1[[#This Row],[Gender]]="female", 1, 0)</f>
        <v>0</v>
      </c>
      <c r="AK255" s="8">
        <f ca="1">IF(Table1[[#This Row],[Profession]]="Teaching", 1, 0)</f>
        <v>0</v>
      </c>
      <c r="AL255" s="9">
        <f ca="1">IF(Table1[[#This Row],[Profession]]="Health", 1, 0)</f>
        <v>0</v>
      </c>
      <c r="AM255" s="9">
        <f ca="1">IF(Table1[[#This Row],[Profession]]="Construction", 1, 0)</f>
        <v>0</v>
      </c>
      <c r="AN255" s="9">
        <f ca="1">IF(Table1[[#This Row],[Profession]]="IT", 1, 0)</f>
        <v>1</v>
      </c>
      <c r="AO255" s="9">
        <f ca="1">IF(Table1[[#This Row],[Profession]]="Agriculture", 1, 0)</f>
        <v>0</v>
      </c>
      <c r="AP255" s="10">
        <f ca="1">IF(Table1[[#This Row],[Profession]]="General Work", 1, 0)</f>
        <v>0</v>
      </c>
      <c r="AS255">
        <f ca="1">Table1[[#This Row],[Value of Cars]]/Table1[[#This Row],[Number of Cars ]]</f>
        <v>15948.871214918041</v>
      </c>
      <c r="AU255" s="8">
        <f ca="1">IF(Table1[[#This Row],[State]]="Karnataka", Table1[[#This Row],[Income]], 0)</f>
        <v>0</v>
      </c>
      <c r="AV255" s="9">
        <f ca="1">IF(Table1[[#This Row],[State]]="Gujarat", Table1[[#This Row],[Income]], 0)</f>
        <v>0</v>
      </c>
      <c r="AW255" s="9">
        <f ca="1">IF(Table1[[#This Row],[State]]="Andhra Pradesh", Table1[[#This Row],[Income]], 0)</f>
        <v>0</v>
      </c>
      <c r="AX255" s="9">
        <f ca="1">IF(Table1[[#This Row],[State]]="Telangana", Table1[[#This Row],[Income]], 0)</f>
        <v>0</v>
      </c>
      <c r="AY255" s="9">
        <f ca="1">IF(Table1[[#This Row],[State]]="Madhya Pradesh", Table1[[#This Row],[Income]], 0)</f>
        <v>0</v>
      </c>
      <c r="AZ255" s="9">
        <f ca="1">IF(Table1[[#This Row],[State]]="Maharashtra", Table1[[#This Row],[Income]], 0)</f>
        <v>25221</v>
      </c>
      <c r="BA255" s="9">
        <f ca="1">IF(Table1[[#This Row],[State]]="Punjab", Table1[[#This Row],[Income]], 0)</f>
        <v>0</v>
      </c>
      <c r="BB255" s="9">
        <f ca="1">IF(Table1[[#This Row],[State]]="Kerala", Table1[[#This Row],[Income]], 0)</f>
        <v>0</v>
      </c>
      <c r="BC255" s="9">
        <f ca="1">IF(Table1[[#This Row],[State]]="Tamil Nadu", Table1[[#This Row],[Income]], 0)</f>
        <v>0</v>
      </c>
      <c r="BD255" s="9">
        <f ca="1">IF(Table1[[#This Row],[State]]="Rajasthan", Table1[[#This Row],[Income]], 0)</f>
        <v>0</v>
      </c>
      <c r="BE255" s="9">
        <f ca="1">IF(Table1[[#This Row],[State]]="Uttar Pradesh", Table1[[#This Row],[Income]], 0)</f>
        <v>0</v>
      </c>
      <c r="BF255" s="9">
        <f ca="1">IF(Table1[[#This Row],[State]]="Bihar", Table1[[#This Row],[Income]], 0)</f>
        <v>0</v>
      </c>
      <c r="BG255" s="9">
        <f ca="1">IF(Table1[[#This Row],[State]]="West Bengal", Table1[[#This Row],[Income]], 0)</f>
        <v>0</v>
      </c>
      <c r="BH255" s="10">
        <f ca="1">IF(Table1[[#This Row],[State]]="Goa", Table1[[#This Row],[Income]], 0)</f>
        <v>0</v>
      </c>
      <c r="BJ255" s="8">
        <f ca="1">IF(Table1[[#This Row],[Profession]]="Health", Table1[[#This Row],[Income]], 0)</f>
        <v>0</v>
      </c>
      <c r="BK255" s="9">
        <f ca="1">IF(Table1[[#This Row],[Profession]]="Construction", Table1[[#This Row],[Income]], 0)</f>
        <v>0</v>
      </c>
      <c r="BL255" s="9">
        <f ca="1">IF(Table1[[#This Row],[Profession]]="Teaching", Table1[[#This Row],[Income]], 0)</f>
        <v>0</v>
      </c>
      <c r="BM255" s="9">
        <f ca="1">IF(Table1[[#This Row],[Profession]]="IT", Table1[[#This Row],[Income]], 0)</f>
        <v>25221</v>
      </c>
      <c r="BN255" s="9">
        <f ca="1">IF(Table1[[#This Row],[Profession]]="General Work", Table1[[#This Row],[Income]], 0)</f>
        <v>0</v>
      </c>
      <c r="BO255" s="10">
        <f ca="1">IF(Table1[[#This Row],[Profession]]="Agriculture", Table1[[#This Row],[Income]], 0)</f>
        <v>0</v>
      </c>
      <c r="BQ255" s="8">
        <f ca="1">IF(Table1[[#This Row],[Value of debts ]]&gt;Table1[[#This Row],[Income]], 1, 0)</f>
        <v>1</v>
      </c>
      <c r="BR255" s="10"/>
      <c r="BT255">
        <f ca="1">IF(Table1[[#This Row],[Net Worth of person]]&gt;$BU$4, Table1[[#This Row],[Age]], 0)</f>
        <v>32</v>
      </c>
    </row>
    <row r="256" spans="1:72" x14ac:dyDescent="0.3">
      <c r="A256">
        <f t="shared" ca="1" si="69"/>
        <v>2</v>
      </c>
      <c r="B256" t="str">
        <f t="shared" ca="1" si="70"/>
        <v>Female</v>
      </c>
      <c r="C256">
        <f t="shared" ca="1" si="71"/>
        <v>40</v>
      </c>
      <c r="D256">
        <f t="shared" ca="1" si="72"/>
        <v>3</v>
      </c>
      <c r="E256" t="str">
        <f t="shared" ca="1" si="73"/>
        <v>Teaching</v>
      </c>
      <c r="F256">
        <f t="shared" ca="1" si="74"/>
        <v>4</v>
      </c>
      <c r="G256" t="str">
        <f t="shared" ca="1" si="75"/>
        <v>Technical</v>
      </c>
      <c r="H256">
        <f t="shared" ca="1" si="76"/>
        <v>4</v>
      </c>
      <c r="I256">
        <f t="shared" ca="1" si="77"/>
        <v>3</v>
      </c>
      <c r="J256">
        <f t="shared" ca="1" si="78"/>
        <v>42711</v>
      </c>
      <c r="K256">
        <f t="shared" ca="1" si="79"/>
        <v>4</v>
      </c>
      <c r="L256" t="str">
        <f t="shared" ca="1" si="80"/>
        <v>Telangana</v>
      </c>
      <c r="M256">
        <f t="shared" ca="1" si="81"/>
        <v>256266</v>
      </c>
      <c r="N256">
        <f t="shared" ca="1" si="82"/>
        <v>236879.68663194598</v>
      </c>
      <c r="O256">
        <f t="shared" ca="1" si="83"/>
        <v>52902.680833328734</v>
      </c>
      <c r="P256">
        <f t="shared" ca="1" si="84"/>
        <v>34115</v>
      </c>
      <c r="Q256">
        <f t="shared" ca="1" si="85"/>
        <v>16912.664608425133</v>
      </c>
      <c r="R256">
        <f t="shared" ca="1" si="86"/>
        <v>48146.059269676516</v>
      </c>
      <c r="S256">
        <f t="shared" ca="1" si="87"/>
        <v>357314.74010300526</v>
      </c>
      <c r="T256">
        <f t="shared" ca="1" si="88"/>
        <v>287907.35124037112</v>
      </c>
      <c r="U256">
        <f t="shared" ca="1" si="89"/>
        <v>69407.388862634136</v>
      </c>
      <c r="W256">
        <f t="shared" ca="1" si="90"/>
        <v>1</v>
      </c>
      <c r="AA256" s="1">
        <f ca="1">Table1[[#This Row],[Mortgage left]]/Table1[[#This Row],[Value of House]]</f>
        <v>0.92435081763459059</v>
      </c>
      <c r="AB256">
        <f t="shared" ca="1" si="91"/>
        <v>0</v>
      </c>
      <c r="AE256">
        <f ca="1">IF(Table1[[#This Row],[Gender]]="male", 1, 0)</f>
        <v>0</v>
      </c>
      <c r="AF256">
        <f ca="1">IF(Table1[[#This Row],[Gender]]="female", 1, 0)</f>
        <v>1</v>
      </c>
      <c r="AK256" s="8">
        <f ca="1">IF(Table1[[#This Row],[Profession]]="Teaching", 1, 0)</f>
        <v>1</v>
      </c>
      <c r="AL256" s="9">
        <f ca="1">IF(Table1[[#This Row],[Profession]]="Health", 1, 0)</f>
        <v>0</v>
      </c>
      <c r="AM256" s="9">
        <f ca="1">IF(Table1[[#This Row],[Profession]]="Construction", 1, 0)</f>
        <v>0</v>
      </c>
      <c r="AN256" s="9">
        <f ca="1">IF(Table1[[#This Row],[Profession]]="IT", 1, 0)</f>
        <v>0</v>
      </c>
      <c r="AO256" s="9">
        <f ca="1">IF(Table1[[#This Row],[Profession]]="Agriculture", 1, 0)</f>
        <v>0</v>
      </c>
      <c r="AP256" s="10">
        <f ca="1">IF(Table1[[#This Row],[Profession]]="General Work", 1, 0)</f>
        <v>0</v>
      </c>
      <c r="AS256">
        <f ca="1">Table1[[#This Row],[Value of Cars]]/Table1[[#This Row],[Number of Cars ]]</f>
        <v>17634.226944442911</v>
      </c>
      <c r="AU256" s="8">
        <f ca="1">IF(Table1[[#This Row],[State]]="Karnataka", Table1[[#This Row],[Income]], 0)</f>
        <v>0</v>
      </c>
      <c r="AV256" s="9">
        <f ca="1">IF(Table1[[#This Row],[State]]="Gujarat", Table1[[#This Row],[Income]], 0)</f>
        <v>0</v>
      </c>
      <c r="AW256" s="9">
        <f ca="1">IF(Table1[[#This Row],[State]]="Andhra Pradesh", Table1[[#This Row],[Income]], 0)</f>
        <v>0</v>
      </c>
      <c r="AX256" s="9">
        <f ca="1">IF(Table1[[#This Row],[State]]="Telangana", Table1[[#This Row],[Income]], 0)</f>
        <v>42711</v>
      </c>
      <c r="AY256" s="9">
        <f ca="1">IF(Table1[[#This Row],[State]]="Madhya Pradesh", Table1[[#This Row],[Income]], 0)</f>
        <v>0</v>
      </c>
      <c r="AZ256" s="9">
        <f ca="1">IF(Table1[[#This Row],[State]]="Maharashtra", Table1[[#This Row],[Income]], 0)</f>
        <v>0</v>
      </c>
      <c r="BA256" s="9">
        <f ca="1">IF(Table1[[#This Row],[State]]="Punjab", Table1[[#This Row],[Income]], 0)</f>
        <v>0</v>
      </c>
      <c r="BB256" s="9">
        <f ca="1">IF(Table1[[#This Row],[State]]="Kerala", Table1[[#This Row],[Income]], 0)</f>
        <v>0</v>
      </c>
      <c r="BC256" s="9">
        <f ca="1">IF(Table1[[#This Row],[State]]="Tamil Nadu", Table1[[#This Row],[Income]], 0)</f>
        <v>0</v>
      </c>
      <c r="BD256" s="9">
        <f ca="1">IF(Table1[[#This Row],[State]]="Rajasthan", Table1[[#This Row],[Income]], 0)</f>
        <v>0</v>
      </c>
      <c r="BE256" s="9">
        <f ca="1">IF(Table1[[#This Row],[State]]="Uttar Pradesh", Table1[[#This Row],[Income]], 0)</f>
        <v>0</v>
      </c>
      <c r="BF256" s="9">
        <f ca="1">IF(Table1[[#This Row],[State]]="Bihar", Table1[[#This Row],[Income]], 0)</f>
        <v>0</v>
      </c>
      <c r="BG256" s="9">
        <f ca="1">IF(Table1[[#This Row],[State]]="West Bengal", Table1[[#This Row],[Income]], 0)</f>
        <v>0</v>
      </c>
      <c r="BH256" s="10">
        <f ca="1">IF(Table1[[#This Row],[State]]="Goa", Table1[[#This Row],[Income]], 0)</f>
        <v>0</v>
      </c>
      <c r="BJ256" s="8">
        <f ca="1">IF(Table1[[#This Row],[Profession]]="Health", Table1[[#This Row],[Income]], 0)</f>
        <v>0</v>
      </c>
      <c r="BK256" s="9">
        <f ca="1">IF(Table1[[#This Row],[Profession]]="Construction", Table1[[#This Row],[Income]], 0)</f>
        <v>0</v>
      </c>
      <c r="BL256" s="9">
        <f ca="1">IF(Table1[[#This Row],[Profession]]="Teaching", Table1[[#This Row],[Income]], 0)</f>
        <v>42711</v>
      </c>
      <c r="BM256" s="9">
        <f ca="1">IF(Table1[[#This Row],[Profession]]="IT", Table1[[#This Row],[Income]], 0)</f>
        <v>0</v>
      </c>
      <c r="BN256" s="9">
        <f ca="1">IF(Table1[[#This Row],[Profession]]="General Work", Table1[[#This Row],[Income]], 0)</f>
        <v>0</v>
      </c>
      <c r="BO256" s="10">
        <f ca="1">IF(Table1[[#This Row],[Profession]]="Agriculture", Table1[[#This Row],[Income]], 0)</f>
        <v>0</v>
      </c>
      <c r="BQ256" s="8">
        <f ca="1">IF(Table1[[#This Row],[Value of debts ]]&gt;Table1[[#This Row],[Income]], 1, 0)</f>
        <v>1</v>
      </c>
      <c r="BR256" s="10"/>
      <c r="BT256">
        <f ca="1">IF(Table1[[#This Row],[Net Worth of person]]&gt;$BU$4, Table1[[#This Row],[Age]], 0)</f>
        <v>0</v>
      </c>
    </row>
    <row r="257" spans="1:72" x14ac:dyDescent="0.3">
      <c r="A257">
        <f t="shared" ca="1" si="69"/>
        <v>2</v>
      </c>
      <c r="B257" t="str">
        <f t="shared" ca="1" si="70"/>
        <v>Female</v>
      </c>
      <c r="C257">
        <f t="shared" ca="1" si="71"/>
        <v>44</v>
      </c>
      <c r="D257">
        <f t="shared" ca="1" si="72"/>
        <v>1</v>
      </c>
      <c r="E257" t="str">
        <f t="shared" ca="1" si="73"/>
        <v>Health</v>
      </c>
      <c r="F257">
        <f t="shared" ca="1" si="74"/>
        <v>3</v>
      </c>
      <c r="G257" t="str">
        <f t="shared" ca="1" si="75"/>
        <v>University</v>
      </c>
      <c r="H257">
        <f t="shared" ca="1" si="76"/>
        <v>0</v>
      </c>
      <c r="I257">
        <f t="shared" ca="1" si="77"/>
        <v>3</v>
      </c>
      <c r="J257">
        <f t="shared" ca="1" si="78"/>
        <v>34694</v>
      </c>
      <c r="K257">
        <f t="shared" ca="1" si="79"/>
        <v>13</v>
      </c>
      <c r="L257" t="str">
        <f t="shared" ca="1" si="80"/>
        <v>West Bengal</v>
      </c>
      <c r="M257">
        <f t="shared" ca="1" si="81"/>
        <v>104082</v>
      </c>
      <c r="N257">
        <f t="shared" ca="1" si="82"/>
        <v>87014.480135785197</v>
      </c>
      <c r="O257">
        <f t="shared" ca="1" si="83"/>
        <v>87306.56010724121</v>
      </c>
      <c r="P257">
        <f t="shared" ca="1" si="84"/>
        <v>84889</v>
      </c>
      <c r="Q257">
        <f t="shared" ca="1" si="85"/>
        <v>36944.500923114538</v>
      </c>
      <c r="R257">
        <f t="shared" ca="1" si="86"/>
        <v>14194.758624540684</v>
      </c>
      <c r="S257">
        <f t="shared" ca="1" si="87"/>
        <v>205583.31873178188</v>
      </c>
      <c r="T257">
        <f t="shared" ca="1" si="88"/>
        <v>208847.98105889972</v>
      </c>
      <c r="U257">
        <f t="shared" ca="1" si="89"/>
        <v>-3264.6623271178396</v>
      </c>
      <c r="W257">
        <f t="shared" ca="1" si="90"/>
        <v>1</v>
      </c>
      <c r="AA257" s="1">
        <f ca="1">Table1[[#This Row],[Mortgage left]]/Table1[[#This Row],[Value of House]]</f>
        <v>0.83601852516078856</v>
      </c>
      <c r="AB257">
        <f t="shared" ca="1" si="91"/>
        <v>0</v>
      </c>
      <c r="AE257">
        <f ca="1">IF(Table1[[#This Row],[Gender]]="male", 1, 0)</f>
        <v>0</v>
      </c>
      <c r="AF257">
        <f ca="1">IF(Table1[[#This Row],[Gender]]="female", 1, 0)</f>
        <v>1</v>
      </c>
      <c r="AK257" s="8">
        <f ca="1">IF(Table1[[#This Row],[Profession]]="Teaching", 1, 0)</f>
        <v>0</v>
      </c>
      <c r="AL257" s="9">
        <f ca="1">IF(Table1[[#This Row],[Profession]]="Health", 1, 0)</f>
        <v>1</v>
      </c>
      <c r="AM257" s="9">
        <f ca="1">IF(Table1[[#This Row],[Profession]]="Construction", 1, 0)</f>
        <v>0</v>
      </c>
      <c r="AN257" s="9">
        <f ca="1">IF(Table1[[#This Row],[Profession]]="IT", 1, 0)</f>
        <v>0</v>
      </c>
      <c r="AO257" s="9">
        <f ca="1">IF(Table1[[#This Row],[Profession]]="Agriculture", 1, 0)</f>
        <v>0</v>
      </c>
      <c r="AP257" s="10">
        <f ca="1">IF(Table1[[#This Row],[Profession]]="General Work", 1, 0)</f>
        <v>0</v>
      </c>
      <c r="AS257">
        <f ca="1">Table1[[#This Row],[Value of Cars]]/Table1[[#This Row],[Number of Cars ]]</f>
        <v>29102.186702413735</v>
      </c>
      <c r="AU257" s="8">
        <f ca="1">IF(Table1[[#This Row],[State]]="Karnataka", Table1[[#This Row],[Income]], 0)</f>
        <v>0</v>
      </c>
      <c r="AV257" s="9">
        <f ca="1">IF(Table1[[#This Row],[State]]="Gujarat", Table1[[#This Row],[Income]], 0)</f>
        <v>0</v>
      </c>
      <c r="AW257" s="9">
        <f ca="1">IF(Table1[[#This Row],[State]]="Andhra Pradesh", Table1[[#This Row],[Income]], 0)</f>
        <v>0</v>
      </c>
      <c r="AX257" s="9">
        <f ca="1">IF(Table1[[#This Row],[State]]="Telangana", Table1[[#This Row],[Income]], 0)</f>
        <v>0</v>
      </c>
      <c r="AY257" s="9">
        <f ca="1">IF(Table1[[#This Row],[State]]="Madhya Pradesh", Table1[[#This Row],[Income]], 0)</f>
        <v>0</v>
      </c>
      <c r="AZ257" s="9">
        <f ca="1">IF(Table1[[#This Row],[State]]="Maharashtra", Table1[[#This Row],[Income]], 0)</f>
        <v>0</v>
      </c>
      <c r="BA257" s="9">
        <f ca="1">IF(Table1[[#This Row],[State]]="Punjab", Table1[[#This Row],[Income]], 0)</f>
        <v>0</v>
      </c>
      <c r="BB257" s="9">
        <f ca="1">IF(Table1[[#This Row],[State]]="Kerala", Table1[[#This Row],[Income]], 0)</f>
        <v>0</v>
      </c>
      <c r="BC257" s="9">
        <f ca="1">IF(Table1[[#This Row],[State]]="Tamil Nadu", Table1[[#This Row],[Income]], 0)</f>
        <v>0</v>
      </c>
      <c r="BD257" s="9">
        <f ca="1">IF(Table1[[#This Row],[State]]="Rajasthan", Table1[[#This Row],[Income]], 0)</f>
        <v>0</v>
      </c>
      <c r="BE257" s="9">
        <f ca="1">IF(Table1[[#This Row],[State]]="Uttar Pradesh", Table1[[#This Row],[Income]], 0)</f>
        <v>0</v>
      </c>
      <c r="BF257" s="9">
        <f ca="1">IF(Table1[[#This Row],[State]]="Bihar", Table1[[#This Row],[Income]], 0)</f>
        <v>0</v>
      </c>
      <c r="BG257" s="9">
        <f ca="1">IF(Table1[[#This Row],[State]]="West Bengal", Table1[[#This Row],[Income]], 0)</f>
        <v>34694</v>
      </c>
      <c r="BH257" s="10">
        <f ca="1">IF(Table1[[#This Row],[State]]="Goa", Table1[[#This Row],[Income]], 0)</f>
        <v>0</v>
      </c>
      <c r="BJ257" s="8">
        <f ca="1">IF(Table1[[#This Row],[Profession]]="Health", Table1[[#This Row],[Income]], 0)</f>
        <v>34694</v>
      </c>
      <c r="BK257" s="9">
        <f ca="1">IF(Table1[[#This Row],[Profession]]="Construction", Table1[[#This Row],[Income]], 0)</f>
        <v>0</v>
      </c>
      <c r="BL257" s="9">
        <f ca="1">IF(Table1[[#This Row],[Profession]]="Teaching", Table1[[#This Row],[Income]], 0)</f>
        <v>0</v>
      </c>
      <c r="BM257" s="9">
        <f ca="1">IF(Table1[[#This Row],[Profession]]="IT", Table1[[#This Row],[Income]], 0)</f>
        <v>0</v>
      </c>
      <c r="BN257" s="9">
        <f ca="1">IF(Table1[[#This Row],[Profession]]="General Work", Table1[[#This Row],[Income]], 0)</f>
        <v>0</v>
      </c>
      <c r="BO257" s="10">
        <f ca="1">IF(Table1[[#This Row],[Profession]]="Agriculture", Table1[[#This Row],[Income]], 0)</f>
        <v>0</v>
      </c>
      <c r="BQ257" s="8">
        <f ca="1">IF(Table1[[#This Row],[Value of debts ]]&gt;Table1[[#This Row],[Income]], 1, 0)</f>
        <v>1</v>
      </c>
      <c r="BR257" s="10"/>
      <c r="BT257">
        <f ca="1">IF(Table1[[#This Row],[Net Worth of person]]&gt;$BU$4, Table1[[#This Row],[Age]], 0)</f>
        <v>0</v>
      </c>
    </row>
    <row r="258" spans="1:72" x14ac:dyDescent="0.3">
      <c r="A258">
        <f t="shared" ca="1" si="69"/>
        <v>2</v>
      </c>
      <c r="B258" t="str">
        <f t="shared" ca="1" si="70"/>
        <v>Female</v>
      </c>
      <c r="C258">
        <f t="shared" ca="1" si="71"/>
        <v>35</v>
      </c>
      <c r="D258">
        <f t="shared" ca="1" si="72"/>
        <v>4</v>
      </c>
      <c r="E258" t="str">
        <f t="shared" ca="1" si="73"/>
        <v>IT</v>
      </c>
      <c r="F258">
        <f t="shared" ca="1" si="74"/>
        <v>3</v>
      </c>
      <c r="G258" t="str">
        <f t="shared" ca="1" si="75"/>
        <v>University</v>
      </c>
      <c r="H258">
        <f t="shared" ca="1" si="76"/>
        <v>2</v>
      </c>
      <c r="I258">
        <f t="shared" ca="1" si="77"/>
        <v>3</v>
      </c>
      <c r="J258">
        <f t="shared" ca="1" si="78"/>
        <v>30352</v>
      </c>
      <c r="K258">
        <f t="shared" ca="1" si="79"/>
        <v>5</v>
      </c>
      <c r="L258" t="str">
        <f t="shared" ca="1" si="80"/>
        <v>Madhya Pradesh</v>
      </c>
      <c r="M258">
        <f t="shared" ca="1" si="81"/>
        <v>121408</v>
      </c>
      <c r="N258">
        <f t="shared" ca="1" si="82"/>
        <v>117804.23769163236</v>
      </c>
      <c r="O258">
        <f t="shared" ca="1" si="83"/>
        <v>305.29128711357725</v>
      </c>
      <c r="P258">
        <f t="shared" ca="1" si="84"/>
        <v>181</v>
      </c>
      <c r="Q258">
        <f t="shared" ca="1" si="85"/>
        <v>46685.637523430945</v>
      </c>
      <c r="R258">
        <f t="shared" ca="1" si="86"/>
        <v>19822.829204902802</v>
      </c>
      <c r="S258">
        <f t="shared" ca="1" si="87"/>
        <v>141536.12049201637</v>
      </c>
      <c r="T258">
        <f t="shared" ca="1" si="88"/>
        <v>164670.87521506331</v>
      </c>
      <c r="U258">
        <f t="shared" ca="1" si="89"/>
        <v>-23134.754723046935</v>
      </c>
      <c r="W258">
        <f t="shared" ca="1" si="90"/>
        <v>1</v>
      </c>
      <c r="AA258" s="1">
        <f ca="1">Table1[[#This Row],[Mortgage left]]/Table1[[#This Row],[Value of House]]</f>
        <v>0.97031692879902776</v>
      </c>
      <c r="AB258">
        <f t="shared" ca="1" si="91"/>
        <v>0</v>
      </c>
      <c r="AE258">
        <f ca="1">IF(Table1[[#This Row],[Gender]]="male", 1, 0)</f>
        <v>0</v>
      </c>
      <c r="AF258">
        <f ca="1">IF(Table1[[#This Row],[Gender]]="female", 1, 0)</f>
        <v>1</v>
      </c>
      <c r="AK258" s="8">
        <f ca="1">IF(Table1[[#This Row],[Profession]]="Teaching", 1, 0)</f>
        <v>0</v>
      </c>
      <c r="AL258" s="9">
        <f ca="1">IF(Table1[[#This Row],[Profession]]="Health", 1, 0)</f>
        <v>0</v>
      </c>
      <c r="AM258" s="9">
        <f ca="1">IF(Table1[[#This Row],[Profession]]="Construction", 1, 0)</f>
        <v>0</v>
      </c>
      <c r="AN258" s="9">
        <f ca="1">IF(Table1[[#This Row],[Profession]]="IT", 1, 0)</f>
        <v>1</v>
      </c>
      <c r="AO258" s="9">
        <f ca="1">IF(Table1[[#This Row],[Profession]]="Agriculture", 1, 0)</f>
        <v>0</v>
      </c>
      <c r="AP258" s="10">
        <f ca="1">IF(Table1[[#This Row],[Profession]]="General Work", 1, 0)</f>
        <v>0</v>
      </c>
      <c r="AS258">
        <f ca="1">Table1[[#This Row],[Value of Cars]]/Table1[[#This Row],[Number of Cars ]]</f>
        <v>101.76376237119241</v>
      </c>
      <c r="AU258" s="8">
        <f ca="1">IF(Table1[[#This Row],[State]]="Karnataka", Table1[[#This Row],[Income]], 0)</f>
        <v>0</v>
      </c>
      <c r="AV258" s="9">
        <f ca="1">IF(Table1[[#This Row],[State]]="Gujarat", Table1[[#This Row],[Income]], 0)</f>
        <v>0</v>
      </c>
      <c r="AW258" s="9">
        <f ca="1">IF(Table1[[#This Row],[State]]="Andhra Pradesh", Table1[[#This Row],[Income]], 0)</f>
        <v>0</v>
      </c>
      <c r="AX258" s="9">
        <f ca="1">IF(Table1[[#This Row],[State]]="Telangana", Table1[[#This Row],[Income]], 0)</f>
        <v>0</v>
      </c>
      <c r="AY258" s="9">
        <f ca="1">IF(Table1[[#This Row],[State]]="Madhya Pradesh", Table1[[#This Row],[Income]], 0)</f>
        <v>30352</v>
      </c>
      <c r="AZ258" s="9">
        <f ca="1">IF(Table1[[#This Row],[State]]="Maharashtra", Table1[[#This Row],[Income]], 0)</f>
        <v>0</v>
      </c>
      <c r="BA258" s="9">
        <f ca="1">IF(Table1[[#This Row],[State]]="Punjab", Table1[[#This Row],[Income]], 0)</f>
        <v>0</v>
      </c>
      <c r="BB258" s="9">
        <f ca="1">IF(Table1[[#This Row],[State]]="Kerala", Table1[[#This Row],[Income]], 0)</f>
        <v>0</v>
      </c>
      <c r="BC258" s="9">
        <f ca="1">IF(Table1[[#This Row],[State]]="Tamil Nadu", Table1[[#This Row],[Income]], 0)</f>
        <v>0</v>
      </c>
      <c r="BD258" s="9">
        <f ca="1">IF(Table1[[#This Row],[State]]="Rajasthan", Table1[[#This Row],[Income]], 0)</f>
        <v>0</v>
      </c>
      <c r="BE258" s="9">
        <f ca="1">IF(Table1[[#This Row],[State]]="Uttar Pradesh", Table1[[#This Row],[Income]], 0)</f>
        <v>0</v>
      </c>
      <c r="BF258" s="9">
        <f ca="1">IF(Table1[[#This Row],[State]]="Bihar", Table1[[#This Row],[Income]], 0)</f>
        <v>0</v>
      </c>
      <c r="BG258" s="9">
        <f ca="1">IF(Table1[[#This Row],[State]]="West Bengal", Table1[[#This Row],[Income]], 0)</f>
        <v>0</v>
      </c>
      <c r="BH258" s="10">
        <f ca="1">IF(Table1[[#This Row],[State]]="Goa", Table1[[#This Row],[Income]], 0)</f>
        <v>0</v>
      </c>
      <c r="BJ258" s="8">
        <f ca="1">IF(Table1[[#This Row],[Profession]]="Health", Table1[[#This Row],[Income]], 0)</f>
        <v>0</v>
      </c>
      <c r="BK258" s="9">
        <f ca="1">IF(Table1[[#This Row],[Profession]]="Construction", Table1[[#This Row],[Income]], 0)</f>
        <v>0</v>
      </c>
      <c r="BL258" s="9">
        <f ca="1">IF(Table1[[#This Row],[Profession]]="Teaching", Table1[[#This Row],[Income]], 0)</f>
        <v>0</v>
      </c>
      <c r="BM258" s="9">
        <f ca="1">IF(Table1[[#This Row],[Profession]]="IT", Table1[[#This Row],[Income]], 0)</f>
        <v>30352</v>
      </c>
      <c r="BN258" s="9">
        <f ca="1">IF(Table1[[#This Row],[Profession]]="General Work", Table1[[#This Row],[Income]], 0)</f>
        <v>0</v>
      </c>
      <c r="BO258" s="10">
        <f ca="1">IF(Table1[[#This Row],[Profession]]="Agriculture", Table1[[#This Row],[Income]], 0)</f>
        <v>0</v>
      </c>
      <c r="BQ258" s="8">
        <f ca="1">IF(Table1[[#This Row],[Value of debts ]]&gt;Table1[[#This Row],[Income]], 1, 0)</f>
        <v>1</v>
      </c>
      <c r="BR258" s="10"/>
      <c r="BT258">
        <f ca="1">IF(Table1[[#This Row],[Net Worth of person]]&gt;$BU$4, Table1[[#This Row],[Age]], 0)</f>
        <v>0</v>
      </c>
    </row>
    <row r="259" spans="1:72" x14ac:dyDescent="0.3">
      <c r="A259">
        <f t="shared" ca="1" si="69"/>
        <v>2</v>
      </c>
      <c r="B259" t="str">
        <f t="shared" ca="1" si="70"/>
        <v>Female</v>
      </c>
      <c r="C259">
        <f t="shared" ca="1" si="71"/>
        <v>36</v>
      </c>
      <c r="D259">
        <f t="shared" ca="1" si="72"/>
        <v>5</v>
      </c>
      <c r="E259" t="str">
        <f t="shared" ca="1" si="73"/>
        <v>General Work</v>
      </c>
      <c r="F259">
        <f t="shared" ca="1" si="74"/>
        <v>5</v>
      </c>
      <c r="G259" t="str">
        <f t="shared" ca="1" si="75"/>
        <v>Other</v>
      </c>
      <c r="H259">
        <f t="shared" ca="1" si="76"/>
        <v>2</v>
      </c>
      <c r="I259">
        <f t="shared" ca="1" si="77"/>
        <v>1</v>
      </c>
      <c r="J259">
        <f t="shared" ca="1" si="78"/>
        <v>37923</v>
      </c>
      <c r="K259">
        <f t="shared" ca="1" si="79"/>
        <v>1</v>
      </c>
      <c r="L259" t="str">
        <f t="shared" ca="1" si="80"/>
        <v>Karnataka</v>
      </c>
      <c r="M259">
        <f t="shared" ca="1" si="81"/>
        <v>189615</v>
      </c>
      <c r="N259">
        <f t="shared" ca="1" si="82"/>
        <v>114727.60291081714</v>
      </c>
      <c r="O259">
        <f t="shared" ca="1" si="83"/>
        <v>27606.894979913875</v>
      </c>
      <c r="P259">
        <f t="shared" ca="1" si="84"/>
        <v>1540</v>
      </c>
      <c r="Q259">
        <f t="shared" ca="1" si="85"/>
        <v>9535.6512746554927</v>
      </c>
      <c r="R259">
        <f t="shared" ca="1" si="86"/>
        <v>25051.875972762311</v>
      </c>
      <c r="S259">
        <f t="shared" ca="1" si="87"/>
        <v>242273.77095267619</v>
      </c>
      <c r="T259">
        <f t="shared" ca="1" si="88"/>
        <v>125803.25418547263</v>
      </c>
      <c r="U259">
        <f t="shared" ca="1" si="89"/>
        <v>116470.51676720356</v>
      </c>
      <c r="W259">
        <f t="shared" ca="1" si="90"/>
        <v>1</v>
      </c>
      <c r="AA259" s="1">
        <f ca="1">Table1[[#This Row],[Mortgage left]]/Table1[[#This Row],[Value of House]]</f>
        <v>0.60505552256317874</v>
      </c>
      <c r="AB259">
        <f t="shared" ca="1" si="91"/>
        <v>0</v>
      </c>
      <c r="AE259">
        <f ca="1">IF(Table1[[#This Row],[Gender]]="male", 1, 0)</f>
        <v>0</v>
      </c>
      <c r="AF259">
        <f ca="1">IF(Table1[[#This Row],[Gender]]="female", 1, 0)</f>
        <v>1</v>
      </c>
      <c r="AK259" s="8">
        <f ca="1">IF(Table1[[#This Row],[Profession]]="Teaching", 1, 0)</f>
        <v>0</v>
      </c>
      <c r="AL259" s="9">
        <f ca="1">IF(Table1[[#This Row],[Profession]]="Health", 1, 0)</f>
        <v>0</v>
      </c>
      <c r="AM259" s="9">
        <f ca="1">IF(Table1[[#This Row],[Profession]]="Construction", 1, 0)</f>
        <v>0</v>
      </c>
      <c r="AN259" s="9">
        <f ca="1">IF(Table1[[#This Row],[Profession]]="IT", 1, 0)</f>
        <v>0</v>
      </c>
      <c r="AO259" s="9">
        <f ca="1">IF(Table1[[#This Row],[Profession]]="Agriculture", 1, 0)</f>
        <v>0</v>
      </c>
      <c r="AP259" s="10">
        <f ca="1">IF(Table1[[#This Row],[Profession]]="General Work", 1, 0)</f>
        <v>1</v>
      </c>
      <c r="AS259">
        <f ca="1">Table1[[#This Row],[Value of Cars]]/Table1[[#This Row],[Number of Cars ]]</f>
        <v>27606.894979913875</v>
      </c>
      <c r="AU259" s="8">
        <f ca="1">IF(Table1[[#This Row],[State]]="Karnataka", Table1[[#This Row],[Income]], 0)</f>
        <v>37923</v>
      </c>
      <c r="AV259" s="9">
        <f ca="1">IF(Table1[[#This Row],[State]]="Gujarat", Table1[[#This Row],[Income]], 0)</f>
        <v>0</v>
      </c>
      <c r="AW259" s="9">
        <f ca="1">IF(Table1[[#This Row],[State]]="Andhra Pradesh", Table1[[#This Row],[Income]], 0)</f>
        <v>0</v>
      </c>
      <c r="AX259" s="9">
        <f ca="1">IF(Table1[[#This Row],[State]]="Telangana", Table1[[#This Row],[Income]], 0)</f>
        <v>0</v>
      </c>
      <c r="AY259" s="9">
        <f ca="1">IF(Table1[[#This Row],[State]]="Madhya Pradesh", Table1[[#This Row],[Income]], 0)</f>
        <v>0</v>
      </c>
      <c r="AZ259" s="9">
        <f ca="1">IF(Table1[[#This Row],[State]]="Maharashtra", Table1[[#This Row],[Income]], 0)</f>
        <v>0</v>
      </c>
      <c r="BA259" s="9">
        <f ca="1">IF(Table1[[#This Row],[State]]="Punjab", Table1[[#This Row],[Income]], 0)</f>
        <v>0</v>
      </c>
      <c r="BB259" s="9">
        <f ca="1">IF(Table1[[#This Row],[State]]="Kerala", Table1[[#This Row],[Income]], 0)</f>
        <v>0</v>
      </c>
      <c r="BC259" s="9">
        <f ca="1">IF(Table1[[#This Row],[State]]="Tamil Nadu", Table1[[#This Row],[Income]], 0)</f>
        <v>0</v>
      </c>
      <c r="BD259" s="9">
        <f ca="1">IF(Table1[[#This Row],[State]]="Rajasthan", Table1[[#This Row],[Income]], 0)</f>
        <v>0</v>
      </c>
      <c r="BE259" s="9">
        <f ca="1">IF(Table1[[#This Row],[State]]="Uttar Pradesh", Table1[[#This Row],[Income]], 0)</f>
        <v>0</v>
      </c>
      <c r="BF259" s="9">
        <f ca="1">IF(Table1[[#This Row],[State]]="Bihar", Table1[[#This Row],[Income]], 0)</f>
        <v>0</v>
      </c>
      <c r="BG259" s="9">
        <f ca="1">IF(Table1[[#This Row],[State]]="West Bengal", Table1[[#This Row],[Income]], 0)</f>
        <v>0</v>
      </c>
      <c r="BH259" s="10">
        <f ca="1">IF(Table1[[#This Row],[State]]="Goa", Table1[[#This Row],[Income]], 0)</f>
        <v>0</v>
      </c>
      <c r="BJ259" s="8">
        <f ca="1">IF(Table1[[#This Row],[Profession]]="Health", Table1[[#This Row],[Income]], 0)</f>
        <v>0</v>
      </c>
      <c r="BK259" s="9">
        <f ca="1">IF(Table1[[#This Row],[Profession]]="Construction", Table1[[#This Row],[Income]], 0)</f>
        <v>0</v>
      </c>
      <c r="BL259" s="9">
        <f ca="1">IF(Table1[[#This Row],[Profession]]="Teaching", Table1[[#This Row],[Income]], 0)</f>
        <v>0</v>
      </c>
      <c r="BM259" s="9">
        <f ca="1">IF(Table1[[#This Row],[Profession]]="IT", Table1[[#This Row],[Income]], 0)</f>
        <v>0</v>
      </c>
      <c r="BN259" s="9">
        <f ca="1">IF(Table1[[#This Row],[Profession]]="General Work", Table1[[#This Row],[Income]], 0)</f>
        <v>37923</v>
      </c>
      <c r="BO259" s="10">
        <f ca="1">IF(Table1[[#This Row],[Profession]]="Agriculture", Table1[[#This Row],[Income]], 0)</f>
        <v>0</v>
      </c>
      <c r="BQ259" s="8">
        <f ca="1">IF(Table1[[#This Row],[Value of debts ]]&gt;Table1[[#This Row],[Income]], 1, 0)</f>
        <v>1</v>
      </c>
      <c r="BR259" s="10"/>
      <c r="BT259">
        <f ca="1">IF(Table1[[#This Row],[Net Worth of person]]&gt;$BU$4, Table1[[#This Row],[Age]], 0)</f>
        <v>36</v>
      </c>
    </row>
    <row r="260" spans="1:72" x14ac:dyDescent="0.3">
      <c r="A260">
        <f t="shared" ca="1" si="69"/>
        <v>2</v>
      </c>
      <c r="B260" t="str">
        <f t="shared" ca="1" si="70"/>
        <v>Female</v>
      </c>
      <c r="C260">
        <f t="shared" ca="1" si="71"/>
        <v>36</v>
      </c>
      <c r="D260">
        <f t="shared" ca="1" si="72"/>
        <v>1</v>
      </c>
      <c r="E260" t="str">
        <f t="shared" ca="1" si="73"/>
        <v>Health</v>
      </c>
      <c r="F260">
        <f t="shared" ca="1" si="74"/>
        <v>2</v>
      </c>
      <c r="G260" t="str">
        <f t="shared" ca="1" si="75"/>
        <v>College</v>
      </c>
      <c r="H260">
        <f t="shared" ca="1" si="76"/>
        <v>3</v>
      </c>
      <c r="I260">
        <f t="shared" ca="1" si="77"/>
        <v>3</v>
      </c>
      <c r="J260">
        <f t="shared" ca="1" si="78"/>
        <v>70998</v>
      </c>
      <c r="K260">
        <f t="shared" ca="1" si="79"/>
        <v>11</v>
      </c>
      <c r="L260" t="str">
        <f t="shared" ca="1" si="80"/>
        <v>Uttar Pradesh</v>
      </c>
      <c r="M260">
        <f t="shared" ca="1" si="81"/>
        <v>212994</v>
      </c>
      <c r="N260">
        <f t="shared" ca="1" si="82"/>
        <v>160289.36511315804</v>
      </c>
      <c r="O260">
        <f t="shared" ca="1" si="83"/>
        <v>111298.15362628571</v>
      </c>
      <c r="P260">
        <f t="shared" ca="1" si="84"/>
        <v>101662</v>
      </c>
      <c r="Q260">
        <f t="shared" ca="1" si="85"/>
        <v>22983.055329452371</v>
      </c>
      <c r="R260">
        <f t="shared" ca="1" si="86"/>
        <v>68355.38216356904</v>
      </c>
      <c r="S260">
        <f t="shared" ca="1" si="87"/>
        <v>392647.53578985477</v>
      </c>
      <c r="T260">
        <f t="shared" ca="1" si="88"/>
        <v>284934.4204426104</v>
      </c>
      <c r="U260">
        <f t="shared" ca="1" si="89"/>
        <v>107713.11534724437</v>
      </c>
      <c r="W260">
        <f t="shared" ca="1" si="90"/>
        <v>1</v>
      </c>
      <c r="AA260" s="1">
        <f ca="1">Table1[[#This Row],[Mortgage left]]/Table1[[#This Row],[Value of House]]</f>
        <v>0.75255342926635516</v>
      </c>
      <c r="AB260">
        <f t="shared" ca="1" si="91"/>
        <v>0</v>
      </c>
      <c r="AE260">
        <f ca="1">IF(Table1[[#This Row],[Gender]]="male", 1, 0)</f>
        <v>0</v>
      </c>
      <c r="AF260">
        <f ca="1">IF(Table1[[#This Row],[Gender]]="female", 1, 0)</f>
        <v>1</v>
      </c>
      <c r="AK260" s="8">
        <f ca="1">IF(Table1[[#This Row],[Profession]]="Teaching", 1, 0)</f>
        <v>0</v>
      </c>
      <c r="AL260" s="9">
        <f ca="1">IF(Table1[[#This Row],[Profession]]="Health", 1, 0)</f>
        <v>1</v>
      </c>
      <c r="AM260" s="9">
        <f ca="1">IF(Table1[[#This Row],[Profession]]="Construction", 1, 0)</f>
        <v>0</v>
      </c>
      <c r="AN260" s="9">
        <f ca="1">IF(Table1[[#This Row],[Profession]]="IT", 1, 0)</f>
        <v>0</v>
      </c>
      <c r="AO260" s="9">
        <f ca="1">IF(Table1[[#This Row],[Profession]]="Agriculture", 1, 0)</f>
        <v>0</v>
      </c>
      <c r="AP260" s="10">
        <f ca="1">IF(Table1[[#This Row],[Profession]]="General Work", 1, 0)</f>
        <v>0</v>
      </c>
      <c r="AS260">
        <f ca="1">Table1[[#This Row],[Value of Cars]]/Table1[[#This Row],[Number of Cars ]]</f>
        <v>37099.384542095235</v>
      </c>
      <c r="AU260" s="8">
        <f ca="1">IF(Table1[[#This Row],[State]]="Karnataka", Table1[[#This Row],[Income]], 0)</f>
        <v>0</v>
      </c>
      <c r="AV260" s="9">
        <f ca="1">IF(Table1[[#This Row],[State]]="Gujarat", Table1[[#This Row],[Income]], 0)</f>
        <v>0</v>
      </c>
      <c r="AW260" s="9">
        <f ca="1">IF(Table1[[#This Row],[State]]="Andhra Pradesh", Table1[[#This Row],[Income]], 0)</f>
        <v>0</v>
      </c>
      <c r="AX260" s="9">
        <f ca="1">IF(Table1[[#This Row],[State]]="Telangana", Table1[[#This Row],[Income]], 0)</f>
        <v>0</v>
      </c>
      <c r="AY260" s="9">
        <f ca="1">IF(Table1[[#This Row],[State]]="Madhya Pradesh", Table1[[#This Row],[Income]], 0)</f>
        <v>0</v>
      </c>
      <c r="AZ260" s="9">
        <f ca="1">IF(Table1[[#This Row],[State]]="Maharashtra", Table1[[#This Row],[Income]], 0)</f>
        <v>0</v>
      </c>
      <c r="BA260" s="9">
        <f ca="1">IF(Table1[[#This Row],[State]]="Punjab", Table1[[#This Row],[Income]], 0)</f>
        <v>0</v>
      </c>
      <c r="BB260" s="9">
        <f ca="1">IF(Table1[[#This Row],[State]]="Kerala", Table1[[#This Row],[Income]], 0)</f>
        <v>0</v>
      </c>
      <c r="BC260" s="9">
        <f ca="1">IF(Table1[[#This Row],[State]]="Tamil Nadu", Table1[[#This Row],[Income]], 0)</f>
        <v>0</v>
      </c>
      <c r="BD260" s="9">
        <f ca="1">IF(Table1[[#This Row],[State]]="Rajasthan", Table1[[#This Row],[Income]], 0)</f>
        <v>0</v>
      </c>
      <c r="BE260" s="9">
        <f ca="1">IF(Table1[[#This Row],[State]]="Uttar Pradesh", Table1[[#This Row],[Income]], 0)</f>
        <v>70998</v>
      </c>
      <c r="BF260" s="9">
        <f ca="1">IF(Table1[[#This Row],[State]]="Bihar", Table1[[#This Row],[Income]], 0)</f>
        <v>0</v>
      </c>
      <c r="BG260" s="9">
        <f ca="1">IF(Table1[[#This Row],[State]]="West Bengal", Table1[[#This Row],[Income]], 0)</f>
        <v>0</v>
      </c>
      <c r="BH260" s="10">
        <f ca="1">IF(Table1[[#This Row],[State]]="Goa", Table1[[#This Row],[Income]], 0)</f>
        <v>0</v>
      </c>
      <c r="BJ260" s="8">
        <f ca="1">IF(Table1[[#This Row],[Profession]]="Health", Table1[[#This Row],[Income]], 0)</f>
        <v>70998</v>
      </c>
      <c r="BK260" s="9">
        <f ca="1">IF(Table1[[#This Row],[Profession]]="Construction", Table1[[#This Row],[Income]], 0)</f>
        <v>0</v>
      </c>
      <c r="BL260" s="9">
        <f ca="1">IF(Table1[[#This Row],[Profession]]="Teaching", Table1[[#This Row],[Income]], 0)</f>
        <v>0</v>
      </c>
      <c r="BM260" s="9">
        <f ca="1">IF(Table1[[#This Row],[Profession]]="IT", Table1[[#This Row],[Income]], 0)</f>
        <v>0</v>
      </c>
      <c r="BN260" s="9">
        <f ca="1">IF(Table1[[#This Row],[Profession]]="General Work", Table1[[#This Row],[Income]], 0)</f>
        <v>0</v>
      </c>
      <c r="BO260" s="10">
        <f ca="1">IF(Table1[[#This Row],[Profession]]="Agriculture", Table1[[#This Row],[Income]], 0)</f>
        <v>0</v>
      </c>
      <c r="BQ260" s="8">
        <f ca="1">IF(Table1[[#This Row],[Value of debts ]]&gt;Table1[[#This Row],[Income]], 1, 0)</f>
        <v>1</v>
      </c>
      <c r="BR260" s="10"/>
      <c r="BT260">
        <f ca="1">IF(Table1[[#This Row],[Net Worth of person]]&gt;$BU$4, Table1[[#This Row],[Age]], 0)</f>
        <v>36</v>
      </c>
    </row>
    <row r="261" spans="1:72" x14ac:dyDescent="0.3">
      <c r="A261">
        <f t="shared" ca="1" si="69"/>
        <v>1</v>
      </c>
      <c r="B261" t="str">
        <f t="shared" ca="1" si="70"/>
        <v>Male</v>
      </c>
      <c r="C261">
        <f t="shared" ca="1" si="71"/>
        <v>33</v>
      </c>
      <c r="D261">
        <f t="shared" ca="1" si="72"/>
        <v>3</v>
      </c>
      <c r="E261" t="str">
        <f t="shared" ca="1" si="73"/>
        <v>Teaching</v>
      </c>
      <c r="F261">
        <f t="shared" ca="1" si="74"/>
        <v>1</v>
      </c>
      <c r="G261" t="str">
        <f t="shared" ca="1" si="75"/>
        <v>High School</v>
      </c>
      <c r="H261">
        <f t="shared" ca="1" si="76"/>
        <v>3</v>
      </c>
      <c r="I261">
        <f t="shared" ca="1" si="77"/>
        <v>3</v>
      </c>
      <c r="J261">
        <f t="shared" ca="1" si="78"/>
        <v>67212</v>
      </c>
      <c r="K261">
        <f t="shared" ca="1" si="79"/>
        <v>3</v>
      </c>
      <c r="L261" t="str">
        <f t="shared" ca="1" si="80"/>
        <v>Andhra Pradesh</v>
      </c>
      <c r="M261">
        <f t="shared" ca="1" si="81"/>
        <v>403272</v>
      </c>
      <c r="N261">
        <f t="shared" ca="1" si="82"/>
        <v>162085.37733144625</v>
      </c>
      <c r="O261">
        <f t="shared" ca="1" si="83"/>
        <v>144396.99616420531</v>
      </c>
      <c r="P261">
        <f t="shared" ca="1" si="84"/>
        <v>82262</v>
      </c>
      <c r="Q261">
        <f t="shared" ca="1" si="85"/>
        <v>81969.266786878812</v>
      </c>
      <c r="R261">
        <f t="shared" ca="1" si="86"/>
        <v>49754.246256711827</v>
      </c>
      <c r="S261">
        <f t="shared" ca="1" si="87"/>
        <v>597423.24242091703</v>
      </c>
      <c r="T261">
        <f t="shared" ca="1" si="88"/>
        <v>326316.64411832509</v>
      </c>
      <c r="U261">
        <f t="shared" ca="1" si="89"/>
        <v>271106.59830259194</v>
      </c>
      <c r="W261">
        <f t="shared" ca="1" si="90"/>
        <v>1</v>
      </c>
      <c r="AA261" s="1">
        <f ca="1">Table1[[#This Row],[Mortgage left]]/Table1[[#This Row],[Value of House]]</f>
        <v>0.4019256911748057</v>
      </c>
      <c r="AB261">
        <f t="shared" ca="1" si="91"/>
        <v>0</v>
      </c>
      <c r="AE261">
        <f ca="1">IF(Table1[[#This Row],[Gender]]="male", 1, 0)</f>
        <v>1</v>
      </c>
      <c r="AF261">
        <f ca="1">IF(Table1[[#This Row],[Gender]]="female", 1, 0)</f>
        <v>0</v>
      </c>
      <c r="AK261" s="8">
        <f ca="1">IF(Table1[[#This Row],[Profession]]="Teaching", 1, 0)</f>
        <v>1</v>
      </c>
      <c r="AL261" s="9">
        <f ca="1">IF(Table1[[#This Row],[Profession]]="Health", 1, 0)</f>
        <v>0</v>
      </c>
      <c r="AM261" s="9">
        <f ca="1">IF(Table1[[#This Row],[Profession]]="Construction", 1, 0)</f>
        <v>0</v>
      </c>
      <c r="AN261" s="9">
        <f ca="1">IF(Table1[[#This Row],[Profession]]="IT", 1, 0)</f>
        <v>0</v>
      </c>
      <c r="AO261" s="9">
        <f ca="1">IF(Table1[[#This Row],[Profession]]="Agriculture", 1, 0)</f>
        <v>0</v>
      </c>
      <c r="AP261" s="10">
        <f ca="1">IF(Table1[[#This Row],[Profession]]="General Work", 1, 0)</f>
        <v>0</v>
      </c>
      <c r="AS261">
        <f ca="1">Table1[[#This Row],[Value of Cars]]/Table1[[#This Row],[Number of Cars ]]</f>
        <v>48132.332054735103</v>
      </c>
      <c r="AU261" s="8">
        <f ca="1">IF(Table1[[#This Row],[State]]="Karnataka", Table1[[#This Row],[Income]], 0)</f>
        <v>0</v>
      </c>
      <c r="AV261" s="9">
        <f ca="1">IF(Table1[[#This Row],[State]]="Gujarat", Table1[[#This Row],[Income]], 0)</f>
        <v>0</v>
      </c>
      <c r="AW261" s="9">
        <f ca="1">IF(Table1[[#This Row],[State]]="Andhra Pradesh", Table1[[#This Row],[Income]], 0)</f>
        <v>67212</v>
      </c>
      <c r="AX261" s="9">
        <f ca="1">IF(Table1[[#This Row],[State]]="Telangana", Table1[[#This Row],[Income]], 0)</f>
        <v>0</v>
      </c>
      <c r="AY261" s="9">
        <f ca="1">IF(Table1[[#This Row],[State]]="Madhya Pradesh", Table1[[#This Row],[Income]], 0)</f>
        <v>0</v>
      </c>
      <c r="AZ261" s="9">
        <f ca="1">IF(Table1[[#This Row],[State]]="Maharashtra", Table1[[#This Row],[Income]], 0)</f>
        <v>0</v>
      </c>
      <c r="BA261" s="9">
        <f ca="1">IF(Table1[[#This Row],[State]]="Punjab", Table1[[#This Row],[Income]], 0)</f>
        <v>0</v>
      </c>
      <c r="BB261" s="9">
        <f ca="1">IF(Table1[[#This Row],[State]]="Kerala", Table1[[#This Row],[Income]], 0)</f>
        <v>0</v>
      </c>
      <c r="BC261" s="9">
        <f ca="1">IF(Table1[[#This Row],[State]]="Tamil Nadu", Table1[[#This Row],[Income]], 0)</f>
        <v>0</v>
      </c>
      <c r="BD261" s="9">
        <f ca="1">IF(Table1[[#This Row],[State]]="Rajasthan", Table1[[#This Row],[Income]], 0)</f>
        <v>0</v>
      </c>
      <c r="BE261" s="9">
        <f ca="1">IF(Table1[[#This Row],[State]]="Uttar Pradesh", Table1[[#This Row],[Income]], 0)</f>
        <v>0</v>
      </c>
      <c r="BF261" s="9">
        <f ca="1">IF(Table1[[#This Row],[State]]="Bihar", Table1[[#This Row],[Income]], 0)</f>
        <v>0</v>
      </c>
      <c r="BG261" s="9">
        <f ca="1">IF(Table1[[#This Row],[State]]="West Bengal", Table1[[#This Row],[Income]], 0)</f>
        <v>0</v>
      </c>
      <c r="BH261" s="10">
        <f ca="1">IF(Table1[[#This Row],[State]]="Goa", Table1[[#This Row],[Income]], 0)</f>
        <v>0</v>
      </c>
      <c r="BJ261" s="8">
        <f ca="1">IF(Table1[[#This Row],[Profession]]="Health", Table1[[#This Row],[Income]], 0)</f>
        <v>0</v>
      </c>
      <c r="BK261" s="9">
        <f ca="1">IF(Table1[[#This Row],[Profession]]="Construction", Table1[[#This Row],[Income]], 0)</f>
        <v>0</v>
      </c>
      <c r="BL261" s="9">
        <f ca="1">IF(Table1[[#This Row],[Profession]]="Teaching", Table1[[#This Row],[Income]], 0)</f>
        <v>67212</v>
      </c>
      <c r="BM261" s="9">
        <f ca="1">IF(Table1[[#This Row],[Profession]]="IT", Table1[[#This Row],[Income]], 0)</f>
        <v>0</v>
      </c>
      <c r="BN261" s="9">
        <f ca="1">IF(Table1[[#This Row],[Profession]]="General Work", Table1[[#This Row],[Income]], 0)</f>
        <v>0</v>
      </c>
      <c r="BO261" s="10">
        <f ca="1">IF(Table1[[#This Row],[Profession]]="Agriculture", Table1[[#This Row],[Income]], 0)</f>
        <v>0</v>
      </c>
      <c r="BQ261" s="8">
        <f ca="1">IF(Table1[[#This Row],[Value of debts ]]&gt;Table1[[#This Row],[Income]], 1, 0)</f>
        <v>1</v>
      </c>
      <c r="BR261" s="10"/>
      <c r="BT261">
        <f ca="1">IF(Table1[[#This Row],[Net Worth of person]]&gt;$BU$4, Table1[[#This Row],[Age]], 0)</f>
        <v>33</v>
      </c>
    </row>
    <row r="262" spans="1:72" x14ac:dyDescent="0.3">
      <c r="A262">
        <f t="shared" ref="A262:A325" ca="1" si="92">RANDBETWEEN(1, 2)</f>
        <v>1</v>
      </c>
      <c r="B262" t="str">
        <f t="shared" ref="B262:B325" ca="1" si="93">IF(A262=1, "Male", "Female")</f>
        <v>Male</v>
      </c>
      <c r="C262">
        <f t="shared" ref="C262:C325" ca="1" si="94">RANDBETWEEN(25, 45)</f>
        <v>36</v>
      </c>
      <c r="D262">
        <f t="shared" ref="D262:D325" ca="1" si="95">RANDBETWEEN(1,6)</f>
        <v>2</v>
      </c>
      <c r="E262" t="str">
        <f t="shared" ref="E262:E325" ca="1" si="96">VLOOKUP(D262,$CQ$5:$CR$10,2)</f>
        <v>Construction</v>
      </c>
      <c r="F262">
        <f t="shared" ref="F262:F325" ca="1" si="97">RANDBETWEEN(1,5)</f>
        <v>3</v>
      </c>
      <c r="G262" t="str">
        <f t="shared" ref="G262:G325" ca="1" si="98">VLOOKUP(F262,$CS$5:$CT$9,2)</f>
        <v>University</v>
      </c>
      <c r="H262">
        <f t="shared" ref="H262:H325" ca="1" si="99">RANDBETWEEN(0,4)</f>
        <v>4</v>
      </c>
      <c r="I262">
        <f t="shared" ref="I262:I325" ca="1" si="100">RANDBETWEEN(1,3)</f>
        <v>1</v>
      </c>
      <c r="J262">
        <f t="shared" ref="J262:J325" ca="1" si="101">RANDBETWEEN(25000,90000)</f>
        <v>80643</v>
      </c>
      <c r="K262">
        <f t="shared" ref="K262:K325" ca="1" si="102">RANDBETWEEN(1,14)</f>
        <v>2</v>
      </c>
      <c r="L262" t="str">
        <f t="shared" ref="L262:L325" ca="1" si="103">VLOOKUP(K262,$CU$5:$CV$18,2)</f>
        <v>Gujarat</v>
      </c>
      <c r="M262">
        <f t="shared" ref="M262:M325" ca="1" si="104">J262*RANDBETWEEN(3,6)</f>
        <v>322572</v>
      </c>
      <c r="N262">
        <f t="shared" ref="N262:N325" ca="1" si="105">RAND()*M262</f>
        <v>224772.62106008001</v>
      </c>
      <c r="O262">
        <f t="shared" ref="O262:O325" ca="1" si="106">I262*J262*RAND()</f>
        <v>55661.967366070276</v>
      </c>
      <c r="P262">
        <f t="shared" ref="P262:P325" ca="1" si="107">RANDBETWEEN(0,O262)</f>
        <v>29645</v>
      </c>
      <c r="Q262">
        <f t="shared" ref="Q262:Q325" ca="1" si="108">RAND()*J262*2</f>
        <v>134700.13555802644</v>
      </c>
      <c r="R262">
        <f t="shared" ref="R262:R325" ca="1" si="109">RAND()*J262*1.5</f>
        <v>49754.257559827296</v>
      </c>
      <c r="S262">
        <f t="shared" ref="S262:S325" ca="1" si="110">M262+O262+R262</f>
        <v>427988.22492589755</v>
      </c>
      <c r="T262">
        <f t="shared" ref="T262:T325" ca="1" si="111">N262+P262+Q262</f>
        <v>389117.75661810645</v>
      </c>
      <c r="U262">
        <f t="shared" ref="U262:U325" ca="1" si="112">S262-T262</f>
        <v>38870.468307791103</v>
      </c>
      <c r="W262">
        <f t="shared" ref="W262:W325" ca="1" si="113">IF(T262&gt;$X$3, 1, 0)</f>
        <v>1</v>
      </c>
      <c r="AA262" s="1">
        <f ca="1">Table1[[#This Row],[Mortgage left]]/Table1[[#This Row],[Value of House]]</f>
        <v>0.69681379989608527</v>
      </c>
      <c r="AB262">
        <f t="shared" ref="AB262:AB325" ca="1" si="114">IF(AA262&lt;$AC$3, 1, 0)</f>
        <v>0</v>
      </c>
      <c r="AE262">
        <f ca="1">IF(Table1[[#This Row],[Gender]]="male", 1, 0)</f>
        <v>1</v>
      </c>
      <c r="AF262">
        <f ca="1">IF(Table1[[#This Row],[Gender]]="female", 1, 0)</f>
        <v>0</v>
      </c>
      <c r="AK262" s="8">
        <f ca="1">IF(Table1[[#This Row],[Profession]]="Teaching", 1, 0)</f>
        <v>0</v>
      </c>
      <c r="AL262" s="9">
        <f ca="1">IF(Table1[[#This Row],[Profession]]="Health", 1, 0)</f>
        <v>0</v>
      </c>
      <c r="AM262" s="9">
        <f ca="1">IF(Table1[[#This Row],[Profession]]="Construction", 1, 0)</f>
        <v>1</v>
      </c>
      <c r="AN262" s="9">
        <f ca="1">IF(Table1[[#This Row],[Profession]]="IT", 1, 0)</f>
        <v>0</v>
      </c>
      <c r="AO262" s="9">
        <f ca="1">IF(Table1[[#This Row],[Profession]]="Agriculture", 1, 0)</f>
        <v>0</v>
      </c>
      <c r="AP262" s="10">
        <f ca="1">IF(Table1[[#This Row],[Profession]]="General Work", 1, 0)</f>
        <v>0</v>
      </c>
      <c r="AS262">
        <f ca="1">Table1[[#This Row],[Value of Cars]]/Table1[[#This Row],[Number of Cars ]]</f>
        <v>55661.967366070276</v>
      </c>
      <c r="AU262" s="8">
        <f ca="1">IF(Table1[[#This Row],[State]]="Karnataka", Table1[[#This Row],[Income]], 0)</f>
        <v>0</v>
      </c>
      <c r="AV262" s="9">
        <f ca="1">IF(Table1[[#This Row],[State]]="Gujarat", Table1[[#This Row],[Income]], 0)</f>
        <v>80643</v>
      </c>
      <c r="AW262" s="9">
        <f ca="1">IF(Table1[[#This Row],[State]]="Andhra Pradesh", Table1[[#This Row],[Income]], 0)</f>
        <v>0</v>
      </c>
      <c r="AX262" s="9">
        <f ca="1">IF(Table1[[#This Row],[State]]="Telangana", Table1[[#This Row],[Income]], 0)</f>
        <v>0</v>
      </c>
      <c r="AY262" s="9">
        <f ca="1">IF(Table1[[#This Row],[State]]="Madhya Pradesh", Table1[[#This Row],[Income]], 0)</f>
        <v>0</v>
      </c>
      <c r="AZ262" s="9">
        <f ca="1">IF(Table1[[#This Row],[State]]="Maharashtra", Table1[[#This Row],[Income]], 0)</f>
        <v>0</v>
      </c>
      <c r="BA262" s="9">
        <f ca="1">IF(Table1[[#This Row],[State]]="Punjab", Table1[[#This Row],[Income]], 0)</f>
        <v>0</v>
      </c>
      <c r="BB262" s="9">
        <f ca="1">IF(Table1[[#This Row],[State]]="Kerala", Table1[[#This Row],[Income]], 0)</f>
        <v>0</v>
      </c>
      <c r="BC262" s="9">
        <f ca="1">IF(Table1[[#This Row],[State]]="Tamil Nadu", Table1[[#This Row],[Income]], 0)</f>
        <v>0</v>
      </c>
      <c r="BD262" s="9">
        <f ca="1">IF(Table1[[#This Row],[State]]="Rajasthan", Table1[[#This Row],[Income]], 0)</f>
        <v>0</v>
      </c>
      <c r="BE262" s="9">
        <f ca="1">IF(Table1[[#This Row],[State]]="Uttar Pradesh", Table1[[#This Row],[Income]], 0)</f>
        <v>0</v>
      </c>
      <c r="BF262" s="9">
        <f ca="1">IF(Table1[[#This Row],[State]]="Bihar", Table1[[#This Row],[Income]], 0)</f>
        <v>0</v>
      </c>
      <c r="BG262" s="9">
        <f ca="1">IF(Table1[[#This Row],[State]]="West Bengal", Table1[[#This Row],[Income]], 0)</f>
        <v>0</v>
      </c>
      <c r="BH262" s="10">
        <f ca="1">IF(Table1[[#This Row],[State]]="Goa", Table1[[#This Row],[Income]], 0)</f>
        <v>0</v>
      </c>
      <c r="BJ262" s="8">
        <f ca="1">IF(Table1[[#This Row],[Profession]]="Health", Table1[[#This Row],[Income]], 0)</f>
        <v>0</v>
      </c>
      <c r="BK262" s="9">
        <f ca="1">IF(Table1[[#This Row],[Profession]]="Construction", Table1[[#This Row],[Income]], 0)</f>
        <v>80643</v>
      </c>
      <c r="BL262" s="9">
        <f ca="1">IF(Table1[[#This Row],[Profession]]="Teaching", Table1[[#This Row],[Income]], 0)</f>
        <v>0</v>
      </c>
      <c r="BM262" s="9">
        <f ca="1">IF(Table1[[#This Row],[Profession]]="IT", Table1[[#This Row],[Income]], 0)</f>
        <v>0</v>
      </c>
      <c r="BN262" s="9">
        <f ca="1">IF(Table1[[#This Row],[Profession]]="General Work", Table1[[#This Row],[Income]], 0)</f>
        <v>0</v>
      </c>
      <c r="BO262" s="10">
        <f ca="1">IF(Table1[[#This Row],[Profession]]="Agriculture", Table1[[#This Row],[Income]], 0)</f>
        <v>0</v>
      </c>
      <c r="BQ262" s="8">
        <f ca="1">IF(Table1[[#This Row],[Value of debts ]]&gt;Table1[[#This Row],[Income]], 1, 0)</f>
        <v>1</v>
      </c>
      <c r="BR262" s="10"/>
      <c r="BT262">
        <f ca="1">IF(Table1[[#This Row],[Net Worth of person]]&gt;$BU$4, Table1[[#This Row],[Age]], 0)</f>
        <v>0</v>
      </c>
    </row>
    <row r="263" spans="1:72" x14ac:dyDescent="0.3">
      <c r="A263">
        <f t="shared" ca="1" si="92"/>
        <v>2</v>
      </c>
      <c r="B263" t="str">
        <f t="shared" ca="1" si="93"/>
        <v>Female</v>
      </c>
      <c r="C263">
        <f t="shared" ca="1" si="94"/>
        <v>42</v>
      </c>
      <c r="D263">
        <f t="shared" ca="1" si="95"/>
        <v>5</v>
      </c>
      <c r="E263" t="str">
        <f t="shared" ca="1" si="96"/>
        <v>General Work</v>
      </c>
      <c r="F263">
        <f t="shared" ca="1" si="97"/>
        <v>5</v>
      </c>
      <c r="G263" t="str">
        <f t="shared" ca="1" si="98"/>
        <v>Other</v>
      </c>
      <c r="H263">
        <f t="shared" ca="1" si="99"/>
        <v>2</v>
      </c>
      <c r="I263">
        <f t="shared" ca="1" si="100"/>
        <v>3</v>
      </c>
      <c r="J263">
        <f t="shared" ca="1" si="101"/>
        <v>74725</v>
      </c>
      <c r="K263">
        <f t="shared" ca="1" si="102"/>
        <v>13</v>
      </c>
      <c r="L263" t="str">
        <f t="shared" ca="1" si="103"/>
        <v>West Bengal</v>
      </c>
      <c r="M263">
        <f t="shared" ca="1" si="104"/>
        <v>448350</v>
      </c>
      <c r="N263">
        <f t="shared" ca="1" si="105"/>
        <v>338850.71431564086</v>
      </c>
      <c r="O263">
        <f t="shared" ca="1" si="106"/>
        <v>30851.609329335028</v>
      </c>
      <c r="P263">
        <f t="shared" ca="1" si="107"/>
        <v>25826</v>
      </c>
      <c r="Q263">
        <f t="shared" ca="1" si="108"/>
        <v>24258.102246975646</v>
      </c>
      <c r="R263">
        <f t="shared" ca="1" si="109"/>
        <v>110103.36910142723</v>
      </c>
      <c r="S263">
        <f t="shared" ca="1" si="110"/>
        <v>589304.9784307623</v>
      </c>
      <c r="T263">
        <f t="shared" ca="1" si="111"/>
        <v>388934.8165626165</v>
      </c>
      <c r="U263">
        <f t="shared" ca="1" si="112"/>
        <v>200370.16186814581</v>
      </c>
      <c r="W263">
        <f t="shared" ca="1" si="113"/>
        <v>1</v>
      </c>
      <c r="AA263" s="1">
        <f ca="1">Table1[[#This Row],[Mortgage left]]/Table1[[#This Row],[Value of House]]</f>
        <v>0.75577275413324607</v>
      </c>
      <c r="AB263">
        <f t="shared" ca="1" si="114"/>
        <v>0</v>
      </c>
      <c r="AE263">
        <f ca="1">IF(Table1[[#This Row],[Gender]]="male", 1, 0)</f>
        <v>0</v>
      </c>
      <c r="AF263">
        <f ca="1">IF(Table1[[#This Row],[Gender]]="female", 1, 0)</f>
        <v>1</v>
      </c>
      <c r="AK263" s="8">
        <f ca="1">IF(Table1[[#This Row],[Profession]]="Teaching", 1, 0)</f>
        <v>0</v>
      </c>
      <c r="AL263" s="9">
        <f ca="1">IF(Table1[[#This Row],[Profession]]="Health", 1, 0)</f>
        <v>0</v>
      </c>
      <c r="AM263" s="9">
        <f ca="1">IF(Table1[[#This Row],[Profession]]="Construction", 1, 0)</f>
        <v>0</v>
      </c>
      <c r="AN263" s="9">
        <f ca="1">IF(Table1[[#This Row],[Profession]]="IT", 1, 0)</f>
        <v>0</v>
      </c>
      <c r="AO263" s="9">
        <f ca="1">IF(Table1[[#This Row],[Profession]]="Agriculture", 1, 0)</f>
        <v>0</v>
      </c>
      <c r="AP263" s="10">
        <f ca="1">IF(Table1[[#This Row],[Profession]]="General Work", 1, 0)</f>
        <v>1</v>
      </c>
      <c r="AS263">
        <f ca="1">Table1[[#This Row],[Value of Cars]]/Table1[[#This Row],[Number of Cars ]]</f>
        <v>10283.86977644501</v>
      </c>
      <c r="AU263" s="8">
        <f ca="1">IF(Table1[[#This Row],[State]]="Karnataka", Table1[[#This Row],[Income]], 0)</f>
        <v>0</v>
      </c>
      <c r="AV263" s="9">
        <f ca="1">IF(Table1[[#This Row],[State]]="Gujarat", Table1[[#This Row],[Income]], 0)</f>
        <v>0</v>
      </c>
      <c r="AW263" s="9">
        <f ca="1">IF(Table1[[#This Row],[State]]="Andhra Pradesh", Table1[[#This Row],[Income]], 0)</f>
        <v>0</v>
      </c>
      <c r="AX263" s="9">
        <f ca="1">IF(Table1[[#This Row],[State]]="Telangana", Table1[[#This Row],[Income]], 0)</f>
        <v>0</v>
      </c>
      <c r="AY263" s="9">
        <f ca="1">IF(Table1[[#This Row],[State]]="Madhya Pradesh", Table1[[#This Row],[Income]], 0)</f>
        <v>0</v>
      </c>
      <c r="AZ263" s="9">
        <f ca="1">IF(Table1[[#This Row],[State]]="Maharashtra", Table1[[#This Row],[Income]], 0)</f>
        <v>0</v>
      </c>
      <c r="BA263" s="9">
        <f ca="1">IF(Table1[[#This Row],[State]]="Punjab", Table1[[#This Row],[Income]], 0)</f>
        <v>0</v>
      </c>
      <c r="BB263" s="9">
        <f ca="1">IF(Table1[[#This Row],[State]]="Kerala", Table1[[#This Row],[Income]], 0)</f>
        <v>0</v>
      </c>
      <c r="BC263" s="9">
        <f ca="1">IF(Table1[[#This Row],[State]]="Tamil Nadu", Table1[[#This Row],[Income]], 0)</f>
        <v>0</v>
      </c>
      <c r="BD263" s="9">
        <f ca="1">IF(Table1[[#This Row],[State]]="Rajasthan", Table1[[#This Row],[Income]], 0)</f>
        <v>0</v>
      </c>
      <c r="BE263" s="9">
        <f ca="1">IF(Table1[[#This Row],[State]]="Uttar Pradesh", Table1[[#This Row],[Income]], 0)</f>
        <v>0</v>
      </c>
      <c r="BF263" s="9">
        <f ca="1">IF(Table1[[#This Row],[State]]="Bihar", Table1[[#This Row],[Income]], 0)</f>
        <v>0</v>
      </c>
      <c r="BG263" s="9">
        <f ca="1">IF(Table1[[#This Row],[State]]="West Bengal", Table1[[#This Row],[Income]], 0)</f>
        <v>74725</v>
      </c>
      <c r="BH263" s="10">
        <f ca="1">IF(Table1[[#This Row],[State]]="Goa", Table1[[#This Row],[Income]], 0)</f>
        <v>0</v>
      </c>
      <c r="BJ263" s="8">
        <f ca="1">IF(Table1[[#This Row],[Profession]]="Health", Table1[[#This Row],[Income]], 0)</f>
        <v>0</v>
      </c>
      <c r="BK263" s="9">
        <f ca="1">IF(Table1[[#This Row],[Profession]]="Construction", Table1[[#This Row],[Income]], 0)</f>
        <v>0</v>
      </c>
      <c r="BL263" s="9">
        <f ca="1">IF(Table1[[#This Row],[Profession]]="Teaching", Table1[[#This Row],[Income]], 0)</f>
        <v>0</v>
      </c>
      <c r="BM263" s="9">
        <f ca="1">IF(Table1[[#This Row],[Profession]]="IT", Table1[[#This Row],[Income]], 0)</f>
        <v>0</v>
      </c>
      <c r="BN263" s="9">
        <f ca="1">IF(Table1[[#This Row],[Profession]]="General Work", Table1[[#This Row],[Income]], 0)</f>
        <v>74725</v>
      </c>
      <c r="BO263" s="10">
        <f ca="1">IF(Table1[[#This Row],[Profession]]="Agriculture", Table1[[#This Row],[Income]], 0)</f>
        <v>0</v>
      </c>
      <c r="BQ263" s="8">
        <f ca="1">IF(Table1[[#This Row],[Value of debts ]]&gt;Table1[[#This Row],[Income]], 1, 0)</f>
        <v>1</v>
      </c>
      <c r="BR263" s="10"/>
      <c r="BT263">
        <f ca="1">IF(Table1[[#This Row],[Net Worth of person]]&gt;$BU$4, Table1[[#This Row],[Age]], 0)</f>
        <v>42</v>
      </c>
    </row>
    <row r="264" spans="1:72" x14ac:dyDescent="0.3">
      <c r="A264">
        <f t="shared" ca="1" si="92"/>
        <v>2</v>
      </c>
      <c r="B264" t="str">
        <f t="shared" ca="1" si="93"/>
        <v>Female</v>
      </c>
      <c r="C264">
        <f t="shared" ca="1" si="94"/>
        <v>26</v>
      </c>
      <c r="D264">
        <f t="shared" ca="1" si="95"/>
        <v>2</v>
      </c>
      <c r="E264" t="str">
        <f t="shared" ca="1" si="96"/>
        <v>Construction</v>
      </c>
      <c r="F264">
        <f t="shared" ca="1" si="97"/>
        <v>4</v>
      </c>
      <c r="G264" t="str">
        <f t="shared" ca="1" si="98"/>
        <v>Technical</v>
      </c>
      <c r="H264">
        <f t="shared" ca="1" si="99"/>
        <v>2</v>
      </c>
      <c r="I264">
        <f t="shared" ca="1" si="100"/>
        <v>1</v>
      </c>
      <c r="J264">
        <f t="shared" ca="1" si="101"/>
        <v>33653</v>
      </c>
      <c r="K264">
        <f t="shared" ca="1" si="102"/>
        <v>2</v>
      </c>
      <c r="L264" t="str">
        <f t="shared" ca="1" si="103"/>
        <v>Gujarat</v>
      </c>
      <c r="M264">
        <f t="shared" ca="1" si="104"/>
        <v>100959</v>
      </c>
      <c r="N264">
        <f t="shared" ca="1" si="105"/>
        <v>92734.292775371345</v>
      </c>
      <c r="O264">
        <f t="shared" ca="1" si="106"/>
        <v>9719.4648813739259</v>
      </c>
      <c r="P264">
        <f t="shared" ca="1" si="107"/>
        <v>9658</v>
      </c>
      <c r="Q264">
        <f t="shared" ca="1" si="108"/>
        <v>14790.539410515974</v>
      </c>
      <c r="R264">
        <f t="shared" ca="1" si="109"/>
        <v>12740.290315278959</v>
      </c>
      <c r="S264">
        <f t="shared" ca="1" si="110"/>
        <v>123418.75519665287</v>
      </c>
      <c r="T264">
        <f t="shared" ca="1" si="111"/>
        <v>117182.83218588732</v>
      </c>
      <c r="U264">
        <f t="shared" ca="1" si="112"/>
        <v>6235.9230107655458</v>
      </c>
      <c r="W264">
        <f t="shared" ca="1" si="113"/>
        <v>1</v>
      </c>
      <c r="AA264" s="1">
        <f ca="1">Table1[[#This Row],[Mortgage left]]/Table1[[#This Row],[Value of House]]</f>
        <v>0.91853418492032746</v>
      </c>
      <c r="AB264">
        <f t="shared" ca="1" si="114"/>
        <v>0</v>
      </c>
      <c r="AE264">
        <f ca="1">IF(Table1[[#This Row],[Gender]]="male", 1, 0)</f>
        <v>0</v>
      </c>
      <c r="AF264">
        <f ca="1">IF(Table1[[#This Row],[Gender]]="female", 1, 0)</f>
        <v>1</v>
      </c>
      <c r="AK264" s="8">
        <f ca="1">IF(Table1[[#This Row],[Profession]]="Teaching", 1, 0)</f>
        <v>0</v>
      </c>
      <c r="AL264" s="9">
        <f ca="1">IF(Table1[[#This Row],[Profession]]="Health", 1, 0)</f>
        <v>0</v>
      </c>
      <c r="AM264" s="9">
        <f ca="1">IF(Table1[[#This Row],[Profession]]="Construction", 1, 0)</f>
        <v>1</v>
      </c>
      <c r="AN264" s="9">
        <f ca="1">IF(Table1[[#This Row],[Profession]]="IT", 1, 0)</f>
        <v>0</v>
      </c>
      <c r="AO264" s="9">
        <f ca="1">IF(Table1[[#This Row],[Profession]]="Agriculture", 1, 0)</f>
        <v>0</v>
      </c>
      <c r="AP264" s="10">
        <f ca="1">IF(Table1[[#This Row],[Profession]]="General Work", 1, 0)</f>
        <v>0</v>
      </c>
      <c r="AS264">
        <f ca="1">Table1[[#This Row],[Value of Cars]]/Table1[[#This Row],[Number of Cars ]]</f>
        <v>9719.4648813739259</v>
      </c>
      <c r="AU264" s="8">
        <f ca="1">IF(Table1[[#This Row],[State]]="Karnataka", Table1[[#This Row],[Income]], 0)</f>
        <v>0</v>
      </c>
      <c r="AV264" s="9">
        <f ca="1">IF(Table1[[#This Row],[State]]="Gujarat", Table1[[#This Row],[Income]], 0)</f>
        <v>33653</v>
      </c>
      <c r="AW264" s="9">
        <f ca="1">IF(Table1[[#This Row],[State]]="Andhra Pradesh", Table1[[#This Row],[Income]], 0)</f>
        <v>0</v>
      </c>
      <c r="AX264" s="9">
        <f ca="1">IF(Table1[[#This Row],[State]]="Telangana", Table1[[#This Row],[Income]], 0)</f>
        <v>0</v>
      </c>
      <c r="AY264" s="9">
        <f ca="1">IF(Table1[[#This Row],[State]]="Madhya Pradesh", Table1[[#This Row],[Income]], 0)</f>
        <v>0</v>
      </c>
      <c r="AZ264" s="9">
        <f ca="1">IF(Table1[[#This Row],[State]]="Maharashtra", Table1[[#This Row],[Income]], 0)</f>
        <v>0</v>
      </c>
      <c r="BA264" s="9">
        <f ca="1">IF(Table1[[#This Row],[State]]="Punjab", Table1[[#This Row],[Income]], 0)</f>
        <v>0</v>
      </c>
      <c r="BB264" s="9">
        <f ca="1">IF(Table1[[#This Row],[State]]="Kerala", Table1[[#This Row],[Income]], 0)</f>
        <v>0</v>
      </c>
      <c r="BC264" s="9">
        <f ca="1">IF(Table1[[#This Row],[State]]="Tamil Nadu", Table1[[#This Row],[Income]], 0)</f>
        <v>0</v>
      </c>
      <c r="BD264" s="9">
        <f ca="1">IF(Table1[[#This Row],[State]]="Rajasthan", Table1[[#This Row],[Income]], 0)</f>
        <v>0</v>
      </c>
      <c r="BE264" s="9">
        <f ca="1">IF(Table1[[#This Row],[State]]="Uttar Pradesh", Table1[[#This Row],[Income]], 0)</f>
        <v>0</v>
      </c>
      <c r="BF264" s="9">
        <f ca="1">IF(Table1[[#This Row],[State]]="Bihar", Table1[[#This Row],[Income]], 0)</f>
        <v>0</v>
      </c>
      <c r="BG264" s="9">
        <f ca="1">IF(Table1[[#This Row],[State]]="West Bengal", Table1[[#This Row],[Income]], 0)</f>
        <v>0</v>
      </c>
      <c r="BH264" s="10">
        <f ca="1">IF(Table1[[#This Row],[State]]="Goa", Table1[[#This Row],[Income]], 0)</f>
        <v>0</v>
      </c>
      <c r="BJ264" s="8">
        <f ca="1">IF(Table1[[#This Row],[Profession]]="Health", Table1[[#This Row],[Income]], 0)</f>
        <v>0</v>
      </c>
      <c r="BK264" s="9">
        <f ca="1">IF(Table1[[#This Row],[Profession]]="Construction", Table1[[#This Row],[Income]], 0)</f>
        <v>33653</v>
      </c>
      <c r="BL264" s="9">
        <f ca="1">IF(Table1[[#This Row],[Profession]]="Teaching", Table1[[#This Row],[Income]], 0)</f>
        <v>0</v>
      </c>
      <c r="BM264" s="9">
        <f ca="1">IF(Table1[[#This Row],[Profession]]="IT", Table1[[#This Row],[Income]], 0)</f>
        <v>0</v>
      </c>
      <c r="BN264" s="9">
        <f ca="1">IF(Table1[[#This Row],[Profession]]="General Work", Table1[[#This Row],[Income]], 0)</f>
        <v>0</v>
      </c>
      <c r="BO264" s="10">
        <f ca="1">IF(Table1[[#This Row],[Profession]]="Agriculture", Table1[[#This Row],[Income]], 0)</f>
        <v>0</v>
      </c>
      <c r="BQ264" s="8">
        <f ca="1">IF(Table1[[#This Row],[Value of debts ]]&gt;Table1[[#This Row],[Income]], 1, 0)</f>
        <v>1</v>
      </c>
      <c r="BR264" s="10"/>
      <c r="BT264">
        <f ca="1">IF(Table1[[#This Row],[Net Worth of person]]&gt;$BU$4, Table1[[#This Row],[Age]], 0)</f>
        <v>0</v>
      </c>
    </row>
    <row r="265" spans="1:72" x14ac:dyDescent="0.3">
      <c r="A265">
        <f t="shared" ca="1" si="92"/>
        <v>2</v>
      </c>
      <c r="B265" t="str">
        <f t="shared" ca="1" si="93"/>
        <v>Female</v>
      </c>
      <c r="C265">
        <f t="shared" ca="1" si="94"/>
        <v>33</v>
      </c>
      <c r="D265">
        <f t="shared" ca="1" si="95"/>
        <v>4</v>
      </c>
      <c r="E265" t="str">
        <f t="shared" ca="1" si="96"/>
        <v>IT</v>
      </c>
      <c r="F265">
        <f t="shared" ca="1" si="97"/>
        <v>5</v>
      </c>
      <c r="G265" t="str">
        <f t="shared" ca="1" si="98"/>
        <v>Other</v>
      </c>
      <c r="H265">
        <f t="shared" ca="1" si="99"/>
        <v>1</v>
      </c>
      <c r="I265">
        <f t="shared" ca="1" si="100"/>
        <v>2</v>
      </c>
      <c r="J265">
        <f t="shared" ca="1" si="101"/>
        <v>56704</v>
      </c>
      <c r="K265">
        <f t="shared" ca="1" si="102"/>
        <v>2</v>
      </c>
      <c r="L265" t="str">
        <f t="shared" ca="1" si="103"/>
        <v>Gujarat</v>
      </c>
      <c r="M265">
        <f t="shared" ca="1" si="104"/>
        <v>170112</v>
      </c>
      <c r="N265">
        <f t="shared" ca="1" si="105"/>
        <v>83783.16829549933</v>
      </c>
      <c r="O265">
        <f t="shared" ca="1" si="106"/>
        <v>93376.321678024367</v>
      </c>
      <c r="P265">
        <f t="shared" ca="1" si="107"/>
        <v>22108</v>
      </c>
      <c r="Q265">
        <f t="shared" ca="1" si="108"/>
        <v>44280.149929010295</v>
      </c>
      <c r="R265">
        <f t="shared" ca="1" si="109"/>
        <v>32594.847940457046</v>
      </c>
      <c r="S265">
        <f t="shared" ca="1" si="110"/>
        <v>296083.16961848142</v>
      </c>
      <c r="T265">
        <f t="shared" ca="1" si="111"/>
        <v>150171.31822450962</v>
      </c>
      <c r="U265">
        <f t="shared" ca="1" si="112"/>
        <v>145911.8513939718</v>
      </c>
      <c r="W265">
        <f t="shared" ca="1" si="113"/>
        <v>1</v>
      </c>
      <c r="AA265" s="1">
        <f ca="1">Table1[[#This Row],[Mortgage left]]/Table1[[#This Row],[Value of House]]</f>
        <v>0.492517684205108</v>
      </c>
      <c r="AB265">
        <f t="shared" ca="1" si="114"/>
        <v>0</v>
      </c>
      <c r="AE265">
        <f ca="1">IF(Table1[[#This Row],[Gender]]="male", 1, 0)</f>
        <v>0</v>
      </c>
      <c r="AF265">
        <f ca="1">IF(Table1[[#This Row],[Gender]]="female", 1, 0)</f>
        <v>1</v>
      </c>
      <c r="AK265" s="8">
        <f ca="1">IF(Table1[[#This Row],[Profession]]="Teaching", 1, 0)</f>
        <v>0</v>
      </c>
      <c r="AL265" s="9">
        <f ca="1">IF(Table1[[#This Row],[Profession]]="Health", 1, 0)</f>
        <v>0</v>
      </c>
      <c r="AM265" s="9">
        <f ca="1">IF(Table1[[#This Row],[Profession]]="Construction", 1, 0)</f>
        <v>0</v>
      </c>
      <c r="AN265" s="9">
        <f ca="1">IF(Table1[[#This Row],[Profession]]="IT", 1, 0)</f>
        <v>1</v>
      </c>
      <c r="AO265" s="9">
        <f ca="1">IF(Table1[[#This Row],[Profession]]="Agriculture", 1, 0)</f>
        <v>0</v>
      </c>
      <c r="AP265" s="10">
        <f ca="1">IF(Table1[[#This Row],[Profession]]="General Work", 1, 0)</f>
        <v>0</v>
      </c>
      <c r="AS265">
        <f ca="1">Table1[[#This Row],[Value of Cars]]/Table1[[#This Row],[Number of Cars ]]</f>
        <v>46688.160839012184</v>
      </c>
      <c r="AU265" s="8">
        <f ca="1">IF(Table1[[#This Row],[State]]="Karnataka", Table1[[#This Row],[Income]], 0)</f>
        <v>0</v>
      </c>
      <c r="AV265" s="9">
        <f ca="1">IF(Table1[[#This Row],[State]]="Gujarat", Table1[[#This Row],[Income]], 0)</f>
        <v>56704</v>
      </c>
      <c r="AW265" s="9">
        <f ca="1">IF(Table1[[#This Row],[State]]="Andhra Pradesh", Table1[[#This Row],[Income]], 0)</f>
        <v>0</v>
      </c>
      <c r="AX265" s="9">
        <f ca="1">IF(Table1[[#This Row],[State]]="Telangana", Table1[[#This Row],[Income]], 0)</f>
        <v>0</v>
      </c>
      <c r="AY265" s="9">
        <f ca="1">IF(Table1[[#This Row],[State]]="Madhya Pradesh", Table1[[#This Row],[Income]], 0)</f>
        <v>0</v>
      </c>
      <c r="AZ265" s="9">
        <f ca="1">IF(Table1[[#This Row],[State]]="Maharashtra", Table1[[#This Row],[Income]], 0)</f>
        <v>0</v>
      </c>
      <c r="BA265" s="9">
        <f ca="1">IF(Table1[[#This Row],[State]]="Punjab", Table1[[#This Row],[Income]], 0)</f>
        <v>0</v>
      </c>
      <c r="BB265" s="9">
        <f ca="1">IF(Table1[[#This Row],[State]]="Kerala", Table1[[#This Row],[Income]], 0)</f>
        <v>0</v>
      </c>
      <c r="BC265" s="9">
        <f ca="1">IF(Table1[[#This Row],[State]]="Tamil Nadu", Table1[[#This Row],[Income]], 0)</f>
        <v>0</v>
      </c>
      <c r="BD265" s="9">
        <f ca="1">IF(Table1[[#This Row],[State]]="Rajasthan", Table1[[#This Row],[Income]], 0)</f>
        <v>0</v>
      </c>
      <c r="BE265" s="9">
        <f ca="1">IF(Table1[[#This Row],[State]]="Uttar Pradesh", Table1[[#This Row],[Income]], 0)</f>
        <v>0</v>
      </c>
      <c r="BF265" s="9">
        <f ca="1">IF(Table1[[#This Row],[State]]="Bihar", Table1[[#This Row],[Income]], 0)</f>
        <v>0</v>
      </c>
      <c r="BG265" s="9">
        <f ca="1">IF(Table1[[#This Row],[State]]="West Bengal", Table1[[#This Row],[Income]], 0)</f>
        <v>0</v>
      </c>
      <c r="BH265" s="10">
        <f ca="1">IF(Table1[[#This Row],[State]]="Goa", Table1[[#This Row],[Income]], 0)</f>
        <v>0</v>
      </c>
      <c r="BJ265" s="8">
        <f ca="1">IF(Table1[[#This Row],[Profession]]="Health", Table1[[#This Row],[Income]], 0)</f>
        <v>0</v>
      </c>
      <c r="BK265" s="9">
        <f ca="1">IF(Table1[[#This Row],[Profession]]="Construction", Table1[[#This Row],[Income]], 0)</f>
        <v>0</v>
      </c>
      <c r="BL265" s="9">
        <f ca="1">IF(Table1[[#This Row],[Profession]]="Teaching", Table1[[#This Row],[Income]], 0)</f>
        <v>0</v>
      </c>
      <c r="BM265" s="9">
        <f ca="1">IF(Table1[[#This Row],[Profession]]="IT", Table1[[#This Row],[Income]], 0)</f>
        <v>56704</v>
      </c>
      <c r="BN265" s="9">
        <f ca="1">IF(Table1[[#This Row],[Profession]]="General Work", Table1[[#This Row],[Income]], 0)</f>
        <v>0</v>
      </c>
      <c r="BO265" s="10">
        <f ca="1">IF(Table1[[#This Row],[Profession]]="Agriculture", Table1[[#This Row],[Income]], 0)</f>
        <v>0</v>
      </c>
      <c r="BQ265" s="8">
        <f ca="1">IF(Table1[[#This Row],[Value of debts ]]&gt;Table1[[#This Row],[Income]], 1, 0)</f>
        <v>1</v>
      </c>
      <c r="BR265" s="10"/>
      <c r="BT265">
        <f ca="1">IF(Table1[[#This Row],[Net Worth of person]]&gt;$BU$4, Table1[[#This Row],[Age]], 0)</f>
        <v>33</v>
      </c>
    </row>
    <row r="266" spans="1:72" x14ac:dyDescent="0.3">
      <c r="A266">
        <f t="shared" ca="1" si="92"/>
        <v>2</v>
      </c>
      <c r="B266" t="str">
        <f t="shared" ca="1" si="93"/>
        <v>Female</v>
      </c>
      <c r="C266">
        <f t="shared" ca="1" si="94"/>
        <v>26</v>
      </c>
      <c r="D266">
        <f t="shared" ca="1" si="95"/>
        <v>6</v>
      </c>
      <c r="E266" t="str">
        <f t="shared" ca="1" si="96"/>
        <v>Agriculture</v>
      </c>
      <c r="F266">
        <f t="shared" ca="1" si="97"/>
        <v>3</v>
      </c>
      <c r="G266" t="str">
        <f t="shared" ca="1" si="98"/>
        <v>University</v>
      </c>
      <c r="H266">
        <f t="shared" ca="1" si="99"/>
        <v>1</v>
      </c>
      <c r="I266">
        <f t="shared" ca="1" si="100"/>
        <v>1</v>
      </c>
      <c r="J266">
        <f t="shared" ca="1" si="101"/>
        <v>32782</v>
      </c>
      <c r="K266">
        <f t="shared" ca="1" si="102"/>
        <v>11</v>
      </c>
      <c r="L266" t="str">
        <f t="shared" ca="1" si="103"/>
        <v>Uttar Pradesh</v>
      </c>
      <c r="M266">
        <f t="shared" ca="1" si="104"/>
        <v>131128</v>
      </c>
      <c r="N266">
        <f t="shared" ca="1" si="105"/>
        <v>2061.6054361609827</v>
      </c>
      <c r="O266">
        <f t="shared" ca="1" si="106"/>
        <v>29511.557046987367</v>
      </c>
      <c r="P266">
        <f t="shared" ca="1" si="107"/>
        <v>27186</v>
      </c>
      <c r="Q266">
        <f t="shared" ca="1" si="108"/>
        <v>38608.367561367071</v>
      </c>
      <c r="R266">
        <f t="shared" ca="1" si="109"/>
        <v>24397.701635356898</v>
      </c>
      <c r="S266">
        <f t="shared" ca="1" si="110"/>
        <v>185037.25868234428</v>
      </c>
      <c r="T266">
        <f t="shared" ca="1" si="111"/>
        <v>67855.97299752805</v>
      </c>
      <c r="U266">
        <f t="shared" ca="1" si="112"/>
        <v>117181.28568481623</v>
      </c>
      <c r="W266">
        <f t="shared" ca="1" si="113"/>
        <v>1</v>
      </c>
      <c r="AA266" s="1">
        <f ca="1">Table1[[#This Row],[Mortgage left]]/Table1[[#This Row],[Value of House]]</f>
        <v>1.572208404124964E-2</v>
      </c>
      <c r="AB266">
        <f t="shared" ca="1" si="114"/>
        <v>1</v>
      </c>
      <c r="AE266">
        <f ca="1">IF(Table1[[#This Row],[Gender]]="male", 1, 0)</f>
        <v>0</v>
      </c>
      <c r="AF266">
        <f ca="1">IF(Table1[[#This Row],[Gender]]="female", 1, 0)</f>
        <v>1</v>
      </c>
      <c r="AK266" s="8">
        <f ca="1">IF(Table1[[#This Row],[Profession]]="Teaching", 1, 0)</f>
        <v>0</v>
      </c>
      <c r="AL266" s="9">
        <f ca="1">IF(Table1[[#This Row],[Profession]]="Health", 1, 0)</f>
        <v>0</v>
      </c>
      <c r="AM266" s="9">
        <f ca="1">IF(Table1[[#This Row],[Profession]]="Construction", 1, 0)</f>
        <v>0</v>
      </c>
      <c r="AN266" s="9">
        <f ca="1">IF(Table1[[#This Row],[Profession]]="IT", 1, 0)</f>
        <v>0</v>
      </c>
      <c r="AO266" s="9">
        <f ca="1">IF(Table1[[#This Row],[Profession]]="Agriculture", 1, 0)</f>
        <v>1</v>
      </c>
      <c r="AP266" s="10">
        <f ca="1">IF(Table1[[#This Row],[Profession]]="General Work", 1, 0)</f>
        <v>0</v>
      </c>
      <c r="AS266">
        <f ca="1">Table1[[#This Row],[Value of Cars]]/Table1[[#This Row],[Number of Cars ]]</f>
        <v>29511.557046987367</v>
      </c>
      <c r="AU266" s="8">
        <f ca="1">IF(Table1[[#This Row],[State]]="Karnataka", Table1[[#This Row],[Income]], 0)</f>
        <v>0</v>
      </c>
      <c r="AV266" s="9">
        <f ca="1">IF(Table1[[#This Row],[State]]="Gujarat", Table1[[#This Row],[Income]], 0)</f>
        <v>0</v>
      </c>
      <c r="AW266" s="9">
        <f ca="1">IF(Table1[[#This Row],[State]]="Andhra Pradesh", Table1[[#This Row],[Income]], 0)</f>
        <v>0</v>
      </c>
      <c r="AX266" s="9">
        <f ca="1">IF(Table1[[#This Row],[State]]="Telangana", Table1[[#This Row],[Income]], 0)</f>
        <v>0</v>
      </c>
      <c r="AY266" s="9">
        <f ca="1">IF(Table1[[#This Row],[State]]="Madhya Pradesh", Table1[[#This Row],[Income]], 0)</f>
        <v>0</v>
      </c>
      <c r="AZ266" s="9">
        <f ca="1">IF(Table1[[#This Row],[State]]="Maharashtra", Table1[[#This Row],[Income]], 0)</f>
        <v>0</v>
      </c>
      <c r="BA266" s="9">
        <f ca="1">IF(Table1[[#This Row],[State]]="Punjab", Table1[[#This Row],[Income]], 0)</f>
        <v>0</v>
      </c>
      <c r="BB266" s="9">
        <f ca="1">IF(Table1[[#This Row],[State]]="Kerala", Table1[[#This Row],[Income]], 0)</f>
        <v>0</v>
      </c>
      <c r="BC266" s="9">
        <f ca="1">IF(Table1[[#This Row],[State]]="Tamil Nadu", Table1[[#This Row],[Income]], 0)</f>
        <v>0</v>
      </c>
      <c r="BD266" s="9">
        <f ca="1">IF(Table1[[#This Row],[State]]="Rajasthan", Table1[[#This Row],[Income]], 0)</f>
        <v>0</v>
      </c>
      <c r="BE266" s="9">
        <f ca="1">IF(Table1[[#This Row],[State]]="Uttar Pradesh", Table1[[#This Row],[Income]], 0)</f>
        <v>32782</v>
      </c>
      <c r="BF266" s="9">
        <f ca="1">IF(Table1[[#This Row],[State]]="Bihar", Table1[[#This Row],[Income]], 0)</f>
        <v>0</v>
      </c>
      <c r="BG266" s="9">
        <f ca="1">IF(Table1[[#This Row],[State]]="West Bengal", Table1[[#This Row],[Income]], 0)</f>
        <v>0</v>
      </c>
      <c r="BH266" s="10">
        <f ca="1">IF(Table1[[#This Row],[State]]="Goa", Table1[[#This Row],[Income]], 0)</f>
        <v>0</v>
      </c>
      <c r="BJ266" s="8">
        <f ca="1">IF(Table1[[#This Row],[Profession]]="Health", Table1[[#This Row],[Income]], 0)</f>
        <v>0</v>
      </c>
      <c r="BK266" s="9">
        <f ca="1">IF(Table1[[#This Row],[Profession]]="Construction", Table1[[#This Row],[Income]], 0)</f>
        <v>0</v>
      </c>
      <c r="BL266" s="9">
        <f ca="1">IF(Table1[[#This Row],[Profession]]="Teaching", Table1[[#This Row],[Income]], 0)</f>
        <v>0</v>
      </c>
      <c r="BM266" s="9">
        <f ca="1">IF(Table1[[#This Row],[Profession]]="IT", Table1[[#This Row],[Income]], 0)</f>
        <v>0</v>
      </c>
      <c r="BN266" s="9">
        <f ca="1">IF(Table1[[#This Row],[Profession]]="General Work", Table1[[#This Row],[Income]], 0)</f>
        <v>0</v>
      </c>
      <c r="BO266" s="10">
        <f ca="1">IF(Table1[[#This Row],[Profession]]="Agriculture", Table1[[#This Row],[Income]], 0)</f>
        <v>32782</v>
      </c>
      <c r="BQ266" s="8">
        <f ca="1">IF(Table1[[#This Row],[Value of debts ]]&gt;Table1[[#This Row],[Income]], 1, 0)</f>
        <v>1</v>
      </c>
      <c r="BR266" s="10"/>
      <c r="BT266">
        <f ca="1">IF(Table1[[#This Row],[Net Worth of person]]&gt;$BU$4, Table1[[#This Row],[Age]], 0)</f>
        <v>26</v>
      </c>
    </row>
    <row r="267" spans="1:72" x14ac:dyDescent="0.3">
      <c r="A267">
        <f t="shared" ca="1" si="92"/>
        <v>2</v>
      </c>
      <c r="B267" t="str">
        <f t="shared" ca="1" si="93"/>
        <v>Female</v>
      </c>
      <c r="C267">
        <f t="shared" ca="1" si="94"/>
        <v>42</v>
      </c>
      <c r="D267">
        <f t="shared" ca="1" si="95"/>
        <v>4</v>
      </c>
      <c r="E267" t="str">
        <f t="shared" ca="1" si="96"/>
        <v>IT</v>
      </c>
      <c r="F267">
        <f t="shared" ca="1" si="97"/>
        <v>5</v>
      </c>
      <c r="G267" t="str">
        <f t="shared" ca="1" si="98"/>
        <v>Other</v>
      </c>
      <c r="H267">
        <f t="shared" ca="1" si="99"/>
        <v>3</v>
      </c>
      <c r="I267">
        <f t="shared" ca="1" si="100"/>
        <v>3</v>
      </c>
      <c r="J267">
        <f t="shared" ca="1" si="101"/>
        <v>43296</v>
      </c>
      <c r="K267">
        <f t="shared" ca="1" si="102"/>
        <v>9</v>
      </c>
      <c r="L267" t="str">
        <f t="shared" ca="1" si="103"/>
        <v>Tamil Nadu</v>
      </c>
      <c r="M267">
        <f t="shared" ca="1" si="104"/>
        <v>129888</v>
      </c>
      <c r="N267">
        <f t="shared" ca="1" si="105"/>
        <v>9832.8760883998511</v>
      </c>
      <c r="O267">
        <f t="shared" ca="1" si="106"/>
        <v>75483.280973848494</v>
      </c>
      <c r="P267">
        <f t="shared" ca="1" si="107"/>
        <v>71158</v>
      </c>
      <c r="Q267">
        <f t="shared" ca="1" si="108"/>
        <v>30303.067516746883</v>
      </c>
      <c r="R267">
        <f t="shared" ca="1" si="109"/>
        <v>38866.21445069473</v>
      </c>
      <c r="S267">
        <f t="shared" ca="1" si="110"/>
        <v>244237.49542454322</v>
      </c>
      <c r="T267">
        <f t="shared" ca="1" si="111"/>
        <v>111293.94360514673</v>
      </c>
      <c r="U267">
        <f t="shared" ca="1" si="112"/>
        <v>132943.5518193965</v>
      </c>
      <c r="W267">
        <f t="shared" ca="1" si="113"/>
        <v>1</v>
      </c>
      <c r="AA267" s="1">
        <f ca="1">Table1[[#This Row],[Mortgage left]]/Table1[[#This Row],[Value of House]]</f>
        <v>7.5702729185142981E-2</v>
      </c>
      <c r="AB267">
        <f t="shared" ca="1" si="114"/>
        <v>1</v>
      </c>
      <c r="AE267">
        <f ca="1">IF(Table1[[#This Row],[Gender]]="male", 1, 0)</f>
        <v>0</v>
      </c>
      <c r="AF267">
        <f ca="1">IF(Table1[[#This Row],[Gender]]="female", 1, 0)</f>
        <v>1</v>
      </c>
      <c r="AK267" s="8">
        <f ca="1">IF(Table1[[#This Row],[Profession]]="Teaching", 1, 0)</f>
        <v>0</v>
      </c>
      <c r="AL267" s="9">
        <f ca="1">IF(Table1[[#This Row],[Profession]]="Health", 1, 0)</f>
        <v>0</v>
      </c>
      <c r="AM267" s="9">
        <f ca="1">IF(Table1[[#This Row],[Profession]]="Construction", 1, 0)</f>
        <v>0</v>
      </c>
      <c r="AN267" s="9">
        <f ca="1">IF(Table1[[#This Row],[Profession]]="IT", 1, 0)</f>
        <v>1</v>
      </c>
      <c r="AO267" s="9">
        <f ca="1">IF(Table1[[#This Row],[Profession]]="Agriculture", 1, 0)</f>
        <v>0</v>
      </c>
      <c r="AP267" s="10">
        <f ca="1">IF(Table1[[#This Row],[Profession]]="General Work", 1, 0)</f>
        <v>0</v>
      </c>
      <c r="AS267">
        <f ca="1">Table1[[#This Row],[Value of Cars]]/Table1[[#This Row],[Number of Cars ]]</f>
        <v>25161.093657949499</v>
      </c>
      <c r="AU267" s="8">
        <f ca="1">IF(Table1[[#This Row],[State]]="Karnataka", Table1[[#This Row],[Income]], 0)</f>
        <v>0</v>
      </c>
      <c r="AV267" s="9">
        <f ca="1">IF(Table1[[#This Row],[State]]="Gujarat", Table1[[#This Row],[Income]], 0)</f>
        <v>0</v>
      </c>
      <c r="AW267" s="9">
        <f ca="1">IF(Table1[[#This Row],[State]]="Andhra Pradesh", Table1[[#This Row],[Income]], 0)</f>
        <v>0</v>
      </c>
      <c r="AX267" s="9">
        <f ca="1">IF(Table1[[#This Row],[State]]="Telangana", Table1[[#This Row],[Income]], 0)</f>
        <v>0</v>
      </c>
      <c r="AY267" s="9">
        <f ca="1">IF(Table1[[#This Row],[State]]="Madhya Pradesh", Table1[[#This Row],[Income]], 0)</f>
        <v>0</v>
      </c>
      <c r="AZ267" s="9">
        <f ca="1">IF(Table1[[#This Row],[State]]="Maharashtra", Table1[[#This Row],[Income]], 0)</f>
        <v>0</v>
      </c>
      <c r="BA267" s="9">
        <f ca="1">IF(Table1[[#This Row],[State]]="Punjab", Table1[[#This Row],[Income]], 0)</f>
        <v>0</v>
      </c>
      <c r="BB267" s="9">
        <f ca="1">IF(Table1[[#This Row],[State]]="Kerala", Table1[[#This Row],[Income]], 0)</f>
        <v>0</v>
      </c>
      <c r="BC267" s="9">
        <f ca="1">IF(Table1[[#This Row],[State]]="Tamil Nadu", Table1[[#This Row],[Income]], 0)</f>
        <v>43296</v>
      </c>
      <c r="BD267" s="9">
        <f ca="1">IF(Table1[[#This Row],[State]]="Rajasthan", Table1[[#This Row],[Income]], 0)</f>
        <v>0</v>
      </c>
      <c r="BE267" s="9">
        <f ca="1">IF(Table1[[#This Row],[State]]="Uttar Pradesh", Table1[[#This Row],[Income]], 0)</f>
        <v>0</v>
      </c>
      <c r="BF267" s="9">
        <f ca="1">IF(Table1[[#This Row],[State]]="Bihar", Table1[[#This Row],[Income]], 0)</f>
        <v>0</v>
      </c>
      <c r="BG267" s="9">
        <f ca="1">IF(Table1[[#This Row],[State]]="West Bengal", Table1[[#This Row],[Income]], 0)</f>
        <v>0</v>
      </c>
      <c r="BH267" s="10">
        <f ca="1">IF(Table1[[#This Row],[State]]="Goa", Table1[[#This Row],[Income]], 0)</f>
        <v>0</v>
      </c>
      <c r="BJ267" s="8">
        <f ca="1">IF(Table1[[#This Row],[Profession]]="Health", Table1[[#This Row],[Income]], 0)</f>
        <v>0</v>
      </c>
      <c r="BK267" s="9">
        <f ca="1">IF(Table1[[#This Row],[Profession]]="Construction", Table1[[#This Row],[Income]], 0)</f>
        <v>0</v>
      </c>
      <c r="BL267" s="9">
        <f ca="1">IF(Table1[[#This Row],[Profession]]="Teaching", Table1[[#This Row],[Income]], 0)</f>
        <v>0</v>
      </c>
      <c r="BM267" s="9">
        <f ca="1">IF(Table1[[#This Row],[Profession]]="IT", Table1[[#This Row],[Income]], 0)</f>
        <v>43296</v>
      </c>
      <c r="BN267" s="9">
        <f ca="1">IF(Table1[[#This Row],[Profession]]="General Work", Table1[[#This Row],[Income]], 0)</f>
        <v>0</v>
      </c>
      <c r="BO267" s="10">
        <f ca="1">IF(Table1[[#This Row],[Profession]]="Agriculture", Table1[[#This Row],[Income]], 0)</f>
        <v>0</v>
      </c>
      <c r="BQ267" s="8">
        <f ca="1">IF(Table1[[#This Row],[Value of debts ]]&gt;Table1[[#This Row],[Income]], 1, 0)</f>
        <v>1</v>
      </c>
      <c r="BR267" s="10"/>
      <c r="BT267">
        <f ca="1">IF(Table1[[#This Row],[Net Worth of person]]&gt;$BU$4, Table1[[#This Row],[Age]], 0)</f>
        <v>42</v>
      </c>
    </row>
    <row r="268" spans="1:72" x14ac:dyDescent="0.3">
      <c r="A268">
        <f t="shared" ca="1" si="92"/>
        <v>1</v>
      </c>
      <c r="B268" t="str">
        <f t="shared" ca="1" si="93"/>
        <v>Male</v>
      </c>
      <c r="C268">
        <f t="shared" ca="1" si="94"/>
        <v>39</v>
      </c>
      <c r="D268">
        <f t="shared" ca="1" si="95"/>
        <v>4</v>
      </c>
      <c r="E268" t="str">
        <f t="shared" ca="1" si="96"/>
        <v>IT</v>
      </c>
      <c r="F268">
        <f t="shared" ca="1" si="97"/>
        <v>3</v>
      </c>
      <c r="G268" t="str">
        <f t="shared" ca="1" si="98"/>
        <v>University</v>
      </c>
      <c r="H268">
        <f t="shared" ca="1" si="99"/>
        <v>1</v>
      </c>
      <c r="I268">
        <f t="shared" ca="1" si="100"/>
        <v>1</v>
      </c>
      <c r="J268">
        <f t="shared" ca="1" si="101"/>
        <v>42399</v>
      </c>
      <c r="K268">
        <f t="shared" ca="1" si="102"/>
        <v>10</v>
      </c>
      <c r="L268" t="str">
        <f t="shared" ca="1" si="103"/>
        <v>Rajasthan</v>
      </c>
      <c r="M268">
        <f t="shared" ca="1" si="104"/>
        <v>211995</v>
      </c>
      <c r="N268">
        <f t="shared" ca="1" si="105"/>
        <v>27004.080575870354</v>
      </c>
      <c r="O268">
        <f t="shared" ca="1" si="106"/>
        <v>28018.357801516526</v>
      </c>
      <c r="P268">
        <f t="shared" ca="1" si="107"/>
        <v>267</v>
      </c>
      <c r="Q268">
        <f t="shared" ca="1" si="108"/>
        <v>49837.737484530393</v>
      </c>
      <c r="R268">
        <f t="shared" ca="1" si="109"/>
        <v>39683.089517653905</v>
      </c>
      <c r="S268">
        <f t="shared" ca="1" si="110"/>
        <v>279696.44731917046</v>
      </c>
      <c r="T268">
        <f t="shared" ca="1" si="111"/>
        <v>77108.81806040075</v>
      </c>
      <c r="U268">
        <f t="shared" ca="1" si="112"/>
        <v>202587.62925876971</v>
      </c>
      <c r="W268">
        <f t="shared" ca="1" si="113"/>
        <v>1</v>
      </c>
      <c r="AA268" s="1">
        <f ca="1">Table1[[#This Row],[Mortgage left]]/Table1[[#This Row],[Value of House]]</f>
        <v>0.12738074282822875</v>
      </c>
      <c r="AB268">
        <f t="shared" ca="1" si="114"/>
        <v>1</v>
      </c>
      <c r="AE268">
        <f ca="1">IF(Table1[[#This Row],[Gender]]="male", 1, 0)</f>
        <v>1</v>
      </c>
      <c r="AF268">
        <f ca="1">IF(Table1[[#This Row],[Gender]]="female", 1, 0)</f>
        <v>0</v>
      </c>
      <c r="AK268" s="8">
        <f ca="1">IF(Table1[[#This Row],[Profession]]="Teaching", 1, 0)</f>
        <v>0</v>
      </c>
      <c r="AL268" s="9">
        <f ca="1">IF(Table1[[#This Row],[Profession]]="Health", 1, 0)</f>
        <v>0</v>
      </c>
      <c r="AM268" s="9">
        <f ca="1">IF(Table1[[#This Row],[Profession]]="Construction", 1, 0)</f>
        <v>0</v>
      </c>
      <c r="AN268" s="9">
        <f ca="1">IF(Table1[[#This Row],[Profession]]="IT", 1, 0)</f>
        <v>1</v>
      </c>
      <c r="AO268" s="9">
        <f ca="1">IF(Table1[[#This Row],[Profession]]="Agriculture", 1, 0)</f>
        <v>0</v>
      </c>
      <c r="AP268" s="10">
        <f ca="1">IF(Table1[[#This Row],[Profession]]="General Work", 1, 0)</f>
        <v>0</v>
      </c>
      <c r="AS268">
        <f ca="1">Table1[[#This Row],[Value of Cars]]/Table1[[#This Row],[Number of Cars ]]</f>
        <v>28018.357801516526</v>
      </c>
      <c r="AU268" s="8">
        <f ca="1">IF(Table1[[#This Row],[State]]="Karnataka", Table1[[#This Row],[Income]], 0)</f>
        <v>0</v>
      </c>
      <c r="AV268" s="9">
        <f ca="1">IF(Table1[[#This Row],[State]]="Gujarat", Table1[[#This Row],[Income]], 0)</f>
        <v>0</v>
      </c>
      <c r="AW268" s="9">
        <f ca="1">IF(Table1[[#This Row],[State]]="Andhra Pradesh", Table1[[#This Row],[Income]], 0)</f>
        <v>0</v>
      </c>
      <c r="AX268" s="9">
        <f ca="1">IF(Table1[[#This Row],[State]]="Telangana", Table1[[#This Row],[Income]], 0)</f>
        <v>0</v>
      </c>
      <c r="AY268" s="9">
        <f ca="1">IF(Table1[[#This Row],[State]]="Madhya Pradesh", Table1[[#This Row],[Income]], 0)</f>
        <v>0</v>
      </c>
      <c r="AZ268" s="9">
        <f ca="1">IF(Table1[[#This Row],[State]]="Maharashtra", Table1[[#This Row],[Income]], 0)</f>
        <v>0</v>
      </c>
      <c r="BA268" s="9">
        <f ca="1">IF(Table1[[#This Row],[State]]="Punjab", Table1[[#This Row],[Income]], 0)</f>
        <v>0</v>
      </c>
      <c r="BB268" s="9">
        <f ca="1">IF(Table1[[#This Row],[State]]="Kerala", Table1[[#This Row],[Income]], 0)</f>
        <v>0</v>
      </c>
      <c r="BC268" s="9">
        <f ca="1">IF(Table1[[#This Row],[State]]="Tamil Nadu", Table1[[#This Row],[Income]], 0)</f>
        <v>0</v>
      </c>
      <c r="BD268" s="9">
        <f ca="1">IF(Table1[[#This Row],[State]]="Rajasthan", Table1[[#This Row],[Income]], 0)</f>
        <v>42399</v>
      </c>
      <c r="BE268" s="9">
        <f ca="1">IF(Table1[[#This Row],[State]]="Uttar Pradesh", Table1[[#This Row],[Income]], 0)</f>
        <v>0</v>
      </c>
      <c r="BF268" s="9">
        <f ca="1">IF(Table1[[#This Row],[State]]="Bihar", Table1[[#This Row],[Income]], 0)</f>
        <v>0</v>
      </c>
      <c r="BG268" s="9">
        <f ca="1">IF(Table1[[#This Row],[State]]="West Bengal", Table1[[#This Row],[Income]], 0)</f>
        <v>0</v>
      </c>
      <c r="BH268" s="10">
        <f ca="1">IF(Table1[[#This Row],[State]]="Goa", Table1[[#This Row],[Income]], 0)</f>
        <v>0</v>
      </c>
      <c r="BJ268" s="8">
        <f ca="1">IF(Table1[[#This Row],[Profession]]="Health", Table1[[#This Row],[Income]], 0)</f>
        <v>0</v>
      </c>
      <c r="BK268" s="9">
        <f ca="1">IF(Table1[[#This Row],[Profession]]="Construction", Table1[[#This Row],[Income]], 0)</f>
        <v>0</v>
      </c>
      <c r="BL268" s="9">
        <f ca="1">IF(Table1[[#This Row],[Profession]]="Teaching", Table1[[#This Row],[Income]], 0)</f>
        <v>0</v>
      </c>
      <c r="BM268" s="9">
        <f ca="1">IF(Table1[[#This Row],[Profession]]="IT", Table1[[#This Row],[Income]], 0)</f>
        <v>42399</v>
      </c>
      <c r="BN268" s="9">
        <f ca="1">IF(Table1[[#This Row],[Profession]]="General Work", Table1[[#This Row],[Income]], 0)</f>
        <v>0</v>
      </c>
      <c r="BO268" s="10">
        <f ca="1">IF(Table1[[#This Row],[Profession]]="Agriculture", Table1[[#This Row],[Income]], 0)</f>
        <v>0</v>
      </c>
      <c r="BQ268" s="8">
        <f ca="1">IF(Table1[[#This Row],[Value of debts ]]&gt;Table1[[#This Row],[Income]], 1, 0)</f>
        <v>1</v>
      </c>
      <c r="BR268" s="10"/>
      <c r="BT268">
        <f ca="1">IF(Table1[[#This Row],[Net Worth of person]]&gt;$BU$4, Table1[[#This Row],[Age]], 0)</f>
        <v>39</v>
      </c>
    </row>
    <row r="269" spans="1:72" x14ac:dyDescent="0.3">
      <c r="A269">
        <f t="shared" ca="1" si="92"/>
        <v>2</v>
      </c>
      <c r="B269" t="str">
        <f t="shared" ca="1" si="93"/>
        <v>Female</v>
      </c>
      <c r="C269">
        <f t="shared" ca="1" si="94"/>
        <v>38</v>
      </c>
      <c r="D269">
        <f t="shared" ca="1" si="95"/>
        <v>3</v>
      </c>
      <c r="E269" t="str">
        <f t="shared" ca="1" si="96"/>
        <v>Teaching</v>
      </c>
      <c r="F269">
        <f t="shared" ca="1" si="97"/>
        <v>5</v>
      </c>
      <c r="G269" t="str">
        <f t="shared" ca="1" si="98"/>
        <v>Other</v>
      </c>
      <c r="H269">
        <f t="shared" ca="1" si="99"/>
        <v>0</v>
      </c>
      <c r="I269">
        <f t="shared" ca="1" si="100"/>
        <v>3</v>
      </c>
      <c r="J269">
        <f t="shared" ca="1" si="101"/>
        <v>41251</v>
      </c>
      <c r="K269">
        <f t="shared" ca="1" si="102"/>
        <v>4</v>
      </c>
      <c r="L269" t="str">
        <f t="shared" ca="1" si="103"/>
        <v>Telangana</v>
      </c>
      <c r="M269">
        <f t="shared" ca="1" si="104"/>
        <v>165004</v>
      </c>
      <c r="N269">
        <f t="shared" ca="1" si="105"/>
        <v>26318.486220547093</v>
      </c>
      <c r="O269">
        <f t="shared" ca="1" si="106"/>
        <v>92881.237333754616</v>
      </c>
      <c r="P269">
        <f t="shared" ca="1" si="107"/>
        <v>75976</v>
      </c>
      <c r="Q269">
        <f t="shared" ca="1" si="108"/>
        <v>16973.672796384057</v>
      </c>
      <c r="R269">
        <f t="shared" ca="1" si="109"/>
        <v>9659.6374745658286</v>
      </c>
      <c r="S269">
        <f t="shared" ca="1" si="110"/>
        <v>267544.87480832043</v>
      </c>
      <c r="T269">
        <f t="shared" ca="1" si="111"/>
        <v>119268.15901693114</v>
      </c>
      <c r="U269">
        <f t="shared" ca="1" si="112"/>
        <v>148276.71579138929</v>
      </c>
      <c r="W269">
        <f t="shared" ca="1" si="113"/>
        <v>1</v>
      </c>
      <c r="AA269" s="1">
        <f ca="1">Table1[[#This Row],[Mortgage left]]/Table1[[#This Row],[Value of House]]</f>
        <v>0.1595021103763975</v>
      </c>
      <c r="AB269">
        <f t="shared" ca="1" si="114"/>
        <v>1</v>
      </c>
      <c r="AE269">
        <f ca="1">IF(Table1[[#This Row],[Gender]]="male", 1, 0)</f>
        <v>0</v>
      </c>
      <c r="AF269">
        <f ca="1">IF(Table1[[#This Row],[Gender]]="female", 1, 0)</f>
        <v>1</v>
      </c>
      <c r="AK269" s="8">
        <f ca="1">IF(Table1[[#This Row],[Profession]]="Teaching", 1, 0)</f>
        <v>1</v>
      </c>
      <c r="AL269" s="9">
        <f ca="1">IF(Table1[[#This Row],[Profession]]="Health", 1, 0)</f>
        <v>0</v>
      </c>
      <c r="AM269" s="9">
        <f ca="1">IF(Table1[[#This Row],[Profession]]="Construction", 1, 0)</f>
        <v>0</v>
      </c>
      <c r="AN269" s="9">
        <f ca="1">IF(Table1[[#This Row],[Profession]]="IT", 1, 0)</f>
        <v>0</v>
      </c>
      <c r="AO269" s="9">
        <f ca="1">IF(Table1[[#This Row],[Profession]]="Agriculture", 1, 0)</f>
        <v>0</v>
      </c>
      <c r="AP269" s="10">
        <f ca="1">IF(Table1[[#This Row],[Profession]]="General Work", 1, 0)</f>
        <v>0</v>
      </c>
      <c r="AS269">
        <f ca="1">Table1[[#This Row],[Value of Cars]]/Table1[[#This Row],[Number of Cars ]]</f>
        <v>30960.412444584872</v>
      </c>
      <c r="AU269" s="8">
        <f ca="1">IF(Table1[[#This Row],[State]]="Karnataka", Table1[[#This Row],[Income]], 0)</f>
        <v>0</v>
      </c>
      <c r="AV269" s="9">
        <f ca="1">IF(Table1[[#This Row],[State]]="Gujarat", Table1[[#This Row],[Income]], 0)</f>
        <v>0</v>
      </c>
      <c r="AW269" s="9">
        <f ca="1">IF(Table1[[#This Row],[State]]="Andhra Pradesh", Table1[[#This Row],[Income]], 0)</f>
        <v>0</v>
      </c>
      <c r="AX269" s="9">
        <f ca="1">IF(Table1[[#This Row],[State]]="Telangana", Table1[[#This Row],[Income]], 0)</f>
        <v>41251</v>
      </c>
      <c r="AY269" s="9">
        <f ca="1">IF(Table1[[#This Row],[State]]="Madhya Pradesh", Table1[[#This Row],[Income]], 0)</f>
        <v>0</v>
      </c>
      <c r="AZ269" s="9">
        <f ca="1">IF(Table1[[#This Row],[State]]="Maharashtra", Table1[[#This Row],[Income]], 0)</f>
        <v>0</v>
      </c>
      <c r="BA269" s="9">
        <f ca="1">IF(Table1[[#This Row],[State]]="Punjab", Table1[[#This Row],[Income]], 0)</f>
        <v>0</v>
      </c>
      <c r="BB269" s="9">
        <f ca="1">IF(Table1[[#This Row],[State]]="Kerala", Table1[[#This Row],[Income]], 0)</f>
        <v>0</v>
      </c>
      <c r="BC269" s="9">
        <f ca="1">IF(Table1[[#This Row],[State]]="Tamil Nadu", Table1[[#This Row],[Income]], 0)</f>
        <v>0</v>
      </c>
      <c r="BD269" s="9">
        <f ca="1">IF(Table1[[#This Row],[State]]="Rajasthan", Table1[[#This Row],[Income]], 0)</f>
        <v>0</v>
      </c>
      <c r="BE269" s="9">
        <f ca="1">IF(Table1[[#This Row],[State]]="Uttar Pradesh", Table1[[#This Row],[Income]], 0)</f>
        <v>0</v>
      </c>
      <c r="BF269" s="9">
        <f ca="1">IF(Table1[[#This Row],[State]]="Bihar", Table1[[#This Row],[Income]], 0)</f>
        <v>0</v>
      </c>
      <c r="BG269" s="9">
        <f ca="1">IF(Table1[[#This Row],[State]]="West Bengal", Table1[[#This Row],[Income]], 0)</f>
        <v>0</v>
      </c>
      <c r="BH269" s="10">
        <f ca="1">IF(Table1[[#This Row],[State]]="Goa", Table1[[#This Row],[Income]], 0)</f>
        <v>0</v>
      </c>
      <c r="BJ269" s="8">
        <f ca="1">IF(Table1[[#This Row],[Profession]]="Health", Table1[[#This Row],[Income]], 0)</f>
        <v>0</v>
      </c>
      <c r="BK269" s="9">
        <f ca="1">IF(Table1[[#This Row],[Profession]]="Construction", Table1[[#This Row],[Income]], 0)</f>
        <v>0</v>
      </c>
      <c r="BL269" s="9">
        <f ca="1">IF(Table1[[#This Row],[Profession]]="Teaching", Table1[[#This Row],[Income]], 0)</f>
        <v>41251</v>
      </c>
      <c r="BM269" s="9">
        <f ca="1">IF(Table1[[#This Row],[Profession]]="IT", Table1[[#This Row],[Income]], 0)</f>
        <v>0</v>
      </c>
      <c r="BN269" s="9">
        <f ca="1">IF(Table1[[#This Row],[Profession]]="General Work", Table1[[#This Row],[Income]], 0)</f>
        <v>0</v>
      </c>
      <c r="BO269" s="10">
        <f ca="1">IF(Table1[[#This Row],[Profession]]="Agriculture", Table1[[#This Row],[Income]], 0)</f>
        <v>0</v>
      </c>
      <c r="BQ269" s="8">
        <f ca="1">IF(Table1[[#This Row],[Value of debts ]]&gt;Table1[[#This Row],[Income]], 1, 0)</f>
        <v>1</v>
      </c>
      <c r="BR269" s="10"/>
      <c r="BT269">
        <f ca="1">IF(Table1[[#This Row],[Net Worth of person]]&gt;$BU$4, Table1[[#This Row],[Age]], 0)</f>
        <v>38</v>
      </c>
    </row>
    <row r="270" spans="1:72" x14ac:dyDescent="0.3">
      <c r="A270">
        <f t="shared" ca="1" si="92"/>
        <v>1</v>
      </c>
      <c r="B270" t="str">
        <f t="shared" ca="1" si="93"/>
        <v>Male</v>
      </c>
      <c r="C270">
        <f t="shared" ca="1" si="94"/>
        <v>40</v>
      </c>
      <c r="D270">
        <f t="shared" ca="1" si="95"/>
        <v>4</v>
      </c>
      <c r="E270" t="str">
        <f t="shared" ca="1" si="96"/>
        <v>IT</v>
      </c>
      <c r="F270">
        <f t="shared" ca="1" si="97"/>
        <v>4</v>
      </c>
      <c r="G270" t="str">
        <f t="shared" ca="1" si="98"/>
        <v>Technical</v>
      </c>
      <c r="H270">
        <f t="shared" ca="1" si="99"/>
        <v>2</v>
      </c>
      <c r="I270">
        <f t="shared" ca="1" si="100"/>
        <v>3</v>
      </c>
      <c r="J270">
        <f t="shared" ca="1" si="101"/>
        <v>80848</v>
      </c>
      <c r="K270">
        <f t="shared" ca="1" si="102"/>
        <v>14</v>
      </c>
      <c r="L270" t="str">
        <f t="shared" ca="1" si="103"/>
        <v>Goa</v>
      </c>
      <c r="M270">
        <f t="shared" ca="1" si="104"/>
        <v>404240</v>
      </c>
      <c r="N270">
        <f t="shared" ca="1" si="105"/>
        <v>289156.43685110484</v>
      </c>
      <c r="O270">
        <f t="shared" ca="1" si="106"/>
        <v>40372.453030007775</v>
      </c>
      <c r="P270">
        <f t="shared" ca="1" si="107"/>
        <v>10363</v>
      </c>
      <c r="Q270">
        <f t="shared" ca="1" si="108"/>
        <v>148648.33033429459</v>
      </c>
      <c r="R270">
        <f t="shared" ca="1" si="109"/>
        <v>119208.34939134379</v>
      </c>
      <c r="S270">
        <f t="shared" ca="1" si="110"/>
        <v>563820.80242135155</v>
      </c>
      <c r="T270">
        <f t="shared" ca="1" si="111"/>
        <v>448167.76718539943</v>
      </c>
      <c r="U270">
        <f t="shared" ca="1" si="112"/>
        <v>115653.03523595212</v>
      </c>
      <c r="W270">
        <f t="shared" ca="1" si="113"/>
        <v>1</v>
      </c>
      <c r="AA270" s="1">
        <f ca="1">Table1[[#This Row],[Mortgage left]]/Table1[[#This Row],[Value of House]]</f>
        <v>0.71530881865007134</v>
      </c>
      <c r="AB270">
        <f t="shared" ca="1" si="114"/>
        <v>0</v>
      </c>
      <c r="AE270">
        <f ca="1">IF(Table1[[#This Row],[Gender]]="male", 1, 0)</f>
        <v>1</v>
      </c>
      <c r="AF270">
        <f ca="1">IF(Table1[[#This Row],[Gender]]="female", 1, 0)</f>
        <v>0</v>
      </c>
      <c r="AK270" s="8">
        <f ca="1">IF(Table1[[#This Row],[Profession]]="Teaching", 1, 0)</f>
        <v>0</v>
      </c>
      <c r="AL270" s="9">
        <f ca="1">IF(Table1[[#This Row],[Profession]]="Health", 1, 0)</f>
        <v>0</v>
      </c>
      <c r="AM270" s="9">
        <f ca="1">IF(Table1[[#This Row],[Profession]]="Construction", 1, 0)</f>
        <v>0</v>
      </c>
      <c r="AN270" s="9">
        <f ca="1">IF(Table1[[#This Row],[Profession]]="IT", 1, 0)</f>
        <v>1</v>
      </c>
      <c r="AO270" s="9">
        <f ca="1">IF(Table1[[#This Row],[Profession]]="Agriculture", 1, 0)</f>
        <v>0</v>
      </c>
      <c r="AP270" s="10">
        <f ca="1">IF(Table1[[#This Row],[Profession]]="General Work", 1, 0)</f>
        <v>0</v>
      </c>
      <c r="AS270">
        <f ca="1">Table1[[#This Row],[Value of Cars]]/Table1[[#This Row],[Number of Cars ]]</f>
        <v>13457.484343335926</v>
      </c>
      <c r="AU270" s="8">
        <f ca="1">IF(Table1[[#This Row],[State]]="Karnataka", Table1[[#This Row],[Income]], 0)</f>
        <v>0</v>
      </c>
      <c r="AV270" s="9">
        <f ca="1">IF(Table1[[#This Row],[State]]="Gujarat", Table1[[#This Row],[Income]], 0)</f>
        <v>0</v>
      </c>
      <c r="AW270" s="9">
        <f ca="1">IF(Table1[[#This Row],[State]]="Andhra Pradesh", Table1[[#This Row],[Income]], 0)</f>
        <v>0</v>
      </c>
      <c r="AX270" s="9">
        <f ca="1">IF(Table1[[#This Row],[State]]="Telangana", Table1[[#This Row],[Income]], 0)</f>
        <v>0</v>
      </c>
      <c r="AY270" s="9">
        <f ca="1">IF(Table1[[#This Row],[State]]="Madhya Pradesh", Table1[[#This Row],[Income]], 0)</f>
        <v>0</v>
      </c>
      <c r="AZ270" s="9">
        <f ca="1">IF(Table1[[#This Row],[State]]="Maharashtra", Table1[[#This Row],[Income]], 0)</f>
        <v>0</v>
      </c>
      <c r="BA270" s="9">
        <f ca="1">IF(Table1[[#This Row],[State]]="Punjab", Table1[[#This Row],[Income]], 0)</f>
        <v>0</v>
      </c>
      <c r="BB270" s="9">
        <f ca="1">IF(Table1[[#This Row],[State]]="Kerala", Table1[[#This Row],[Income]], 0)</f>
        <v>0</v>
      </c>
      <c r="BC270" s="9">
        <f ca="1">IF(Table1[[#This Row],[State]]="Tamil Nadu", Table1[[#This Row],[Income]], 0)</f>
        <v>0</v>
      </c>
      <c r="BD270" s="9">
        <f ca="1">IF(Table1[[#This Row],[State]]="Rajasthan", Table1[[#This Row],[Income]], 0)</f>
        <v>0</v>
      </c>
      <c r="BE270" s="9">
        <f ca="1">IF(Table1[[#This Row],[State]]="Uttar Pradesh", Table1[[#This Row],[Income]], 0)</f>
        <v>0</v>
      </c>
      <c r="BF270" s="9">
        <f ca="1">IF(Table1[[#This Row],[State]]="Bihar", Table1[[#This Row],[Income]], 0)</f>
        <v>0</v>
      </c>
      <c r="BG270" s="9">
        <f ca="1">IF(Table1[[#This Row],[State]]="West Bengal", Table1[[#This Row],[Income]], 0)</f>
        <v>0</v>
      </c>
      <c r="BH270" s="10">
        <f ca="1">IF(Table1[[#This Row],[State]]="Goa", Table1[[#This Row],[Income]], 0)</f>
        <v>80848</v>
      </c>
      <c r="BJ270" s="8">
        <f ca="1">IF(Table1[[#This Row],[Profession]]="Health", Table1[[#This Row],[Income]], 0)</f>
        <v>0</v>
      </c>
      <c r="BK270" s="9">
        <f ca="1">IF(Table1[[#This Row],[Profession]]="Construction", Table1[[#This Row],[Income]], 0)</f>
        <v>0</v>
      </c>
      <c r="BL270" s="9">
        <f ca="1">IF(Table1[[#This Row],[Profession]]="Teaching", Table1[[#This Row],[Income]], 0)</f>
        <v>0</v>
      </c>
      <c r="BM270" s="9">
        <f ca="1">IF(Table1[[#This Row],[Profession]]="IT", Table1[[#This Row],[Income]], 0)</f>
        <v>80848</v>
      </c>
      <c r="BN270" s="9">
        <f ca="1">IF(Table1[[#This Row],[Profession]]="General Work", Table1[[#This Row],[Income]], 0)</f>
        <v>0</v>
      </c>
      <c r="BO270" s="10">
        <f ca="1">IF(Table1[[#This Row],[Profession]]="Agriculture", Table1[[#This Row],[Income]], 0)</f>
        <v>0</v>
      </c>
      <c r="BQ270" s="8">
        <f ca="1">IF(Table1[[#This Row],[Value of debts ]]&gt;Table1[[#This Row],[Income]], 1, 0)</f>
        <v>1</v>
      </c>
      <c r="BR270" s="10"/>
      <c r="BT270">
        <f ca="1">IF(Table1[[#This Row],[Net Worth of person]]&gt;$BU$4, Table1[[#This Row],[Age]], 0)</f>
        <v>40</v>
      </c>
    </row>
    <row r="271" spans="1:72" x14ac:dyDescent="0.3">
      <c r="A271">
        <f t="shared" ca="1" si="92"/>
        <v>1</v>
      </c>
      <c r="B271" t="str">
        <f t="shared" ca="1" si="93"/>
        <v>Male</v>
      </c>
      <c r="C271">
        <f t="shared" ca="1" si="94"/>
        <v>44</v>
      </c>
      <c r="D271">
        <f t="shared" ca="1" si="95"/>
        <v>5</v>
      </c>
      <c r="E271" t="str">
        <f t="shared" ca="1" si="96"/>
        <v>General Work</v>
      </c>
      <c r="F271">
        <f t="shared" ca="1" si="97"/>
        <v>4</v>
      </c>
      <c r="G271" t="str">
        <f t="shared" ca="1" si="98"/>
        <v>Technical</v>
      </c>
      <c r="H271">
        <f t="shared" ca="1" si="99"/>
        <v>0</v>
      </c>
      <c r="I271">
        <f t="shared" ca="1" si="100"/>
        <v>1</v>
      </c>
      <c r="J271">
        <f t="shared" ca="1" si="101"/>
        <v>83152</v>
      </c>
      <c r="K271">
        <f t="shared" ca="1" si="102"/>
        <v>9</v>
      </c>
      <c r="L271" t="str">
        <f t="shared" ca="1" si="103"/>
        <v>Tamil Nadu</v>
      </c>
      <c r="M271">
        <f t="shared" ca="1" si="104"/>
        <v>249456</v>
      </c>
      <c r="N271">
        <f t="shared" ca="1" si="105"/>
        <v>135942.79130027417</v>
      </c>
      <c r="O271">
        <f t="shared" ca="1" si="106"/>
        <v>49816.235842620823</v>
      </c>
      <c r="P271">
        <f t="shared" ca="1" si="107"/>
        <v>16063</v>
      </c>
      <c r="Q271">
        <f t="shared" ca="1" si="108"/>
        <v>19571.651214302969</v>
      </c>
      <c r="R271">
        <f t="shared" ca="1" si="109"/>
        <v>48055.301778030764</v>
      </c>
      <c r="S271">
        <f t="shared" ca="1" si="110"/>
        <v>347327.53762065159</v>
      </c>
      <c r="T271">
        <f t="shared" ca="1" si="111"/>
        <v>171577.44251457712</v>
      </c>
      <c r="U271">
        <f t="shared" ca="1" si="112"/>
        <v>175750.09510607447</v>
      </c>
      <c r="W271">
        <f t="shared" ca="1" si="113"/>
        <v>1</v>
      </c>
      <c r="AA271" s="1">
        <f ca="1">Table1[[#This Row],[Mortgage left]]/Table1[[#This Row],[Value of House]]</f>
        <v>0.54495699161485056</v>
      </c>
      <c r="AB271">
        <f t="shared" ca="1" si="114"/>
        <v>0</v>
      </c>
      <c r="AE271">
        <f ca="1">IF(Table1[[#This Row],[Gender]]="male", 1, 0)</f>
        <v>1</v>
      </c>
      <c r="AF271">
        <f ca="1">IF(Table1[[#This Row],[Gender]]="female", 1, 0)</f>
        <v>0</v>
      </c>
      <c r="AK271" s="8">
        <f ca="1">IF(Table1[[#This Row],[Profession]]="Teaching", 1, 0)</f>
        <v>0</v>
      </c>
      <c r="AL271" s="9">
        <f ca="1">IF(Table1[[#This Row],[Profession]]="Health", 1, 0)</f>
        <v>0</v>
      </c>
      <c r="AM271" s="9">
        <f ca="1">IF(Table1[[#This Row],[Profession]]="Construction", 1, 0)</f>
        <v>0</v>
      </c>
      <c r="AN271" s="9">
        <f ca="1">IF(Table1[[#This Row],[Profession]]="IT", 1, 0)</f>
        <v>0</v>
      </c>
      <c r="AO271" s="9">
        <f ca="1">IF(Table1[[#This Row],[Profession]]="Agriculture", 1, 0)</f>
        <v>0</v>
      </c>
      <c r="AP271" s="10">
        <f ca="1">IF(Table1[[#This Row],[Profession]]="General Work", 1, 0)</f>
        <v>1</v>
      </c>
      <c r="AS271">
        <f ca="1">Table1[[#This Row],[Value of Cars]]/Table1[[#This Row],[Number of Cars ]]</f>
        <v>49816.235842620823</v>
      </c>
      <c r="AU271" s="8">
        <f ca="1">IF(Table1[[#This Row],[State]]="Karnataka", Table1[[#This Row],[Income]], 0)</f>
        <v>0</v>
      </c>
      <c r="AV271" s="9">
        <f ca="1">IF(Table1[[#This Row],[State]]="Gujarat", Table1[[#This Row],[Income]], 0)</f>
        <v>0</v>
      </c>
      <c r="AW271" s="9">
        <f ca="1">IF(Table1[[#This Row],[State]]="Andhra Pradesh", Table1[[#This Row],[Income]], 0)</f>
        <v>0</v>
      </c>
      <c r="AX271" s="9">
        <f ca="1">IF(Table1[[#This Row],[State]]="Telangana", Table1[[#This Row],[Income]], 0)</f>
        <v>0</v>
      </c>
      <c r="AY271" s="9">
        <f ca="1">IF(Table1[[#This Row],[State]]="Madhya Pradesh", Table1[[#This Row],[Income]], 0)</f>
        <v>0</v>
      </c>
      <c r="AZ271" s="9">
        <f ca="1">IF(Table1[[#This Row],[State]]="Maharashtra", Table1[[#This Row],[Income]], 0)</f>
        <v>0</v>
      </c>
      <c r="BA271" s="9">
        <f ca="1">IF(Table1[[#This Row],[State]]="Punjab", Table1[[#This Row],[Income]], 0)</f>
        <v>0</v>
      </c>
      <c r="BB271" s="9">
        <f ca="1">IF(Table1[[#This Row],[State]]="Kerala", Table1[[#This Row],[Income]], 0)</f>
        <v>0</v>
      </c>
      <c r="BC271" s="9">
        <f ca="1">IF(Table1[[#This Row],[State]]="Tamil Nadu", Table1[[#This Row],[Income]], 0)</f>
        <v>83152</v>
      </c>
      <c r="BD271" s="9">
        <f ca="1">IF(Table1[[#This Row],[State]]="Rajasthan", Table1[[#This Row],[Income]], 0)</f>
        <v>0</v>
      </c>
      <c r="BE271" s="9">
        <f ca="1">IF(Table1[[#This Row],[State]]="Uttar Pradesh", Table1[[#This Row],[Income]], 0)</f>
        <v>0</v>
      </c>
      <c r="BF271" s="9">
        <f ca="1">IF(Table1[[#This Row],[State]]="Bihar", Table1[[#This Row],[Income]], 0)</f>
        <v>0</v>
      </c>
      <c r="BG271" s="9">
        <f ca="1">IF(Table1[[#This Row],[State]]="West Bengal", Table1[[#This Row],[Income]], 0)</f>
        <v>0</v>
      </c>
      <c r="BH271" s="10">
        <f ca="1">IF(Table1[[#This Row],[State]]="Goa", Table1[[#This Row],[Income]], 0)</f>
        <v>0</v>
      </c>
      <c r="BJ271" s="8">
        <f ca="1">IF(Table1[[#This Row],[Profession]]="Health", Table1[[#This Row],[Income]], 0)</f>
        <v>0</v>
      </c>
      <c r="BK271" s="9">
        <f ca="1">IF(Table1[[#This Row],[Profession]]="Construction", Table1[[#This Row],[Income]], 0)</f>
        <v>0</v>
      </c>
      <c r="BL271" s="9">
        <f ca="1">IF(Table1[[#This Row],[Profession]]="Teaching", Table1[[#This Row],[Income]], 0)</f>
        <v>0</v>
      </c>
      <c r="BM271" s="9">
        <f ca="1">IF(Table1[[#This Row],[Profession]]="IT", Table1[[#This Row],[Income]], 0)</f>
        <v>0</v>
      </c>
      <c r="BN271" s="9">
        <f ca="1">IF(Table1[[#This Row],[Profession]]="General Work", Table1[[#This Row],[Income]], 0)</f>
        <v>83152</v>
      </c>
      <c r="BO271" s="10">
        <f ca="1">IF(Table1[[#This Row],[Profession]]="Agriculture", Table1[[#This Row],[Income]], 0)</f>
        <v>0</v>
      </c>
      <c r="BQ271" s="8">
        <f ca="1">IF(Table1[[#This Row],[Value of debts ]]&gt;Table1[[#This Row],[Income]], 1, 0)</f>
        <v>1</v>
      </c>
      <c r="BR271" s="10"/>
      <c r="BT271">
        <f ca="1">IF(Table1[[#This Row],[Net Worth of person]]&gt;$BU$4, Table1[[#This Row],[Age]], 0)</f>
        <v>44</v>
      </c>
    </row>
    <row r="272" spans="1:72" x14ac:dyDescent="0.3">
      <c r="A272">
        <f t="shared" ca="1" si="92"/>
        <v>1</v>
      </c>
      <c r="B272" t="str">
        <f t="shared" ca="1" si="93"/>
        <v>Male</v>
      </c>
      <c r="C272">
        <f t="shared" ca="1" si="94"/>
        <v>26</v>
      </c>
      <c r="D272">
        <f t="shared" ca="1" si="95"/>
        <v>2</v>
      </c>
      <c r="E272" t="str">
        <f t="shared" ca="1" si="96"/>
        <v>Construction</v>
      </c>
      <c r="F272">
        <f t="shared" ca="1" si="97"/>
        <v>5</v>
      </c>
      <c r="G272" t="str">
        <f t="shared" ca="1" si="98"/>
        <v>Other</v>
      </c>
      <c r="H272">
        <f t="shared" ca="1" si="99"/>
        <v>2</v>
      </c>
      <c r="I272">
        <f t="shared" ca="1" si="100"/>
        <v>3</v>
      </c>
      <c r="J272">
        <f t="shared" ca="1" si="101"/>
        <v>43329</v>
      </c>
      <c r="K272">
        <f t="shared" ca="1" si="102"/>
        <v>1</v>
      </c>
      <c r="L272" t="str">
        <f t="shared" ca="1" si="103"/>
        <v>Karnataka</v>
      </c>
      <c r="M272">
        <f t="shared" ca="1" si="104"/>
        <v>259974</v>
      </c>
      <c r="N272">
        <f t="shared" ca="1" si="105"/>
        <v>11622.220320194696</v>
      </c>
      <c r="O272">
        <f t="shared" ca="1" si="106"/>
        <v>115219.42182401633</v>
      </c>
      <c r="P272">
        <f t="shared" ca="1" si="107"/>
        <v>29274</v>
      </c>
      <c r="Q272">
        <f t="shared" ca="1" si="108"/>
        <v>47490.25045898102</v>
      </c>
      <c r="R272">
        <f t="shared" ca="1" si="109"/>
        <v>39440.312922597441</v>
      </c>
      <c r="S272">
        <f t="shared" ca="1" si="110"/>
        <v>414633.73474661377</v>
      </c>
      <c r="T272">
        <f t="shared" ca="1" si="111"/>
        <v>88386.470779175725</v>
      </c>
      <c r="U272">
        <f t="shared" ca="1" si="112"/>
        <v>326247.26396743802</v>
      </c>
      <c r="W272">
        <f t="shared" ca="1" si="113"/>
        <v>1</v>
      </c>
      <c r="AA272" s="1">
        <f ca="1">Table1[[#This Row],[Mortgage left]]/Table1[[#This Row],[Value of House]]</f>
        <v>4.4705317917155929E-2</v>
      </c>
      <c r="AB272">
        <f t="shared" ca="1" si="114"/>
        <v>1</v>
      </c>
      <c r="AE272">
        <f ca="1">IF(Table1[[#This Row],[Gender]]="male", 1, 0)</f>
        <v>1</v>
      </c>
      <c r="AF272">
        <f ca="1">IF(Table1[[#This Row],[Gender]]="female", 1, 0)</f>
        <v>0</v>
      </c>
      <c r="AK272" s="8">
        <f ca="1">IF(Table1[[#This Row],[Profession]]="Teaching", 1, 0)</f>
        <v>0</v>
      </c>
      <c r="AL272" s="9">
        <f ca="1">IF(Table1[[#This Row],[Profession]]="Health", 1, 0)</f>
        <v>0</v>
      </c>
      <c r="AM272" s="9">
        <f ca="1">IF(Table1[[#This Row],[Profession]]="Construction", 1, 0)</f>
        <v>1</v>
      </c>
      <c r="AN272" s="9">
        <f ca="1">IF(Table1[[#This Row],[Profession]]="IT", 1, 0)</f>
        <v>0</v>
      </c>
      <c r="AO272" s="9">
        <f ca="1">IF(Table1[[#This Row],[Profession]]="Agriculture", 1, 0)</f>
        <v>0</v>
      </c>
      <c r="AP272" s="10">
        <f ca="1">IF(Table1[[#This Row],[Profession]]="General Work", 1, 0)</f>
        <v>0</v>
      </c>
      <c r="AS272">
        <f ca="1">Table1[[#This Row],[Value of Cars]]/Table1[[#This Row],[Number of Cars ]]</f>
        <v>38406.47394133878</v>
      </c>
      <c r="AU272" s="8">
        <f ca="1">IF(Table1[[#This Row],[State]]="Karnataka", Table1[[#This Row],[Income]], 0)</f>
        <v>43329</v>
      </c>
      <c r="AV272" s="9">
        <f ca="1">IF(Table1[[#This Row],[State]]="Gujarat", Table1[[#This Row],[Income]], 0)</f>
        <v>0</v>
      </c>
      <c r="AW272" s="9">
        <f ca="1">IF(Table1[[#This Row],[State]]="Andhra Pradesh", Table1[[#This Row],[Income]], 0)</f>
        <v>0</v>
      </c>
      <c r="AX272" s="9">
        <f ca="1">IF(Table1[[#This Row],[State]]="Telangana", Table1[[#This Row],[Income]], 0)</f>
        <v>0</v>
      </c>
      <c r="AY272" s="9">
        <f ca="1">IF(Table1[[#This Row],[State]]="Madhya Pradesh", Table1[[#This Row],[Income]], 0)</f>
        <v>0</v>
      </c>
      <c r="AZ272" s="9">
        <f ca="1">IF(Table1[[#This Row],[State]]="Maharashtra", Table1[[#This Row],[Income]], 0)</f>
        <v>0</v>
      </c>
      <c r="BA272" s="9">
        <f ca="1">IF(Table1[[#This Row],[State]]="Punjab", Table1[[#This Row],[Income]], 0)</f>
        <v>0</v>
      </c>
      <c r="BB272" s="9">
        <f ca="1">IF(Table1[[#This Row],[State]]="Kerala", Table1[[#This Row],[Income]], 0)</f>
        <v>0</v>
      </c>
      <c r="BC272" s="9">
        <f ca="1">IF(Table1[[#This Row],[State]]="Tamil Nadu", Table1[[#This Row],[Income]], 0)</f>
        <v>0</v>
      </c>
      <c r="BD272" s="9">
        <f ca="1">IF(Table1[[#This Row],[State]]="Rajasthan", Table1[[#This Row],[Income]], 0)</f>
        <v>0</v>
      </c>
      <c r="BE272" s="9">
        <f ca="1">IF(Table1[[#This Row],[State]]="Uttar Pradesh", Table1[[#This Row],[Income]], 0)</f>
        <v>0</v>
      </c>
      <c r="BF272" s="9">
        <f ca="1">IF(Table1[[#This Row],[State]]="Bihar", Table1[[#This Row],[Income]], 0)</f>
        <v>0</v>
      </c>
      <c r="BG272" s="9">
        <f ca="1">IF(Table1[[#This Row],[State]]="West Bengal", Table1[[#This Row],[Income]], 0)</f>
        <v>0</v>
      </c>
      <c r="BH272" s="10">
        <f ca="1">IF(Table1[[#This Row],[State]]="Goa", Table1[[#This Row],[Income]], 0)</f>
        <v>0</v>
      </c>
      <c r="BJ272" s="8">
        <f ca="1">IF(Table1[[#This Row],[Profession]]="Health", Table1[[#This Row],[Income]], 0)</f>
        <v>0</v>
      </c>
      <c r="BK272" s="9">
        <f ca="1">IF(Table1[[#This Row],[Profession]]="Construction", Table1[[#This Row],[Income]], 0)</f>
        <v>43329</v>
      </c>
      <c r="BL272" s="9">
        <f ca="1">IF(Table1[[#This Row],[Profession]]="Teaching", Table1[[#This Row],[Income]], 0)</f>
        <v>0</v>
      </c>
      <c r="BM272" s="9">
        <f ca="1">IF(Table1[[#This Row],[Profession]]="IT", Table1[[#This Row],[Income]], 0)</f>
        <v>0</v>
      </c>
      <c r="BN272" s="9">
        <f ca="1">IF(Table1[[#This Row],[Profession]]="General Work", Table1[[#This Row],[Income]], 0)</f>
        <v>0</v>
      </c>
      <c r="BO272" s="10">
        <f ca="1">IF(Table1[[#This Row],[Profession]]="Agriculture", Table1[[#This Row],[Income]], 0)</f>
        <v>0</v>
      </c>
      <c r="BQ272" s="8">
        <f ca="1">IF(Table1[[#This Row],[Value of debts ]]&gt;Table1[[#This Row],[Income]], 1, 0)</f>
        <v>1</v>
      </c>
      <c r="BR272" s="10"/>
      <c r="BT272">
        <f ca="1">IF(Table1[[#This Row],[Net Worth of person]]&gt;$BU$4, Table1[[#This Row],[Age]], 0)</f>
        <v>26</v>
      </c>
    </row>
    <row r="273" spans="1:72" x14ac:dyDescent="0.3">
      <c r="A273">
        <f t="shared" ca="1" si="92"/>
        <v>1</v>
      </c>
      <c r="B273" t="str">
        <f t="shared" ca="1" si="93"/>
        <v>Male</v>
      </c>
      <c r="C273">
        <f t="shared" ca="1" si="94"/>
        <v>25</v>
      </c>
      <c r="D273">
        <f t="shared" ca="1" si="95"/>
        <v>4</v>
      </c>
      <c r="E273" t="str">
        <f t="shared" ca="1" si="96"/>
        <v>IT</v>
      </c>
      <c r="F273">
        <f t="shared" ca="1" si="97"/>
        <v>5</v>
      </c>
      <c r="G273" t="str">
        <f t="shared" ca="1" si="98"/>
        <v>Other</v>
      </c>
      <c r="H273">
        <f t="shared" ca="1" si="99"/>
        <v>1</v>
      </c>
      <c r="I273">
        <f t="shared" ca="1" si="100"/>
        <v>2</v>
      </c>
      <c r="J273">
        <f t="shared" ca="1" si="101"/>
        <v>84819</v>
      </c>
      <c r="K273">
        <f t="shared" ca="1" si="102"/>
        <v>6</v>
      </c>
      <c r="L273" t="str">
        <f t="shared" ca="1" si="103"/>
        <v>Maharashtra</v>
      </c>
      <c r="M273">
        <f t="shared" ca="1" si="104"/>
        <v>339276</v>
      </c>
      <c r="N273">
        <f t="shared" ca="1" si="105"/>
        <v>188585.46922379488</v>
      </c>
      <c r="O273">
        <f t="shared" ca="1" si="106"/>
        <v>106087.82133811999</v>
      </c>
      <c r="P273">
        <f t="shared" ca="1" si="107"/>
        <v>48367</v>
      </c>
      <c r="Q273">
        <f t="shared" ca="1" si="108"/>
        <v>87588.215134620637</v>
      </c>
      <c r="R273">
        <f t="shared" ca="1" si="109"/>
        <v>66470.402524387828</v>
      </c>
      <c r="S273">
        <f t="shared" ca="1" si="110"/>
        <v>511834.22386250779</v>
      </c>
      <c r="T273">
        <f t="shared" ca="1" si="111"/>
        <v>324540.68435841554</v>
      </c>
      <c r="U273">
        <f t="shared" ca="1" si="112"/>
        <v>187293.53950409224</v>
      </c>
      <c r="W273">
        <f t="shared" ca="1" si="113"/>
        <v>1</v>
      </c>
      <c r="AA273" s="1">
        <f ca="1">Table1[[#This Row],[Mortgage left]]/Table1[[#This Row],[Value of House]]</f>
        <v>0.55584677143032479</v>
      </c>
      <c r="AB273">
        <f t="shared" ca="1" si="114"/>
        <v>0</v>
      </c>
      <c r="AE273">
        <f ca="1">IF(Table1[[#This Row],[Gender]]="male", 1, 0)</f>
        <v>1</v>
      </c>
      <c r="AF273">
        <f ca="1">IF(Table1[[#This Row],[Gender]]="female", 1, 0)</f>
        <v>0</v>
      </c>
      <c r="AK273" s="8">
        <f ca="1">IF(Table1[[#This Row],[Profession]]="Teaching", 1, 0)</f>
        <v>0</v>
      </c>
      <c r="AL273" s="9">
        <f ca="1">IF(Table1[[#This Row],[Profession]]="Health", 1, 0)</f>
        <v>0</v>
      </c>
      <c r="AM273" s="9">
        <f ca="1">IF(Table1[[#This Row],[Profession]]="Construction", 1, 0)</f>
        <v>0</v>
      </c>
      <c r="AN273" s="9">
        <f ca="1">IF(Table1[[#This Row],[Profession]]="IT", 1, 0)</f>
        <v>1</v>
      </c>
      <c r="AO273" s="9">
        <f ca="1">IF(Table1[[#This Row],[Profession]]="Agriculture", 1, 0)</f>
        <v>0</v>
      </c>
      <c r="AP273" s="10">
        <f ca="1">IF(Table1[[#This Row],[Profession]]="General Work", 1, 0)</f>
        <v>0</v>
      </c>
      <c r="AS273">
        <f ca="1">Table1[[#This Row],[Value of Cars]]/Table1[[#This Row],[Number of Cars ]]</f>
        <v>53043.910669059995</v>
      </c>
      <c r="AU273" s="8">
        <f ca="1">IF(Table1[[#This Row],[State]]="Karnataka", Table1[[#This Row],[Income]], 0)</f>
        <v>0</v>
      </c>
      <c r="AV273" s="9">
        <f ca="1">IF(Table1[[#This Row],[State]]="Gujarat", Table1[[#This Row],[Income]], 0)</f>
        <v>0</v>
      </c>
      <c r="AW273" s="9">
        <f ca="1">IF(Table1[[#This Row],[State]]="Andhra Pradesh", Table1[[#This Row],[Income]], 0)</f>
        <v>0</v>
      </c>
      <c r="AX273" s="9">
        <f ca="1">IF(Table1[[#This Row],[State]]="Telangana", Table1[[#This Row],[Income]], 0)</f>
        <v>0</v>
      </c>
      <c r="AY273" s="9">
        <f ca="1">IF(Table1[[#This Row],[State]]="Madhya Pradesh", Table1[[#This Row],[Income]], 0)</f>
        <v>0</v>
      </c>
      <c r="AZ273" s="9">
        <f ca="1">IF(Table1[[#This Row],[State]]="Maharashtra", Table1[[#This Row],[Income]], 0)</f>
        <v>84819</v>
      </c>
      <c r="BA273" s="9">
        <f ca="1">IF(Table1[[#This Row],[State]]="Punjab", Table1[[#This Row],[Income]], 0)</f>
        <v>0</v>
      </c>
      <c r="BB273" s="9">
        <f ca="1">IF(Table1[[#This Row],[State]]="Kerala", Table1[[#This Row],[Income]], 0)</f>
        <v>0</v>
      </c>
      <c r="BC273" s="9">
        <f ca="1">IF(Table1[[#This Row],[State]]="Tamil Nadu", Table1[[#This Row],[Income]], 0)</f>
        <v>0</v>
      </c>
      <c r="BD273" s="9">
        <f ca="1">IF(Table1[[#This Row],[State]]="Rajasthan", Table1[[#This Row],[Income]], 0)</f>
        <v>0</v>
      </c>
      <c r="BE273" s="9">
        <f ca="1">IF(Table1[[#This Row],[State]]="Uttar Pradesh", Table1[[#This Row],[Income]], 0)</f>
        <v>0</v>
      </c>
      <c r="BF273" s="9">
        <f ca="1">IF(Table1[[#This Row],[State]]="Bihar", Table1[[#This Row],[Income]], 0)</f>
        <v>0</v>
      </c>
      <c r="BG273" s="9">
        <f ca="1">IF(Table1[[#This Row],[State]]="West Bengal", Table1[[#This Row],[Income]], 0)</f>
        <v>0</v>
      </c>
      <c r="BH273" s="10">
        <f ca="1">IF(Table1[[#This Row],[State]]="Goa", Table1[[#This Row],[Income]], 0)</f>
        <v>0</v>
      </c>
      <c r="BJ273" s="8">
        <f ca="1">IF(Table1[[#This Row],[Profession]]="Health", Table1[[#This Row],[Income]], 0)</f>
        <v>0</v>
      </c>
      <c r="BK273" s="9">
        <f ca="1">IF(Table1[[#This Row],[Profession]]="Construction", Table1[[#This Row],[Income]], 0)</f>
        <v>0</v>
      </c>
      <c r="BL273" s="9">
        <f ca="1">IF(Table1[[#This Row],[Profession]]="Teaching", Table1[[#This Row],[Income]], 0)</f>
        <v>0</v>
      </c>
      <c r="BM273" s="9">
        <f ca="1">IF(Table1[[#This Row],[Profession]]="IT", Table1[[#This Row],[Income]], 0)</f>
        <v>84819</v>
      </c>
      <c r="BN273" s="9">
        <f ca="1">IF(Table1[[#This Row],[Profession]]="General Work", Table1[[#This Row],[Income]], 0)</f>
        <v>0</v>
      </c>
      <c r="BO273" s="10">
        <f ca="1">IF(Table1[[#This Row],[Profession]]="Agriculture", Table1[[#This Row],[Income]], 0)</f>
        <v>0</v>
      </c>
      <c r="BQ273" s="8">
        <f ca="1">IF(Table1[[#This Row],[Value of debts ]]&gt;Table1[[#This Row],[Income]], 1, 0)</f>
        <v>1</v>
      </c>
      <c r="BR273" s="10"/>
      <c r="BT273">
        <f ca="1">IF(Table1[[#This Row],[Net Worth of person]]&gt;$BU$4, Table1[[#This Row],[Age]], 0)</f>
        <v>25</v>
      </c>
    </row>
    <row r="274" spans="1:72" x14ac:dyDescent="0.3">
      <c r="A274">
        <f t="shared" ca="1" si="92"/>
        <v>1</v>
      </c>
      <c r="B274" t="str">
        <f t="shared" ca="1" si="93"/>
        <v>Male</v>
      </c>
      <c r="C274">
        <f t="shared" ca="1" si="94"/>
        <v>31</v>
      </c>
      <c r="D274">
        <f t="shared" ca="1" si="95"/>
        <v>1</v>
      </c>
      <c r="E274" t="str">
        <f t="shared" ca="1" si="96"/>
        <v>Health</v>
      </c>
      <c r="F274">
        <f t="shared" ca="1" si="97"/>
        <v>2</v>
      </c>
      <c r="G274" t="str">
        <f t="shared" ca="1" si="98"/>
        <v>College</v>
      </c>
      <c r="H274">
        <f t="shared" ca="1" si="99"/>
        <v>2</v>
      </c>
      <c r="I274">
        <f t="shared" ca="1" si="100"/>
        <v>3</v>
      </c>
      <c r="J274">
        <f t="shared" ca="1" si="101"/>
        <v>43273</v>
      </c>
      <c r="K274">
        <f t="shared" ca="1" si="102"/>
        <v>1</v>
      </c>
      <c r="L274" t="str">
        <f t="shared" ca="1" si="103"/>
        <v>Karnataka</v>
      </c>
      <c r="M274">
        <f t="shared" ca="1" si="104"/>
        <v>173092</v>
      </c>
      <c r="N274">
        <f t="shared" ca="1" si="105"/>
        <v>106067.6276996978</v>
      </c>
      <c r="O274">
        <f t="shared" ca="1" si="106"/>
        <v>93018.752582280751</v>
      </c>
      <c r="P274">
        <f t="shared" ca="1" si="107"/>
        <v>25178</v>
      </c>
      <c r="Q274">
        <f t="shared" ca="1" si="108"/>
        <v>72882.401937205941</v>
      </c>
      <c r="R274">
        <f t="shared" ca="1" si="109"/>
        <v>57822.736470060481</v>
      </c>
      <c r="S274">
        <f t="shared" ca="1" si="110"/>
        <v>323933.48905234126</v>
      </c>
      <c r="T274">
        <f t="shared" ca="1" si="111"/>
        <v>204128.02963690372</v>
      </c>
      <c r="U274">
        <f t="shared" ca="1" si="112"/>
        <v>119805.45941543754</v>
      </c>
      <c r="W274">
        <f t="shared" ca="1" si="113"/>
        <v>1</v>
      </c>
      <c r="AA274" s="1">
        <f ca="1">Table1[[#This Row],[Mortgage left]]/Table1[[#This Row],[Value of House]]</f>
        <v>0.61278180216126565</v>
      </c>
      <c r="AB274">
        <f t="shared" ca="1" si="114"/>
        <v>0</v>
      </c>
      <c r="AE274">
        <f ca="1">IF(Table1[[#This Row],[Gender]]="male", 1, 0)</f>
        <v>1</v>
      </c>
      <c r="AF274">
        <f ca="1">IF(Table1[[#This Row],[Gender]]="female", 1, 0)</f>
        <v>0</v>
      </c>
      <c r="AK274" s="8">
        <f ca="1">IF(Table1[[#This Row],[Profession]]="Teaching", 1, 0)</f>
        <v>0</v>
      </c>
      <c r="AL274" s="9">
        <f ca="1">IF(Table1[[#This Row],[Profession]]="Health", 1, 0)</f>
        <v>1</v>
      </c>
      <c r="AM274" s="9">
        <f ca="1">IF(Table1[[#This Row],[Profession]]="Construction", 1, 0)</f>
        <v>0</v>
      </c>
      <c r="AN274" s="9">
        <f ca="1">IF(Table1[[#This Row],[Profession]]="IT", 1, 0)</f>
        <v>0</v>
      </c>
      <c r="AO274" s="9">
        <f ca="1">IF(Table1[[#This Row],[Profession]]="Agriculture", 1, 0)</f>
        <v>0</v>
      </c>
      <c r="AP274" s="10">
        <f ca="1">IF(Table1[[#This Row],[Profession]]="General Work", 1, 0)</f>
        <v>0</v>
      </c>
      <c r="AS274">
        <f ca="1">Table1[[#This Row],[Value of Cars]]/Table1[[#This Row],[Number of Cars ]]</f>
        <v>31006.25086076025</v>
      </c>
      <c r="AU274" s="8">
        <f ca="1">IF(Table1[[#This Row],[State]]="Karnataka", Table1[[#This Row],[Income]], 0)</f>
        <v>43273</v>
      </c>
      <c r="AV274" s="9">
        <f ca="1">IF(Table1[[#This Row],[State]]="Gujarat", Table1[[#This Row],[Income]], 0)</f>
        <v>0</v>
      </c>
      <c r="AW274" s="9">
        <f ca="1">IF(Table1[[#This Row],[State]]="Andhra Pradesh", Table1[[#This Row],[Income]], 0)</f>
        <v>0</v>
      </c>
      <c r="AX274" s="9">
        <f ca="1">IF(Table1[[#This Row],[State]]="Telangana", Table1[[#This Row],[Income]], 0)</f>
        <v>0</v>
      </c>
      <c r="AY274" s="9">
        <f ca="1">IF(Table1[[#This Row],[State]]="Madhya Pradesh", Table1[[#This Row],[Income]], 0)</f>
        <v>0</v>
      </c>
      <c r="AZ274" s="9">
        <f ca="1">IF(Table1[[#This Row],[State]]="Maharashtra", Table1[[#This Row],[Income]], 0)</f>
        <v>0</v>
      </c>
      <c r="BA274" s="9">
        <f ca="1">IF(Table1[[#This Row],[State]]="Punjab", Table1[[#This Row],[Income]], 0)</f>
        <v>0</v>
      </c>
      <c r="BB274" s="9">
        <f ca="1">IF(Table1[[#This Row],[State]]="Kerala", Table1[[#This Row],[Income]], 0)</f>
        <v>0</v>
      </c>
      <c r="BC274" s="9">
        <f ca="1">IF(Table1[[#This Row],[State]]="Tamil Nadu", Table1[[#This Row],[Income]], 0)</f>
        <v>0</v>
      </c>
      <c r="BD274" s="9">
        <f ca="1">IF(Table1[[#This Row],[State]]="Rajasthan", Table1[[#This Row],[Income]], 0)</f>
        <v>0</v>
      </c>
      <c r="BE274" s="9">
        <f ca="1">IF(Table1[[#This Row],[State]]="Uttar Pradesh", Table1[[#This Row],[Income]], 0)</f>
        <v>0</v>
      </c>
      <c r="BF274" s="9">
        <f ca="1">IF(Table1[[#This Row],[State]]="Bihar", Table1[[#This Row],[Income]], 0)</f>
        <v>0</v>
      </c>
      <c r="BG274" s="9">
        <f ca="1">IF(Table1[[#This Row],[State]]="West Bengal", Table1[[#This Row],[Income]], 0)</f>
        <v>0</v>
      </c>
      <c r="BH274" s="10">
        <f ca="1">IF(Table1[[#This Row],[State]]="Goa", Table1[[#This Row],[Income]], 0)</f>
        <v>0</v>
      </c>
      <c r="BJ274" s="8">
        <f ca="1">IF(Table1[[#This Row],[Profession]]="Health", Table1[[#This Row],[Income]], 0)</f>
        <v>43273</v>
      </c>
      <c r="BK274" s="9">
        <f ca="1">IF(Table1[[#This Row],[Profession]]="Construction", Table1[[#This Row],[Income]], 0)</f>
        <v>0</v>
      </c>
      <c r="BL274" s="9">
        <f ca="1">IF(Table1[[#This Row],[Profession]]="Teaching", Table1[[#This Row],[Income]], 0)</f>
        <v>0</v>
      </c>
      <c r="BM274" s="9">
        <f ca="1">IF(Table1[[#This Row],[Profession]]="IT", Table1[[#This Row],[Income]], 0)</f>
        <v>0</v>
      </c>
      <c r="BN274" s="9">
        <f ca="1">IF(Table1[[#This Row],[Profession]]="General Work", Table1[[#This Row],[Income]], 0)</f>
        <v>0</v>
      </c>
      <c r="BO274" s="10">
        <f ca="1">IF(Table1[[#This Row],[Profession]]="Agriculture", Table1[[#This Row],[Income]], 0)</f>
        <v>0</v>
      </c>
      <c r="BQ274" s="8">
        <f ca="1">IF(Table1[[#This Row],[Value of debts ]]&gt;Table1[[#This Row],[Income]], 1, 0)</f>
        <v>1</v>
      </c>
      <c r="BR274" s="10"/>
      <c r="BT274">
        <f ca="1">IF(Table1[[#This Row],[Net Worth of person]]&gt;$BU$4, Table1[[#This Row],[Age]], 0)</f>
        <v>31</v>
      </c>
    </row>
    <row r="275" spans="1:72" x14ac:dyDescent="0.3">
      <c r="A275">
        <f t="shared" ca="1" si="92"/>
        <v>1</v>
      </c>
      <c r="B275" t="str">
        <f t="shared" ca="1" si="93"/>
        <v>Male</v>
      </c>
      <c r="C275">
        <f t="shared" ca="1" si="94"/>
        <v>25</v>
      </c>
      <c r="D275">
        <f t="shared" ca="1" si="95"/>
        <v>1</v>
      </c>
      <c r="E275" t="str">
        <f t="shared" ca="1" si="96"/>
        <v>Health</v>
      </c>
      <c r="F275">
        <f t="shared" ca="1" si="97"/>
        <v>5</v>
      </c>
      <c r="G275" t="str">
        <f t="shared" ca="1" si="98"/>
        <v>Other</v>
      </c>
      <c r="H275">
        <f t="shared" ca="1" si="99"/>
        <v>1</v>
      </c>
      <c r="I275">
        <f t="shared" ca="1" si="100"/>
        <v>1</v>
      </c>
      <c r="J275">
        <f t="shared" ca="1" si="101"/>
        <v>46991</v>
      </c>
      <c r="K275">
        <f t="shared" ca="1" si="102"/>
        <v>9</v>
      </c>
      <c r="L275" t="str">
        <f t="shared" ca="1" si="103"/>
        <v>Tamil Nadu</v>
      </c>
      <c r="M275">
        <f t="shared" ca="1" si="104"/>
        <v>187964</v>
      </c>
      <c r="N275">
        <f t="shared" ca="1" si="105"/>
        <v>40948.641692698031</v>
      </c>
      <c r="O275">
        <f t="shared" ca="1" si="106"/>
        <v>16655.263020897772</v>
      </c>
      <c r="P275">
        <f t="shared" ca="1" si="107"/>
        <v>15821</v>
      </c>
      <c r="Q275">
        <f t="shared" ca="1" si="108"/>
        <v>75745.329710496007</v>
      </c>
      <c r="R275">
        <f t="shared" ca="1" si="109"/>
        <v>26478.310185483497</v>
      </c>
      <c r="S275">
        <f t="shared" ca="1" si="110"/>
        <v>231097.57320638129</v>
      </c>
      <c r="T275">
        <f t="shared" ca="1" si="111"/>
        <v>132514.97140319404</v>
      </c>
      <c r="U275">
        <f t="shared" ca="1" si="112"/>
        <v>98582.601803187252</v>
      </c>
      <c r="W275">
        <f t="shared" ca="1" si="113"/>
        <v>1</v>
      </c>
      <c r="AA275" s="1">
        <f ca="1">Table1[[#This Row],[Mortgage left]]/Table1[[#This Row],[Value of House]]</f>
        <v>0.21785364055190373</v>
      </c>
      <c r="AB275">
        <f t="shared" ca="1" si="114"/>
        <v>1</v>
      </c>
      <c r="AE275">
        <f ca="1">IF(Table1[[#This Row],[Gender]]="male", 1, 0)</f>
        <v>1</v>
      </c>
      <c r="AF275">
        <f ca="1">IF(Table1[[#This Row],[Gender]]="female", 1, 0)</f>
        <v>0</v>
      </c>
      <c r="AK275" s="8">
        <f ca="1">IF(Table1[[#This Row],[Profession]]="Teaching", 1, 0)</f>
        <v>0</v>
      </c>
      <c r="AL275" s="9">
        <f ca="1">IF(Table1[[#This Row],[Profession]]="Health", 1, 0)</f>
        <v>1</v>
      </c>
      <c r="AM275" s="9">
        <f ca="1">IF(Table1[[#This Row],[Profession]]="Construction", 1, 0)</f>
        <v>0</v>
      </c>
      <c r="AN275" s="9">
        <f ca="1">IF(Table1[[#This Row],[Profession]]="IT", 1, 0)</f>
        <v>0</v>
      </c>
      <c r="AO275" s="9">
        <f ca="1">IF(Table1[[#This Row],[Profession]]="Agriculture", 1, 0)</f>
        <v>0</v>
      </c>
      <c r="AP275" s="10">
        <f ca="1">IF(Table1[[#This Row],[Profession]]="General Work", 1, 0)</f>
        <v>0</v>
      </c>
      <c r="AS275">
        <f ca="1">Table1[[#This Row],[Value of Cars]]/Table1[[#This Row],[Number of Cars ]]</f>
        <v>16655.263020897772</v>
      </c>
      <c r="AU275" s="8">
        <f ca="1">IF(Table1[[#This Row],[State]]="Karnataka", Table1[[#This Row],[Income]], 0)</f>
        <v>0</v>
      </c>
      <c r="AV275" s="9">
        <f ca="1">IF(Table1[[#This Row],[State]]="Gujarat", Table1[[#This Row],[Income]], 0)</f>
        <v>0</v>
      </c>
      <c r="AW275" s="9">
        <f ca="1">IF(Table1[[#This Row],[State]]="Andhra Pradesh", Table1[[#This Row],[Income]], 0)</f>
        <v>0</v>
      </c>
      <c r="AX275" s="9">
        <f ca="1">IF(Table1[[#This Row],[State]]="Telangana", Table1[[#This Row],[Income]], 0)</f>
        <v>0</v>
      </c>
      <c r="AY275" s="9">
        <f ca="1">IF(Table1[[#This Row],[State]]="Madhya Pradesh", Table1[[#This Row],[Income]], 0)</f>
        <v>0</v>
      </c>
      <c r="AZ275" s="9">
        <f ca="1">IF(Table1[[#This Row],[State]]="Maharashtra", Table1[[#This Row],[Income]], 0)</f>
        <v>0</v>
      </c>
      <c r="BA275" s="9">
        <f ca="1">IF(Table1[[#This Row],[State]]="Punjab", Table1[[#This Row],[Income]], 0)</f>
        <v>0</v>
      </c>
      <c r="BB275" s="9">
        <f ca="1">IF(Table1[[#This Row],[State]]="Kerala", Table1[[#This Row],[Income]], 0)</f>
        <v>0</v>
      </c>
      <c r="BC275" s="9">
        <f ca="1">IF(Table1[[#This Row],[State]]="Tamil Nadu", Table1[[#This Row],[Income]], 0)</f>
        <v>46991</v>
      </c>
      <c r="BD275" s="9">
        <f ca="1">IF(Table1[[#This Row],[State]]="Rajasthan", Table1[[#This Row],[Income]], 0)</f>
        <v>0</v>
      </c>
      <c r="BE275" s="9">
        <f ca="1">IF(Table1[[#This Row],[State]]="Uttar Pradesh", Table1[[#This Row],[Income]], 0)</f>
        <v>0</v>
      </c>
      <c r="BF275" s="9">
        <f ca="1">IF(Table1[[#This Row],[State]]="Bihar", Table1[[#This Row],[Income]], 0)</f>
        <v>0</v>
      </c>
      <c r="BG275" s="9">
        <f ca="1">IF(Table1[[#This Row],[State]]="West Bengal", Table1[[#This Row],[Income]], 0)</f>
        <v>0</v>
      </c>
      <c r="BH275" s="10">
        <f ca="1">IF(Table1[[#This Row],[State]]="Goa", Table1[[#This Row],[Income]], 0)</f>
        <v>0</v>
      </c>
      <c r="BJ275" s="8">
        <f ca="1">IF(Table1[[#This Row],[Profession]]="Health", Table1[[#This Row],[Income]], 0)</f>
        <v>46991</v>
      </c>
      <c r="BK275" s="9">
        <f ca="1">IF(Table1[[#This Row],[Profession]]="Construction", Table1[[#This Row],[Income]], 0)</f>
        <v>0</v>
      </c>
      <c r="BL275" s="9">
        <f ca="1">IF(Table1[[#This Row],[Profession]]="Teaching", Table1[[#This Row],[Income]], 0)</f>
        <v>0</v>
      </c>
      <c r="BM275" s="9">
        <f ca="1">IF(Table1[[#This Row],[Profession]]="IT", Table1[[#This Row],[Income]], 0)</f>
        <v>0</v>
      </c>
      <c r="BN275" s="9">
        <f ca="1">IF(Table1[[#This Row],[Profession]]="General Work", Table1[[#This Row],[Income]], 0)</f>
        <v>0</v>
      </c>
      <c r="BO275" s="10">
        <f ca="1">IF(Table1[[#This Row],[Profession]]="Agriculture", Table1[[#This Row],[Income]], 0)</f>
        <v>0</v>
      </c>
      <c r="BQ275" s="8">
        <f ca="1">IF(Table1[[#This Row],[Value of debts ]]&gt;Table1[[#This Row],[Income]], 1, 0)</f>
        <v>1</v>
      </c>
      <c r="BR275" s="10"/>
      <c r="BT275">
        <f ca="1">IF(Table1[[#This Row],[Net Worth of person]]&gt;$BU$4, Table1[[#This Row],[Age]], 0)</f>
        <v>25</v>
      </c>
    </row>
    <row r="276" spans="1:72" x14ac:dyDescent="0.3">
      <c r="A276">
        <f t="shared" ca="1" si="92"/>
        <v>1</v>
      </c>
      <c r="B276" t="str">
        <f t="shared" ca="1" si="93"/>
        <v>Male</v>
      </c>
      <c r="C276">
        <f t="shared" ca="1" si="94"/>
        <v>31</v>
      </c>
      <c r="D276">
        <f t="shared" ca="1" si="95"/>
        <v>5</v>
      </c>
      <c r="E276" t="str">
        <f t="shared" ca="1" si="96"/>
        <v>General Work</v>
      </c>
      <c r="F276">
        <f t="shared" ca="1" si="97"/>
        <v>3</v>
      </c>
      <c r="G276" t="str">
        <f t="shared" ca="1" si="98"/>
        <v>University</v>
      </c>
      <c r="H276">
        <f t="shared" ca="1" si="99"/>
        <v>0</v>
      </c>
      <c r="I276">
        <f t="shared" ca="1" si="100"/>
        <v>3</v>
      </c>
      <c r="J276">
        <f t="shared" ca="1" si="101"/>
        <v>60788</v>
      </c>
      <c r="K276">
        <f t="shared" ca="1" si="102"/>
        <v>4</v>
      </c>
      <c r="L276" t="str">
        <f t="shared" ca="1" si="103"/>
        <v>Telangana</v>
      </c>
      <c r="M276">
        <f t="shared" ca="1" si="104"/>
        <v>182364</v>
      </c>
      <c r="N276">
        <f t="shared" ca="1" si="105"/>
        <v>117325.09755902614</v>
      </c>
      <c r="O276">
        <f t="shared" ca="1" si="106"/>
        <v>150846.68906526788</v>
      </c>
      <c r="P276">
        <f t="shared" ca="1" si="107"/>
        <v>126340</v>
      </c>
      <c r="Q276">
        <f t="shared" ca="1" si="108"/>
        <v>105042.14539016332</v>
      </c>
      <c r="R276">
        <f t="shared" ca="1" si="109"/>
        <v>89939.004115147196</v>
      </c>
      <c r="S276">
        <f t="shared" ca="1" si="110"/>
        <v>423149.69318041508</v>
      </c>
      <c r="T276">
        <f t="shared" ca="1" si="111"/>
        <v>348707.2429491895</v>
      </c>
      <c r="U276">
        <f t="shared" ca="1" si="112"/>
        <v>74442.450231225579</v>
      </c>
      <c r="W276">
        <f t="shared" ca="1" si="113"/>
        <v>1</v>
      </c>
      <c r="AA276" s="1">
        <f ca="1">Table1[[#This Row],[Mortgage left]]/Table1[[#This Row],[Value of House]]</f>
        <v>0.64335667982181866</v>
      </c>
      <c r="AB276">
        <f t="shared" ca="1" si="114"/>
        <v>0</v>
      </c>
      <c r="AE276">
        <f ca="1">IF(Table1[[#This Row],[Gender]]="male", 1, 0)</f>
        <v>1</v>
      </c>
      <c r="AF276">
        <f ca="1">IF(Table1[[#This Row],[Gender]]="female", 1, 0)</f>
        <v>0</v>
      </c>
      <c r="AK276" s="8">
        <f ca="1">IF(Table1[[#This Row],[Profession]]="Teaching", 1, 0)</f>
        <v>0</v>
      </c>
      <c r="AL276" s="9">
        <f ca="1">IF(Table1[[#This Row],[Profession]]="Health", 1, 0)</f>
        <v>0</v>
      </c>
      <c r="AM276" s="9">
        <f ca="1">IF(Table1[[#This Row],[Profession]]="Construction", 1, 0)</f>
        <v>0</v>
      </c>
      <c r="AN276" s="9">
        <f ca="1">IF(Table1[[#This Row],[Profession]]="IT", 1, 0)</f>
        <v>0</v>
      </c>
      <c r="AO276" s="9">
        <f ca="1">IF(Table1[[#This Row],[Profession]]="Agriculture", 1, 0)</f>
        <v>0</v>
      </c>
      <c r="AP276" s="10">
        <f ca="1">IF(Table1[[#This Row],[Profession]]="General Work", 1, 0)</f>
        <v>1</v>
      </c>
      <c r="AS276">
        <f ca="1">Table1[[#This Row],[Value of Cars]]/Table1[[#This Row],[Number of Cars ]]</f>
        <v>50282.229688422631</v>
      </c>
      <c r="AU276" s="8">
        <f ca="1">IF(Table1[[#This Row],[State]]="Karnataka", Table1[[#This Row],[Income]], 0)</f>
        <v>0</v>
      </c>
      <c r="AV276" s="9">
        <f ca="1">IF(Table1[[#This Row],[State]]="Gujarat", Table1[[#This Row],[Income]], 0)</f>
        <v>0</v>
      </c>
      <c r="AW276" s="9">
        <f ca="1">IF(Table1[[#This Row],[State]]="Andhra Pradesh", Table1[[#This Row],[Income]], 0)</f>
        <v>0</v>
      </c>
      <c r="AX276" s="9">
        <f ca="1">IF(Table1[[#This Row],[State]]="Telangana", Table1[[#This Row],[Income]], 0)</f>
        <v>60788</v>
      </c>
      <c r="AY276" s="9">
        <f ca="1">IF(Table1[[#This Row],[State]]="Madhya Pradesh", Table1[[#This Row],[Income]], 0)</f>
        <v>0</v>
      </c>
      <c r="AZ276" s="9">
        <f ca="1">IF(Table1[[#This Row],[State]]="Maharashtra", Table1[[#This Row],[Income]], 0)</f>
        <v>0</v>
      </c>
      <c r="BA276" s="9">
        <f ca="1">IF(Table1[[#This Row],[State]]="Punjab", Table1[[#This Row],[Income]], 0)</f>
        <v>0</v>
      </c>
      <c r="BB276" s="9">
        <f ca="1">IF(Table1[[#This Row],[State]]="Kerala", Table1[[#This Row],[Income]], 0)</f>
        <v>0</v>
      </c>
      <c r="BC276" s="9">
        <f ca="1">IF(Table1[[#This Row],[State]]="Tamil Nadu", Table1[[#This Row],[Income]], 0)</f>
        <v>0</v>
      </c>
      <c r="BD276" s="9">
        <f ca="1">IF(Table1[[#This Row],[State]]="Rajasthan", Table1[[#This Row],[Income]], 0)</f>
        <v>0</v>
      </c>
      <c r="BE276" s="9">
        <f ca="1">IF(Table1[[#This Row],[State]]="Uttar Pradesh", Table1[[#This Row],[Income]], 0)</f>
        <v>0</v>
      </c>
      <c r="BF276" s="9">
        <f ca="1">IF(Table1[[#This Row],[State]]="Bihar", Table1[[#This Row],[Income]], 0)</f>
        <v>0</v>
      </c>
      <c r="BG276" s="9">
        <f ca="1">IF(Table1[[#This Row],[State]]="West Bengal", Table1[[#This Row],[Income]], 0)</f>
        <v>0</v>
      </c>
      <c r="BH276" s="10">
        <f ca="1">IF(Table1[[#This Row],[State]]="Goa", Table1[[#This Row],[Income]], 0)</f>
        <v>0</v>
      </c>
      <c r="BJ276" s="8">
        <f ca="1">IF(Table1[[#This Row],[Profession]]="Health", Table1[[#This Row],[Income]], 0)</f>
        <v>0</v>
      </c>
      <c r="BK276" s="9">
        <f ca="1">IF(Table1[[#This Row],[Profession]]="Construction", Table1[[#This Row],[Income]], 0)</f>
        <v>0</v>
      </c>
      <c r="BL276" s="9">
        <f ca="1">IF(Table1[[#This Row],[Profession]]="Teaching", Table1[[#This Row],[Income]], 0)</f>
        <v>0</v>
      </c>
      <c r="BM276" s="9">
        <f ca="1">IF(Table1[[#This Row],[Profession]]="IT", Table1[[#This Row],[Income]], 0)</f>
        <v>0</v>
      </c>
      <c r="BN276" s="9">
        <f ca="1">IF(Table1[[#This Row],[Profession]]="General Work", Table1[[#This Row],[Income]], 0)</f>
        <v>60788</v>
      </c>
      <c r="BO276" s="10">
        <f ca="1">IF(Table1[[#This Row],[Profession]]="Agriculture", Table1[[#This Row],[Income]], 0)</f>
        <v>0</v>
      </c>
      <c r="BQ276" s="8">
        <f ca="1">IF(Table1[[#This Row],[Value of debts ]]&gt;Table1[[#This Row],[Income]], 1, 0)</f>
        <v>1</v>
      </c>
      <c r="BR276" s="10"/>
      <c r="BT276">
        <f ca="1">IF(Table1[[#This Row],[Net Worth of person]]&gt;$BU$4, Table1[[#This Row],[Age]], 0)</f>
        <v>0</v>
      </c>
    </row>
    <row r="277" spans="1:72" x14ac:dyDescent="0.3">
      <c r="A277">
        <f t="shared" ca="1" si="92"/>
        <v>2</v>
      </c>
      <c r="B277" t="str">
        <f t="shared" ca="1" si="93"/>
        <v>Female</v>
      </c>
      <c r="C277">
        <f t="shared" ca="1" si="94"/>
        <v>29</v>
      </c>
      <c r="D277">
        <f t="shared" ca="1" si="95"/>
        <v>4</v>
      </c>
      <c r="E277" t="str">
        <f t="shared" ca="1" si="96"/>
        <v>IT</v>
      </c>
      <c r="F277">
        <f t="shared" ca="1" si="97"/>
        <v>2</v>
      </c>
      <c r="G277" t="str">
        <f t="shared" ca="1" si="98"/>
        <v>College</v>
      </c>
      <c r="H277">
        <f t="shared" ca="1" si="99"/>
        <v>2</v>
      </c>
      <c r="I277">
        <f t="shared" ca="1" si="100"/>
        <v>3</v>
      </c>
      <c r="J277">
        <f t="shared" ca="1" si="101"/>
        <v>47277</v>
      </c>
      <c r="K277">
        <f t="shared" ca="1" si="102"/>
        <v>13</v>
      </c>
      <c r="L277" t="str">
        <f t="shared" ca="1" si="103"/>
        <v>West Bengal</v>
      </c>
      <c r="M277">
        <f t="shared" ca="1" si="104"/>
        <v>236385</v>
      </c>
      <c r="N277">
        <f t="shared" ca="1" si="105"/>
        <v>212506.46998028911</v>
      </c>
      <c r="O277">
        <f t="shared" ca="1" si="106"/>
        <v>9454.8652404136446</v>
      </c>
      <c r="P277">
        <f t="shared" ca="1" si="107"/>
        <v>6517</v>
      </c>
      <c r="Q277">
        <f t="shared" ca="1" si="108"/>
        <v>92909.195452203538</v>
      </c>
      <c r="R277">
        <f t="shared" ca="1" si="109"/>
        <v>24916.228028870122</v>
      </c>
      <c r="S277">
        <f t="shared" ca="1" si="110"/>
        <v>270756.09326928377</v>
      </c>
      <c r="T277">
        <f t="shared" ca="1" si="111"/>
        <v>311932.66543249262</v>
      </c>
      <c r="U277">
        <f t="shared" ca="1" si="112"/>
        <v>-41176.572163208853</v>
      </c>
      <c r="W277">
        <f t="shared" ca="1" si="113"/>
        <v>1</v>
      </c>
      <c r="AA277" s="1">
        <f ca="1">Table1[[#This Row],[Mortgage left]]/Table1[[#This Row],[Value of House]]</f>
        <v>0.89898458015647831</v>
      </c>
      <c r="AB277">
        <f t="shared" ca="1" si="114"/>
        <v>0</v>
      </c>
      <c r="AE277">
        <f ca="1">IF(Table1[[#This Row],[Gender]]="male", 1, 0)</f>
        <v>0</v>
      </c>
      <c r="AF277">
        <f ca="1">IF(Table1[[#This Row],[Gender]]="female", 1, 0)</f>
        <v>1</v>
      </c>
      <c r="AK277" s="8">
        <f ca="1">IF(Table1[[#This Row],[Profession]]="Teaching", 1, 0)</f>
        <v>0</v>
      </c>
      <c r="AL277" s="9">
        <f ca="1">IF(Table1[[#This Row],[Profession]]="Health", 1, 0)</f>
        <v>0</v>
      </c>
      <c r="AM277" s="9">
        <f ca="1">IF(Table1[[#This Row],[Profession]]="Construction", 1, 0)</f>
        <v>0</v>
      </c>
      <c r="AN277" s="9">
        <f ca="1">IF(Table1[[#This Row],[Profession]]="IT", 1, 0)</f>
        <v>1</v>
      </c>
      <c r="AO277" s="9">
        <f ca="1">IF(Table1[[#This Row],[Profession]]="Agriculture", 1, 0)</f>
        <v>0</v>
      </c>
      <c r="AP277" s="10">
        <f ca="1">IF(Table1[[#This Row],[Profession]]="General Work", 1, 0)</f>
        <v>0</v>
      </c>
      <c r="AS277">
        <f ca="1">Table1[[#This Row],[Value of Cars]]/Table1[[#This Row],[Number of Cars ]]</f>
        <v>3151.6217468045484</v>
      </c>
      <c r="AU277" s="8">
        <f ca="1">IF(Table1[[#This Row],[State]]="Karnataka", Table1[[#This Row],[Income]], 0)</f>
        <v>0</v>
      </c>
      <c r="AV277" s="9">
        <f ca="1">IF(Table1[[#This Row],[State]]="Gujarat", Table1[[#This Row],[Income]], 0)</f>
        <v>0</v>
      </c>
      <c r="AW277" s="9">
        <f ca="1">IF(Table1[[#This Row],[State]]="Andhra Pradesh", Table1[[#This Row],[Income]], 0)</f>
        <v>0</v>
      </c>
      <c r="AX277" s="9">
        <f ca="1">IF(Table1[[#This Row],[State]]="Telangana", Table1[[#This Row],[Income]], 0)</f>
        <v>0</v>
      </c>
      <c r="AY277" s="9">
        <f ca="1">IF(Table1[[#This Row],[State]]="Madhya Pradesh", Table1[[#This Row],[Income]], 0)</f>
        <v>0</v>
      </c>
      <c r="AZ277" s="9">
        <f ca="1">IF(Table1[[#This Row],[State]]="Maharashtra", Table1[[#This Row],[Income]], 0)</f>
        <v>0</v>
      </c>
      <c r="BA277" s="9">
        <f ca="1">IF(Table1[[#This Row],[State]]="Punjab", Table1[[#This Row],[Income]], 0)</f>
        <v>0</v>
      </c>
      <c r="BB277" s="9">
        <f ca="1">IF(Table1[[#This Row],[State]]="Kerala", Table1[[#This Row],[Income]], 0)</f>
        <v>0</v>
      </c>
      <c r="BC277" s="9">
        <f ca="1">IF(Table1[[#This Row],[State]]="Tamil Nadu", Table1[[#This Row],[Income]], 0)</f>
        <v>0</v>
      </c>
      <c r="BD277" s="9">
        <f ca="1">IF(Table1[[#This Row],[State]]="Rajasthan", Table1[[#This Row],[Income]], 0)</f>
        <v>0</v>
      </c>
      <c r="BE277" s="9">
        <f ca="1">IF(Table1[[#This Row],[State]]="Uttar Pradesh", Table1[[#This Row],[Income]], 0)</f>
        <v>0</v>
      </c>
      <c r="BF277" s="9">
        <f ca="1">IF(Table1[[#This Row],[State]]="Bihar", Table1[[#This Row],[Income]], 0)</f>
        <v>0</v>
      </c>
      <c r="BG277" s="9">
        <f ca="1">IF(Table1[[#This Row],[State]]="West Bengal", Table1[[#This Row],[Income]], 0)</f>
        <v>47277</v>
      </c>
      <c r="BH277" s="10">
        <f ca="1">IF(Table1[[#This Row],[State]]="Goa", Table1[[#This Row],[Income]], 0)</f>
        <v>0</v>
      </c>
      <c r="BJ277" s="8">
        <f ca="1">IF(Table1[[#This Row],[Profession]]="Health", Table1[[#This Row],[Income]], 0)</f>
        <v>0</v>
      </c>
      <c r="BK277" s="9">
        <f ca="1">IF(Table1[[#This Row],[Profession]]="Construction", Table1[[#This Row],[Income]], 0)</f>
        <v>0</v>
      </c>
      <c r="BL277" s="9">
        <f ca="1">IF(Table1[[#This Row],[Profession]]="Teaching", Table1[[#This Row],[Income]], 0)</f>
        <v>0</v>
      </c>
      <c r="BM277" s="9">
        <f ca="1">IF(Table1[[#This Row],[Profession]]="IT", Table1[[#This Row],[Income]], 0)</f>
        <v>47277</v>
      </c>
      <c r="BN277" s="9">
        <f ca="1">IF(Table1[[#This Row],[Profession]]="General Work", Table1[[#This Row],[Income]], 0)</f>
        <v>0</v>
      </c>
      <c r="BO277" s="10">
        <f ca="1">IF(Table1[[#This Row],[Profession]]="Agriculture", Table1[[#This Row],[Income]], 0)</f>
        <v>0</v>
      </c>
      <c r="BQ277" s="8">
        <f ca="1">IF(Table1[[#This Row],[Value of debts ]]&gt;Table1[[#This Row],[Income]], 1, 0)</f>
        <v>1</v>
      </c>
      <c r="BR277" s="10"/>
      <c r="BT277">
        <f ca="1">IF(Table1[[#This Row],[Net Worth of person]]&gt;$BU$4, Table1[[#This Row],[Age]], 0)</f>
        <v>0</v>
      </c>
    </row>
    <row r="278" spans="1:72" x14ac:dyDescent="0.3">
      <c r="A278">
        <f t="shared" ca="1" si="92"/>
        <v>1</v>
      </c>
      <c r="B278" t="str">
        <f t="shared" ca="1" si="93"/>
        <v>Male</v>
      </c>
      <c r="C278">
        <f t="shared" ca="1" si="94"/>
        <v>40</v>
      </c>
      <c r="D278">
        <f t="shared" ca="1" si="95"/>
        <v>3</v>
      </c>
      <c r="E278" t="str">
        <f t="shared" ca="1" si="96"/>
        <v>Teaching</v>
      </c>
      <c r="F278">
        <f t="shared" ca="1" si="97"/>
        <v>2</v>
      </c>
      <c r="G278" t="str">
        <f t="shared" ca="1" si="98"/>
        <v>College</v>
      </c>
      <c r="H278">
        <f t="shared" ca="1" si="99"/>
        <v>2</v>
      </c>
      <c r="I278">
        <f t="shared" ca="1" si="100"/>
        <v>3</v>
      </c>
      <c r="J278">
        <f t="shared" ca="1" si="101"/>
        <v>72684</v>
      </c>
      <c r="K278">
        <f t="shared" ca="1" si="102"/>
        <v>4</v>
      </c>
      <c r="L278" t="str">
        <f t="shared" ca="1" si="103"/>
        <v>Telangana</v>
      </c>
      <c r="M278">
        <f t="shared" ca="1" si="104"/>
        <v>218052</v>
      </c>
      <c r="N278">
        <f t="shared" ca="1" si="105"/>
        <v>207743.32453205105</v>
      </c>
      <c r="O278">
        <f t="shared" ca="1" si="106"/>
        <v>58141.808922825418</v>
      </c>
      <c r="P278">
        <f t="shared" ca="1" si="107"/>
        <v>38102</v>
      </c>
      <c r="Q278">
        <f t="shared" ca="1" si="108"/>
        <v>73046.357729554424</v>
      </c>
      <c r="R278">
        <f t="shared" ca="1" si="109"/>
        <v>56136.246004032248</v>
      </c>
      <c r="S278">
        <f t="shared" ca="1" si="110"/>
        <v>332330.0549268577</v>
      </c>
      <c r="T278">
        <f t="shared" ca="1" si="111"/>
        <v>318891.68226160546</v>
      </c>
      <c r="U278">
        <f t="shared" ca="1" si="112"/>
        <v>13438.372665252245</v>
      </c>
      <c r="W278">
        <f t="shared" ca="1" si="113"/>
        <v>1</v>
      </c>
      <c r="AA278" s="1">
        <f ca="1">Table1[[#This Row],[Mortgage left]]/Table1[[#This Row],[Value of House]]</f>
        <v>0.95272377475121095</v>
      </c>
      <c r="AB278">
        <f t="shared" ca="1" si="114"/>
        <v>0</v>
      </c>
      <c r="AE278">
        <f ca="1">IF(Table1[[#This Row],[Gender]]="male", 1, 0)</f>
        <v>1</v>
      </c>
      <c r="AF278">
        <f ca="1">IF(Table1[[#This Row],[Gender]]="female", 1, 0)</f>
        <v>0</v>
      </c>
      <c r="AK278" s="8">
        <f ca="1">IF(Table1[[#This Row],[Profession]]="Teaching", 1, 0)</f>
        <v>1</v>
      </c>
      <c r="AL278" s="9">
        <f ca="1">IF(Table1[[#This Row],[Profession]]="Health", 1, 0)</f>
        <v>0</v>
      </c>
      <c r="AM278" s="9">
        <f ca="1">IF(Table1[[#This Row],[Profession]]="Construction", 1, 0)</f>
        <v>0</v>
      </c>
      <c r="AN278" s="9">
        <f ca="1">IF(Table1[[#This Row],[Profession]]="IT", 1, 0)</f>
        <v>0</v>
      </c>
      <c r="AO278" s="9">
        <f ca="1">IF(Table1[[#This Row],[Profession]]="Agriculture", 1, 0)</f>
        <v>0</v>
      </c>
      <c r="AP278" s="10">
        <f ca="1">IF(Table1[[#This Row],[Profession]]="General Work", 1, 0)</f>
        <v>0</v>
      </c>
      <c r="AS278">
        <f ca="1">Table1[[#This Row],[Value of Cars]]/Table1[[#This Row],[Number of Cars ]]</f>
        <v>19380.602974275138</v>
      </c>
      <c r="AU278" s="8">
        <f ca="1">IF(Table1[[#This Row],[State]]="Karnataka", Table1[[#This Row],[Income]], 0)</f>
        <v>0</v>
      </c>
      <c r="AV278" s="9">
        <f ca="1">IF(Table1[[#This Row],[State]]="Gujarat", Table1[[#This Row],[Income]], 0)</f>
        <v>0</v>
      </c>
      <c r="AW278" s="9">
        <f ca="1">IF(Table1[[#This Row],[State]]="Andhra Pradesh", Table1[[#This Row],[Income]], 0)</f>
        <v>0</v>
      </c>
      <c r="AX278" s="9">
        <f ca="1">IF(Table1[[#This Row],[State]]="Telangana", Table1[[#This Row],[Income]], 0)</f>
        <v>72684</v>
      </c>
      <c r="AY278" s="9">
        <f ca="1">IF(Table1[[#This Row],[State]]="Madhya Pradesh", Table1[[#This Row],[Income]], 0)</f>
        <v>0</v>
      </c>
      <c r="AZ278" s="9">
        <f ca="1">IF(Table1[[#This Row],[State]]="Maharashtra", Table1[[#This Row],[Income]], 0)</f>
        <v>0</v>
      </c>
      <c r="BA278" s="9">
        <f ca="1">IF(Table1[[#This Row],[State]]="Punjab", Table1[[#This Row],[Income]], 0)</f>
        <v>0</v>
      </c>
      <c r="BB278" s="9">
        <f ca="1">IF(Table1[[#This Row],[State]]="Kerala", Table1[[#This Row],[Income]], 0)</f>
        <v>0</v>
      </c>
      <c r="BC278" s="9">
        <f ca="1">IF(Table1[[#This Row],[State]]="Tamil Nadu", Table1[[#This Row],[Income]], 0)</f>
        <v>0</v>
      </c>
      <c r="BD278" s="9">
        <f ca="1">IF(Table1[[#This Row],[State]]="Rajasthan", Table1[[#This Row],[Income]], 0)</f>
        <v>0</v>
      </c>
      <c r="BE278" s="9">
        <f ca="1">IF(Table1[[#This Row],[State]]="Uttar Pradesh", Table1[[#This Row],[Income]], 0)</f>
        <v>0</v>
      </c>
      <c r="BF278" s="9">
        <f ca="1">IF(Table1[[#This Row],[State]]="Bihar", Table1[[#This Row],[Income]], 0)</f>
        <v>0</v>
      </c>
      <c r="BG278" s="9">
        <f ca="1">IF(Table1[[#This Row],[State]]="West Bengal", Table1[[#This Row],[Income]], 0)</f>
        <v>0</v>
      </c>
      <c r="BH278" s="10">
        <f ca="1">IF(Table1[[#This Row],[State]]="Goa", Table1[[#This Row],[Income]], 0)</f>
        <v>0</v>
      </c>
      <c r="BJ278" s="8">
        <f ca="1">IF(Table1[[#This Row],[Profession]]="Health", Table1[[#This Row],[Income]], 0)</f>
        <v>0</v>
      </c>
      <c r="BK278" s="9">
        <f ca="1">IF(Table1[[#This Row],[Profession]]="Construction", Table1[[#This Row],[Income]], 0)</f>
        <v>0</v>
      </c>
      <c r="BL278" s="9">
        <f ca="1">IF(Table1[[#This Row],[Profession]]="Teaching", Table1[[#This Row],[Income]], 0)</f>
        <v>72684</v>
      </c>
      <c r="BM278" s="9">
        <f ca="1">IF(Table1[[#This Row],[Profession]]="IT", Table1[[#This Row],[Income]], 0)</f>
        <v>0</v>
      </c>
      <c r="BN278" s="9">
        <f ca="1">IF(Table1[[#This Row],[Profession]]="General Work", Table1[[#This Row],[Income]], 0)</f>
        <v>0</v>
      </c>
      <c r="BO278" s="10">
        <f ca="1">IF(Table1[[#This Row],[Profession]]="Agriculture", Table1[[#This Row],[Income]], 0)</f>
        <v>0</v>
      </c>
      <c r="BQ278" s="8">
        <f ca="1">IF(Table1[[#This Row],[Value of debts ]]&gt;Table1[[#This Row],[Income]], 1, 0)</f>
        <v>1</v>
      </c>
      <c r="BR278" s="10"/>
      <c r="BT278">
        <f ca="1">IF(Table1[[#This Row],[Net Worth of person]]&gt;$BU$4, Table1[[#This Row],[Age]], 0)</f>
        <v>0</v>
      </c>
    </row>
    <row r="279" spans="1:72" x14ac:dyDescent="0.3">
      <c r="A279">
        <f t="shared" ca="1" si="92"/>
        <v>1</v>
      </c>
      <c r="B279" t="str">
        <f t="shared" ca="1" si="93"/>
        <v>Male</v>
      </c>
      <c r="C279">
        <f t="shared" ca="1" si="94"/>
        <v>30</v>
      </c>
      <c r="D279">
        <f t="shared" ca="1" si="95"/>
        <v>6</v>
      </c>
      <c r="E279" t="str">
        <f t="shared" ca="1" si="96"/>
        <v>Agriculture</v>
      </c>
      <c r="F279">
        <f t="shared" ca="1" si="97"/>
        <v>5</v>
      </c>
      <c r="G279" t="str">
        <f t="shared" ca="1" si="98"/>
        <v>Other</v>
      </c>
      <c r="H279">
        <f t="shared" ca="1" si="99"/>
        <v>4</v>
      </c>
      <c r="I279">
        <f t="shared" ca="1" si="100"/>
        <v>2</v>
      </c>
      <c r="J279">
        <f t="shared" ca="1" si="101"/>
        <v>86905</v>
      </c>
      <c r="K279">
        <f t="shared" ca="1" si="102"/>
        <v>14</v>
      </c>
      <c r="L279" t="str">
        <f t="shared" ca="1" si="103"/>
        <v>Goa</v>
      </c>
      <c r="M279">
        <f t="shared" ca="1" si="104"/>
        <v>347620</v>
      </c>
      <c r="N279">
        <f t="shared" ca="1" si="105"/>
        <v>243392.31559494146</v>
      </c>
      <c r="O279">
        <f t="shared" ca="1" si="106"/>
        <v>86867.167488122344</v>
      </c>
      <c r="P279">
        <f t="shared" ca="1" si="107"/>
        <v>45428</v>
      </c>
      <c r="Q279">
        <f t="shared" ca="1" si="108"/>
        <v>89689.221483734073</v>
      </c>
      <c r="R279">
        <f t="shared" ca="1" si="109"/>
        <v>113057.65214280438</v>
      </c>
      <c r="S279">
        <f t="shared" ca="1" si="110"/>
        <v>547544.81963092671</v>
      </c>
      <c r="T279">
        <f t="shared" ca="1" si="111"/>
        <v>378509.53707867558</v>
      </c>
      <c r="U279">
        <f t="shared" ca="1" si="112"/>
        <v>169035.28255225113</v>
      </c>
      <c r="W279">
        <f t="shared" ca="1" si="113"/>
        <v>1</v>
      </c>
      <c r="AA279" s="1">
        <f ca="1">Table1[[#This Row],[Mortgage left]]/Table1[[#This Row],[Value of House]]</f>
        <v>0.70016775673132003</v>
      </c>
      <c r="AB279">
        <f t="shared" ca="1" si="114"/>
        <v>0</v>
      </c>
      <c r="AE279">
        <f ca="1">IF(Table1[[#This Row],[Gender]]="male", 1, 0)</f>
        <v>1</v>
      </c>
      <c r="AF279">
        <f ca="1">IF(Table1[[#This Row],[Gender]]="female", 1, 0)</f>
        <v>0</v>
      </c>
      <c r="AK279" s="8">
        <f ca="1">IF(Table1[[#This Row],[Profession]]="Teaching", 1, 0)</f>
        <v>0</v>
      </c>
      <c r="AL279" s="9">
        <f ca="1">IF(Table1[[#This Row],[Profession]]="Health", 1, 0)</f>
        <v>0</v>
      </c>
      <c r="AM279" s="9">
        <f ca="1">IF(Table1[[#This Row],[Profession]]="Construction", 1, 0)</f>
        <v>0</v>
      </c>
      <c r="AN279" s="9">
        <f ca="1">IF(Table1[[#This Row],[Profession]]="IT", 1, 0)</f>
        <v>0</v>
      </c>
      <c r="AO279" s="9">
        <f ca="1">IF(Table1[[#This Row],[Profession]]="Agriculture", 1, 0)</f>
        <v>1</v>
      </c>
      <c r="AP279" s="10">
        <f ca="1">IF(Table1[[#This Row],[Profession]]="General Work", 1, 0)</f>
        <v>0</v>
      </c>
      <c r="AS279">
        <f ca="1">Table1[[#This Row],[Value of Cars]]/Table1[[#This Row],[Number of Cars ]]</f>
        <v>43433.583744061172</v>
      </c>
      <c r="AU279" s="8">
        <f ca="1">IF(Table1[[#This Row],[State]]="Karnataka", Table1[[#This Row],[Income]], 0)</f>
        <v>0</v>
      </c>
      <c r="AV279" s="9">
        <f ca="1">IF(Table1[[#This Row],[State]]="Gujarat", Table1[[#This Row],[Income]], 0)</f>
        <v>0</v>
      </c>
      <c r="AW279" s="9">
        <f ca="1">IF(Table1[[#This Row],[State]]="Andhra Pradesh", Table1[[#This Row],[Income]], 0)</f>
        <v>0</v>
      </c>
      <c r="AX279" s="9">
        <f ca="1">IF(Table1[[#This Row],[State]]="Telangana", Table1[[#This Row],[Income]], 0)</f>
        <v>0</v>
      </c>
      <c r="AY279" s="9">
        <f ca="1">IF(Table1[[#This Row],[State]]="Madhya Pradesh", Table1[[#This Row],[Income]], 0)</f>
        <v>0</v>
      </c>
      <c r="AZ279" s="9">
        <f ca="1">IF(Table1[[#This Row],[State]]="Maharashtra", Table1[[#This Row],[Income]], 0)</f>
        <v>0</v>
      </c>
      <c r="BA279" s="9">
        <f ca="1">IF(Table1[[#This Row],[State]]="Punjab", Table1[[#This Row],[Income]], 0)</f>
        <v>0</v>
      </c>
      <c r="BB279" s="9">
        <f ca="1">IF(Table1[[#This Row],[State]]="Kerala", Table1[[#This Row],[Income]], 0)</f>
        <v>0</v>
      </c>
      <c r="BC279" s="9">
        <f ca="1">IF(Table1[[#This Row],[State]]="Tamil Nadu", Table1[[#This Row],[Income]], 0)</f>
        <v>0</v>
      </c>
      <c r="BD279" s="9">
        <f ca="1">IF(Table1[[#This Row],[State]]="Rajasthan", Table1[[#This Row],[Income]], 0)</f>
        <v>0</v>
      </c>
      <c r="BE279" s="9">
        <f ca="1">IF(Table1[[#This Row],[State]]="Uttar Pradesh", Table1[[#This Row],[Income]], 0)</f>
        <v>0</v>
      </c>
      <c r="BF279" s="9">
        <f ca="1">IF(Table1[[#This Row],[State]]="Bihar", Table1[[#This Row],[Income]], 0)</f>
        <v>0</v>
      </c>
      <c r="BG279" s="9">
        <f ca="1">IF(Table1[[#This Row],[State]]="West Bengal", Table1[[#This Row],[Income]], 0)</f>
        <v>0</v>
      </c>
      <c r="BH279" s="10">
        <f ca="1">IF(Table1[[#This Row],[State]]="Goa", Table1[[#This Row],[Income]], 0)</f>
        <v>86905</v>
      </c>
      <c r="BJ279" s="8">
        <f ca="1">IF(Table1[[#This Row],[Profession]]="Health", Table1[[#This Row],[Income]], 0)</f>
        <v>0</v>
      </c>
      <c r="BK279" s="9">
        <f ca="1">IF(Table1[[#This Row],[Profession]]="Construction", Table1[[#This Row],[Income]], 0)</f>
        <v>0</v>
      </c>
      <c r="BL279" s="9">
        <f ca="1">IF(Table1[[#This Row],[Profession]]="Teaching", Table1[[#This Row],[Income]], 0)</f>
        <v>0</v>
      </c>
      <c r="BM279" s="9">
        <f ca="1">IF(Table1[[#This Row],[Profession]]="IT", Table1[[#This Row],[Income]], 0)</f>
        <v>0</v>
      </c>
      <c r="BN279" s="9">
        <f ca="1">IF(Table1[[#This Row],[Profession]]="General Work", Table1[[#This Row],[Income]], 0)</f>
        <v>0</v>
      </c>
      <c r="BO279" s="10">
        <f ca="1">IF(Table1[[#This Row],[Profession]]="Agriculture", Table1[[#This Row],[Income]], 0)</f>
        <v>86905</v>
      </c>
      <c r="BQ279" s="8">
        <f ca="1">IF(Table1[[#This Row],[Value of debts ]]&gt;Table1[[#This Row],[Income]], 1, 0)</f>
        <v>1</v>
      </c>
      <c r="BR279" s="10"/>
      <c r="BT279">
        <f ca="1">IF(Table1[[#This Row],[Net Worth of person]]&gt;$BU$4, Table1[[#This Row],[Age]], 0)</f>
        <v>30</v>
      </c>
    </row>
    <row r="280" spans="1:72" x14ac:dyDescent="0.3">
      <c r="A280">
        <f t="shared" ca="1" si="92"/>
        <v>2</v>
      </c>
      <c r="B280" t="str">
        <f t="shared" ca="1" si="93"/>
        <v>Female</v>
      </c>
      <c r="C280">
        <f t="shared" ca="1" si="94"/>
        <v>29</v>
      </c>
      <c r="D280">
        <f t="shared" ca="1" si="95"/>
        <v>3</v>
      </c>
      <c r="E280" t="str">
        <f t="shared" ca="1" si="96"/>
        <v>Teaching</v>
      </c>
      <c r="F280">
        <f t="shared" ca="1" si="97"/>
        <v>2</v>
      </c>
      <c r="G280" t="str">
        <f t="shared" ca="1" si="98"/>
        <v>College</v>
      </c>
      <c r="H280">
        <f t="shared" ca="1" si="99"/>
        <v>2</v>
      </c>
      <c r="I280">
        <f t="shared" ca="1" si="100"/>
        <v>2</v>
      </c>
      <c r="J280">
        <f t="shared" ca="1" si="101"/>
        <v>28622</v>
      </c>
      <c r="K280">
        <f t="shared" ca="1" si="102"/>
        <v>8</v>
      </c>
      <c r="L280" t="str">
        <f t="shared" ca="1" si="103"/>
        <v>Kerala</v>
      </c>
      <c r="M280">
        <f t="shared" ca="1" si="104"/>
        <v>143110</v>
      </c>
      <c r="N280">
        <f t="shared" ca="1" si="105"/>
        <v>3448.399994775451</v>
      </c>
      <c r="O280">
        <f t="shared" ca="1" si="106"/>
        <v>30027.852368098091</v>
      </c>
      <c r="P280">
        <f t="shared" ca="1" si="107"/>
        <v>23125</v>
      </c>
      <c r="Q280">
        <f t="shared" ca="1" si="108"/>
        <v>13879.349992008656</v>
      </c>
      <c r="R280">
        <f t="shared" ca="1" si="109"/>
        <v>29295.452258405487</v>
      </c>
      <c r="S280">
        <f t="shared" ca="1" si="110"/>
        <v>202433.30462650358</v>
      </c>
      <c r="T280">
        <f t="shared" ca="1" si="111"/>
        <v>40452.749986784103</v>
      </c>
      <c r="U280">
        <f t="shared" ca="1" si="112"/>
        <v>161980.55463971948</v>
      </c>
      <c r="W280">
        <f t="shared" ca="1" si="113"/>
        <v>1</v>
      </c>
      <c r="AA280" s="1">
        <f ca="1">Table1[[#This Row],[Mortgage left]]/Table1[[#This Row],[Value of House]]</f>
        <v>2.409614977832053E-2</v>
      </c>
      <c r="AB280">
        <f t="shared" ca="1" si="114"/>
        <v>1</v>
      </c>
      <c r="AE280">
        <f ca="1">IF(Table1[[#This Row],[Gender]]="male", 1, 0)</f>
        <v>0</v>
      </c>
      <c r="AF280">
        <f ca="1">IF(Table1[[#This Row],[Gender]]="female", 1, 0)</f>
        <v>1</v>
      </c>
      <c r="AK280" s="8">
        <f ca="1">IF(Table1[[#This Row],[Profession]]="Teaching", 1, 0)</f>
        <v>1</v>
      </c>
      <c r="AL280" s="9">
        <f ca="1">IF(Table1[[#This Row],[Profession]]="Health", 1, 0)</f>
        <v>0</v>
      </c>
      <c r="AM280" s="9">
        <f ca="1">IF(Table1[[#This Row],[Profession]]="Construction", 1, 0)</f>
        <v>0</v>
      </c>
      <c r="AN280" s="9">
        <f ca="1">IF(Table1[[#This Row],[Profession]]="IT", 1, 0)</f>
        <v>0</v>
      </c>
      <c r="AO280" s="9">
        <f ca="1">IF(Table1[[#This Row],[Profession]]="Agriculture", 1, 0)</f>
        <v>0</v>
      </c>
      <c r="AP280" s="10">
        <f ca="1">IF(Table1[[#This Row],[Profession]]="General Work", 1, 0)</f>
        <v>0</v>
      </c>
      <c r="AS280">
        <f ca="1">Table1[[#This Row],[Value of Cars]]/Table1[[#This Row],[Number of Cars ]]</f>
        <v>15013.926184049045</v>
      </c>
      <c r="AU280" s="8">
        <f ca="1">IF(Table1[[#This Row],[State]]="Karnataka", Table1[[#This Row],[Income]], 0)</f>
        <v>0</v>
      </c>
      <c r="AV280" s="9">
        <f ca="1">IF(Table1[[#This Row],[State]]="Gujarat", Table1[[#This Row],[Income]], 0)</f>
        <v>0</v>
      </c>
      <c r="AW280" s="9">
        <f ca="1">IF(Table1[[#This Row],[State]]="Andhra Pradesh", Table1[[#This Row],[Income]], 0)</f>
        <v>0</v>
      </c>
      <c r="AX280" s="9">
        <f ca="1">IF(Table1[[#This Row],[State]]="Telangana", Table1[[#This Row],[Income]], 0)</f>
        <v>0</v>
      </c>
      <c r="AY280" s="9">
        <f ca="1">IF(Table1[[#This Row],[State]]="Madhya Pradesh", Table1[[#This Row],[Income]], 0)</f>
        <v>0</v>
      </c>
      <c r="AZ280" s="9">
        <f ca="1">IF(Table1[[#This Row],[State]]="Maharashtra", Table1[[#This Row],[Income]], 0)</f>
        <v>0</v>
      </c>
      <c r="BA280" s="9">
        <f ca="1">IF(Table1[[#This Row],[State]]="Punjab", Table1[[#This Row],[Income]], 0)</f>
        <v>0</v>
      </c>
      <c r="BB280" s="9">
        <f ca="1">IF(Table1[[#This Row],[State]]="Kerala", Table1[[#This Row],[Income]], 0)</f>
        <v>28622</v>
      </c>
      <c r="BC280" s="9">
        <f ca="1">IF(Table1[[#This Row],[State]]="Tamil Nadu", Table1[[#This Row],[Income]], 0)</f>
        <v>0</v>
      </c>
      <c r="BD280" s="9">
        <f ca="1">IF(Table1[[#This Row],[State]]="Rajasthan", Table1[[#This Row],[Income]], 0)</f>
        <v>0</v>
      </c>
      <c r="BE280" s="9">
        <f ca="1">IF(Table1[[#This Row],[State]]="Uttar Pradesh", Table1[[#This Row],[Income]], 0)</f>
        <v>0</v>
      </c>
      <c r="BF280" s="9">
        <f ca="1">IF(Table1[[#This Row],[State]]="Bihar", Table1[[#This Row],[Income]], 0)</f>
        <v>0</v>
      </c>
      <c r="BG280" s="9">
        <f ca="1">IF(Table1[[#This Row],[State]]="West Bengal", Table1[[#This Row],[Income]], 0)</f>
        <v>0</v>
      </c>
      <c r="BH280" s="10">
        <f ca="1">IF(Table1[[#This Row],[State]]="Goa", Table1[[#This Row],[Income]], 0)</f>
        <v>0</v>
      </c>
      <c r="BJ280" s="8">
        <f ca="1">IF(Table1[[#This Row],[Profession]]="Health", Table1[[#This Row],[Income]], 0)</f>
        <v>0</v>
      </c>
      <c r="BK280" s="9">
        <f ca="1">IF(Table1[[#This Row],[Profession]]="Construction", Table1[[#This Row],[Income]], 0)</f>
        <v>0</v>
      </c>
      <c r="BL280" s="9">
        <f ca="1">IF(Table1[[#This Row],[Profession]]="Teaching", Table1[[#This Row],[Income]], 0)</f>
        <v>28622</v>
      </c>
      <c r="BM280" s="9">
        <f ca="1">IF(Table1[[#This Row],[Profession]]="IT", Table1[[#This Row],[Income]], 0)</f>
        <v>0</v>
      </c>
      <c r="BN280" s="9">
        <f ca="1">IF(Table1[[#This Row],[Profession]]="General Work", Table1[[#This Row],[Income]], 0)</f>
        <v>0</v>
      </c>
      <c r="BO280" s="10">
        <f ca="1">IF(Table1[[#This Row],[Profession]]="Agriculture", Table1[[#This Row],[Income]], 0)</f>
        <v>0</v>
      </c>
      <c r="BQ280" s="8">
        <f ca="1">IF(Table1[[#This Row],[Value of debts ]]&gt;Table1[[#This Row],[Income]], 1, 0)</f>
        <v>1</v>
      </c>
      <c r="BR280" s="10"/>
      <c r="BT280">
        <f ca="1">IF(Table1[[#This Row],[Net Worth of person]]&gt;$BU$4, Table1[[#This Row],[Age]], 0)</f>
        <v>29</v>
      </c>
    </row>
    <row r="281" spans="1:72" x14ac:dyDescent="0.3">
      <c r="A281">
        <f t="shared" ca="1" si="92"/>
        <v>1</v>
      </c>
      <c r="B281" t="str">
        <f t="shared" ca="1" si="93"/>
        <v>Male</v>
      </c>
      <c r="C281">
        <f t="shared" ca="1" si="94"/>
        <v>28</v>
      </c>
      <c r="D281">
        <f t="shared" ca="1" si="95"/>
        <v>5</v>
      </c>
      <c r="E281" t="str">
        <f t="shared" ca="1" si="96"/>
        <v>General Work</v>
      </c>
      <c r="F281">
        <f t="shared" ca="1" si="97"/>
        <v>4</v>
      </c>
      <c r="G281" t="str">
        <f t="shared" ca="1" si="98"/>
        <v>Technical</v>
      </c>
      <c r="H281">
        <f t="shared" ca="1" si="99"/>
        <v>1</v>
      </c>
      <c r="I281">
        <f t="shared" ca="1" si="100"/>
        <v>1</v>
      </c>
      <c r="J281">
        <f t="shared" ca="1" si="101"/>
        <v>54505</v>
      </c>
      <c r="K281">
        <f t="shared" ca="1" si="102"/>
        <v>7</v>
      </c>
      <c r="L281" t="str">
        <f t="shared" ca="1" si="103"/>
        <v>Punjab</v>
      </c>
      <c r="M281">
        <f t="shared" ca="1" si="104"/>
        <v>163515</v>
      </c>
      <c r="N281">
        <f t="shared" ca="1" si="105"/>
        <v>146023.53962674888</v>
      </c>
      <c r="O281">
        <f t="shared" ca="1" si="106"/>
        <v>3594.2801856647679</v>
      </c>
      <c r="P281">
        <f t="shared" ca="1" si="107"/>
        <v>3408</v>
      </c>
      <c r="Q281">
        <f t="shared" ca="1" si="108"/>
        <v>83908.63862769767</v>
      </c>
      <c r="R281">
        <f t="shared" ca="1" si="109"/>
        <v>30706.194513009028</v>
      </c>
      <c r="S281">
        <f t="shared" ca="1" si="110"/>
        <v>197815.47469867379</v>
      </c>
      <c r="T281">
        <f t="shared" ca="1" si="111"/>
        <v>233340.17825444654</v>
      </c>
      <c r="U281">
        <f t="shared" ca="1" si="112"/>
        <v>-35524.70355577275</v>
      </c>
      <c r="W281">
        <f t="shared" ca="1" si="113"/>
        <v>1</v>
      </c>
      <c r="AA281" s="1">
        <f ca="1">Table1[[#This Row],[Mortgage left]]/Table1[[#This Row],[Value of House]]</f>
        <v>0.89302840489709745</v>
      </c>
      <c r="AB281">
        <f t="shared" ca="1" si="114"/>
        <v>0</v>
      </c>
      <c r="AE281">
        <f ca="1">IF(Table1[[#This Row],[Gender]]="male", 1, 0)</f>
        <v>1</v>
      </c>
      <c r="AF281">
        <f ca="1">IF(Table1[[#This Row],[Gender]]="female", 1, 0)</f>
        <v>0</v>
      </c>
      <c r="AK281" s="8">
        <f ca="1">IF(Table1[[#This Row],[Profession]]="Teaching", 1, 0)</f>
        <v>0</v>
      </c>
      <c r="AL281" s="9">
        <f ca="1">IF(Table1[[#This Row],[Profession]]="Health", 1, 0)</f>
        <v>0</v>
      </c>
      <c r="AM281" s="9">
        <f ca="1">IF(Table1[[#This Row],[Profession]]="Construction", 1, 0)</f>
        <v>0</v>
      </c>
      <c r="AN281" s="9">
        <f ca="1">IF(Table1[[#This Row],[Profession]]="IT", 1, 0)</f>
        <v>0</v>
      </c>
      <c r="AO281" s="9">
        <f ca="1">IF(Table1[[#This Row],[Profession]]="Agriculture", 1, 0)</f>
        <v>0</v>
      </c>
      <c r="AP281" s="10">
        <f ca="1">IF(Table1[[#This Row],[Profession]]="General Work", 1, 0)</f>
        <v>1</v>
      </c>
      <c r="AS281">
        <f ca="1">Table1[[#This Row],[Value of Cars]]/Table1[[#This Row],[Number of Cars ]]</f>
        <v>3594.2801856647679</v>
      </c>
      <c r="AU281" s="8">
        <f ca="1">IF(Table1[[#This Row],[State]]="Karnataka", Table1[[#This Row],[Income]], 0)</f>
        <v>0</v>
      </c>
      <c r="AV281" s="9">
        <f ca="1">IF(Table1[[#This Row],[State]]="Gujarat", Table1[[#This Row],[Income]], 0)</f>
        <v>0</v>
      </c>
      <c r="AW281" s="9">
        <f ca="1">IF(Table1[[#This Row],[State]]="Andhra Pradesh", Table1[[#This Row],[Income]], 0)</f>
        <v>0</v>
      </c>
      <c r="AX281" s="9">
        <f ca="1">IF(Table1[[#This Row],[State]]="Telangana", Table1[[#This Row],[Income]], 0)</f>
        <v>0</v>
      </c>
      <c r="AY281" s="9">
        <f ca="1">IF(Table1[[#This Row],[State]]="Madhya Pradesh", Table1[[#This Row],[Income]], 0)</f>
        <v>0</v>
      </c>
      <c r="AZ281" s="9">
        <f ca="1">IF(Table1[[#This Row],[State]]="Maharashtra", Table1[[#This Row],[Income]], 0)</f>
        <v>0</v>
      </c>
      <c r="BA281" s="9">
        <f ca="1">IF(Table1[[#This Row],[State]]="Punjab", Table1[[#This Row],[Income]], 0)</f>
        <v>54505</v>
      </c>
      <c r="BB281" s="9">
        <f ca="1">IF(Table1[[#This Row],[State]]="Kerala", Table1[[#This Row],[Income]], 0)</f>
        <v>0</v>
      </c>
      <c r="BC281" s="9">
        <f ca="1">IF(Table1[[#This Row],[State]]="Tamil Nadu", Table1[[#This Row],[Income]], 0)</f>
        <v>0</v>
      </c>
      <c r="BD281" s="9">
        <f ca="1">IF(Table1[[#This Row],[State]]="Rajasthan", Table1[[#This Row],[Income]], 0)</f>
        <v>0</v>
      </c>
      <c r="BE281" s="9">
        <f ca="1">IF(Table1[[#This Row],[State]]="Uttar Pradesh", Table1[[#This Row],[Income]], 0)</f>
        <v>0</v>
      </c>
      <c r="BF281" s="9">
        <f ca="1">IF(Table1[[#This Row],[State]]="Bihar", Table1[[#This Row],[Income]], 0)</f>
        <v>0</v>
      </c>
      <c r="BG281" s="9">
        <f ca="1">IF(Table1[[#This Row],[State]]="West Bengal", Table1[[#This Row],[Income]], 0)</f>
        <v>0</v>
      </c>
      <c r="BH281" s="10">
        <f ca="1">IF(Table1[[#This Row],[State]]="Goa", Table1[[#This Row],[Income]], 0)</f>
        <v>0</v>
      </c>
      <c r="BJ281" s="8">
        <f ca="1">IF(Table1[[#This Row],[Profession]]="Health", Table1[[#This Row],[Income]], 0)</f>
        <v>0</v>
      </c>
      <c r="BK281" s="9">
        <f ca="1">IF(Table1[[#This Row],[Profession]]="Construction", Table1[[#This Row],[Income]], 0)</f>
        <v>0</v>
      </c>
      <c r="BL281" s="9">
        <f ca="1">IF(Table1[[#This Row],[Profession]]="Teaching", Table1[[#This Row],[Income]], 0)</f>
        <v>0</v>
      </c>
      <c r="BM281" s="9">
        <f ca="1">IF(Table1[[#This Row],[Profession]]="IT", Table1[[#This Row],[Income]], 0)</f>
        <v>0</v>
      </c>
      <c r="BN281" s="9">
        <f ca="1">IF(Table1[[#This Row],[Profession]]="General Work", Table1[[#This Row],[Income]], 0)</f>
        <v>54505</v>
      </c>
      <c r="BO281" s="10">
        <f ca="1">IF(Table1[[#This Row],[Profession]]="Agriculture", Table1[[#This Row],[Income]], 0)</f>
        <v>0</v>
      </c>
      <c r="BQ281" s="8">
        <f ca="1">IF(Table1[[#This Row],[Value of debts ]]&gt;Table1[[#This Row],[Income]], 1, 0)</f>
        <v>1</v>
      </c>
      <c r="BR281" s="10"/>
      <c r="BT281">
        <f ca="1">IF(Table1[[#This Row],[Net Worth of person]]&gt;$BU$4, Table1[[#This Row],[Age]], 0)</f>
        <v>0</v>
      </c>
    </row>
    <row r="282" spans="1:72" x14ac:dyDescent="0.3">
      <c r="A282">
        <f t="shared" ca="1" si="92"/>
        <v>1</v>
      </c>
      <c r="B282" t="str">
        <f t="shared" ca="1" si="93"/>
        <v>Male</v>
      </c>
      <c r="C282">
        <f t="shared" ca="1" si="94"/>
        <v>29</v>
      </c>
      <c r="D282">
        <f t="shared" ca="1" si="95"/>
        <v>4</v>
      </c>
      <c r="E282" t="str">
        <f t="shared" ca="1" si="96"/>
        <v>IT</v>
      </c>
      <c r="F282">
        <f t="shared" ca="1" si="97"/>
        <v>2</v>
      </c>
      <c r="G282" t="str">
        <f t="shared" ca="1" si="98"/>
        <v>College</v>
      </c>
      <c r="H282">
        <f t="shared" ca="1" si="99"/>
        <v>3</v>
      </c>
      <c r="I282">
        <f t="shared" ca="1" si="100"/>
        <v>2</v>
      </c>
      <c r="J282">
        <f t="shared" ca="1" si="101"/>
        <v>32830</v>
      </c>
      <c r="K282">
        <f t="shared" ca="1" si="102"/>
        <v>5</v>
      </c>
      <c r="L282" t="str">
        <f t="shared" ca="1" si="103"/>
        <v>Madhya Pradesh</v>
      </c>
      <c r="M282">
        <f t="shared" ca="1" si="104"/>
        <v>131320</v>
      </c>
      <c r="N282">
        <f t="shared" ca="1" si="105"/>
        <v>60047.40714647455</v>
      </c>
      <c r="O282">
        <f t="shared" ca="1" si="106"/>
        <v>33986.10107276417</v>
      </c>
      <c r="P282">
        <f t="shared" ca="1" si="107"/>
        <v>7864</v>
      </c>
      <c r="Q282">
        <f t="shared" ca="1" si="108"/>
        <v>50918.748366118649</v>
      </c>
      <c r="R282">
        <f t="shared" ca="1" si="109"/>
        <v>3170.4228161879992</v>
      </c>
      <c r="S282">
        <f t="shared" ca="1" si="110"/>
        <v>168476.52388895216</v>
      </c>
      <c r="T282">
        <f t="shared" ca="1" si="111"/>
        <v>118830.15551259319</v>
      </c>
      <c r="U282">
        <f t="shared" ca="1" si="112"/>
        <v>49646.368376358965</v>
      </c>
      <c r="W282">
        <f t="shared" ca="1" si="113"/>
        <v>1</v>
      </c>
      <c r="AA282" s="1">
        <f ca="1">Table1[[#This Row],[Mortgage left]]/Table1[[#This Row],[Value of House]]</f>
        <v>0.45726018235207544</v>
      </c>
      <c r="AB282">
        <f t="shared" ca="1" si="114"/>
        <v>0</v>
      </c>
      <c r="AE282">
        <f ca="1">IF(Table1[[#This Row],[Gender]]="male", 1, 0)</f>
        <v>1</v>
      </c>
      <c r="AF282">
        <f ca="1">IF(Table1[[#This Row],[Gender]]="female", 1, 0)</f>
        <v>0</v>
      </c>
      <c r="AK282" s="8">
        <f ca="1">IF(Table1[[#This Row],[Profession]]="Teaching", 1, 0)</f>
        <v>0</v>
      </c>
      <c r="AL282" s="9">
        <f ca="1">IF(Table1[[#This Row],[Profession]]="Health", 1, 0)</f>
        <v>0</v>
      </c>
      <c r="AM282" s="9">
        <f ca="1">IF(Table1[[#This Row],[Profession]]="Construction", 1, 0)</f>
        <v>0</v>
      </c>
      <c r="AN282" s="9">
        <f ca="1">IF(Table1[[#This Row],[Profession]]="IT", 1, 0)</f>
        <v>1</v>
      </c>
      <c r="AO282" s="9">
        <f ca="1">IF(Table1[[#This Row],[Profession]]="Agriculture", 1, 0)</f>
        <v>0</v>
      </c>
      <c r="AP282" s="10">
        <f ca="1">IF(Table1[[#This Row],[Profession]]="General Work", 1, 0)</f>
        <v>0</v>
      </c>
      <c r="AS282">
        <f ca="1">Table1[[#This Row],[Value of Cars]]/Table1[[#This Row],[Number of Cars ]]</f>
        <v>16993.050536382085</v>
      </c>
      <c r="AU282" s="8">
        <f ca="1">IF(Table1[[#This Row],[State]]="Karnataka", Table1[[#This Row],[Income]], 0)</f>
        <v>0</v>
      </c>
      <c r="AV282" s="9">
        <f ca="1">IF(Table1[[#This Row],[State]]="Gujarat", Table1[[#This Row],[Income]], 0)</f>
        <v>0</v>
      </c>
      <c r="AW282" s="9">
        <f ca="1">IF(Table1[[#This Row],[State]]="Andhra Pradesh", Table1[[#This Row],[Income]], 0)</f>
        <v>0</v>
      </c>
      <c r="AX282" s="9">
        <f ca="1">IF(Table1[[#This Row],[State]]="Telangana", Table1[[#This Row],[Income]], 0)</f>
        <v>0</v>
      </c>
      <c r="AY282" s="9">
        <f ca="1">IF(Table1[[#This Row],[State]]="Madhya Pradesh", Table1[[#This Row],[Income]], 0)</f>
        <v>32830</v>
      </c>
      <c r="AZ282" s="9">
        <f ca="1">IF(Table1[[#This Row],[State]]="Maharashtra", Table1[[#This Row],[Income]], 0)</f>
        <v>0</v>
      </c>
      <c r="BA282" s="9">
        <f ca="1">IF(Table1[[#This Row],[State]]="Punjab", Table1[[#This Row],[Income]], 0)</f>
        <v>0</v>
      </c>
      <c r="BB282" s="9">
        <f ca="1">IF(Table1[[#This Row],[State]]="Kerala", Table1[[#This Row],[Income]], 0)</f>
        <v>0</v>
      </c>
      <c r="BC282" s="9">
        <f ca="1">IF(Table1[[#This Row],[State]]="Tamil Nadu", Table1[[#This Row],[Income]], 0)</f>
        <v>0</v>
      </c>
      <c r="BD282" s="9">
        <f ca="1">IF(Table1[[#This Row],[State]]="Rajasthan", Table1[[#This Row],[Income]], 0)</f>
        <v>0</v>
      </c>
      <c r="BE282" s="9">
        <f ca="1">IF(Table1[[#This Row],[State]]="Uttar Pradesh", Table1[[#This Row],[Income]], 0)</f>
        <v>0</v>
      </c>
      <c r="BF282" s="9">
        <f ca="1">IF(Table1[[#This Row],[State]]="Bihar", Table1[[#This Row],[Income]], 0)</f>
        <v>0</v>
      </c>
      <c r="BG282" s="9">
        <f ca="1">IF(Table1[[#This Row],[State]]="West Bengal", Table1[[#This Row],[Income]], 0)</f>
        <v>0</v>
      </c>
      <c r="BH282" s="10">
        <f ca="1">IF(Table1[[#This Row],[State]]="Goa", Table1[[#This Row],[Income]], 0)</f>
        <v>0</v>
      </c>
      <c r="BJ282" s="8">
        <f ca="1">IF(Table1[[#This Row],[Profession]]="Health", Table1[[#This Row],[Income]], 0)</f>
        <v>0</v>
      </c>
      <c r="BK282" s="9">
        <f ca="1">IF(Table1[[#This Row],[Profession]]="Construction", Table1[[#This Row],[Income]], 0)</f>
        <v>0</v>
      </c>
      <c r="BL282" s="9">
        <f ca="1">IF(Table1[[#This Row],[Profession]]="Teaching", Table1[[#This Row],[Income]], 0)</f>
        <v>0</v>
      </c>
      <c r="BM282" s="9">
        <f ca="1">IF(Table1[[#This Row],[Profession]]="IT", Table1[[#This Row],[Income]], 0)</f>
        <v>32830</v>
      </c>
      <c r="BN282" s="9">
        <f ca="1">IF(Table1[[#This Row],[Profession]]="General Work", Table1[[#This Row],[Income]], 0)</f>
        <v>0</v>
      </c>
      <c r="BO282" s="10">
        <f ca="1">IF(Table1[[#This Row],[Profession]]="Agriculture", Table1[[#This Row],[Income]], 0)</f>
        <v>0</v>
      </c>
      <c r="BQ282" s="8">
        <f ca="1">IF(Table1[[#This Row],[Value of debts ]]&gt;Table1[[#This Row],[Income]], 1, 0)</f>
        <v>1</v>
      </c>
      <c r="BR282" s="10"/>
      <c r="BT282">
        <f ca="1">IF(Table1[[#This Row],[Net Worth of person]]&gt;$BU$4, Table1[[#This Row],[Age]], 0)</f>
        <v>0</v>
      </c>
    </row>
    <row r="283" spans="1:72" x14ac:dyDescent="0.3">
      <c r="A283">
        <f t="shared" ca="1" si="92"/>
        <v>2</v>
      </c>
      <c r="B283" t="str">
        <f t="shared" ca="1" si="93"/>
        <v>Female</v>
      </c>
      <c r="C283">
        <f t="shared" ca="1" si="94"/>
        <v>39</v>
      </c>
      <c r="D283">
        <f t="shared" ca="1" si="95"/>
        <v>5</v>
      </c>
      <c r="E283" t="str">
        <f t="shared" ca="1" si="96"/>
        <v>General Work</v>
      </c>
      <c r="F283">
        <f t="shared" ca="1" si="97"/>
        <v>3</v>
      </c>
      <c r="G283" t="str">
        <f t="shared" ca="1" si="98"/>
        <v>University</v>
      </c>
      <c r="H283">
        <f t="shared" ca="1" si="99"/>
        <v>4</v>
      </c>
      <c r="I283">
        <f t="shared" ca="1" si="100"/>
        <v>3</v>
      </c>
      <c r="J283">
        <f t="shared" ca="1" si="101"/>
        <v>59936</v>
      </c>
      <c r="K283">
        <f t="shared" ca="1" si="102"/>
        <v>12</v>
      </c>
      <c r="L283" t="str">
        <f t="shared" ca="1" si="103"/>
        <v>Bihar</v>
      </c>
      <c r="M283">
        <f t="shared" ca="1" si="104"/>
        <v>359616</v>
      </c>
      <c r="N283">
        <f t="shared" ca="1" si="105"/>
        <v>350918.83430991933</v>
      </c>
      <c r="O283">
        <f t="shared" ca="1" si="106"/>
        <v>12817.212448594697</v>
      </c>
      <c r="P283">
        <f t="shared" ca="1" si="107"/>
        <v>5800</v>
      </c>
      <c r="Q283">
        <f t="shared" ca="1" si="108"/>
        <v>103491.17342938561</v>
      </c>
      <c r="R283">
        <f t="shared" ca="1" si="109"/>
        <v>28722.148442890444</v>
      </c>
      <c r="S283">
        <f t="shared" ca="1" si="110"/>
        <v>401155.36089148512</v>
      </c>
      <c r="T283">
        <f t="shared" ca="1" si="111"/>
        <v>460210.00773930491</v>
      </c>
      <c r="U283">
        <f t="shared" ca="1" si="112"/>
        <v>-59054.646847819793</v>
      </c>
      <c r="W283">
        <f t="shared" ca="1" si="113"/>
        <v>1</v>
      </c>
      <c r="AA283" s="1">
        <f ca="1">Table1[[#This Row],[Mortgage left]]/Table1[[#This Row],[Value of House]]</f>
        <v>0.97581540951993051</v>
      </c>
      <c r="AB283">
        <f t="shared" ca="1" si="114"/>
        <v>0</v>
      </c>
      <c r="AE283">
        <f ca="1">IF(Table1[[#This Row],[Gender]]="male", 1, 0)</f>
        <v>0</v>
      </c>
      <c r="AF283">
        <f ca="1">IF(Table1[[#This Row],[Gender]]="female", 1, 0)</f>
        <v>1</v>
      </c>
      <c r="AK283" s="8">
        <f ca="1">IF(Table1[[#This Row],[Profession]]="Teaching", 1, 0)</f>
        <v>0</v>
      </c>
      <c r="AL283" s="9">
        <f ca="1">IF(Table1[[#This Row],[Profession]]="Health", 1, 0)</f>
        <v>0</v>
      </c>
      <c r="AM283" s="9">
        <f ca="1">IF(Table1[[#This Row],[Profession]]="Construction", 1, 0)</f>
        <v>0</v>
      </c>
      <c r="AN283" s="9">
        <f ca="1">IF(Table1[[#This Row],[Profession]]="IT", 1, 0)</f>
        <v>0</v>
      </c>
      <c r="AO283" s="9">
        <f ca="1">IF(Table1[[#This Row],[Profession]]="Agriculture", 1, 0)</f>
        <v>0</v>
      </c>
      <c r="AP283" s="10">
        <f ca="1">IF(Table1[[#This Row],[Profession]]="General Work", 1, 0)</f>
        <v>1</v>
      </c>
      <c r="AS283">
        <f ca="1">Table1[[#This Row],[Value of Cars]]/Table1[[#This Row],[Number of Cars ]]</f>
        <v>4272.404149531566</v>
      </c>
      <c r="AU283" s="8">
        <f ca="1">IF(Table1[[#This Row],[State]]="Karnataka", Table1[[#This Row],[Income]], 0)</f>
        <v>0</v>
      </c>
      <c r="AV283" s="9">
        <f ca="1">IF(Table1[[#This Row],[State]]="Gujarat", Table1[[#This Row],[Income]], 0)</f>
        <v>0</v>
      </c>
      <c r="AW283" s="9">
        <f ca="1">IF(Table1[[#This Row],[State]]="Andhra Pradesh", Table1[[#This Row],[Income]], 0)</f>
        <v>0</v>
      </c>
      <c r="AX283" s="9">
        <f ca="1">IF(Table1[[#This Row],[State]]="Telangana", Table1[[#This Row],[Income]], 0)</f>
        <v>0</v>
      </c>
      <c r="AY283" s="9">
        <f ca="1">IF(Table1[[#This Row],[State]]="Madhya Pradesh", Table1[[#This Row],[Income]], 0)</f>
        <v>0</v>
      </c>
      <c r="AZ283" s="9">
        <f ca="1">IF(Table1[[#This Row],[State]]="Maharashtra", Table1[[#This Row],[Income]], 0)</f>
        <v>0</v>
      </c>
      <c r="BA283" s="9">
        <f ca="1">IF(Table1[[#This Row],[State]]="Punjab", Table1[[#This Row],[Income]], 0)</f>
        <v>0</v>
      </c>
      <c r="BB283" s="9">
        <f ca="1">IF(Table1[[#This Row],[State]]="Kerala", Table1[[#This Row],[Income]], 0)</f>
        <v>0</v>
      </c>
      <c r="BC283" s="9">
        <f ca="1">IF(Table1[[#This Row],[State]]="Tamil Nadu", Table1[[#This Row],[Income]], 0)</f>
        <v>0</v>
      </c>
      <c r="BD283" s="9">
        <f ca="1">IF(Table1[[#This Row],[State]]="Rajasthan", Table1[[#This Row],[Income]], 0)</f>
        <v>0</v>
      </c>
      <c r="BE283" s="9">
        <f ca="1">IF(Table1[[#This Row],[State]]="Uttar Pradesh", Table1[[#This Row],[Income]], 0)</f>
        <v>0</v>
      </c>
      <c r="BF283" s="9">
        <f ca="1">IF(Table1[[#This Row],[State]]="Bihar", Table1[[#This Row],[Income]], 0)</f>
        <v>59936</v>
      </c>
      <c r="BG283" s="9">
        <f ca="1">IF(Table1[[#This Row],[State]]="West Bengal", Table1[[#This Row],[Income]], 0)</f>
        <v>0</v>
      </c>
      <c r="BH283" s="10">
        <f ca="1">IF(Table1[[#This Row],[State]]="Goa", Table1[[#This Row],[Income]], 0)</f>
        <v>0</v>
      </c>
      <c r="BJ283" s="8">
        <f ca="1">IF(Table1[[#This Row],[Profession]]="Health", Table1[[#This Row],[Income]], 0)</f>
        <v>0</v>
      </c>
      <c r="BK283" s="9">
        <f ca="1">IF(Table1[[#This Row],[Profession]]="Construction", Table1[[#This Row],[Income]], 0)</f>
        <v>0</v>
      </c>
      <c r="BL283" s="9">
        <f ca="1">IF(Table1[[#This Row],[Profession]]="Teaching", Table1[[#This Row],[Income]], 0)</f>
        <v>0</v>
      </c>
      <c r="BM283" s="9">
        <f ca="1">IF(Table1[[#This Row],[Profession]]="IT", Table1[[#This Row],[Income]], 0)</f>
        <v>0</v>
      </c>
      <c r="BN283" s="9">
        <f ca="1">IF(Table1[[#This Row],[Profession]]="General Work", Table1[[#This Row],[Income]], 0)</f>
        <v>59936</v>
      </c>
      <c r="BO283" s="10">
        <f ca="1">IF(Table1[[#This Row],[Profession]]="Agriculture", Table1[[#This Row],[Income]], 0)</f>
        <v>0</v>
      </c>
      <c r="BQ283" s="8">
        <f ca="1">IF(Table1[[#This Row],[Value of debts ]]&gt;Table1[[#This Row],[Income]], 1, 0)</f>
        <v>1</v>
      </c>
      <c r="BR283" s="10"/>
      <c r="BT283">
        <f ca="1">IF(Table1[[#This Row],[Net Worth of person]]&gt;$BU$4, Table1[[#This Row],[Age]], 0)</f>
        <v>0</v>
      </c>
    </row>
    <row r="284" spans="1:72" x14ac:dyDescent="0.3">
      <c r="A284">
        <f t="shared" ca="1" si="92"/>
        <v>2</v>
      </c>
      <c r="B284" t="str">
        <f t="shared" ca="1" si="93"/>
        <v>Female</v>
      </c>
      <c r="C284">
        <f t="shared" ca="1" si="94"/>
        <v>27</v>
      </c>
      <c r="D284">
        <f t="shared" ca="1" si="95"/>
        <v>4</v>
      </c>
      <c r="E284" t="str">
        <f t="shared" ca="1" si="96"/>
        <v>IT</v>
      </c>
      <c r="F284">
        <f t="shared" ca="1" si="97"/>
        <v>2</v>
      </c>
      <c r="G284" t="str">
        <f t="shared" ca="1" si="98"/>
        <v>College</v>
      </c>
      <c r="H284">
        <f t="shared" ca="1" si="99"/>
        <v>2</v>
      </c>
      <c r="I284">
        <f t="shared" ca="1" si="100"/>
        <v>1</v>
      </c>
      <c r="J284">
        <f t="shared" ca="1" si="101"/>
        <v>60085</v>
      </c>
      <c r="K284">
        <f t="shared" ca="1" si="102"/>
        <v>12</v>
      </c>
      <c r="L284" t="str">
        <f t="shared" ca="1" si="103"/>
        <v>Bihar</v>
      </c>
      <c r="M284">
        <f t="shared" ca="1" si="104"/>
        <v>300425</v>
      </c>
      <c r="N284">
        <f t="shared" ca="1" si="105"/>
        <v>136594.75435456703</v>
      </c>
      <c r="O284">
        <f t="shared" ca="1" si="106"/>
        <v>57630.455424555134</v>
      </c>
      <c r="P284">
        <f t="shared" ca="1" si="107"/>
        <v>45768</v>
      </c>
      <c r="Q284">
        <f t="shared" ca="1" si="108"/>
        <v>11716.911826620406</v>
      </c>
      <c r="R284">
        <f t="shared" ca="1" si="109"/>
        <v>40546.04485424923</v>
      </c>
      <c r="S284">
        <f t="shared" ca="1" si="110"/>
        <v>398601.50027880433</v>
      </c>
      <c r="T284">
        <f t="shared" ca="1" si="111"/>
        <v>194079.66618118744</v>
      </c>
      <c r="U284">
        <f t="shared" ca="1" si="112"/>
        <v>204521.8340976169</v>
      </c>
      <c r="W284">
        <f t="shared" ca="1" si="113"/>
        <v>1</v>
      </c>
      <c r="AA284" s="1">
        <f ca="1">Table1[[#This Row],[Mortgage left]]/Table1[[#This Row],[Value of House]]</f>
        <v>0.45467172956500634</v>
      </c>
      <c r="AB284">
        <f t="shared" ca="1" si="114"/>
        <v>0</v>
      </c>
      <c r="AE284">
        <f ca="1">IF(Table1[[#This Row],[Gender]]="male", 1, 0)</f>
        <v>0</v>
      </c>
      <c r="AF284">
        <f ca="1">IF(Table1[[#This Row],[Gender]]="female", 1, 0)</f>
        <v>1</v>
      </c>
      <c r="AK284" s="8">
        <f ca="1">IF(Table1[[#This Row],[Profession]]="Teaching", 1, 0)</f>
        <v>0</v>
      </c>
      <c r="AL284" s="9">
        <f ca="1">IF(Table1[[#This Row],[Profession]]="Health", 1, 0)</f>
        <v>0</v>
      </c>
      <c r="AM284" s="9">
        <f ca="1">IF(Table1[[#This Row],[Profession]]="Construction", 1, 0)</f>
        <v>0</v>
      </c>
      <c r="AN284" s="9">
        <f ca="1">IF(Table1[[#This Row],[Profession]]="IT", 1, 0)</f>
        <v>1</v>
      </c>
      <c r="AO284" s="9">
        <f ca="1">IF(Table1[[#This Row],[Profession]]="Agriculture", 1, 0)</f>
        <v>0</v>
      </c>
      <c r="AP284" s="10">
        <f ca="1">IF(Table1[[#This Row],[Profession]]="General Work", 1, 0)</f>
        <v>0</v>
      </c>
      <c r="AS284">
        <f ca="1">Table1[[#This Row],[Value of Cars]]/Table1[[#This Row],[Number of Cars ]]</f>
        <v>57630.455424555134</v>
      </c>
      <c r="AU284" s="8">
        <f ca="1">IF(Table1[[#This Row],[State]]="Karnataka", Table1[[#This Row],[Income]], 0)</f>
        <v>0</v>
      </c>
      <c r="AV284" s="9">
        <f ca="1">IF(Table1[[#This Row],[State]]="Gujarat", Table1[[#This Row],[Income]], 0)</f>
        <v>0</v>
      </c>
      <c r="AW284" s="9">
        <f ca="1">IF(Table1[[#This Row],[State]]="Andhra Pradesh", Table1[[#This Row],[Income]], 0)</f>
        <v>0</v>
      </c>
      <c r="AX284" s="9">
        <f ca="1">IF(Table1[[#This Row],[State]]="Telangana", Table1[[#This Row],[Income]], 0)</f>
        <v>0</v>
      </c>
      <c r="AY284" s="9">
        <f ca="1">IF(Table1[[#This Row],[State]]="Madhya Pradesh", Table1[[#This Row],[Income]], 0)</f>
        <v>0</v>
      </c>
      <c r="AZ284" s="9">
        <f ca="1">IF(Table1[[#This Row],[State]]="Maharashtra", Table1[[#This Row],[Income]], 0)</f>
        <v>0</v>
      </c>
      <c r="BA284" s="9">
        <f ca="1">IF(Table1[[#This Row],[State]]="Punjab", Table1[[#This Row],[Income]], 0)</f>
        <v>0</v>
      </c>
      <c r="BB284" s="9">
        <f ca="1">IF(Table1[[#This Row],[State]]="Kerala", Table1[[#This Row],[Income]], 0)</f>
        <v>0</v>
      </c>
      <c r="BC284" s="9">
        <f ca="1">IF(Table1[[#This Row],[State]]="Tamil Nadu", Table1[[#This Row],[Income]], 0)</f>
        <v>0</v>
      </c>
      <c r="BD284" s="9">
        <f ca="1">IF(Table1[[#This Row],[State]]="Rajasthan", Table1[[#This Row],[Income]], 0)</f>
        <v>0</v>
      </c>
      <c r="BE284" s="9">
        <f ca="1">IF(Table1[[#This Row],[State]]="Uttar Pradesh", Table1[[#This Row],[Income]], 0)</f>
        <v>0</v>
      </c>
      <c r="BF284" s="9">
        <f ca="1">IF(Table1[[#This Row],[State]]="Bihar", Table1[[#This Row],[Income]], 0)</f>
        <v>60085</v>
      </c>
      <c r="BG284" s="9">
        <f ca="1">IF(Table1[[#This Row],[State]]="West Bengal", Table1[[#This Row],[Income]], 0)</f>
        <v>0</v>
      </c>
      <c r="BH284" s="10">
        <f ca="1">IF(Table1[[#This Row],[State]]="Goa", Table1[[#This Row],[Income]], 0)</f>
        <v>0</v>
      </c>
      <c r="BJ284" s="8">
        <f ca="1">IF(Table1[[#This Row],[Profession]]="Health", Table1[[#This Row],[Income]], 0)</f>
        <v>0</v>
      </c>
      <c r="BK284" s="9">
        <f ca="1">IF(Table1[[#This Row],[Profession]]="Construction", Table1[[#This Row],[Income]], 0)</f>
        <v>0</v>
      </c>
      <c r="BL284" s="9">
        <f ca="1">IF(Table1[[#This Row],[Profession]]="Teaching", Table1[[#This Row],[Income]], 0)</f>
        <v>0</v>
      </c>
      <c r="BM284" s="9">
        <f ca="1">IF(Table1[[#This Row],[Profession]]="IT", Table1[[#This Row],[Income]], 0)</f>
        <v>60085</v>
      </c>
      <c r="BN284" s="9">
        <f ca="1">IF(Table1[[#This Row],[Profession]]="General Work", Table1[[#This Row],[Income]], 0)</f>
        <v>0</v>
      </c>
      <c r="BO284" s="10">
        <f ca="1">IF(Table1[[#This Row],[Profession]]="Agriculture", Table1[[#This Row],[Income]], 0)</f>
        <v>0</v>
      </c>
      <c r="BQ284" s="8">
        <f ca="1">IF(Table1[[#This Row],[Value of debts ]]&gt;Table1[[#This Row],[Income]], 1, 0)</f>
        <v>1</v>
      </c>
      <c r="BR284" s="10"/>
      <c r="BT284">
        <f ca="1">IF(Table1[[#This Row],[Net Worth of person]]&gt;$BU$4, Table1[[#This Row],[Age]], 0)</f>
        <v>27</v>
      </c>
    </row>
    <row r="285" spans="1:72" x14ac:dyDescent="0.3">
      <c r="A285">
        <f t="shared" ca="1" si="92"/>
        <v>1</v>
      </c>
      <c r="B285" t="str">
        <f t="shared" ca="1" si="93"/>
        <v>Male</v>
      </c>
      <c r="C285">
        <f t="shared" ca="1" si="94"/>
        <v>43</v>
      </c>
      <c r="D285">
        <f t="shared" ca="1" si="95"/>
        <v>5</v>
      </c>
      <c r="E285" t="str">
        <f t="shared" ca="1" si="96"/>
        <v>General Work</v>
      </c>
      <c r="F285">
        <f t="shared" ca="1" si="97"/>
        <v>4</v>
      </c>
      <c r="G285" t="str">
        <f t="shared" ca="1" si="98"/>
        <v>Technical</v>
      </c>
      <c r="H285">
        <f t="shared" ca="1" si="99"/>
        <v>1</v>
      </c>
      <c r="I285">
        <f t="shared" ca="1" si="100"/>
        <v>3</v>
      </c>
      <c r="J285">
        <f t="shared" ca="1" si="101"/>
        <v>46503</v>
      </c>
      <c r="K285">
        <f t="shared" ca="1" si="102"/>
        <v>6</v>
      </c>
      <c r="L285" t="str">
        <f t="shared" ca="1" si="103"/>
        <v>Maharashtra</v>
      </c>
      <c r="M285">
        <f t="shared" ca="1" si="104"/>
        <v>139509</v>
      </c>
      <c r="N285">
        <f t="shared" ca="1" si="105"/>
        <v>136758.23897455537</v>
      </c>
      <c r="O285">
        <f t="shared" ca="1" si="106"/>
        <v>98222.732909875529</v>
      </c>
      <c r="P285">
        <f t="shared" ca="1" si="107"/>
        <v>79700</v>
      </c>
      <c r="Q285">
        <f t="shared" ca="1" si="108"/>
        <v>15320.062471333578</v>
      </c>
      <c r="R285">
        <f t="shared" ca="1" si="109"/>
        <v>5466.8770784850603</v>
      </c>
      <c r="S285">
        <f t="shared" ca="1" si="110"/>
        <v>243198.60998836058</v>
      </c>
      <c r="T285">
        <f t="shared" ca="1" si="111"/>
        <v>231778.30144588894</v>
      </c>
      <c r="U285">
        <f t="shared" ca="1" si="112"/>
        <v>11420.308542471641</v>
      </c>
      <c r="W285">
        <f t="shared" ca="1" si="113"/>
        <v>1</v>
      </c>
      <c r="AA285" s="1">
        <f ca="1">Table1[[#This Row],[Mortgage left]]/Table1[[#This Row],[Value of House]]</f>
        <v>0.98028255506494466</v>
      </c>
      <c r="AB285">
        <f t="shared" ca="1" si="114"/>
        <v>0</v>
      </c>
      <c r="AE285">
        <f ca="1">IF(Table1[[#This Row],[Gender]]="male", 1, 0)</f>
        <v>1</v>
      </c>
      <c r="AF285">
        <f ca="1">IF(Table1[[#This Row],[Gender]]="female", 1, 0)</f>
        <v>0</v>
      </c>
      <c r="AK285" s="8">
        <f ca="1">IF(Table1[[#This Row],[Profession]]="Teaching", 1, 0)</f>
        <v>0</v>
      </c>
      <c r="AL285" s="9">
        <f ca="1">IF(Table1[[#This Row],[Profession]]="Health", 1, 0)</f>
        <v>0</v>
      </c>
      <c r="AM285" s="9">
        <f ca="1">IF(Table1[[#This Row],[Profession]]="Construction", 1, 0)</f>
        <v>0</v>
      </c>
      <c r="AN285" s="9">
        <f ca="1">IF(Table1[[#This Row],[Profession]]="IT", 1, 0)</f>
        <v>0</v>
      </c>
      <c r="AO285" s="9">
        <f ca="1">IF(Table1[[#This Row],[Profession]]="Agriculture", 1, 0)</f>
        <v>0</v>
      </c>
      <c r="AP285" s="10">
        <f ca="1">IF(Table1[[#This Row],[Profession]]="General Work", 1, 0)</f>
        <v>1</v>
      </c>
      <c r="AS285">
        <f ca="1">Table1[[#This Row],[Value of Cars]]/Table1[[#This Row],[Number of Cars ]]</f>
        <v>32740.91096995851</v>
      </c>
      <c r="AU285" s="8">
        <f ca="1">IF(Table1[[#This Row],[State]]="Karnataka", Table1[[#This Row],[Income]], 0)</f>
        <v>0</v>
      </c>
      <c r="AV285" s="9">
        <f ca="1">IF(Table1[[#This Row],[State]]="Gujarat", Table1[[#This Row],[Income]], 0)</f>
        <v>0</v>
      </c>
      <c r="AW285" s="9">
        <f ca="1">IF(Table1[[#This Row],[State]]="Andhra Pradesh", Table1[[#This Row],[Income]], 0)</f>
        <v>0</v>
      </c>
      <c r="AX285" s="9">
        <f ca="1">IF(Table1[[#This Row],[State]]="Telangana", Table1[[#This Row],[Income]], 0)</f>
        <v>0</v>
      </c>
      <c r="AY285" s="9">
        <f ca="1">IF(Table1[[#This Row],[State]]="Madhya Pradesh", Table1[[#This Row],[Income]], 0)</f>
        <v>0</v>
      </c>
      <c r="AZ285" s="9">
        <f ca="1">IF(Table1[[#This Row],[State]]="Maharashtra", Table1[[#This Row],[Income]], 0)</f>
        <v>46503</v>
      </c>
      <c r="BA285" s="9">
        <f ca="1">IF(Table1[[#This Row],[State]]="Punjab", Table1[[#This Row],[Income]], 0)</f>
        <v>0</v>
      </c>
      <c r="BB285" s="9">
        <f ca="1">IF(Table1[[#This Row],[State]]="Kerala", Table1[[#This Row],[Income]], 0)</f>
        <v>0</v>
      </c>
      <c r="BC285" s="9">
        <f ca="1">IF(Table1[[#This Row],[State]]="Tamil Nadu", Table1[[#This Row],[Income]], 0)</f>
        <v>0</v>
      </c>
      <c r="BD285" s="9">
        <f ca="1">IF(Table1[[#This Row],[State]]="Rajasthan", Table1[[#This Row],[Income]], 0)</f>
        <v>0</v>
      </c>
      <c r="BE285" s="9">
        <f ca="1">IF(Table1[[#This Row],[State]]="Uttar Pradesh", Table1[[#This Row],[Income]], 0)</f>
        <v>0</v>
      </c>
      <c r="BF285" s="9">
        <f ca="1">IF(Table1[[#This Row],[State]]="Bihar", Table1[[#This Row],[Income]], 0)</f>
        <v>0</v>
      </c>
      <c r="BG285" s="9">
        <f ca="1">IF(Table1[[#This Row],[State]]="West Bengal", Table1[[#This Row],[Income]], 0)</f>
        <v>0</v>
      </c>
      <c r="BH285" s="10">
        <f ca="1">IF(Table1[[#This Row],[State]]="Goa", Table1[[#This Row],[Income]], 0)</f>
        <v>0</v>
      </c>
      <c r="BJ285" s="8">
        <f ca="1">IF(Table1[[#This Row],[Profession]]="Health", Table1[[#This Row],[Income]], 0)</f>
        <v>0</v>
      </c>
      <c r="BK285" s="9">
        <f ca="1">IF(Table1[[#This Row],[Profession]]="Construction", Table1[[#This Row],[Income]], 0)</f>
        <v>0</v>
      </c>
      <c r="BL285" s="9">
        <f ca="1">IF(Table1[[#This Row],[Profession]]="Teaching", Table1[[#This Row],[Income]], 0)</f>
        <v>0</v>
      </c>
      <c r="BM285" s="9">
        <f ca="1">IF(Table1[[#This Row],[Profession]]="IT", Table1[[#This Row],[Income]], 0)</f>
        <v>0</v>
      </c>
      <c r="BN285" s="9">
        <f ca="1">IF(Table1[[#This Row],[Profession]]="General Work", Table1[[#This Row],[Income]], 0)</f>
        <v>46503</v>
      </c>
      <c r="BO285" s="10">
        <f ca="1">IF(Table1[[#This Row],[Profession]]="Agriculture", Table1[[#This Row],[Income]], 0)</f>
        <v>0</v>
      </c>
      <c r="BQ285" s="8">
        <f ca="1">IF(Table1[[#This Row],[Value of debts ]]&gt;Table1[[#This Row],[Income]], 1, 0)</f>
        <v>1</v>
      </c>
      <c r="BR285" s="10"/>
      <c r="BT285">
        <f ca="1">IF(Table1[[#This Row],[Net Worth of person]]&gt;$BU$4, Table1[[#This Row],[Age]], 0)</f>
        <v>0</v>
      </c>
    </row>
    <row r="286" spans="1:72" x14ac:dyDescent="0.3">
      <c r="A286">
        <f t="shared" ca="1" si="92"/>
        <v>1</v>
      </c>
      <c r="B286" t="str">
        <f t="shared" ca="1" si="93"/>
        <v>Male</v>
      </c>
      <c r="C286">
        <f t="shared" ca="1" si="94"/>
        <v>43</v>
      </c>
      <c r="D286">
        <f t="shared" ca="1" si="95"/>
        <v>6</v>
      </c>
      <c r="E286" t="str">
        <f t="shared" ca="1" si="96"/>
        <v>Agriculture</v>
      </c>
      <c r="F286">
        <f t="shared" ca="1" si="97"/>
        <v>5</v>
      </c>
      <c r="G286" t="str">
        <f t="shared" ca="1" si="98"/>
        <v>Other</v>
      </c>
      <c r="H286">
        <f t="shared" ca="1" si="99"/>
        <v>2</v>
      </c>
      <c r="I286">
        <f t="shared" ca="1" si="100"/>
        <v>1</v>
      </c>
      <c r="J286">
        <f t="shared" ca="1" si="101"/>
        <v>27620</v>
      </c>
      <c r="K286">
        <f t="shared" ca="1" si="102"/>
        <v>2</v>
      </c>
      <c r="L286" t="str">
        <f t="shared" ca="1" si="103"/>
        <v>Gujarat</v>
      </c>
      <c r="M286">
        <f t="shared" ca="1" si="104"/>
        <v>82860</v>
      </c>
      <c r="N286">
        <f t="shared" ca="1" si="105"/>
        <v>25031.169610325353</v>
      </c>
      <c r="O286">
        <f t="shared" ca="1" si="106"/>
        <v>19498.786806902666</v>
      </c>
      <c r="P286">
        <f t="shared" ca="1" si="107"/>
        <v>14250</v>
      </c>
      <c r="Q286">
        <f t="shared" ca="1" si="108"/>
        <v>27663.37408550072</v>
      </c>
      <c r="R286">
        <f t="shared" ca="1" si="109"/>
        <v>8163.2086334342494</v>
      </c>
      <c r="S286">
        <f t="shared" ca="1" si="110"/>
        <v>110521.99544033692</v>
      </c>
      <c r="T286">
        <f t="shared" ca="1" si="111"/>
        <v>66944.543695826069</v>
      </c>
      <c r="U286">
        <f t="shared" ca="1" si="112"/>
        <v>43577.45174451085</v>
      </c>
      <c r="W286">
        <f t="shared" ca="1" si="113"/>
        <v>1</v>
      </c>
      <c r="AA286" s="1">
        <f ca="1">Table1[[#This Row],[Mortgage left]]/Table1[[#This Row],[Value of House]]</f>
        <v>0.30208990598992702</v>
      </c>
      <c r="AB286">
        <f t="shared" ca="1" si="114"/>
        <v>1</v>
      </c>
      <c r="AE286">
        <f ca="1">IF(Table1[[#This Row],[Gender]]="male", 1, 0)</f>
        <v>1</v>
      </c>
      <c r="AF286">
        <f ca="1">IF(Table1[[#This Row],[Gender]]="female", 1, 0)</f>
        <v>0</v>
      </c>
      <c r="AK286" s="8">
        <f ca="1">IF(Table1[[#This Row],[Profession]]="Teaching", 1, 0)</f>
        <v>0</v>
      </c>
      <c r="AL286" s="9">
        <f ca="1">IF(Table1[[#This Row],[Profession]]="Health", 1, 0)</f>
        <v>0</v>
      </c>
      <c r="AM286" s="9">
        <f ca="1">IF(Table1[[#This Row],[Profession]]="Construction", 1, 0)</f>
        <v>0</v>
      </c>
      <c r="AN286" s="9">
        <f ca="1">IF(Table1[[#This Row],[Profession]]="IT", 1, 0)</f>
        <v>0</v>
      </c>
      <c r="AO286" s="9">
        <f ca="1">IF(Table1[[#This Row],[Profession]]="Agriculture", 1, 0)</f>
        <v>1</v>
      </c>
      <c r="AP286" s="10">
        <f ca="1">IF(Table1[[#This Row],[Profession]]="General Work", 1, 0)</f>
        <v>0</v>
      </c>
      <c r="AS286">
        <f ca="1">Table1[[#This Row],[Value of Cars]]/Table1[[#This Row],[Number of Cars ]]</f>
        <v>19498.786806902666</v>
      </c>
      <c r="AU286" s="8">
        <f ca="1">IF(Table1[[#This Row],[State]]="Karnataka", Table1[[#This Row],[Income]], 0)</f>
        <v>0</v>
      </c>
      <c r="AV286" s="9">
        <f ca="1">IF(Table1[[#This Row],[State]]="Gujarat", Table1[[#This Row],[Income]], 0)</f>
        <v>27620</v>
      </c>
      <c r="AW286" s="9">
        <f ca="1">IF(Table1[[#This Row],[State]]="Andhra Pradesh", Table1[[#This Row],[Income]], 0)</f>
        <v>0</v>
      </c>
      <c r="AX286" s="9">
        <f ca="1">IF(Table1[[#This Row],[State]]="Telangana", Table1[[#This Row],[Income]], 0)</f>
        <v>0</v>
      </c>
      <c r="AY286" s="9">
        <f ca="1">IF(Table1[[#This Row],[State]]="Madhya Pradesh", Table1[[#This Row],[Income]], 0)</f>
        <v>0</v>
      </c>
      <c r="AZ286" s="9">
        <f ca="1">IF(Table1[[#This Row],[State]]="Maharashtra", Table1[[#This Row],[Income]], 0)</f>
        <v>0</v>
      </c>
      <c r="BA286" s="9">
        <f ca="1">IF(Table1[[#This Row],[State]]="Punjab", Table1[[#This Row],[Income]], 0)</f>
        <v>0</v>
      </c>
      <c r="BB286" s="9">
        <f ca="1">IF(Table1[[#This Row],[State]]="Kerala", Table1[[#This Row],[Income]], 0)</f>
        <v>0</v>
      </c>
      <c r="BC286" s="9">
        <f ca="1">IF(Table1[[#This Row],[State]]="Tamil Nadu", Table1[[#This Row],[Income]], 0)</f>
        <v>0</v>
      </c>
      <c r="BD286" s="9">
        <f ca="1">IF(Table1[[#This Row],[State]]="Rajasthan", Table1[[#This Row],[Income]], 0)</f>
        <v>0</v>
      </c>
      <c r="BE286" s="9">
        <f ca="1">IF(Table1[[#This Row],[State]]="Uttar Pradesh", Table1[[#This Row],[Income]], 0)</f>
        <v>0</v>
      </c>
      <c r="BF286" s="9">
        <f ca="1">IF(Table1[[#This Row],[State]]="Bihar", Table1[[#This Row],[Income]], 0)</f>
        <v>0</v>
      </c>
      <c r="BG286" s="9">
        <f ca="1">IF(Table1[[#This Row],[State]]="West Bengal", Table1[[#This Row],[Income]], 0)</f>
        <v>0</v>
      </c>
      <c r="BH286" s="10">
        <f ca="1">IF(Table1[[#This Row],[State]]="Goa", Table1[[#This Row],[Income]], 0)</f>
        <v>0</v>
      </c>
      <c r="BJ286" s="8">
        <f ca="1">IF(Table1[[#This Row],[Profession]]="Health", Table1[[#This Row],[Income]], 0)</f>
        <v>0</v>
      </c>
      <c r="BK286" s="9">
        <f ca="1">IF(Table1[[#This Row],[Profession]]="Construction", Table1[[#This Row],[Income]], 0)</f>
        <v>0</v>
      </c>
      <c r="BL286" s="9">
        <f ca="1">IF(Table1[[#This Row],[Profession]]="Teaching", Table1[[#This Row],[Income]], 0)</f>
        <v>0</v>
      </c>
      <c r="BM286" s="9">
        <f ca="1">IF(Table1[[#This Row],[Profession]]="IT", Table1[[#This Row],[Income]], 0)</f>
        <v>0</v>
      </c>
      <c r="BN286" s="9">
        <f ca="1">IF(Table1[[#This Row],[Profession]]="General Work", Table1[[#This Row],[Income]], 0)</f>
        <v>0</v>
      </c>
      <c r="BO286" s="10">
        <f ca="1">IF(Table1[[#This Row],[Profession]]="Agriculture", Table1[[#This Row],[Income]], 0)</f>
        <v>27620</v>
      </c>
      <c r="BQ286" s="8">
        <f ca="1">IF(Table1[[#This Row],[Value of debts ]]&gt;Table1[[#This Row],[Income]], 1, 0)</f>
        <v>1</v>
      </c>
      <c r="BR286" s="10"/>
      <c r="BT286">
        <f ca="1">IF(Table1[[#This Row],[Net Worth of person]]&gt;$BU$4, Table1[[#This Row],[Age]], 0)</f>
        <v>0</v>
      </c>
    </row>
    <row r="287" spans="1:72" x14ac:dyDescent="0.3">
      <c r="A287">
        <f t="shared" ca="1" si="92"/>
        <v>2</v>
      </c>
      <c r="B287" t="str">
        <f t="shared" ca="1" si="93"/>
        <v>Female</v>
      </c>
      <c r="C287">
        <f t="shared" ca="1" si="94"/>
        <v>33</v>
      </c>
      <c r="D287">
        <f t="shared" ca="1" si="95"/>
        <v>5</v>
      </c>
      <c r="E287" t="str">
        <f t="shared" ca="1" si="96"/>
        <v>General Work</v>
      </c>
      <c r="F287">
        <f t="shared" ca="1" si="97"/>
        <v>2</v>
      </c>
      <c r="G287" t="str">
        <f t="shared" ca="1" si="98"/>
        <v>College</v>
      </c>
      <c r="H287">
        <f t="shared" ca="1" si="99"/>
        <v>4</v>
      </c>
      <c r="I287">
        <f t="shared" ca="1" si="100"/>
        <v>2</v>
      </c>
      <c r="J287">
        <f t="shared" ca="1" si="101"/>
        <v>31795</v>
      </c>
      <c r="K287">
        <f t="shared" ca="1" si="102"/>
        <v>11</v>
      </c>
      <c r="L287" t="str">
        <f t="shared" ca="1" si="103"/>
        <v>Uttar Pradesh</v>
      </c>
      <c r="M287">
        <f t="shared" ca="1" si="104"/>
        <v>95385</v>
      </c>
      <c r="N287">
        <f t="shared" ca="1" si="105"/>
        <v>20034.770022286877</v>
      </c>
      <c r="O287">
        <f t="shared" ca="1" si="106"/>
        <v>15640.085789164519</v>
      </c>
      <c r="P287">
        <f t="shared" ca="1" si="107"/>
        <v>10412</v>
      </c>
      <c r="Q287">
        <f t="shared" ca="1" si="108"/>
        <v>2486.9571985991984</v>
      </c>
      <c r="R287">
        <f t="shared" ca="1" si="109"/>
        <v>28102.081460791418</v>
      </c>
      <c r="S287">
        <f t="shared" ca="1" si="110"/>
        <v>139127.16724995594</v>
      </c>
      <c r="T287">
        <f t="shared" ca="1" si="111"/>
        <v>32933.727220886074</v>
      </c>
      <c r="U287">
        <f t="shared" ca="1" si="112"/>
        <v>106193.44002906987</v>
      </c>
      <c r="W287">
        <f t="shared" ca="1" si="113"/>
        <v>1</v>
      </c>
      <c r="AA287" s="1">
        <f ca="1">Table1[[#This Row],[Mortgage left]]/Table1[[#This Row],[Value of House]]</f>
        <v>0.21004109684213321</v>
      </c>
      <c r="AB287">
        <f t="shared" ca="1" si="114"/>
        <v>1</v>
      </c>
      <c r="AE287">
        <f ca="1">IF(Table1[[#This Row],[Gender]]="male", 1, 0)</f>
        <v>0</v>
      </c>
      <c r="AF287">
        <f ca="1">IF(Table1[[#This Row],[Gender]]="female", 1, 0)</f>
        <v>1</v>
      </c>
      <c r="AK287" s="8">
        <f ca="1">IF(Table1[[#This Row],[Profession]]="Teaching", 1, 0)</f>
        <v>0</v>
      </c>
      <c r="AL287" s="9">
        <f ca="1">IF(Table1[[#This Row],[Profession]]="Health", 1, 0)</f>
        <v>0</v>
      </c>
      <c r="AM287" s="9">
        <f ca="1">IF(Table1[[#This Row],[Profession]]="Construction", 1, 0)</f>
        <v>0</v>
      </c>
      <c r="AN287" s="9">
        <f ca="1">IF(Table1[[#This Row],[Profession]]="IT", 1, 0)</f>
        <v>0</v>
      </c>
      <c r="AO287" s="9">
        <f ca="1">IF(Table1[[#This Row],[Profession]]="Agriculture", 1, 0)</f>
        <v>0</v>
      </c>
      <c r="AP287" s="10">
        <f ca="1">IF(Table1[[#This Row],[Profession]]="General Work", 1, 0)</f>
        <v>1</v>
      </c>
      <c r="AS287">
        <f ca="1">Table1[[#This Row],[Value of Cars]]/Table1[[#This Row],[Number of Cars ]]</f>
        <v>7820.0428945822596</v>
      </c>
      <c r="AU287" s="8">
        <f ca="1">IF(Table1[[#This Row],[State]]="Karnataka", Table1[[#This Row],[Income]], 0)</f>
        <v>0</v>
      </c>
      <c r="AV287" s="9">
        <f ca="1">IF(Table1[[#This Row],[State]]="Gujarat", Table1[[#This Row],[Income]], 0)</f>
        <v>0</v>
      </c>
      <c r="AW287" s="9">
        <f ca="1">IF(Table1[[#This Row],[State]]="Andhra Pradesh", Table1[[#This Row],[Income]], 0)</f>
        <v>0</v>
      </c>
      <c r="AX287" s="9">
        <f ca="1">IF(Table1[[#This Row],[State]]="Telangana", Table1[[#This Row],[Income]], 0)</f>
        <v>0</v>
      </c>
      <c r="AY287" s="9">
        <f ca="1">IF(Table1[[#This Row],[State]]="Madhya Pradesh", Table1[[#This Row],[Income]], 0)</f>
        <v>0</v>
      </c>
      <c r="AZ287" s="9">
        <f ca="1">IF(Table1[[#This Row],[State]]="Maharashtra", Table1[[#This Row],[Income]], 0)</f>
        <v>0</v>
      </c>
      <c r="BA287" s="9">
        <f ca="1">IF(Table1[[#This Row],[State]]="Punjab", Table1[[#This Row],[Income]], 0)</f>
        <v>0</v>
      </c>
      <c r="BB287" s="9">
        <f ca="1">IF(Table1[[#This Row],[State]]="Kerala", Table1[[#This Row],[Income]], 0)</f>
        <v>0</v>
      </c>
      <c r="BC287" s="9">
        <f ca="1">IF(Table1[[#This Row],[State]]="Tamil Nadu", Table1[[#This Row],[Income]], 0)</f>
        <v>0</v>
      </c>
      <c r="BD287" s="9">
        <f ca="1">IF(Table1[[#This Row],[State]]="Rajasthan", Table1[[#This Row],[Income]], 0)</f>
        <v>0</v>
      </c>
      <c r="BE287" s="9">
        <f ca="1">IF(Table1[[#This Row],[State]]="Uttar Pradesh", Table1[[#This Row],[Income]], 0)</f>
        <v>31795</v>
      </c>
      <c r="BF287" s="9">
        <f ca="1">IF(Table1[[#This Row],[State]]="Bihar", Table1[[#This Row],[Income]], 0)</f>
        <v>0</v>
      </c>
      <c r="BG287" s="9">
        <f ca="1">IF(Table1[[#This Row],[State]]="West Bengal", Table1[[#This Row],[Income]], 0)</f>
        <v>0</v>
      </c>
      <c r="BH287" s="10">
        <f ca="1">IF(Table1[[#This Row],[State]]="Goa", Table1[[#This Row],[Income]], 0)</f>
        <v>0</v>
      </c>
      <c r="BJ287" s="8">
        <f ca="1">IF(Table1[[#This Row],[Profession]]="Health", Table1[[#This Row],[Income]], 0)</f>
        <v>0</v>
      </c>
      <c r="BK287" s="9">
        <f ca="1">IF(Table1[[#This Row],[Profession]]="Construction", Table1[[#This Row],[Income]], 0)</f>
        <v>0</v>
      </c>
      <c r="BL287" s="9">
        <f ca="1">IF(Table1[[#This Row],[Profession]]="Teaching", Table1[[#This Row],[Income]], 0)</f>
        <v>0</v>
      </c>
      <c r="BM287" s="9">
        <f ca="1">IF(Table1[[#This Row],[Profession]]="IT", Table1[[#This Row],[Income]], 0)</f>
        <v>0</v>
      </c>
      <c r="BN287" s="9">
        <f ca="1">IF(Table1[[#This Row],[Profession]]="General Work", Table1[[#This Row],[Income]], 0)</f>
        <v>31795</v>
      </c>
      <c r="BO287" s="10">
        <f ca="1">IF(Table1[[#This Row],[Profession]]="Agriculture", Table1[[#This Row],[Income]], 0)</f>
        <v>0</v>
      </c>
      <c r="BQ287" s="8">
        <f ca="1">IF(Table1[[#This Row],[Value of debts ]]&gt;Table1[[#This Row],[Income]], 1, 0)</f>
        <v>1</v>
      </c>
      <c r="BR287" s="10"/>
      <c r="BT287">
        <f ca="1">IF(Table1[[#This Row],[Net Worth of person]]&gt;$BU$4, Table1[[#This Row],[Age]], 0)</f>
        <v>33</v>
      </c>
    </row>
    <row r="288" spans="1:72" x14ac:dyDescent="0.3">
      <c r="A288">
        <f t="shared" ca="1" si="92"/>
        <v>1</v>
      </c>
      <c r="B288" t="str">
        <f t="shared" ca="1" si="93"/>
        <v>Male</v>
      </c>
      <c r="C288">
        <f t="shared" ca="1" si="94"/>
        <v>26</v>
      </c>
      <c r="D288">
        <f t="shared" ca="1" si="95"/>
        <v>1</v>
      </c>
      <c r="E288" t="str">
        <f t="shared" ca="1" si="96"/>
        <v>Health</v>
      </c>
      <c r="F288">
        <f t="shared" ca="1" si="97"/>
        <v>3</v>
      </c>
      <c r="G288" t="str">
        <f t="shared" ca="1" si="98"/>
        <v>University</v>
      </c>
      <c r="H288">
        <f t="shared" ca="1" si="99"/>
        <v>3</v>
      </c>
      <c r="I288">
        <f t="shared" ca="1" si="100"/>
        <v>3</v>
      </c>
      <c r="J288">
        <f t="shared" ca="1" si="101"/>
        <v>77214</v>
      </c>
      <c r="K288">
        <f t="shared" ca="1" si="102"/>
        <v>10</v>
      </c>
      <c r="L288" t="str">
        <f t="shared" ca="1" si="103"/>
        <v>Rajasthan</v>
      </c>
      <c r="M288">
        <f t="shared" ca="1" si="104"/>
        <v>308856</v>
      </c>
      <c r="N288">
        <f t="shared" ca="1" si="105"/>
        <v>167017.91537754599</v>
      </c>
      <c r="O288">
        <f t="shared" ca="1" si="106"/>
        <v>202030.50818200188</v>
      </c>
      <c r="P288">
        <f t="shared" ca="1" si="107"/>
        <v>69642</v>
      </c>
      <c r="Q288">
        <f t="shared" ca="1" si="108"/>
        <v>43864.817021364412</v>
      </c>
      <c r="R288">
        <f t="shared" ca="1" si="109"/>
        <v>97522.140739204275</v>
      </c>
      <c r="S288">
        <f t="shared" ca="1" si="110"/>
        <v>608408.64892120613</v>
      </c>
      <c r="T288">
        <f t="shared" ca="1" si="111"/>
        <v>280524.73239891039</v>
      </c>
      <c r="U288">
        <f t="shared" ca="1" si="112"/>
        <v>327883.91652229574</v>
      </c>
      <c r="W288">
        <f t="shared" ca="1" si="113"/>
        <v>1</v>
      </c>
      <c r="AA288" s="1">
        <f ca="1">Table1[[#This Row],[Mortgage left]]/Table1[[#This Row],[Value of House]]</f>
        <v>0.54076305908755529</v>
      </c>
      <c r="AB288">
        <f t="shared" ca="1" si="114"/>
        <v>0</v>
      </c>
      <c r="AE288">
        <f ca="1">IF(Table1[[#This Row],[Gender]]="male", 1, 0)</f>
        <v>1</v>
      </c>
      <c r="AF288">
        <f ca="1">IF(Table1[[#This Row],[Gender]]="female", 1, 0)</f>
        <v>0</v>
      </c>
      <c r="AK288" s="8">
        <f ca="1">IF(Table1[[#This Row],[Profession]]="Teaching", 1, 0)</f>
        <v>0</v>
      </c>
      <c r="AL288" s="9">
        <f ca="1">IF(Table1[[#This Row],[Profession]]="Health", 1, 0)</f>
        <v>1</v>
      </c>
      <c r="AM288" s="9">
        <f ca="1">IF(Table1[[#This Row],[Profession]]="Construction", 1, 0)</f>
        <v>0</v>
      </c>
      <c r="AN288" s="9">
        <f ca="1">IF(Table1[[#This Row],[Profession]]="IT", 1, 0)</f>
        <v>0</v>
      </c>
      <c r="AO288" s="9">
        <f ca="1">IF(Table1[[#This Row],[Profession]]="Agriculture", 1, 0)</f>
        <v>0</v>
      </c>
      <c r="AP288" s="10">
        <f ca="1">IF(Table1[[#This Row],[Profession]]="General Work", 1, 0)</f>
        <v>0</v>
      </c>
      <c r="AS288">
        <f ca="1">Table1[[#This Row],[Value of Cars]]/Table1[[#This Row],[Number of Cars ]]</f>
        <v>67343.502727333966</v>
      </c>
      <c r="AU288" s="8">
        <f ca="1">IF(Table1[[#This Row],[State]]="Karnataka", Table1[[#This Row],[Income]], 0)</f>
        <v>0</v>
      </c>
      <c r="AV288" s="9">
        <f ca="1">IF(Table1[[#This Row],[State]]="Gujarat", Table1[[#This Row],[Income]], 0)</f>
        <v>0</v>
      </c>
      <c r="AW288" s="9">
        <f ca="1">IF(Table1[[#This Row],[State]]="Andhra Pradesh", Table1[[#This Row],[Income]], 0)</f>
        <v>0</v>
      </c>
      <c r="AX288" s="9">
        <f ca="1">IF(Table1[[#This Row],[State]]="Telangana", Table1[[#This Row],[Income]], 0)</f>
        <v>0</v>
      </c>
      <c r="AY288" s="9">
        <f ca="1">IF(Table1[[#This Row],[State]]="Madhya Pradesh", Table1[[#This Row],[Income]], 0)</f>
        <v>0</v>
      </c>
      <c r="AZ288" s="9">
        <f ca="1">IF(Table1[[#This Row],[State]]="Maharashtra", Table1[[#This Row],[Income]], 0)</f>
        <v>0</v>
      </c>
      <c r="BA288" s="9">
        <f ca="1">IF(Table1[[#This Row],[State]]="Punjab", Table1[[#This Row],[Income]], 0)</f>
        <v>0</v>
      </c>
      <c r="BB288" s="9">
        <f ca="1">IF(Table1[[#This Row],[State]]="Kerala", Table1[[#This Row],[Income]], 0)</f>
        <v>0</v>
      </c>
      <c r="BC288" s="9">
        <f ca="1">IF(Table1[[#This Row],[State]]="Tamil Nadu", Table1[[#This Row],[Income]], 0)</f>
        <v>0</v>
      </c>
      <c r="BD288" s="9">
        <f ca="1">IF(Table1[[#This Row],[State]]="Rajasthan", Table1[[#This Row],[Income]], 0)</f>
        <v>77214</v>
      </c>
      <c r="BE288" s="9">
        <f ca="1">IF(Table1[[#This Row],[State]]="Uttar Pradesh", Table1[[#This Row],[Income]], 0)</f>
        <v>0</v>
      </c>
      <c r="BF288" s="9">
        <f ca="1">IF(Table1[[#This Row],[State]]="Bihar", Table1[[#This Row],[Income]], 0)</f>
        <v>0</v>
      </c>
      <c r="BG288" s="9">
        <f ca="1">IF(Table1[[#This Row],[State]]="West Bengal", Table1[[#This Row],[Income]], 0)</f>
        <v>0</v>
      </c>
      <c r="BH288" s="10">
        <f ca="1">IF(Table1[[#This Row],[State]]="Goa", Table1[[#This Row],[Income]], 0)</f>
        <v>0</v>
      </c>
      <c r="BJ288" s="8">
        <f ca="1">IF(Table1[[#This Row],[Profession]]="Health", Table1[[#This Row],[Income]], 0)</f>
        <v>77214</v>
      </c>
      <c r="BK288" s="9">
        <f ca="1">IF(Table1[[#This Row],[Profession]]="Construction", Table1[[#This Row],[Income]], 0)</f>
        <v>0</v>
      </c>
      <c r="BL288" s="9">
        <f ca="1">IF(Table1[[#This Row],[Profession]]="Teaching", Table1[[#This Row],[Income]], 0)</f>
        <v>0</v>
      </c>
      <c r="BM288" s="9">
        <f ca="1">IF(Table1[[#This Row],[Profession]]="IT", Table1[[#This Row],[Income]], 0)</f>
        <v>0</v>
      </c>
      <c r="BN288" s="9">
        <f ca="1">IF(Table1[[#This Row],[Profession]]="General Work", Table1[[#This Row],[Income]], 0)</f>
        <v>0</v>
      </c>
      <c r="BO288" s="10">
        <f ca="1">IF(Table1[[#This Row],[Profession]]="Agriculture", Table1[[#This Row],[Income]], 0)</f>
        <v>0</v>
      </c>
      <c r="BQ288" s="8">
        <f ca="1">IF(Table1[[#This Row],[Value of debts ]]&gt;Table1[[#This Row],[Income]], 1, 0)</f>
        <v>1</v>
      </c>
      <c r="BR288" s="10"/>
      <c r="BT288">
        <f ca="1">IF(Table1[[#This Row],[Net Worth of person]]&gt;$BU$4, Table1[[#This Row],[Age]], 0)</f>
        <v>26</v>
      </c>
    </row>
    <row r="289" spans="1:72" x14ac:dyDescent="0.3">
      <c r="A289">
        <f t="shared" ca="1" si="92"/>
        <v>1</v>
      </c>
      <c r="B289" t="str">
        <f t="shared" ca="1" si="93"/>
        <v>Male</v>
      </c>
      <c r="C289">
        <f t="shared" ca="1" si="94"/>
        <v>29</v>
      </c>
      <c r="D289">
        <f t="shared" ca="1" si="95"/>
        <v>4</v>
      </c>
      <c r="E289" t="str">
        <f t="shared" ca="1" si="96"/>
        <v>IT</v>
      </c>
      <c r="F289">
        <f t="shared" ca="1" si="97"/>
        <v>3</v>
      </c>
      <c r="G289" t="str">
        <f t="shared" ca="1" si="98"/>
        <v>University</v>
      </c>
      <c r="H289">
        <f t="shared" ca="1" si="99"/>
        <v>1</v>
      </c>
      <c r="I289">
        <f t="shared" ca="1" si="100"/>
        <v>1</v>
      </c>
      <c r="J289">
        <f t="shared" ca="1" si="101"/>
        <v>71352</v>
      </c>
      <c r="K289">
        <f t="shared" ca="1" si="102"/>
        <v>12</v>
      </c>
      <c r="L289" t="str">
        <f t="shared" ca="1" si="103"/>
        <v>Bihar</v>
      </c>
      <c r="M289">
        <f t="shared" ca="1" si="104"/>
        <v>285408</v>
      </c>
      <c r="N289">
        <f t="shared" ca="1" si="105"/>
        <v>266586.19427002314</v>
      </c>
      <c r="O289">
        <f t="shared" ca="1" si="106"/>
        <v>13857.245570861985</v>
      </c>
      <c r="P289">
        <f t="shared" ca="1" si="107"/>
        <v>113</v>
      </c>
      <c r="Q289">
        <f t="shared" ca="1" si="108"/>
        <v>125921.74582082905</v>
      </c>
      <c r="R289">
        <f t="shared" ca="1" si="109"/>
        <v>38017.24002681308</v>
      </c>
      <c r="S289">
        <f t="shared" ca="1" si="110"/>
        <v>337282.48559767503</v>
      </c>
      <c r="T289">
        <f t="shared" ca="1" si="111"/>
        <v>392620.94009085221</v>
      </c>
      <c r="U289">
        <f t="shared" ca="1" si="112"/>
        <v>-55338.454493177182</v>
      </c>
      <c r="W289">
        <f t="shared" ca="1" si="113"/>
        <v>1</v>
      </c>
      <c r="AA289" s="1">
        <f ca="1">Table1[[#This Row],[Mortgage left]]/Table1[[#This Row],[Value of House]]</f>
        <v>0.93405298474472731</v>
      </c>
      <c r="AB289">
        <f t="shared" ca="1" si="114"/>
        <v>0</v>
      </c>
      <c r="AE289">
        <f ca="1">IF(Table1[[#This Row],[Gender]]="male", 1, 0)</f>
        <v>1</v>
      </c>
      <c r="AF289">
        <f ca="1">IF(Table1[[#This Row],[Gender]]="female", 1, 0)</f>
        <v>0</v>
      </c>
      <c r="AK289" s="8">
        <f ca="1">IF(Table1[[#This Row],[Profession]]="Teaching", 1, 0)</f>
        <v>0</v>
      </c>
      <c r="AL289" s="9">
        <f ca="1">IF(Table1[[#This Row],[Profession]]="Health", 1, 0)</f>
        <v>0</v>
      </c>
      <c r="AM289" s="9">
        <f ca="1">IF(Table1[[#This Row],[Profession]]="Construction", 1, 0)</f>
        <v>0</v>
      </c>
      <c r="AN289" s="9">
        <f ca="1">IF(Table1[[#This Row],[Profession]]="IT", 1, 0)</f>
        <v>1</v>
      </c>
      <c r="AO289" s="9">
        <f ca="1">IF(Table1[[#This Row],[Profession]]="Agriculture", 1, 0)</f>
        <v>0</v>
      </c>
      <c r="AP289" s="10">
        <f ca="1">IF(Table1[[#This Row],[Profession]]="General Work", 1, 0)</f>
        <v>0</v>
      </c>
      <c r="AS289">
        <f ca="1">Table1[[#This Row],[Value of Cars]]/Table1[[#This Row],[Number of Cars ]]</f>
        <v>13857.245570861985</v>
      </c>
      <c r="AU289" s="8">
        <f ca="1">IF(Table1[[#This Row],[State]]="Karnataka", Table1[[#This Row],[Income]], 0)</f>
        <v>0</v>
      </c>
      <c r="AV289" s="9">
        <f ca="1">IF(Table1[[#This Row],[State]]="Gujarat", Table1[[#This Row],[Income]], 0)</f>
        <v>0</v>
      </c>
      <c r="AW289" s="9">
        <f ca="1">IF(Table1[[#This Row],[State]]="Andhra Pradesh", Table1[[#This Row],[Income]], 0)</f>
        <v>0</v>
      </c>
      <c r="AX289" s="9">
        <f ca="1">IF(Table1[[#This Row],[State]]="Telangana", Table1[[#This Row],[Income]], 0)</f>
        <v>0</v>
      </c>
      <c r="AY289" s="9">
        <f ca="1">IF(Table1[[#This Row],[State]]="Madhya Pradesh", Table1[[#This Row],[Income]], 0)</f>
        <v>0</v>
      </c>
      <c r="AZ289" s="9">
        <f ca="1">IF(Table1[[#This Row],[State]]="Maharashtra", Table1[[#This Row],[Income]], 0)</f>
        <v>0</v>
      </c>
      <c r="BA289" s="9">
        <f ca="1">IF(Table1[[#This Row],[State]]="Punjab", Table1[[#This Row],[Income]], 0)</f>
        <v>0</v>
      </c>
      <c r="BB289" s="9">
        <f ca="1">IF(Table1[[#This Row],[State]]="Kerala", Table1[[#This Row],[Income]], 0)</f>
        <v>0</v>
      </c>
      <c r="BC289" s="9">
        <f ca="1">IF(Table1[[#This Row],[State]]="Tamil Nadu", Table1[[#This Row],[Income]], 0)</f>
        <v>0</v>
      </c>
      <c r="BD289" s="9">
        <f ca="1">IF(Table1[[#This Row],[State]]="Rajasthan", Table1[[#This Row],[Income]], 0)</f>
        <v>0</v>
      </c>
      <c r="BE289" s="9">
        <f ca="1">IF(Table1[[#This Row],[State]]="Uttar Pradesh", Table1[[#This Row],[Income]], 0)</f>
        <v>0</v>
      </c>
      <c r="BF289" s="9">
        <f ca="1">IF(Table1[[#This Row],[State]]="Bihar", Table1[[#This Row],[Income]], 0)</f>
        <v>71352</v>
      </c>
      <c r="BG289" s="9">
        <f ca="1">IF(Table1[[#This Row],[State]]="West Bengal", Table1[[#This Row],[Income]], 0)</f>
        <v>0</v>
      </c>
      <c r="BH289" s="10">
        <f ca="1">IF(Table1[[#This Row],[State]]="Goa", Table1[[#This Row],[Income]], 0)</f>
        <v>0</v>
      </c>
      <c r="BJ289" s="8">
        <f ca="1">IF(Table1[[#This Row],[Profession]]="Health", Table1[[#This Row],[Income]], 0)</f>
        <v>0</v>
      </c>
      <c r="BK289" s="9">
        <f ca="1">IF(Table1[[#This Row],[Profession]]="Construction", Table1[[#This Row],[Income]], 0)</f>
        <v>0</v>
      </c>
      <c r="BL289" s="9">
        <f ca="1">IF(Table1[[#This Row],[Profession]]="Teaching", Table1[[#This Row],[Income]], 0)</f>
        <v>0</v>
      </c>
      <c r="BM289" s="9">
        <f ca="1">IF(Table1[[#This Row],[Profession]]="IT", Table1[[#This Row],[Income]], 0)</f>
        <v>71352</v>
      </c>
      <c r="BN289" s="9">
        <f ca="1">IF(Table1[[#This Row],[Profession]]="General Work", Table1[[#This Row],[Income]], 0)</f>
        <v>0</v>
      </c>
      <c r="BO289" s="10">
        <f ca="1">IF(Table1[[#This Row],[Profession]]="Agriculture", Table1[[#This Row],[Income]], 0)</f>
        <v>0</v>
      </c>
      <c r="BQ289" s="8">
        <f ca="1">IF(Table1[[#This Row],[Value of debts ]]&gt;Table1[[#This Row],[Income]], 1, 0)</f>
        <v>1</v>
      </c>
      <c r="BR289" s="10"/>
      <c r="BT289">
        <f ca="1">IF(Table1[[#This Row],[Net Worth of person]]&gt;$BU$4, Table1[[#This Row],[Age]], 0)</f>
        <v>0</v>
      </c>
    </row>
    <row r="290" spans="1:72" x14ac:dyDescent="0.3">
      <c r="A290">
        <f t="shared" ca="1" si="92"/>
        <v>2</v>
      </c>
      <c r="B290" t="str">
        <f t="shared" ca="1" si="93"/>
        <v>Female</v>
      </c>
      <c r="C290">
        <f t="shared" ca="1" si="94"/>
        <v>44</v>
      </c>
      <c r="D290">
        <f t="shared" ca="1" si="95"/>
        <v>2</v>
      </c>
      <c r="E290" t="str">
        <f t="shared" ca="1" si="96"/>
        <v>Construction</v>
      </c>
      <c r="F290">
        <f t="shared" ca="1" si="97"/>
        <v>3</v>
      </c>
      <c r="G290" t="str">
        <f t="shared" ca="1" si="98"/>
        <v>University</v>
      </c>
      <c r="H290">
        <f t="shared" ca="1" si="99"/>
        <v>4</v>
      </c>
      <c r="I290">
        <f t="shared" ca="1" si="100"/>
        <v>3</v>
      </c>
      <c r="J290">
        <f t="shared" ca="1" si="101"/>
        <v>69316</v>
      </c>
      <c r="K290">
        <f t="shared" ca="1" si="102"/>
        <v>11</v>
      </c>
      <c r="L290" t="str">
        <f t="shared" ca="1" si="103"/>
        <v>Uttar Pradesh</v>
      </c>
      <c r="M290">
        <f t="shared" ca="1" si="104"/>
        <v>207948</v>
      </c>
      <c r="N290">
        <f t="shared" ca="1" si="105"/>
        <v>158487.17086166237</v>
      </c>
      <c r="O290">
        <f t="shared" ca="1" si="106"/>
        <v>140791.78096604397</v>
      </c>
      <c r="P290">
        <f t="shared" ca="1" si="107"/>
        <v>43417</v>
      </c>
      <c r="Q290">
        <f t="shared" ca="1" si="108"/>
        <v>42620.630863382867</v>
      </c>
      <c r="R290">
        <f t="shared" ca="1" si="109"/>
        <v>87153.558875725124</v>
      </c>
      <c r="S290">
        <f t="shared" ca="1" si="110"/>
        <v>435893.33984176908</v>
      </c>
      <c r="T290">
        <f t="shared" ca="1" si="111"/>
        <v>244524.80172504522</v>
      </c>
      <c r="U290">
        <f t="shared" ca="1" si="112"/>
        <v>191368.53811672385</v>
      </c>
      <c r="W290">
        <f t="shared" ca="1" si="113"/>
        <v>1</v>
      </c>
      <c r="AA290" s="1">
        <f ca="1">Table1[[#This Row],[Mortgage left]]/Table1[[#This Row],[Value of House]]</f>
        <v>0.76214808924184108</v>
      </c>
      <c r="AB290">
        <f t="shared" ca="1" si="114"/>
        <v>0</v>
      </c>
      <c r="AE290">
        <f ca="1">IF(Table1[[#This Row],[Gender]]="male", 1, 0)</f>
        <v>0</v>
      </c>
      <c r="AF290">
        <f ca="1">IF(Table1[[#This Row],[Gender]]="female", 1, 0)</f>
        <v>1</v>
      </c>
      <c r="AK290" s="8">
        <f ca="1">IF(Table1[[#This Row],[Profession]]="Teaching", 1, 0)</f>
        <v>0</v>
      </c>
      <c r="AL290" s="9">
        <f ca="1">IF(Table1[[#This Row],[Profession]]="Health", 1, 0)</f>
        <v>0</v>
      </c>
      <c r="AM290" s="9">
        <f ca="1">IF(Table1[[#This Row],[Profession]]="Construction", 1, 0)</f>
        <v>1</v>
      </c>
      <c r="AN290" s="9">
        <f ca="1">IF(Table1[[#This Row],[Profession]]="IT", 1, 0)</f>
        <v>0</v>
      </c>
      <c r="AO290" s="9">
        <f ca="1">IF(Table1[[#This Row],[Profession]]="Agriculture", 1, 0)</f>
        <v>0</v>
      </c>
      <c r="AP290" s="10">
        <f ca="1">IF(Table1[[#This Row],[Profession]]="General Work", 1, 0)</f>
        <v>0</v>
      </c>
      <c r="AS290">
        <f ca="1">Table1[[#This Row],[Value of Cars]]/Table1[[#This Row],[Number of Cars ]]</f>
        <v>46930.593655347991</v>
      </c>
      <c r="AU290" s="8">
        <f ca="1">IF(Table1[[#This Row],[State]]="Karnataka", Table1[[#This Row],[Income]], 0)</f>
        <v>0</v>
      </c>
      <c r="AV290" s="9">
        <f ca="1">IF(Table1[[#This Row],[State]]="Gujarat", Table1[[#This Row],[Income]], 0)</f>
        <v>0</v>
      </c>
      <c r="AW290" s="9">
        <f ca="1">IF(Table1[[#This Row],[State]]="Andhra Pradesh", Table1[[#This Row],[Income]], 0)</f>
        <v>0</v>
      </c>
      <c r="AX290" s="9">
        <f ca="1">IF(Table1[[#This Row],[State]]="Telangana", Table1[[#This Row],[Income]], 0)</f>
        <v>0</v>
      </c>
      <c r="AY290" s="9">
        <f ca="1">IF(Table1[[#This Row],[State]]="Madhya Pradesh", Table1[[#This Row],[Income]], 0)</f>
        <v>0</v>
      </c>
      <c r="AZ290" s="9">
        <f ca="1">IF(Table1[[#This Row],[State]]="Maharashtra", Table1[[#This Row],[Income]], 0)</f>
        <v>0</v>
      </c>
      <c r="BA290" s="9">
        <f ca="1">IF(Table1[[#This Row],[State]]="Punjab", Table1[[#This Row],[Income]], 0)</f>
        <v>0</v>
      </c>
      <c r="BB290" s="9">
        <f ca="1">IF(Table1[[#This Row],[State]]="Kerala", Table1[[#This Row],[Income]], 0)</f>
        <v>0</v>
      </c>
      <c r="BC290" s="9">
        <f ca="1">IF(Table1[[#This Row],[State]]="Tamil Nadu", Table1[[#This Row],[Income]], 0)</f>
        <v>0</v>
      </c>
      <c r="BD290" s="9">
        <f ca="1">IF(Table1[[#This Row],[State]]="Rajasthan", Table1[[#This Row],[Income]], 0)</f>
        <v>0</v>
      </c>
      <c r="BE290" s="9">
        <f ca="1">IF(Table1[[#This Row],[State]]="Uttar Pradesh", Table1[[#This Row],[Income]], 0)</f>
        <v>69316</v>
      </c>
      <c r="BF290" s="9">
        <f ca="1">IF(Table1[[#This Row],[State]]="Bihar", Table1[[#This Row],[Income]], 0)</f>
        <v>0</v>
      </c>
      <c r="BG290" s="9">
        <f ca="1">IF(Table1[[#This Row],[State]]="West Bengal", Table1[[#This Row],[Income]], 0)</f>
        <v>0</v>
      </c>
      <c r="BH290" s="10">
        <f ca="1">IF(Table1[[#This Row],[State]]="Goa", Table1[[#This Row],[Income]], 0)</f>
        <v>0</v>
      </c>
      <c r="BJ290" s="8">
        <f ca="1">IF(Table1[[#This Row],[Profession]]="Health", Table1[[#This Row],[Income]], 0)</f>
        <v>0</v>
      </c>
      <c r="BK290" s="9">
        <f ca="1">IF(Table1[[#This Row],[Profession]]="Construction", Table1[[#This Row],[Income]], 0)</f>
        <v>69316</v>
      </c>
      <c r="BL290" s="9">
        <f ca="1">IF(Table1[[#This Row],[Profession]]="Teaching", Table1[[#This Row],[Income]], 0)</f>
        <v>0</v>
      </c>
      <c r="BM290" s="9">
        <f ca="1">IF(Table1[[#This Row],[Profession]]="IT", Table1[[#This Row],[Income]], 0)</f>
        <v>0</v>
      </c>
      <c r="BN290" s="9">
        <f ca="1">IF(Table1[[#This Row],[Profession]]="General Work", Table1[[#This Row],[Income]], 0)</f>
        <v>0</v>
      </c>
      <c r="BO290" s="10">
        <f ca="1">IF(Table1[[#This Row],[Profession]]="Agriculture", Table1[[#This Row],[Income]], 0)</f>
        <v>0</v>
      </c>
      <c r="BQ290" s="8">
        <f ca="1">IF(Table1[[#This Row],[Value of debts ]]&gt;Table1[[#This Row],[Income]], 1, 0)</f>
        <v>1</v>
      </c>
      <c r="BR290" s="10"/>
      <c r="BT290">
        <f ca="1">IF(Table1[[#This Row],[Net Worth of person]]&gt;$BU$4, Table1[[#This Row],[Age]], 0)</f>
        <v>44</v>
      </c>
    </row>
    <row r="291" spans="1:72" x14ac:dyDescent="0.3">
      <c r="A291">
        <f t="shared" ca="1" si="92"/>
        <v>2</v>
      </c>
      <c r="B291" t="str">
        <f t="shared" ca="1" si="93"/>
        <v>Female</v>
      </c>
      <c r="C291">
        <f t="shared" ca="1" si="94"/>
        <v>32</v>
      </c>
      <c r="D291">
        <f t="shared" ca="1" si="95"/>
        <v>2</v>
      </c>
      <c r="E291" t="str">
        <f t="shared" ca="1" si="96"/>
        <v>Construction</v>
      </c>
      <c r="F291">
        <f t="shared" ca="1" si="97"/>
        <v>2</v>
      </c>
      <c r="G291" t="str">
        <f t="shared" ca="1" si="98"/>
        <v>College</v>
      </c>
      <c r="H291">
        <f t="shared" ca="1" si="99"/>
        <v>2</v>
      </c>
      <c r="I291">
        <f t="shared" ca="1" si="100"/>
        <v>2</v>
      </c>
      <c r="J291">
        <f t="shared" ca="1" si="101"/>
        <v>88235</v>
      </c>
      <c r="K291">
        <f t="shared" ca="1" si="102"/>
        <v>2</v>
      </c>
      <c r="L291" t="str">
        <f t="shared" ca="1" si="103"/>
        <v>Gujarat</v>
      </c>
      <c r="M291">
        <f t="shared" ca="1" si="104"/>
        <v>529410</v>
      </c>
      <c r="N291">
        <f t="shared" ca="1" si="105"/>
        <v>411241.06025205733</v>
      </c>
      <c r="O291">
        <f t="shared" ca="1" si="106"/>
        <v>39422.967082633179</v>
      </c>
      <c r="P291">
        <f t="shared" ca="1" si="107"/>
        <v>37142</v>
      </c>
      <c r="Q291">
        <f t="shared" ca="1" si="108"/>
        <v>154840.34308140248</v>
      </c>
      <c r="R291">
        <f t="shared" ca="1" si="109"/>
        <v>19847.485222561369</v>
      </c>
      <c r="S291">
        <f t="shared" ca="1" si="110"/>
        <v>588680.45230519457</v>
      </c>
      <c r="T291">
        <f t="shared" ca="1" si="111"/>
        <v>603223.40333345975</v>
      </c>
      <c r="U291">
        <f t="shared" ca="1" si="112"/>
        <v>-14542.951028265175</v>
      </c>
      <c r="W291">
        <f t="shared" ca="1" si="113"/>
        <v>1</v>
      </c>
      <c r="AA291" s="1">
        <f ca="1">Table1[[#This Row],[Mortgage left]]/Table1[[#This Row],[Value of House]]</f>
        <v>0.77679125866919274</v>
      </c>
      <c r="AB291">
        <f t="shared" ca="1" si="114"/>
        <v>0</v>
      </c>
      <c r="AE291">
        <f ca="1">IF(Table1[[#This Row],[Gender]]="male", 1, 0)</f>
        <v>0</v>
      </c>
      <c r="AF291">
        <f ca="1">IF(Table1[[#This Row],[Gender]]="female", 1, 0)</f>
        <v>1</v>
      </c>
      <c r="AK291" s="8">
        <f ca="1">IF(Table1[[#This Row],[Profession]]="Teaching", 1, 0)</f>
        <v>0</v>
      </c>
      <c r="AL291" s="9">
        <f ca="1">IF(Table1[[#This Row],[Profession]]="Health", 1, 0)</f>
        <v>0</v>
      </c>
      <c r="AM291" s="9">
        <f ca="1">IF(Table1[[#This Row],[Profession]]="Construction", 1, 0)</f>
        <v>1</v>
      </c>
      <c r="AN291" s="9">
        <f ca="1">IF(Table1[[#This Row],[Profession]]="IT", 1, 0)</f>
        <v>0</v>
      </c>
      <c r="AO291" s="9">
        <f ca="1">IF(Table1[[#This Row],[Profession]]="Agriculture", 1, 0)</f>
        <v>0</v>
      </c>
      <c r="AP291" s="10">
        <f ca="1">IF(Table1[[#This Row],[Profession]]="General Work", 1, 0)</f>
        <v>0</v>
      </c>
      <c r="AS291">
        <f ca="1">Table1[[#This Row],[Value of Cars]]/Table1[[#This Row],[Number of Cars ]]</f>
        <v>19711.483541316589</v>
      </c>
      <c r="AU291" s="8">
        <f ca="1">IF(Table1[[#This Row],[State]]="Karnataka", Table1[[#This Row],[Income]], 0)</f>
        <v>0</v>
      </c>
      <c r="AV291" s="9">
        <f ca="1">IF(Table1[[#This Row],[State]]="Gujarat", Table1[[#This Row],[Income]], 0)</f>
        <v>88235</v>
      </c>
      <c r="AW291" s="9">
        <f ca="1">IF(Table1[[#This Row],[State]]="Andhra Pradesh", Table1[[#This Row],[Income]], 0)</f>
        <v>0</v>
      </c>
      <c r="AX291" s="9">
        <f ca="1">IF(Table1[[#This Row],[State]]="Telangana", Table1[[#This Row],[Income]], 0)</f>
        <v>0</v>
      </c>
      <c r="AY291" s="9">
        <f ca="1">IF(Table1[[#This Row],[State]]="Madhya Pradesh", Table1[[#This Row],[Income]], 0)</f>
        <v>0</v>
      </c>
      <c r="AZ291" s="9">
        <f ca="1">IF(Table1[[#This Row],[State]]="Maharashtra", Table1[[#This Row],[Income]], 0)</f>
        <v>0</v>
      </c>
      <c r="BA291" s="9">
        <f ca="1">IF(Table1[[#This Row],[State]]="Punjab", Table1[[#This Row],[Income]], 0)</f>
        <v>0</v>
      </c>
      <c r="BB291" s="9">
        <f ca="1">IF(Table1[[#This Row],[State]]="Kerala", Table1[[#This Row],[Income]], 0)</f>
        <v>0</v>
      </c>
      <c r="BC291" s="9">
        <f ca="1">IF(Table1[[#This Row],[State]]="Tamil Nadu", Table1[[#This Row],[Income]], 0)</f>
        <v>0</v>
      </c>
      <c r="BD291" s="9">
        <f ca="1">IF(Table1[[#This Row],[State]]="Rajasthan", Table1[[#This Row],[Income]], 0)</f>
        <v>0</v>
      </c>
      <c r="BE291" s="9">
        <f ca="1">IF(Table1[[#This Row],[State]]="Uttar Pradesh", Table1[[#This Row],[Income]], 0)</f>
        <v>0</v>
      </c>
      <c r="BF291" s="9">
        <f ca="1">IF(Table1[[#This Row],[State]]="Bihar", Table1[[#This Row],[Income]], 0)</f>
        <v>0</v>
      </c>
      <c r="BG291" s="9">
        <f ca="1">IF(Table1[[#This Row],[State]]="West Bengal", Table1[[#This Row],[Income]], 0)</f>
        <v>0</v>
      </c>
      <c r="BH291" s="10">
        <f ca="1">IF(Table1[[#This Row],[State]]="Goa", Table1[[#This Row],[Income]], 0)</f>
        <v>0</v>
      </c>
      <c r="BJ291" s="8">
        <f ca="1">IF(Table1[[#This Row],[Profession]]="Health", Table1[[#This Row],[Income]], 0)</f>
        <v>0</v>
      </c>
      <c r="BK291" s="9">
        <f ca="1">IF(Table1[[#This Row],[Profession]]="Construction", Table1[[#This Row],[Income]], 0)</f>
        <v>88235</v>
      </c>
      <c r="BL291" s="9">
        <f ca="1">IF(Table1[[#This Row],[Profession]]="Teaching", Table1[[#This Row],[Income]], 0)</f>
        <v>0</v>
      </c>
      <c r="BM291" s="9">
        <f ca="1">IF(Table1[[#This Row],[Profession]]="IT", Table1[[#This Row],[Income]], 0)</f>
        <v>0</v>
      </c>
      <c r="BN291" s="9">
        <f ca="1">IF(Table1[[#This Row],[Profession]]="General Work", Table1[[#This Row],[Income]], 0)</f>
        <v>0</v>
      </c>
      <c r="BO291" s="10">
        <f ca="1">IF(Table1[[#This Row],[Profession]]="Agriculture", Table1[[#This Row],[Income]], 0)</f>
        <v>0</v>
      </c>
      <c r="BQ291" s="8">
        <f ca="1">IF(Table1[[#This Row],[Value of debts ]]&gt;Table1[[#This Row],[Income]], 1, 0)</f>
        <v>1</v>
      </c>
      <c r="BR291" s="10"/>
      <c r="BT291">
        <f ca="1">IF(Table1[[#This Row],[Net Worth of person]]&gt;$BU$4, Table1[[#This Row],[Age]], 0)</f>
        <v>0</v>
      </c>
    </row>
    <row r="292" spans="1:72" x14ac:dyDescent="0.3">
      <c r="A292">
        <f t="shared" ca="1" si="92"/>
        <v>1</v>
      </c>
      <c r="B292" t="str">
        <f t="shared" ca="1" si="93"/>
        <v>Male</v>
      </c>
      <c r="C292">
        <f t="shared" ca="1" si="94"/>
        <v>43</v>
      </c>
      <c r="D292">
        <f t="shared" ca="1" si="95"/>
        <v>6</v>
      </c>
      <c r="E292" t="str">
        <f t="shared" ca="1" si="96"/>
        <v>Agriculture</v>
      </c>
      <c r="F292">
        <f t="shared" ca="1" si="97"/>
        <v>3</v>
      </c>
      <c r="G292" t="str">
        <f t="shared" ca="1" si="98"/>
        <v>University</v>
      </c>
      <c r="H292">
        <f t="shared" ca="1" si="99"/>
        <v>2</v>
      </c>
      <c r="I292">
        <f t="shared" ca="1" si="100"/>
        <v>2</v>
      </c>
      <c r="J292">
        <f t="shared" ca="1" si="101"/>
        <v>61169</v>
      </c>
      <c r="K292">
        <f t="shared" ca="1" si="102"/>
        <v>8</v>
      </c>
      <c r="L292" t="str">
        <f t="shared" ca="1" si="103"/>
        <v>Kerala</v>
      </c>
      <c r="M292">
        <f t="shared" ca="1" si="104"/>
        <v>367014</v>
      </c>
      <c r="N292">
        <f t="shared" ca="1" si="105"/>
        <v>130399.82908260377</v>
      </c>
      <c r="O292">
        <f t="shared" ca="1" si="106"/>
        <v>36090.02026179299</v>
      </c>
      <c r="P292">
        <f t="shared" ca="1" si="107"/>
        <v>15870</v>
      </c>
      <c r="Q292">
        <f t="shared" ca="1" si="108"/>
        <v>51889.265550184624</v>
      </c>
      <c r="R292">
        <f t="shared" ca="1" si="109"/>
        <v>16505.092339736475</v>
      </c>
      <c r="S292">
        <f t="shared" ca="1" si="110"/>
        <v>419609.11260152946</v>
      </c>
      <c r="T292">
        <f t="shared" ca="1" si="111"/>
        <v>198159.09463278839</v>
      </c>
      <c r="U292">
        <f t="shared" ca="1" si="112"/>
        <v>221450.01796874107</v>
      </c>
      <c r="W292">
        <f t="shared" ca="1" si="113"/>
        <v>1</v>
      </c>
      <c r="AA292" s="1">
        <f ca="1">Table1[[#This Row],[Mortgage left]]/Table1[[#This Row],[Value of House]]</f>
        <v>0.35529933213066467</v>
      </c>
      <c r="AB292">
        <f t="shared" ca="1" si="114"/>
        <v>1</v>
      </c>
      <c r="AE292">
        <f ca="1">IF(Table1[[#This Row],[Gender]]="male", 1, 0)</f>
        <v>1</v>
      </c>
      <c r="AF292">
        <f ca="1">IF(Table1[[#This Row],[Gender]]="female", 1, 0)</f>
        <v>0</v>
      </c>
      <c r="AK292" s="8">
        <f ca="1">IF(Table1[[#This Row],[Profession]]="Teaching", 1, 0)</f>
        <v>0</v>
      </c>
      <c r="AL292" s="9">
        <f ca="1">IF(Table1[[#This Row],[Profession]]="Health", 1, 0)</f>
        <v>0</v>
      </c>
      <c r="AM292" s="9">
        <f ca="1">IF(Table1[[#This Row],[Profession]]="Construction", 1, 0)</f>
        <v>0</v>
      </c>
      <c r="AN292" s="9">
        <f ca="1">IF(Table1[[#This Row],[Profession]]="IT", 1, 0)</f>
        <v>0</v>
      </c>
      <c r="AO292" s="9">
        <f ca="1">IF(Table1[[#This Row],[Profession]]="Agriculture", 1, 0)</f>
        <v>1</v>
      </c>
      <c r="AP292" s="10">
        <f ca="1">IF(Table1[[#This Row],[Profession]]="General Work", 1, 0)</f>
        <v>0</v>
      </c>
      <c r="AS292">
        <f ca="1">Table1[[#This Row],[Value of Cars]]/Table1[[#This Row],[Number of Cars ]]</f>
        <v>18045.010130896495</v>
      </c>
      <c r="AU292" s="8">
        <f ca="1">IF(Table1[[#This Row],[State]]="Karnataka", Table1[[#This Row],[Income]], 0)</f>
        <v>0</v>
      </c>
      <c r="AV292" s="9">
        <f ca="1">IF(Table1[[#This Row],[State]]="Gujarat", Table1[[#This Row],[Income]], 0)</f>
        <v>0</v>
      </c>
      <c r="AW292" s="9">
        <f ca="1">IF(Table1[[#This Row],[State]]="Andhra Pradesh", Table1[[#This Row],[Income]], 0)</f>
        <v>0</v>
      </c>
      <c r="AX292" s="9">
        <f ca="1">IF(Table1[[#This Row],[State]]="Telangana", Table1[[#This Row],[Income]], 0)</f>
        <v>0</v>
      </c>
      <c r="AY292" s="9">
        <f ca="1">IF(Table1[[#This Row],[State]]="Madhya Pradesh", Table1[[#This Row],[Income]], 0)</f>
        <v>0</v>
      </c>
      <c r="AZ292" s="9">
        <f ca="1">IF(Table1[[#This Row],[State]]="Maharashtra", Table1[[#This Row],[Income]], 0)</f>
        <v>0</v>
      </c>
      <c r="BA292" s="9">
        <f ca="1">IF(Table1[[#This Row],[State]]="Punjab", Table1[[#This Row],[Income]], 0)</f>
        <v>0</v>
      </c>
      <c r="BB292" s="9">
        <f ca="1">IF(Table1[[#This Row],[State]]="Kerala", Table1[[#This Row],[Income]], 0)</f>
        <v>61169</v>
      </c>
      <c r="BC292" s="9">
        <f ca="1">IF(Table1[[#This Row],[State]]="Tamil Nadu", Table1[[#This Row],[Income]], 0)</f>
        <v>0</v>
      </c>
      <c r="BD292" s="9">
        <f ca="1">IF(Table1[[#This Row],[State]]="Rajasthan", Table1[[#This Row],[Income]], 0)</f>
        <v>0</v>
      </c>
      <c r="BE292" s="9">
        <f ca="1">IF(Table1[[#This Row],[State]]="Uttar Pradesh", Table1[[#This Row],[Income]], 0)</f>
        <v>0</v>
      </c>
      <c r="BF292" s="9">
        <f ca="1">IF(Table1[[#This Row],[State]]="Bihar", Table1[[#This Row],[Income]], 0)</f>
        <v>0</v>
      </c>
      <c r="BG292" s="9">
        <f ca="1">IF(Table1[[#This Row],[State]]="West Bengal", Table1[[#This Row],[Income]], 0)</f>
        <v>0</v>
      </c>
      <c r="BH292" s="10">
        <f ca="1">IF(Table1[[#This Row],[State]]="Goa", Table1[[#This Row],[Income]], 0)</f>
        <v>0</v>
      </c>
      <c r="BJ292" s="8">
        <f ca="1">IF(Table1[[#This Row],[Profession]]="Health", Table1[[#This Row],[Income]], 0)</f>
        <v>0</v>
      </c>
      <c r="BK292" s="9">
        <f ca="1">IF(Table1[[#This Row],[Profession]]="Construction", Table1[[#This Row],[Income]], 0)</f>
        <v>0</v>
      </c>
      <c r="BL292" s="9">
        <f ca="1">IF(Table1[[#This Row],[Profession]]="Teaching", Table1[[#This Row],[Income]], 0)</f>
        <v>0</v>
      </c>
      <c r="BM292" s="9">
        <f ca="1">IF(Table1[[#This Row],[Profession]]="IT", Table1[[#This Row],[Income]], 0)</f>
        <v>0</v>
      </c>
      <c r="BN292" s="9">
        <f ca="1">IF(Table1[[#This Row],[Profession]]="General Work", Table1[[#This Row],[Income]], 0)</f>
        <v>0</v>
      </c>
      <c r="BO292" s="10">
        <f ca="1">IF(Table1[[#This Row],[Profession]]="Agriculture", Table1[[#This Row],[Income]], 0)</f>
        <v>61169</v>
      </c>
      <c r="BQ292" s="8">
        <f ca="1">IF(Table1[[#This Row],[Value of debts ]]&gt;Table1[[#This Row],[Income]], 1, 0)</f>
        <v>1</v>
      </c>
      <c r="BR292" s="10"/>
      <c r="BT292">
        <f ca="1">IF(Table1[[#This Row],[Net Worth of person]]&gt;$BU$4, Table1[[#This Row],[Age]], 0)</f>
        <v>43</v>
      </c>
    </row>
    <row r="293" spans="1:72" x14ac:dyDescent="0.3">
      <c r="A293">
        <f t="shared" ca="1" si="92"/>
        <v>1</v>
      </c>
      <c r="B293" t="str">
        <f t="shared" ca="1" si="93"/>
        <v>Male</v>
      </c>
      <c r="C293">
        <f t="shared" ca="1" si="94"/>
        <v>37</v>
      </c>
      <c r="D293">
        <f t="shared" ca="1" si="95"/>
        <v>6</v>
      </c>
      <c r="E293" t="str">
        <f t="shared" ca="1" si="96"/>
        <v>Agriculture</v>
      </c>
      <c r="F293">
        <f t="shared" ca="1" si="97"/>
        <v>3</v>
      </c>
      <c r="G293" t="str">
        <f t="shared" ca="1" si="98"/>
        <v>University</v>
      </c>
      <c r="H293">
        <f t="shared" ca="1" si="99"/>
        <v>4</v>
      </c>
      <c r="I293">
        <f t="shared" ca="1" si="100"/>
        <v>3</v>
      </c>
      <c r="J293">
        <f t="shared" ca="1" si="101"/>
        <v>55191</v>
      </c>
      <c r="K293">
        <f t="shared" ca="1" si="102"/>
        <v>11</v>
      </c>
      <c r="L293" t="str">
        <f t="shared" ca="1" si="103"/>
        <v>Uttar Pradesh</v>
      </c>
      <c r="M293">
        <f t="shared" ca="1" si="104"/>
        <v>220764</v>
      </c>
      <c r="N293">
        <f t="shared" ca="1" si="105"/>
        <v>18646.404606993732</v>
      </c>
      <c r="O293">
        <f t="shared" ca="1" si="106"/>
        <v>124059.19485637675</v>
      </c>
      <c r="P293">
        <f t="shared" ca="1" si="107"/>
        <v>85329</v>
      </c>
      <c r="Q293">
        <f t="shared" ca="1" si="108"/>
        <v>24825.291155512226</v>
      </c>
      <c r="R293">
        <f t="shared" ca="1" si="109"/>
        <v>62105.286075345415</v>
      </c>
      <c r="S293">
        <f t="shared" ca="1" si="110"/>
        <v>406928.48093172215</v>
      </c>
      <c r="T293">
        <f t="shared" ca="1" si="111"/>
        <v>128800.69576250596</v>
      </c>
      <c r="U293">
        <f t="shared" ca="1" si="112"/>
        <v>278127.78516921622</v>
      </c>
      <c r="W293">
        <f t="shared" ca="1" si="113"/>
        <v>1</v>
      </c>
      <c r="AA293" s="1">
        <f ca="1">Table1[[#This Row],[Mortgage left]]/Table1[[#This Row],[Value of House]]</f>
        <v>8.4463067379616841E-2</v>
      </c>
      <c r="AB293">
        <f t="shared" ca="1" si="114"/>
        <v>1</v>
      </c>
      <c r="AE293">
        <f ca="1">IF(Table1[[#This Row],[Gender]]="male", 1, 0)</f>
        <v>1</v>
      </c>
      <c r="AF293">
        <f ca="1">IF(Table1[[#This Row],[Gender]]="female", 1, 0)</f>
        <v>0</v>
      </c>
      <c r="AK293" s="8">
        <f ca="1">IF(Table1[[#This Row],[Profession]]="Teaching", 1, 0)</f>
        <v>0</v>
      </c>
      <c r="AL293" s="9">
        <f ca="1">IF(Table1[[#This Row],[Profession]]="Health", 1, 0)</f>
        <v>0</v>
      </c>
      <c r="AM293" s="9">
        <f ca="1">IF(Table1[[#This Row],[Profession]]="Construction", 1, 0)</f>
        <v>0</v>
      </c>
      <c r="AN293" s="9">
        <f ca="1">IF(Table1[[#This Row],[Profession]]="IT", 1, 0)</f>
        <v>0</v>
      </c>
      <c r="AO293" s="9">
        <f ca="1">IF(Table1[[#This Row],[Profession]]="Agriculture", 1, 0)</f>
        <v>1</v>
      </c>
      <c r="AP293" s="10">
        <f ca="1">IF(Table1[[#This Row],[Profession]]="General Work", 1, 0)</f>
        <v>0</v>
      </c>
      <c r="AS293">
        <f ca="1">Table1[[#This Row],[Value of Cars]]/Table1[[#This Row],[Number of Cars ]]</f>
        <v>41353.064952125584</v>
      </c>
      <c r="AU293" s="8">
        <f ca="1">IF(Table1[[#This Row],[State]]="Karnataka", Table1[[#This Row],[Income]], 0)</f>
        <v>0</v>
      </c>
      <c r="AV293" s="9">
        <f ca="1">IF(Table1[[#This Row],[State]]="Gujarat", Table1[[#This Row],[Income]], 0)</f>
        <v>0</v>
      </c>
      <c r="AW293" s="9">
        <f ca="1">IF(Table1[[#This Row],[State]]="Andhra Pradesh", Table1[[#This Row],[Income]], 0)</f>
        <v>0</v>
      </c>
      <c r="AX293" s="9">
        <f ca="1">IF(Table1[[#This Row],[State]]="Telangana", Table1[[#This Row],[Income]], 0)</f>
        <v>0</v>
      </c>
      <c r="AY293" s="9">
        <f ca="1">IF(Table1[[#This Row],[State]]="Madhya Pradesh", Table1[[#This Row],[Income]], 0)</f>
        <v>0</v>
      </c>
      <c r="AZ293" s="9">
        <f ca="1">IF(Table1[[#This Row],[State]]="Maharashtra", Table1[[#This Row],[Income]], 0)</f>
        <v>0</v>
      </c>
      <c r="BA293" s="9">
        <f ca="1">IF(Table1[[#This Row],[State]]="Punjab", Table1[[#This Row],[Income]], 0)</f>
        <v>0</v>
      </c>
      <c r="BB293" s="9">
        <f ca="1">IF(Table1[[#This Row],[State]]="Kerala", Table1[[#This Row],[Income]], 0)</f>
        <v>0</v>
      </c>
      <c r="BC293" s="9">
        <f ca="1">IF(Table1[[#This Row],[State]]="Tamil Nadu", Table1[[#This Row],[Income]], 0)</f>
        <v>0</v>
      </c>
      <c r="BD293" s="9">
        <f ca="1">IF(Table1[[#This Row],[State]]="Rajasthan", Table1[[#This Row],[Income]], 0)</f>
        <v>0</v>
      </c>
      <c r="BE293" s="9">
        <f ca="1">IF(Table1[[#This Row],[State]]="Uttar Pradesh", Table1[[#This Row],[Income]], 0)</f>
        <v>55191</v>
      </c>
      <c r="BF293" s="9">
        <f ca="1">IF(Table1[[#This Row],[State]]="Bihar", Table1[[#This Row],[Income]], 0)</f>
        <v>0</v>
      </c>
      <c r="BG293" s="9">
        <f ca="1">IF(Table1[[#This Row],[State]]="West Bengal", Table1[[#This Row],[Income]], 0)</f>
        <v>0</v>
      </c>
      <c r="BH293" s="10">
        <f ca="1">IF(Table1[[#This Row],[State]]="Goa", Table1[[#This Row],[Income]], 0)</f>
        <v>0</v>
      </c>
      <c r="BJ293" s="8">
        <f ca="1">IF(Table1[[#This Row],[Profession]]="Health", Table1[[#This Row],[Income]], 0)</f>
        <v>0</v>
      </c>
      <c r="BK293" s="9">
        <f ca="1">IF(Table1[[#This Row],[Profession]]="Construction", Table1[[#This Row],[Income]], 0)</f>
        <v>0</v>
      </c>
      <c r="BL293" s="9">
        <f ca="1">IF(Table1[[#This Row],[Profession]]="Teaching", Table1[[#This Row],[Income]], 0)</f>
        <v>0</v>
      </c>
      <c r="BM293" s="9">
        <f ca="1">IF(Table1[[#This Row],[Profession]]="IT", Table1[[#This Row],[Income]], 0)</f>
        <v>0</v>
      </c>
      <c r="BN293" s="9">
        <f ca="1">IF(Table1[[#This Row],[Profession]]="General Work", Table1[[#This Row],[Income]], 0)</f>
        <v>0</v>
      </c>
      <c r="BO293" s="10">
        <f ca="1">IF(Table1[[#This Row],[Profession]]="Agriculture", Table1[[#This Row],[Income]], 0)</f>
        <v>55191</v>
      </c>
      <c r="BQ293" s="8">
        <f ca="1">IF(Table1[[#This Row],[Value of debts ]]&gt;Table1[[#This Row],[Income]], 1, 0)</f>
        <v>1</v>
      </c>
      <c r="BR293" s="10"/>
      <c r="BT293">
        <f ca="1">IF(Table1[[#This Row],[Net Worth of person]]&gt;$BU$4, Table1[[#This Row],[Age]], 0)</f>
        <v>37</v>
      </c>
    </row>
    <row r="294" spans="1:72" x14ac:dyDescent="0.3">
      <c r="A294">
        <f t="shared" ca="1" si="92"/>
        <v>1</v>
      </c>
      <c r="B294" t="str">
        <f t="shared" ca="1" si="93"/>
        <v>Male</v>
      </c>
      <c r="C294">
        <f t="shared" ca="1" si="94"/>
        <v>25</v>
      </c>
      <c r="D294">
        <f t="shared" ca="1" si="95"/>
        <v>6</v>
      </c>
      <c r="E294" t="str">
        <f t="shared" ca="1" si="96"/>
        <v>Agriculture</v>
      </c>
      <c r="F294">
        <f t="shared" ca="1" si="97"/>
        <v>4</v>
      </c>
      <c r="G294" t="str">
        <f t="shared" ca="1" si="98"/>
        <v>Technical</v>
      </c>
      <c r="H294">
        <f t="shared" ca="1" si="99"/>
        <v>0</v>
      </c>
      <c r="I294">
        <f t="shared" ca="1" si="100"/>
        <v>3</v>
      </c>
      <c r="J294">
        <f t="shared" ca="1" si="101"/>
        <v>50768</v>
      </c>
      <c r="K294">
        <f t="shared" ca="1" si="102"/>
        <v>12</v>
      </c>
      <c r="L294" t="str">
        <f t="shared" ca="1" si="103"/>
        <v>Bihar</v>
      </c>
      <c r="M294">
        <f t="shared" ca="1" si="104"/>
        <v>253840</v>
      </c>
      <c r="N294">
        <f t="shared" ca="1" si="105"/>
        <v>5267.1553851232547</v>
      </c>
      <c r="O294">
        <f t="shared" ca="1" si="106"/>
        <v>69481.102708400198</v>
      </c>
      <c r="P294">
        <f t="shared" ca="1" si="107"/>
        <v>1137</v>
      </c>
      <c r="Q294">
        <f t="shared" ca="1" si="108"/>
        <v>92005.015496683074</v>
      </c>
      <c r="R294">
        <f t="shared" ca="1" si="109"/>
        <v>71635.312603916158</v>
      </c>
      <c r="S294">
        <f t="shared" ca="1" si="110"/>
        <v>394956.41531231639</v>
      </c>
      <c r="T294">
        <f t="shared" ca="1" si="111"/>
        <v>98409.170881806334</v>
      </c>
      <c r="U294">
        <f t="shared" ca="1" si="112"/>
        <v>296547.24443051004</v>
      </c>
      <c r="W294">
        <f t="shared" ca="1" si="113"/>
        <v>1</v>
      </c>
      <c r="AA294" s="1">
        <f ca="1">Table1[[#This Row],[Mortgage left]]/Table1[[#This Row],[Value of House]]</f>
        <v>2.0749903029952943E-2</v>
      </c>
      <c r="AB294">
        <f t="shared" ca="1" si="114"/>
        <v>1</v>
      </c>
      <c r="AE294">
        <f ca="1">IF(Table1[[#This Row],[Gender]]="male", 1, 0)</f>
        <v>1</v>
      </c>
      <c r="AF294">
        <f ca="1">IF(Table1[[#This Row],[Gender]]="female", 1, 0)</f>
        <v>0</v>
      </c>
      <c r="AK294" s="8">
        <f ca="1">IF(Table1[[#This Row],[Profession]]="Teaching", 1, 0)</f>
        <v>0</v>
      </c>
      <c r="AL294" s="9">
        <f ca="1">IF(Table1[[#This Row],[Profession]]="Health", 1, 0)</f>
        <v>0</v>
      </c>
      <c r="AM294" s="9">
        <f ca="1">IF(Table1[[#This Row],[Profession]]="Construction", 1, 0)</f>
        <v>0</v>
      </c>
      <c r="AN294" s="9">
        <f ca="1">IF(Table1[[#This Row],[Profession]]="IT", 1, 0)</f>
        <v>0</v>
      </c>
      <c r="AO294" s="9">
        <f ca="1">IF(Table1[[#This Row],[Profession]]="Agriculture", 1, 0)</f>
        <v>1</v>
      </c>
      <c r="AP294" s="10">
        <f ca="1">IF(Table1[[#This Row],[Profession]]="General Work", 1, 0)</f>
        <v>0</v>
      </c>
      <c r="AS294">
        <f ca="1">Table1[[#This Row],[Value of Cars]]/Table1[[#This Row],[Number of Cars ]]</f>
        <v>23160.367569466733</v>
      </c>
      <c r="AU294" s="8">
        <f ca="1">IF(Table1[[#This Row],[State]]="Karnataka", Table1[[#This Row],[Income]], 0)</f>
        <v>0</v>
      </c>
      <c r="AV294" s="9">
        <f ca="1">IF(Table1[[#This Row],[State]]="Gujarat", Table1[[#This Row],[Income]], 0)</f>
        <v>0</v>
      </c>
      <c r="AW294" s="9">
        <f ca="1">IF(Table1[[#This Row],[State]]="Andhra Pradesh", Table1[[#This Row],[Income]], 0)</f>
        <v>0</v>
      </c>
      <c r="AX294" s="9">
        <f ca="1">IF(Table1[[#This Row],[State]]="Telangana", Table1[[#This Row],[Income]], 0)</f>
        <v>0</v>
      </c>
      <c r="AY294" s="9">
        <f ca="1">IF(Table1[[#This Row],[State]]="Madhya Pradesh", Table1[[#This Row],[Income]], 0)</f>
        <v>0</v>
      </c>
      <c r="AZ294" s="9">
        <f ca="1">IF(Table1[[#This Row],[State]]="Maharashtra", Table1[[#This Row],[Income]], 0)</f>
        <v>0</v>
      </c>
      <c r="BA294" s="9">
        <f ca="1">IF(Table1[[#This Row],[State]]="Punjab", Table1[[#This Row],[Income]], 0)</f>
        <v>0</v>
      </c>
      <c r="BB294" s="9">
        <f ca="1">IF(Table1[[#This Row],[State]]="Kerala", Table1[[#This Row],[Income]], 0)</f>
        <v>0</v>
      </c>
      <c r="BC294" s="9">
        <f ca="1">IF(Table1[[#This Row],[State]]="Tamil Nadu", Table1[[#This Row],[Income]], 0)</f>
        <v>0</v>
      </c>
      <c r="BD294" s="9">
        <f ca="1">IF(Table1[[#This Row],[State]]="Rajasthan", Table1[[#This Row],[Income]], 0)</f>
        <v>0</v>
      </c>
      <c r="BE294" s="9">
        <f ca="1">IF(Table1[[#This Row],[State]]="Uttar Pradesh", Table1[[#This Row],[Income]], 0)</f>
        <v>0</v>
      </c>
      <c r="BF294" s="9">
        <f ca="1">IF(Table1[[#This Row],[State]]="Bihar", Table1[[#This Row],[Income]], 0)</f>
        <v>50768</v>
      </c>
      <c r="BG294" s="9">
        <f ca="1">IF(Table1[[#This Row],[State]]="West Bengal", Table1[[#This Row],[Income]], 0)</f>
        <v>0</v>
      </c>
      <c r="BH294" s="10">
        <f ca="1">IF(Table1[[#This Row],[State]]="Goa", Table1[[#This Row],[Income]], 0)</f>
        <v>0</v>
      </c>
      <c r="BJ294" s="8">
        <f ca="1">IF(Table1[[#This Row],[Profession]]="Health", Table1[[#This Row],[Income]], 0)</f>
        <v>0</v>
      </c>
      <c r="BK294" s="9">
        <f ca="1">IF(Table1[[#This Row],[Profession]]="Construction", Table1[[#This Row],[Income]], 0)</f>
        <v>0</v>
      </c>
      <c r="BL294" s="9">
        <f ca="1">IF(Table1[[#This Row],[Profession]]="Teaching", Table1[[#This Row],[Income]], 0)</f>
        <v>0</v>
      </c>
      <c r="BM294" s="9">
        <f ca="1">IF(Table1[[#This Row],[Profession]]="IT", Table1[[#This Row],[Income]], 0)</f>
        <v>0</v>
      </c>
      <c r="BN294" s="9">
        <f ca="1">IF(Table1[[#This Row],[Profession]]="General Work", Table1[[#This Row],[Income]], 0)</f>
        <v>0</v>
      </c>
      <c r="BO294" s="10">
        <f ca="1">IF(Table1[[#This Row],[Profession]]="Agriculture", Table1[[#This Row],[Income]], 0)</f>
        <v>50768</v>
      </c>
      <c r="BQ294" s="8">
        <f ca="1">IF(Table1[[#This Row],[Value of debts ]]&gt;Table1[[#This Row],[Income]], 1, 0)</f>
        <v>1</v>
      </c>
      <c r="BR294" s="10"/>
      <c r="BT294">
        <f ca="1">IF(Table1[[#This Row],[Net Worth of person]]&gt;$BU$4, Table1[[#This Row],[Age]], 0)</f>
        <v>25</v>
      </c>
    </row>
    <row r="295" spans="1:72" x14ac:dyDescent="0.3">
      <c r="A295">
        <f t="shared" ca="1" si="92"/>
        <v>1</v>
      </c>
      <c r="B295" t="str">
        <f t="shared" ca="1" si="93"/>
        <v>Male</v>
      </c>
      <c r="C295">
        <f t="shared" ca="1" si="94"/>
        <v>38</v>
      </c>
      <c r="D295">
        <f t="shared" ca="1" si="95"/>
        <v>6</v>
      </c>
      <c r="E295" t="str">
        <f t="shared" ca="1" si="96"/>
        <v>Agriculture</v>
      </c>
      <c r="F295">
        <f t="shared" ca="1" si="97"/>
        <v>4</v>
      </c>
      <c r="G295" t="str">
        <f t="shared" ca="1" si="98"/>
        <v>Technical</v>
      </c>
      <c r="H295">
        <f t="shared" ca="1" si="99"/>
        <v>0</v>
      </c>
      <c r="I295">
        <f t="shared" ca="1" si="100"/>
        <v>3</v>
      </c>
      <c r="J295">
        <f t="shared" ca="1" si="101"/>
        <v>53290</v>
      </c>
      <c r="K295">
        <f t="shared" ca="1" si="102"/>
        <v>2</v>
      </c>
      <c r="L295" t="str">
        <f t="shared" ca="1" si="103"/>
        <v>Gujarat</v>
      </c>
      <c r="M295">
        <f t="shared" ca="1" si="104"/>
        <v>266450</v>
      </c>
      <c r="N295">
        <f t="shared" ca="1" si="105"/>
        <v>230874.67461307091</v>
      </c>
      <c r="O295">
        <f t="shared" ca="1" si="106"/>
        <v>40271.354480809809</v>
      </c>
      <c r="P295">
        <f t="shared" ca="1" si="107"/>
        <v>28027</v>
      </c>
      <c r="Q295">
        <f t="shared" ca="1" si="108"/>
        <v>43073.564275966157</v>
      </c>
      <c r="R295">
        <f t="shared" ca="1" si="109"/>
        <v>3049.6220786651224</v>
      </c>
      <c r="S295">
        <f t="shared" ca="1" si="110"/>
        <v>309770.97655947495</v>
      </c>
      <c r="T295">
        <f t="shared" ca="1" si="111"/>
        <v>301975.23888903705</v>
      </c>
      <c r="U295">
        <f t="shared" ca="1" si="112"/>
        <v>7795.7376704378985</v>
      </c>
      <c r="W295">
        <f t="shared" ca="1" si="113"/>
        <v>1</v>
      </c>
      <c r="AA295" s="1">
        <f ca="1">Table1[[#This Row],[Mortgage left]]/Table1[[#This Row],[Value of House]]</f>
        <v>0.86648404808808743</v>
      </c>
      <c r="AB295">
        <f t="shared" ca="1" si="114"/>
        <v>0</v>
      </c>
      <c r="AE295">
        <f ca="1">IF(Table1[[#This Row],[Gender]]="male", 1, 0)</f>
        <v>1</v>
      </c>
      <c r="AF295">
        <f ca="1">IF(Table1[[#This Row],[Gender]]="female", 1, 0)</f>
        <v>0</v>
      </c>
      <c r="AK295" s="8">
        <f ca="1">IF(Table1[[#This Row],[Profession]]="Teaching", 1, 0)</f>
        <v>0</v>
      </c>
      <c r="AL295" s="9">
        <f ca="1">IF(Table1[[#This Row],[Profession]]="Health", 1, 0)</f>
        <v>0</v>
      </c>
      <c r="AM295" s="9">
        <f ca="1">IF(Table1[[#This Row],[Profession]]="Construction", 1, 0)</f>
        <v>0</v>
      </c>
      <c r="AN295" s="9">
        <f ca="1">IF(Table1[[#This Row],[Profession]]="IT", 1, 0)</f>
        <v>0</v>
      </c>
      <c r="AO295" s="9">
        <f ca="1">IF(Table1[[#This Row],[Profession]]="Agriculture", 1, 0)</f>
        <v>1</v>
      </c>
      <c r="AP295" s="10">
        <f ca="1">IF(Table1[[#This Row],[Profession]]="General Work", 1, 0)</f>
        <v>0</v>
      </c>
      <c r="AS295">
        <f ca="1">Table1[[#This Row],[Value of Cars]]/Table1[[#This Row],[Number of Cars ]]</f>
        <v>13423.784826936602</v>
      </c>
      <c r="AU295" s="8">
        <f ca="1">IF(Table1[[#This Row],[State]]="Karnataka", Table1[[#This Row],[Income]], 0)</f>
        <v>0</v>
      </c>
      <c r="AV295" s="9">
        <f ca="1">IF(Table1[[#This Row],[State]]="Gujarat", Table1[[#This Row],[Income]], 0)</f>
        <v>53290</v>
      </c>
      <c r="AW295" s="9">
        <f ca="1">IF(Table1[[#This Row],[State]]="Andhra Pradesh", Table1[[#This Row],[Income]], 0)</f>
        <v>0</v>
      </c>
      <c r="AX295" s="9">
        <f ca="1">IF(Table1[[#This Row],[State]]="Telangana", Table1[[#This Row],[Income]], 0)</f>
        <v>0</v>
      </c>
      <c r="AY295" s="9">
        <f ca="1">IF(Table1[[#This Row],[State]]="Madhya Pradesh", Table1[[#This Row],[Income]], 0)</f>
        <v>0</v>
      </c>
      <c r="AZ295" s="9">
        <f ca="1">IF(Table1[[#This Row],[State]]="Maharashtra", Table1[[#This Row],[Income]], 0)</f>
        <v>0</v>
      </c>
      <c r="BA295" s="9">
        <f ca="1">IF(Table1[[#This Row],[State]]="Punjab", Table1[[#This Row],[Income]], 0)</f>
        <v>0</v>
      </c>
      <c r="BB295" s="9">
        <f ca="1">IF(Table1[[#This Row],[State]]="Kerala", Table1[[#This Row],[Income]], 0)</f>
        <v>0</v>
      </c>
      <c r="BC295" s="9">
        <f ca="1">IF(Table1[[#This Row],[State]]="Tamil Nadu", Table1[[#This Row],[Income]], 0)</f>
        <v>0</v>
      </c>
      <c r="BD295" s="9">
        <f ca="1">IF(Table1[[#This Row],[State]]="Rajasthan", Table1[[#This Row],[Income]], 0)</f>
        <v>0</v>
      </c>
      <c r="BE295" s="9">
        <f ca="1">IF(Table1[[#This Row],[State]]="Uttar Pradesh", Table1[[#This Row],[Income]], 0)</f>
        <v>0</v>
      </c>
      <c r="BF295" s="9">
        <f ca="1">IF(Table1[[#This Row],[State]]="Bihar", Table1[[#This Row],[Income]], 0)</f>
        <v>0</v>
      </c>
      <c r="BG295" s="9">
        <f ca="1">IF(Table1[[#This Row],[State]]="West Bengal", Table1[[#This Row],[Income]], 0)</f>
        <v>0</v>
      </c>
      <c r="BH295" s="10">
        <f ca="1">IF(Table1[[#This Row],[State]]="Goa", Table1[[#This Row],[Income]], 0)</f>
        <v>0</v>
      </c>
      <c r="BJ295" s="8">
        <f ca="1">IF(Table1[[#This Row],[Profession]]="Health", Table1[[#This Row],[Income]], 0)</f>
        <v>0</v>
      </c>
      <c r="BK295" s="9">
        <f ca="1">IF(Table1[[#This Row],[Profession]]="Construction", Table1[[#This Row],[Income]], 0)</f>
        <v>0</v>
      </c>
      <c r="BL295" s="9">
        <f ca="1">IF(Table1[[#This Row],[Profession]]="Teaching", Table1[[#This Row],[Income]], 0)</f>
        <v>0</v>
      </c>
      <c r="BM295" s="9">
        <f ca="1">IF(Table1[[#This Row],[Profession]]="IT", Table1[[#This Row],[Income]], 0)</f>
        <v>0</v>
      </c>
      <c r="BN295" s="9">
        <f ca="1">IF(Table1[[#This Row],[Profession]]="General Work", Table1[[#This Row],[Income]], 0)</f>
        <v>0</v>
      </c>
      <c r="BO295" s="10">
        <f ca="1">IF(Table1[[#This Row],[Profession]]="Agriculture", Table1[[#This Row],[Income]], 0)</f>
        <v>53290</v>
      </c>
      <c r="BQ295" s="8">
        <f ca="1">IF(Table1[[#This Row],[Value of debts ]]&gt;Table1[[#This Row],[Income]], 1, 0)</f>
        <v>1</v>
      </c>
      <c r="BR295" s="10"/>
      <c r="BT295">
        <f ca="1">IF(Table1[[#This Row],[Net Worth of person]]&gt;$BU$4, Table1[[#This Row],[Age]], 0)</f>
        <v>0</v>
      </c>
    </row>
    <row r="296" spans="1:72" x14ac:dyDescent="0.3">
      <c r="A296">
        <f t="shared" ca="1" si="92"/>
        <v>2</v>
      </c>
      <c r="B296" t="str">
        <f t="shared" ca="1" si="93"/>
        <v>Female</v>
      </c>
      <c r="C296">
        <f t="shared" ca="1" si="94"/>
        <v>29</v>
      </c>
      <c r="D296">
        <f t="shared" ca="1" si="95"/>
        <v>1</v>
      </c>
      <c r="E296" t="str">
        <f t="shared" ca="1" si="96"/>
        <v>Health</v>
      </c>
      <c r="F296">
        <f t="shared" ca="1" si="97"/>
        <v>1</v>
      </c>
      <c r="G296" t="str">
        <f t="shared" ca="1" si="98"/>
        <v>High School</v>
      </c>
      <c r="H296">
        <f t="shared" ca="1" si="99"/>
        <v>2</v>
      </c>
      <c r="I296">
        <f t="shared" ca="1" si="100"/>
        <v>3</v>
      </c>
      <c r="J296">
        <f t="shared" ca="1" si="101"/>
        <v>54335</v>
      </c>
      <c r="K296">
        <f t="shared" ca="1" si="102"/>
        <v>12</v>
      </c>
      <c r="L296" t="str">
        <f t="shared" ca="1" si="103"/>
        <v>Bihar</v>
      </c>
      <c r="M296">
        <f t="shared" ca="1" si="104"/>
        <v>163005</v>
      </c>
      <c r="N296">
        <f t="shared" ca="1" si="105"/>
        <v>7098.0077214733865</v>
      </c>
      <c r="O296">
        <f t="shared" ca="1" si="106"/>
        <v>38527.177304803598</v>
      </c>
      <c r="P296">
        <f t="shared" ca="1" si="107"/>
        <v>5335</v>
      </c>
      <c r="Q296">
        <f t="shared" ca="1" si="108"/>
        <v>80023.285643577387</v>
      </c>
      <c r="R296">
        <f t="shared" ca="1" si="109"/>
        <v>9362.8888909609923</v>
      </c>
      <c r="S296">
        <f t="shared" ca="1" si="110"/>
        <v>210895.06619576458</v>
      </c>
      <c r="T296">
        <f t="shared" ca="1" si="111"/>
        <v>92456.293365050777</v>
      </c>
      <c r="U296">
        <f t="shared" ca="1" si="112"/>
        <v>118438.7728307138</v>
      </c>
      <c r="W296">
        <f t="shared" ca="1" si="113"/>
        <v>1</v>
      </c>
      <c r="AA296" s="1">
        <f ca="1">Table1[[#This Row],[Mortgage left]]/Table1[[#This Row],[Value of House]]</f>
        <v>4.3544723913213623E-2</v>
      </c>
      <c r="AB296">
        <f t="shared" ca="1" si="114"/>
        <v>1</v>
      </c>
      <c r="AE296">
        <f ca="1">IF(Table1[[#This Row],[Gender]]="male", 1, 0)</f>
        <v>0</v>
      </c>
      <c r="AF296">
        <f ca="1">IF(Table1[[#This Row],[Gender]]="female", 1, 0)</f>
        <v>1</v>
      </c>
      <c r="AK296" s="8">
        <f ca="1">IF(Table1[[#This Row],[Profession]]="Teaching", 1, 0)</f>
        <v>0</v>
      </c>
      <c r="AL296" s="9">
        <f ca="1">IF(Table1[[#This Row],[Profession]]="Health", 1, 0)</f>
        <v>1</v>
      </c>
      <c r="AM296" s="9">
        <f ca="1">IF(Table1[[#This Row],[Profession]]="Construction", 1, 0)</f>
        <v>0</v>
      </c>
      <c r="AN296" s="9">
        <f ca="1">IF(Table1[[#This Row],[Profession]]="IT", 1, 0)</f>
        <v>0</v>
      </c>
      <c r="AO296" s="9">
        <f ca="1">IF(Table1[[#This Row],[Profession]]="Agriculture", 1, 0)</f>
        <v>0</v>
      </c>
      <c r="AP296" s="10">
        <f ca="1">IF(Table1[[#This Row],[Profession]]="General Work", 1, 0)</f>
        <v>0</v>
      </c>
      <c r="AS296">
        <f ca="1">Table1[[#This Row],[Value of Cars]]/Table1[[#This Row],[Number of Cars ]]</f>
        <v>12842.392434934533</v>
      </c>
      <c r="AU296" s="8">
        <f ca="1">IF(Table1[[#This Row],[State]]="Karnataka", Table1[[#This Row],[Income]], 0)</f>
        <v>0</v>
      </c>
      <c r="AV296" s="9">
        <f ca="1">IF(Table1[[#This Row],[State]]="Gujarat", Table1[[#This Row],[Income]], 0)</f>
        <v>0</v>
      </c>
      <c r="AW296" s="9">
        <f ca="1">IF(Table1[[#This Row],[State]]="Andhra Pradesh", Table1[[#This Row],[Income]], 0)</f>
        <v>0</v>
      </c>
      <c r="AX296" s="9">
        <f ca="1">IF(Table1[[#This Row],[State]]="Telangana", Table1[[#This Row],[Income]], 0)</f>
        <v>0</v>
      </c>
      <c r="AY296" s="9">
        <f ca="1">IF(Table1[[#This Row],[State]]="Madhya Pradesh", Table1[[#This Row],[Income]], 0)</f>
        <v>0</v>
      </c>
      <c r="AZ296" s="9">
        <f ca="1">IF(Table1[[#This Row],[State]]="Maharashtra", Table1[[#This Row],[Income]], 0)</f>
        <v>0</v>
      </c>
      <c r="BA296" s="9">
        <f ca="1">IF(Table1[[#This Row],[State]]="Punjab", Table1[[#This Row],[Income]], 0)</f>
        <v>0</v>
      </c>
      <c r="BB296" s="9">
        <f ca="1">IF(Table1[[#This Row],[State]]="Kerala", Table1[[#This Row],[Income]], 0)</f>
        <v>0</v>
      </c>
      <c r="BC296" s="9">
        <f ca="1">IF(Table1[[#This Row],[State]]="Tamil Nadu", Table1[[#This Row],[Income]], 0)</f>
        <v>0</v>
      </c>
      <c r="BD296" s="9">
        <f ca="1">IF(Table1[[#This Row],[State]]="Rajasthan", Table1[[#This Row],[Income]], 0)</f>
        <v>0</v>
      </c>
      <c r="BE296" s="9">
        <f ca="1">IF(Table1[[#This Row],[State]]="Uttar Pradesh", Table1[[#This Row],[Income]], 0)</f>
        <v>0</v>
      </c>
      <c r="BF296" s="9">
        <f ca="1">IF(Table1[[#This Row],[State]]="Bihar", Table1[[#This Row],[Income]], 0)</f>
        <v>54335</v>
      </c>
      <c r="BG296" s="9">
        <f ca="1">IF(Table1[[#This Row],[State]]="West Bengal", Table1[[#This Row],[Income]], 0)</f>
        <v>0</v>
      </c>
      <c r="BH296" s="10">
        <f ca="1">IF(Table1[[#This Row],[State]]="Goa", Table1[[#This Row],[Income]], 0)</f>
        <v>0</v>
      </c>
      <c r="BJ296" s="8">
        <f ca="1">IF(Table1[[#This Row],[Profession]]="Health", Table1[[#This Row],[Income]], 0)</f>
        <v>54335</v>
      </c>
      <c r="BK296" s="9">
        <f ca="1">IF(Table1[[#This Row],[Profession]]="Construction", Table1[[#This Row],[Income]], 0)</f>
        <v>0</v>
      </c>
      <c r="BL296" s="9">
        <f ca="1">IF(Table1[[#This Row],[Profession]]="Teaching", Table1[[#This Row],[Income]], 0)</f>
        <v>0</v>
      </c>
      <c r="BM296" s="9">
        <f ca="1">IF(Table1[[#This Row],[Profession]]="IT", Table1[[#This Row],[Income]], 0)</f>
        <v>0</v>
      </c>
      <c r="BN296" s="9">
        <f ca="1">IF(Table1[[#This Row],[Profession]]="General Work", Table1[[#This Row],[Income]], 0)</f>
        <v>0</v>
      </c>
      <c r="BO296" s="10">
        <f ca="1">IF(Table1[[#This Row],[Profession]]="Agriculture", Table1[[#This Row],[Income]], 0)</f>
        <v>0</v>
      </c>
      <c r="BQ296" s="8">
        <f ca="1">IF(Table1[[#This Row],[Value of debts ]]&gt;Table1[[#This Row],[Income]], 1, 0)</f>
        <v>1</v>
      </c>
      <c r="BR296" s="10"/>
      <c r="BT296">
        <f ca="1">IF(Table1[[#This Row],[Net Worth of person]]&gt;$BU$4, Table1[[#This Row],[Age]], 0)</f>
        <v>29</v>
      </c>
    </row>
    <row r="297" spans="1:72" x14ac:dyDescent="0.3">
      <c r="A297">
        <f t="shared" ca="1" si="92"/>
        <v>2</v>
      </c>
      <c r="B297" t="str">
        <f t="shared" ca="1" si="93"/>
        <v>Female</v>
      </c>
      <c r="C297">
        <f t="shared" ca="1" si="94"/>
        <v>25</v>
      </c>
      <c r="D297">
        <f t="shared" ca="1" si="95"/>
        <v>6</v>
      </c>
      <c r="E297" t="str">
        <f t="shared" ca="1" si="96"/>
        <v>Agriculture</v>
      </c>
      <c r="F297">
        <f t="shared" ca="1" si="97"/>
        <v>3</v>
      </c>
      <c r="G297" t="str">
        <f t="shared" ca="1" si="98"/>
        <v>University</v>
      </c>
      <c r="H297">
        <f t="shared" ca="1" si="99"/>
        <v>2</v>
      </c>
      <c r="I297">
        <f t="shared" ca="1" si="100"/>
        <v>2</v>
      </c>
      <c r="J297">
        <f t="shared" ca="1" si="101"/>
        <v>25918</v>
      </c>
      <c r="K297">
        <f t="shared" ca="1" si="102"/>
        <v>2</v>
      </c>
      <c r="L297" t="str">
        <f t="shared" ca="1" si="103"/>
        <v>Gujarat</v>
      </c>
      <c r="M297">
        <f t="shared" ca="1" si="104"/>
        <v>77754</v>
      </c>
      <c r="N297">
        <f t="shared" ca="1" si="105"/>
        <v>1098.9208499660845</v>
      </c>
      <c r="O297">
        <f t="shared" ca="1" si="106"/>
        <v>28009.158410704065</v>
      </c>
      <c r="P297">
        <f t="shared" ca="1" si="107"/>
        <v>1934</v>
      </c>
      <c r="Q297">
        <f t="shared" ca="1" si="108"/>
        <v>48916.52754829164</v>
      </c>
      <c r="R297">
        <f t="shared" ca="1" si="109"/>
        <v>6671.3096422412364</v>
      </c>
      <c r="S297">
        <f t="shared" ca="1" si="110"/>
        <v>112434.4680529453</v>
      </c>
      <c r="T297">
        <f t="shared" ca="1" si="111"/>
        <v>51949.448398257722</v>
      </c>
      <c r="U297">
        <f t="shared" ca="1" si="112"/>
        <v>60485.019654687581</v>
      </c>
      <c r="W297">
        <f t="shared" ca="1" si="113"/>
        <v>1</v>
      </c>
      <c r="AA297" s="1">
        <f ca="1">Table1[[#This Row],[Mortgage left]]/Table1[[#This Row],[Value of House]]</f>
        <v>1.4133303109371666E-2</v>
      </c>
      <c r="AB297">
        <f t="shared" ca="1" si="114"/>
        <v>1</v>
      </c>
      <c r="AE297">
        <f ca="1">IF(Table1[[#This Row],[Gender]]="male", 1, 0)</f>
        <v>0</v>
      </c>
      <c r="AF297">
        <f ca="1">IF(Table1[[#This Row],[Gender]]="female", 1, 0)</f>
        <v>1</v>
      </c>
      <c r="AK297" s="8">
        <f ca="1">IF(Table1[[#This Row],[Profession]]="Teaching", 1, 0)</f>
        <v>0</v>
      </c>
      <c r="AL297" s="9">
        <f ca="1">IF(Table1[[#This Row],[Profession]]="Health", 1, 0)</f>
        <v>0</v>
      </c>
      <c r="AM297" s="9">
        <f ca="1">IF(Table1[[#This Row],[Profession]]="Construction", 1, 0)</f>
        <v>0</v>
      </c>
      <c r="AN297" s="9">
        <f ca="1">IF(Table1[[#This Row],[Profession]]="IT", 1, 0)</f>
        <v>0</v>
      </c>
      <c r="AO297" s="9">
        <f ca="1">IF(Table1[[#This Row],[Profession]]="Agriculture", 1, 0)</f>
        <v>1</v>
      </c>
      <c r="AP297" s="10">
        <f ca="1">IF(Table1[[#This Row],[Profession]]="General Work", 1, 0)</f>
        <v>0</v>
      </c>
      <c r="AS297">
        <f ca="1">Table1[[#This Row],[Value of Cars]]/Table1[[#This Row],[Number of Cars ]]</f>
        <v>14004.579205352033</v>
      </c>
      <c r="AU297" s="8">
        <f ca="1">IF(Table1[[#This Row],[State]]="Karnataka", Table1[[#This Row],[Income]], 0)</f>
        <v>0</v>
      </c>
      <c r="AV297" s="9">
        <f ca="1">IF(Table1[[#This Row],[State]]="Gujarat", Table1[[#This Row],[Income]], 0)</f>
        <v>25918</v>
      </c>
      <c r="AW297" s="9">
        <f ca="1">IF(Table1[[#This Row],[State]]="Andhra Pradesh", Table1[[#This Row],[Income]], 0)</f>
        <v>0</v>
      </c>
      <c r="AX297" s="9">
        <f ca="1">IF(Table1[[#This Row],[State]]="Telangana", Table1[[#This Row],[Income]], 0)</f>
        <v>0</v>
      </c>
      <c r="AY297" s="9">
        <f ca="1">IF(Table1[[#This Row],[State]]="Madhya Pradesh", Table1[[#This Row],[Income]], 0)</f>
        <v>0</v>
      </c>
      <c r="AZ297" s="9">
        <f ca="1">IF(Table1[[#This Row],[State]]="Maharashtra", Table1[[#This Row],[Income]], 0)</f>
        <v>0</v>
      </c>
      <c r="BA297" s="9">
        <f ca="1">IF(Table1[[#This Row],[State]]="Punjab", Table1[[#This Row],[Income]], 0)</f>
        <v>0</v>
      </c>
      <c r="BB297" s="9">
        <f ca="1">IF(Table1[[#This Row],[State]]="Kerala", Table1[[#This Row],[Income]], 0)</f>
        <v>0</v>
      </c>
      <c r="BC297" s="9">
        <f ca="1">IF(Table1[[#This Row],[State]]="Tamil Nadu", Table1[[#This Row],[Income]], 0)</f>
        <v>0</v>
      </c>
      <c r="BD297" s="9">
        <f ca="1">IF(Table1[[#This Row],[State]]="Rajasthan", Table1[[#This Row],[Income]], 0)</f>
        <v>0</v>
      </c>
      <c r="BE297" s="9">
        <f ca="1">IF(Table1[[#This Row],[State]]="Uttar Pradesh", Table1[[#This Row],[Income]], 0)</f>
        <v>0</v>
      </c>
      <c r="BF297" s="9">
        <f ca="1">IF(Table1[[#This Row],[State]]="Bihar", Table1[[#This Row],[Income]], 0)</f>
        <v>0</v>
      </c>
      <c r="BG297" s="9">
        <f ca="1">IF(Table1[[#This Row],[State]]="West Bengal", Table1[[#This Row],[Income]], 0)</f>
        <v>0</v>
      </c>
      <c r="BH297" s="10">
        <f ca="1">IF(Table1[[#This Row],[State]]="Goa", Table1[[#This Row],[Income]], 0)</f>
        <v>0</v>
      </c>
      <c r="BJ297" s="8">
        <f ca="1">IF(Table1[[#This Row],[Profession]]="Health", Table1[[#This Row],[Income]], 0)</f>
        <v>0</v>
      </c>
      <c r="BK297" s="9">
        <f ca="1">IF(Table1[[#This Row],[Profession]]="Construction", Table1[[#This Row],[Income]], 0)</f>
        <v>0</v>
      </c>
      <c r="BL297" s="9">
        <f ca="1">IF(Table1[[#This Row],[Profession]]="Teaching", Table1[[#This Row],[Income]], 0)</f>
        <v>0</v>
      </c>
      <c r="BM297" s="9">
        <f ca="1">IF(Table1[[#This Row],[Profession]]="IT", Table1[[#This Row],[Income]], 0)</f>
        <v>0</v>
      </c>
      <c r="BN297" s="9">
        <f ca="1">IF(Table1[[#This Row],[Profession]]="General Work", Table1[[#This Row],[Income]], 0)</f>
        <v>0</v>
      </c>
      <c r="BO297" s="10">
        <f ca="1">IF(Table1[[#This Row],[Profession]]="Agriculture", Table1[[#This Row],[Income]], 0)</f>
        <v>25918</v>
      </c>
      <c r="BQ297" s="8">
        <f ca="1">IF(Table1[[#This Row],[Value of debts ]]&gt;Table1[[#This Row],[Income]], 1, 0)</f>
        <v>1</v>
      </c>
      <c r="BR297" s="10"/>
      <c r="BT297">
        <f ca="1">IF(Table1[[#This Row],[Net Worth of person]]&gt;$BU$4, Table1[[#This Row],[Age]], 0)</f>
        <v>0</v>
      </c>
    </row>
    <row r="298" spans="1:72" x14ac:dyDescent="0.3">
      <c r="A298">
        <f t="shared" ca="1" si="92"/>
        <v>1</v>
      </c>
      <c r="B298" t="str">
        <f t="shared" ca="1" si="93"/>
        <v>Male</v>
      </c>
      <c r="C298">
        <f t="shared" ca="1" si="94"/>
        <v>25</v>
      </c>
      <c r="D298">
        <f t="shared" ca="1" si="95"/>
        <v>3</v>
      </c>
      <c r="E298" t="str">
        <f t="shared" ca="1" si="96"/>
        <v>Teaching</v>
      </c>
      <c r="F298">
        <f t="shared" ca="1" si="97"/>
        <v>5</v>
      </c>
      <c r="G298" t="str">
        <f t="shared" ca="1" si="98"/>
        <v>Other</v>
      </c>
      <c r="H298">
        <f t="shared" ca="1" si="99"/>
        <v>3</v>
      </c>
      <c r="I298">
        <f t="shared" ca="1" si="100"/>
        <v>2</v>
      </c>
      <c r="J298">
        <f t="shared" ca="1" si="101"/>
        <v>52884</v>
      </c>
      <c r="K298">
        <f t="shared" ca="1" si="102"/>
        <v>14</v>
      </c>
      <c r="L298" t="str">
        <f t="shared" ca="1" si="103"/>
        <v>Goa</v>
      </c>
      <c r="M298">
        <f t="shared" ca="1" si="104"/>
        <v>264420</v>
      </c>
      <c r="N298">
        <f t="shared" ca="1" si="105"/>
        <v>128995.00024393236</v>
      </c>
      <c r="O298">
        <f t="shared" ca="1" si="106"/>
        <v>77110.366840474919</v>
      </c>
      <c r="P298">
        <f t="shared" ca="1" si="107"/>
        <v>73966</v>
      </c>
      <c r="Q298">
        <f t="shared" ca="1" si="108"/>
        <v>45480.83469259624</v>
      </c>
      <c r="R298">
        <f t="shared" ca="1" si="109"/>
        <v>79242.783470396884</v>
      </c>
      <c r="S298">
        <f t="shared" ca="1" si="110"/>
        <v>420773.15031087177</v>
      </c>
      <c r="T298">
        <f t="shared" ca="1" si="111"/>
        <v>248441.83493652858</v>
      </c>
      <c r="U298">
        <f t="shared" ca="1" si="112"/>
        <v>172331.31537434319</v>
      </c>
      <c r="W298">
        <f t="shared" ca="1" si="113"/>
        <v>1</v>
      </c>
      <c r="AA298" s="1">
        <f ca="1">Table1[[#This Row],[Mortgage left]]/Table1[[#This Row],[Value of House]]</f>
        <v>0.48784131398507058</v>
      </c>
      <c r="AB298">
        <f t="shared" ca="1" si="114"/>
        <v>0</v>
      </c>
      <c r="AE298">
        <f ca="1">IF(Table1[[#This Row],[Gender]]="male", 1, 0)</f>
        <v>1</v>
      </c>
      <c r="AF298">
        <f ca="1">IF(Table1[[#This Row],[Gender]]="female", 1, 0)</f>
        <v>0</v>
      </c>
      <c r="AK298" s="8">
        <f ca="1">IF(Table1[[#This Row],[Profession]]="Teaching", 1, 0)</f>
        <v>1</v>
      </c>
      <c r="AL298" s="9">
        <f ca="1">IF(Table1[[#This Row],[Profession]]="Health", 1, 0)</f>
        <v>0</v>
      </c>
      <c r="AM298" s="9">
        <f ca="1">IF(Table1[[#This Row],[Profession]]="Construction", 1, 0)</f>
        <v>0</v>
      </c>
      <c r="AN298" s="9">
        <f ca="1">IF(Table1[[#This Row],[Profession]]="IT", 1, 0)</f>
        <v>0</v>
      </c>
      <c r="AO298" s="9">
        <f ca="1">IF(Table1[[#This Row],[Profession]]="Agriculture", 1, 0)</f>
        <v>0</v>
      </c>
      <c r="AP298" s="10">
        <f ca="1">IF(Table1[[#This Row],[Profession]]="General Work", 1, 0)</f>
        <v>0</v>
      </c>
      <c r="AS298">
        <f ca="1">Table1[[#This Row],[Value of Cars]]/Table1[[#This Row],[Number of Cars ]]</f>
        <v>38555.183420237459</v>
      </c>
      <c r="AU298" s="8">
        <f ca="1">IF(Table1[[#This Row],[State]]="Karnataka", Table1[[#This Row],[Income]], 0)</f>
        <v>0</v>
      </c>
      <c r="AV298" s="9">
        <f ca="1">IF(Table1[[#This Row],[State]]="Gujarat", Table1[[#This Row],[Income]], 0)</f>
        <v>0</v>
      </c>
      <c r="AW298" s="9">
        <f ca="1">IF(Table1[[#This Row],[State]]="Andhra Pradesh", Table1[[#This Row],[Income]], 0)</f>
        <v>0</v>
      </c>
      <c r="AX298" s="9">
        <f ca="1">IF(Table1[[#This Row],[State]]="Telangana", Table1[[#This Row],[Income]], 0)</f>
        <v>0</v>
      </c>
      <c r="AY298" s="9">
        <f ca="1">IF(Table1[[#This Row],[State]]="Madhya Pradesh", Table1[[#This Row],[Income]], 0)</f>
        <v>0</v>
      </c>
      <c r="AZ298" s="9">
        <f ca="1">IF(Table1[[#This Row],[State]]="Maharashtra", Table1[[#This Row],[Income]], 0)</f>
        <v>0</v>
      </c>
      <c r="BA298" s="9">
        <f ca="1">IF(Table1[[#This Row],[State]]="Punjab", Table1[[#This Row],[Income]], 0)</f>
        <v>0</v>
      </c>
      <c r="BB298" s="9">
        <f ca="1">IF(Table1[[#This Row],[State]]="Kerala", Table1[[#This Row],[Income]], 0)</f>
        <v>0</v>
      </c>
      <c r="BC298" s="9">
        <f ca="1">IF(Table1[[#This Row],[State]]="Tamil Nadu", Table1[[#This Row],[Income]], 0)</f>
        <v>0</v>
      </c>
      <c r="BD298" s="9">
        <f ca="1">IF(Table1[[#This Row],[State]]="Rajasthan", Table1[[#This Row],[Income]], 0)</f>
        <v>0</v>
      </c>
      <c r="BE298" s="9">
        <f ca="1">IF(Table1[[#This Row],[State]]="Uttar Pradesh", Table1[[#This Row],[Income]], 0)</f>
        <v>0</v>
      </c>
      <c r="BF298" s="9">
        <f ca="1">IF(Table1[[#This Row],[State]]="Bihar", Table1[[#This Row],[Income]], 0)</f>
        <v>0</v>
      </c>
      <c r="BG298" s="9">
        <f ca="1">IF(Table1[[#This Row],[State]]="West Bengal", Table1[[#This Row],[Income]], 0)</f>
        <v>0</v>
      </c>
      <c r="BH298" s="10">
        <f ca="1">IF(Table1[[#This Row],[State]]="Goa", Table1[[#This Row],[Income]], 0)</f>
        <v>52884</v>
      </c>
      <c r="BJ298" s="8">
        <f ca="1">IF(Table1[[#This Row],[Profession]]="Health", Table1[[#This Row],[Income]], 0)</f>
        <v>0</v>
      </c>
      <c r="BK298" s="9">
        <f ca="1">IF(Table1[[#This Row],[Profession]]="Construction", Table1[[#This Row],[Income]], 0)</f>
        <v>0</v>
      </c>
      <c r="BL298" s="9">
        <f ca="1">IF(Table1[[#This Row],[Profession]]="Teaching", Table1[[#This Row],[Income]], 0)</f>
        <v>52884</v>
      </c>
      <c r="BM298" s="9">
        <f ca="1">IF(Table1[[#This Row],[Profession]]="IT", Table1[[#This Row],[Income]], 0)</f>
        <v>0</v>
      </c>
      <c r="BN298" s="9">
        <f ca="1">IF(Table1[[#This Row],[Profession]]="General Work", Table1[[#This Row],[Income]], 0)</f>
        <v>0</v>
      </c>
      <c r="BO298" s="10">
        <f ca="1">IF(Table1[[#This Row],[Profession]]="Agriculture", Table1[[#This Row],[Income]], 0)</f>
        <v>0</v>
      </c>
      <c r="BQ298" s="8">
        <f ca="1">IF(Table1[[#This Row],[Value of debts ]]&gt;Table1[[#This Row],[Income]], 1, 0)</f>
        <v>1</v>
      </c>
      <c r="BR298" s="10"/>
      <c r="BT298">
        <f ca="1">IF(Table1[[#This Row],[Net Worth of person]]&gt;$BU$4, Table1[[#This Row],[Age]], 0)</f>
        <v>25</v>
      </c>
    </row>
    <row r="299" spans="1:72" x14ac:dyDescent="0.3">
      <c r="A299">
        <f t="shared" ca="1" si="92"/>
        <v>2</v>
      </c>
      <c r="B299" t="str">
        <f t="shared" ca="1" si="93"/>
        <v>Female</v>
      </c>
      <c r="C299">
        <f t="shared" ca="1" si="94"/>
        <v>28</v>
      </c>
      <c r="D299">
        <f t="shared" ca="1" si="95"/>
        <v>4</v>
      </c>
      <c r="E299" t="str">
        <f t="shared" ca="1" si="96"/>
        <v>IT</v>
      </c>
      <c r="F299">
        <f t="shared" ca="1" si="97"/>
        <v>4</v>
      </c>
      <c r="G299" t="str">
        <f t="shared" ca="1" si="98"/>
        <v>Technical</v>
      </c>
      <c r="H299">
        <f t="shared" ca="1" si="99"/>
        <v>3</v>
      </c>
      <c r="I299">
        <f t="shared" ca="1" si="100"/>
        <v>3</v>
      </c>
      <c r="J299">
        <f t="shared" ca="1" si="101"/>
        <v>62512</v>
      </c>
      <c r="K299">
        <f t="shared" ca="1" si="102"/>
        <v>3</v>
      </c>
      <c r="L299" t="str">
        <f t="shared" ca="1" si="103"/>
        <v>Andhra Pradesh</v>
      </c>
      <c r="M299">
        <f t="shared" ca="1" si="104"/>
        <v>187536</v>
      </c>
      <c r="N299">
        <f t="shared" ca="1" si="105"/>
        <v>48376.919360559601</v>
      </c>
      <c r="O299">
        <f t="shared" ca="1" si="106"/>
        <v>168979.56191658982</v>
      </c>
      <c r="P299">
        <f t="shared" ca="1" si="107"/>
        <v>166038</v>
      </c>
      <c r="Q299">
        <f t="shared" ca="1" si="108"/>
        <v>56104.625836380881</v>
      </c>
      <c r="R299">
        <f t="shared" ca="1" si="109"/>
        <v>40965.779928791148</v>
      </c>
      <c r="S299">
        <f t="shared" ca="1" si="110"/>
        <v>397481.34184538102</v>
      </c>
      <c r="T299">
        <f t="shared" ca="1" si="111"/>
        <v>270519.54519694048</v>
      </c>
      <c r="U299">
        <f t="shared" ca="1" si="112"/>
        <v>126961.79664844053</v>
      </c>
      <c r="W299">
        <f t="shared" ca="1" si="113"/>
        <v>1</v>
      </c>
      <c r="AA299" s="1">
        <f ca="1">Table1[[#This Row],[Mortgage left]]/Table1[[#This Row],[Value of House]]</f>
        <v>0.25796070813368954</v>
      </c>
      <c r="AB299">
        <f t="shared" ca="1" si="114"/>
        <v>1</v>
      </c>
      <c r="AE299">
        <f ca="1">IF(Table1[[#This Row],[Gender]]="male", 1, 0)</f>
        <v>0</v>
      </c>
      <c r="AF299">
        <f ca="1">IF(Table1[[#This Row],[Gender]]="female", 1, 0)</f>
        <v>1</v>
      </c>
      <c r="AK299" s="8">
        <f ca="1">IF(Table1[[#This Row],[Profession]]="Teaching", 1, 0)</f>
        <v>0</v>
      </c>
      <c r="AL299" s="9">
        <f ca="1">IF(Table1[[#This Row],[Profession]]="Health", 1, 0)</f>
        <v>0</v>
      </c>
      <c r="AM299" s="9">
        <f ca="1">IF(Table1[[#This Row],[Profession]]="Construction", 1, 0)</f>
        <v>0</v>
      </c>
      <c r="AN299" s="9">
        <f ca="1">IF(Table1[[#This Row],[Profession]]="IT", 1, 0)</f>
        <v>1</v>
      </c>
      <c r="AO299" s="9">
        <f ca="1">IF(Table1[[#This Row],[Profession]]="Agriculture", 1, 0)</f>
        <v>0</v>
      </c>
      <c r="AP299" s="10">
        <f ca="1">IF(Table1[[#This Row],[Profession]]="General Work", 1, 0)</f>
        <v>0</v>
      </c>
      <c r="AS299">
        <f ca="1">Table1[[#This Row],[Value of Cars]]/Table1[[#This Row],[Number of Cars ]]</f>
        <v>56326.520638863272</v>
      </c>
      <c r="AU299" s="8">
        <f ca="1">IF(Table1[[#This Row],[State]]="Karnataka", Table1[[#This Row],[Income]], 0)</f>
        <v>0</v>
      </c>
      <c r="AV299" s="9">
        <f ca="1">IF(Table1[[#This Row],[State]]="Gujarat", Table1[[#This Row],[Income]], 0)</f>
        <v>0</v>
      </c>
      <c r="AW299" s="9">
        <f ca="1">IF(Table1[[#This Row],[State]]="Andhra Pradesh", Table1[[#This Row],[Income]], 0)</f>
        <v>62512</v>
      </c>
      <c r="AX299" s="9">
        <f ca="1">IF(Table1[[#This Row],[State]]="Telangana", Table1[[#This Row],[Income]], 0)</f>
        <v>0</v>
      </c>
      <c r="AY299" s="9">
        <f ca="1">IF(Table1[[#This Row],[State]]="Madhya Pradesh", Table1[[#This Row],[Income]], 0)</f>
        <v>0</v>
      </c>
      <c r="AZ299" s="9">
        <f ca="1">IF(Table1[[#This Row],[State]]="Maharashtra", Table1[[#This Row],[Income]], 0)</f>
        <v>0</v>
      </c>
      <c r="BA299" s="9">
        <f ca="1">IF(Table1[[#This Row],[State]]="Punjab", Table1[[#This Row],[Income]], 0)</f>
        <v>0</v>
      </c>
      <c r="BB299" s="9">
        <f ca="1">IF(Table1[[#This Row],[State]]="Kerala", Table1[[#This Row],[Income]], 0)</f>
        <v>0</v>
      </c>
      <c r="BC299" s="9">
        <f ca="1">IF(Table1[[#This Row],[State]]="Tamil Nadu", Table1[[#This Row],[Income]], 0)</f>
        <v>0</v>
      </c>
      <c r="BD299" s="9">
        <f ca="1">IF(Table1[[#This Row],[State]]="Rajasthan", Table1[[#This Row],[Income]], 0)</f>
        <v>0</v>
      </c>
      <c r="BE299" s="9">
        <f ca="1">IF(Table1[[#This Row],[State]]="Uttar Pradesh", Table1[[#This Row],[Income]], 0)</f>
        <v>0</v>
      </c>
      <c r="BF299" s="9">
        <f ca="1">IF(Table1[[#This Row],[State]]="Bihar", Table1[[#This Row],[Income]], 0)</f>
        <v>0</v>
      </c>
      <c r="BG299" s="9">
        <f ca="1">IF(Table1[[#This Row],[State]]="West Bengal", Table1[[#This Row],[Income]], 0)</f>
        <v>0</v>
      </c>
      <c r="BH299" s="10">
        <f ca="1">IF(Table1[[#This Row],[State]]="Goa", Table1[[#This Row],[Income]], 0)</f>
        <v>0</v>
      </c>
      <c r="BJ299" s="8">
        <f ca="1">IF(Table1[[#This Row],[Profession]]="Health", Table1[[#This Row],[Income]], 0)</f>
        <v>0</v>
      </c>
      <c r="BK299" s="9">
        <f ca="1">IF(Table1[[#This Row],[Profession]]="Construction", Table1[[#This Row],[Income]], 0)</f>
        <v>0</v>
      </c>
      <c r="BL299" s="9">
        <f ca="1">IF(Table1[[#This Row],[Profession]]="Teaching", Table1[[#This Row],[Income]], 0)</f>
        <v>0</v>
      </c>
      <c r="BM299" s="9">
        <f ca="1">IF(Table1[[#This Row],[Profession]]="IT", Table1[[#This Row],[Income]], 0)</f>
        <v>62512</v>
      </c>
      <c r="BN299" s="9">
        <f ca="1">IF(Table1[[#This Row],[Profession]]="General Work", Table1[[#This Row],[Income]], 0)</f>
        <v>0</v>
      </c>
      <c r="BO299" s="10">
        <f ca="1">IF(Table1[[#This Row],[Profession]]="Agriculture", Table1[[#This Row],[Income]], 0)</f>
        <v>0</v>
      </c>
      <c r="BQ299" s="8">
        <f ca="1">IF(Table1[[#This Row],[Value of debts ]]&gt;Table1[[#This Row],[Income]], 1, 0)</f>
        <v>1</v>
      </c>
      <c r="BR299" s="10"/>
      <c r="BT299">
        <f ca="1">IF(Table1[[#This Row],[Net Worth of person]]&gt;$BU$4, Table1[[#This Row],[Age]], 0)</f>
        <v>28</v>
      </c>
    </row>
    <row r="300" spans="1:72" x14ac:dyDescent="0.3">
      <c r="A300">
        <f t="shared" ca="1" si="92"/>
        <v>2</v>
      </c>
      <c r="B300" t="str">
        <f t="shared" ca="1" si="93"/>
        <v>Female</v>
      </c>
      <c r="C300">
        <f t="shared" ca="1" si="94"/>
        <v>37</v>
      </c>
      <c r="D300">
        <f t="shared" ca="1" si="95"/>
        <v>5</v>
      </c>
      <c r="E300" t="str">
        <f t="shared" ca="1" si="96"/>
        <v>General Work</v>
      </c>
      <c r="F300">
        <f t="shared" ca="1" si="97"/>
        <v>5</v>
      </c>
      <c r="G300" t="str">
        <f t="shared" ca="1" si="98"/>
        <v>Other</v>
      </c>
      <c r="H300">
        <f t="shared" ca="1" si="99"/>
        <v>3</v>
      </c>
      <c r="I300">
        <f t="shared" ca="1" si="100"/>
        <v>1</v>
      </c>
      <c r="J300">
        <f t="shared" ca="1" si="101"/>
        <v>32622</v>
      </c>
      <c r="K300">
        <f t="shared" ca="1" si="102"/>
        <v>1</v>
      </c>
      <c r="L300" t="str">
        <f t="shared" ca="1" si="103"/>
        <v>Karnataka</v>
      </c>
      <c r="M300">
        <f t="shared" ca="1" si="104"/>
        <v>163110</v>
      </c>
      <c r="N300">
        <f t="shared" ca="1" si="105"/>
        <v>155257.13654528878</v>
      </c>
      <c r="O300">
        <f t="shared" ca="1" si="106"/>
        <v>17960.92758043548</v>
      </c>
      <c r="P300">
        <f t="shared" ca="1" si="107"/>
        <v>965</v>
      </c>
      <c r="Q300">
        <f t="shared" ca="1" si="108"/>
        <v>40925.21398229328</v>
      </c>
      <c r="R300">
        <f t="shared" ca="1" si="109"/>
        <v>48394.364685568304</v>
      </c>
      <c r="S300">
        <f t="shared" ca="1" si="110"/>
        <v>229465.29226600379</v>
      </c>
      <c r="T300">
        <f t="shared" ca="1" si="111"/>
        <v>197147.35052758205</v>
      </c>
      <c r="U300">
        <f t="shared" ca="1" si="112"/>
        <v>32317.941738421738</v>
      </c>
      <c r="W300">
        <f t="shared" ca="1" si="113"/>
        <v>1</v>
      </c>
      <c r="AA300" s="1">
        <f ca="1">Table1[[#This Row],[Mortgage left]]/Table1[[#This Row],[Value of House]]</f>
        <v>0.95185541380227323</v>
      </c>
      <c r="AB300">
        <f t="shared" ca="1" si="114"/>
        <v>0</v>
      </c>
      <c r="AE300">
        <f ca="1">IF(Table1[[#This Row],[Gender]]="male", 1, 0)</f>
        <v>0</v>
      </c>
      <c r="AF300">
        <f ca="1">IF(Table1[[#This Row],[Gender]]="female", 1, 0)</f>
        <v>1</v>
      </c>
      <c r="AK300" s="8">
        <f ca="1">IF(Table1[[#This Row],[Profession]]="Teaching", 1, 0)</f>
        <v>0</v>
      </c>
      <c r="AL300" s="9">
        <f ca="1">IF(Table1[[#This Row],[Profession]]="Health", 1, 0)</f>
        <v>0</v>
      </c>
      <c r="AM300" s="9">
        <f ca="1">IF(Table1[[#This Row],[Profession]]="Construction", 1, 0)</f>
        <v>0</v>
      </c>
      <c r="AN300" s="9">
        <f ca="1">IF(Table1[[#This Row],[Profession]]="IT", 1, 0)</f>
        <v>0</v>
      </c>
      <c r="AO300" s="9">
        <f ca="1">IF(Table1[[#This Row],[Profession]]="Agriculture", 1, 0)</f>
        <v>0</v>
      </c>
      <c r="AP300" s="10">
        <f ca="1">IF(Table1[[#This Row],[Profession]]="General Work", 1, 0)</f>
        <v>1</v>
      </c>
      <c r="AS300">
        <f ca="1">Table1[[#This Row],[Value of Cars]]/Table1[[#This Row],[Number of Cars ]]</f>
        <v>17960.92758043548</v>
      </c>
      <c r="AU300" s="8">
        <f ca="1">IF(Table1[[#This Row],[State]]="Karnataka", Table1[[#This Row],[Income]], 0)</f>
        <v>32622</v>
      </c>
      <c r="AV300" s="9">
        <f ca="1">IF(Table1[[#This Row],[State]]="Gujarat", Table1[[#This Row],[Income]], 0)</f>
        <v>0</v>
      </c>
      <c r="AW300" s="9">
        <f ca="1">IF(Table1[[#This Row],[State]]="Andhra Pradesh", Table1[[#This Row],[Income]], 0)</f>
        <v>0</v>
      </c>
      <c r="AX300" s="9">
        <f ca="1">IF(Table1[[#This Row],[State]]="Telangana", Table1[[#This Row],[Income]], 0)</f>
        <v>0</v>
      </c>
      <c r="AY300" s="9">
        <f ca="1">IF(Table1[[#This Row],[State]]="Madhya Pradesh", Table1[[#This Row],[Income]], 0)</f>
        <v>0</v>
      </c>
      <c r="AZ300" s="9">
        <f ca="1">IF(Table1[[#This Row],[State]]="Maharashtra", Table1[[#This Row],[Income]], 0)</f>
        <v>0</v>
      </c>
      <c r="BA300" s="9">
        <f ca="1">IF(Table1[[#This Row],[State]]="Punjab", Table1[[#This Row],[Income]], 0)</f>
        <v>0</v>
      </c>
      <c r="BB300" s="9">
        <f ca="1">IF(Table1[[#This Row],[State]]="Kerala", Table1[[#This Row],[Income]], 0)</f>
        <v>0</v>
      </c>
      <c r="BC300" s="9">
        <f ca="1">IF(Table1[[#This Row],[State]]="Tamil Nadu", Table1[[#This Row],[Income]], 0)</f>
        <v>0</v>
      </c>
      <c r="BD300" s="9">
        <f ca="1">IF(Table1[[#This Row],[State]]="Rajasthan", Table1[[#This Row],[Income]], 0)</f>
        <v>0</v>
      </c>
      <c r="BE300" s="9">
        <f ca="1">IF(Table1[[#This Row],[State]]="Uttar Pradesh", Table1[[#This Row],[Income]], 0)</f>
        <v>0</v>
      </c>
      <c r="BF300" s="9">
        <f ca="1">IF(Table1[[#This Row],[State]]="Bihar", Table1[[#This Row],[Income]], 0)</f>
        <v>0</v>
      </c>
      <c r="BG300" s="9">
        <f ca="1">IF(Table1[[#This Row],[State]]="West Bengal", Table1[[#This Row],[Income]], 0)</f>
        <v>0</v>
      </c>
      <c r="BH300" s="10">
        <f ca="1">IF(Table1[[#This Row],[State]]="Goa", Table1[[#This Row],[Income]], 0)</f>
        <v>0</v>
      </c>
      <c r="BJ300" s="8">
        <f ca="1">IF(Table1[[#This Row],[Profession]]="Health", Table1[[#This Row],[Income]], 0)</f>
        <v>0</v>
      </c>
      <c r="BK300" s="9">
        <f ca="1">IF(Table1[[#This Row],[Profession]]="Construction", Table1[[#This Row],[Income]], 0)</f>
        <v>0</v>
      </c>
      <c r="BL300" s="9">
        <f ca="1">IF(Table1[[#This Row],[Profession]]="Teaching", Table1[[#This Row],[Income]], 0)</f>
        <v>0</v>
      </c>
      <c r="BM300" s="9">
        <f ca="1">IF(Table1[[#This Row],[Profession]]="IT", Table1[[#This Row],[Income]], 0)</f>
        <v>0</v>
      </c>
      <c r="BN300" s="9">
        <f ca="1">IF(Table1[[#This Row],[Profession]]="General Work", Table1[[#This Row],[Income]], 0)</f>
        <v>32622</v>
      </c>
      <c r="BO300" s="10">
        <f ca="1">IF(Table1[[#This Row],[Profession]]="Agriculture", Table1[[#This Row],[Income]], 0)</f>
        <v>0</v>
      </c>
      <c r="BQ300" s="8">
        <f ca="1">IF(Table1[[#This Row],[Value of debts ]]&gt;Table1[[#This Row],[Income]], 1, 0)</f>
        <v>1</v>
      </c>
      <c r="BR300" s="10"/>
      <c r="BT300">
        <f ca="1">IF(Table1[[#This Row],[Net Worth of person]]&gt;$BU$4, Table1[[#This Row],[Age]], 0)</f>
        <v>0</v>
      </c>
    </row>
    <row r="301" spans="1:72" x14ac:dyDescent="0.3">
      <c r="A301">
        <f t="shared" ca="1" si="92"/>
        <v>2</v>
      </c>
      <c r="B301" t="str">
        <f t="shared" ca="1" si="93"/>
        <v>Female</v>
      </c>
      <c r="C301">
        <f t="shared" ca="1" si="94"/>
        <v>25</v>
      </c>
      <c r="D301">
        <f t="shared" ca="1" si="95"/>
        <v>2</v>
      </c>
      <c r="E301" t="str">
        <f t="shared" ca="1" si="96"/>
        <v>Construction</v>
      </c>
      <c r="F301">
        <f t="shared" ca="1" si="97"/>
        <v>5</v>
      </c>
      <c r="G301" t="str">
        <f t="shared" ca="1" si="98"/>
        <v>Other</v>
      </c>
      <c r="H301">
        <f t="shared" ca="1" si="99"/>
        <v>4</v>
      </c>
      <c r="I301">
        <f t="shared" ca="1" si="100"/>
        <v>1</v>
      </c>
      <c r="J301">
        <f t="shared" ca="1" si="101"/>
        <v>76053</v>
      </c>
      <c r="K301">
        <f t="shared" ca="1" si="102"/>
        <v>14</v>
      </c>
      <c r="L301" t="str">
        <f t="shared" ca="1" si="103"/>
        <v>Goa</v>
      </c>
      <c r="M301">
        <f t="shared" ca="1" si="104"/>
        <v>304212</v>
      </c>
      <c r="N301">
        <f t="shared" ca="1" si="105"/>
        <v>238073.630116488</v>
      </c>
      <c r="O301">
        <f t="shared" ca="1" si="106"/>
        <v>45813.282766737429</v>
      </c>
      <c r="P301">
        <f t="shared" ca="1" si="107"/>
        <v>2699</v>
      </c>
      <c r="Q301">
        <f t="shared" ca="1" si="108"/>
        <v>35732.175023665834</v>
      </c>
      <c r="R301">
        <f t="shared" ca="1" si="109"/>
        <v>55076.315075751147</v>
      </c>
      <c r="S301">
        <f t="shared" ca="1" si="110"/>
        <v>405101.59784248861</v>
      </c>
      <c r="T301">
        <f t="shared" ca="1" si="111"/>
        <v>276504.80514015385</v>
      </c>
      <c r="U301">
        <f t="shared" ca="1" si="112"/>
        <v>128596.79270233476</v>
      </c>
      <c r="W301">
        <f t="shared" ca="1" si="113"/>
        <v>1</v>
      </c>
      <c r="AA301" s="1">
        <f ca="1">Table1[[#This Row],[Mortgage left]]/Table1[[#This Row],[Value of House]]</f>
        <v>0.78259118679239481</v>
      </c>
      <c r="AB301">
        <f t="shared" ca="1" si="114"/>
        <v>0</v>
      </c>
      <c r="AE301">
        <f ca="1">IF(Table1[[#This Row],[Gender]]="male", 1, 0)</f>
        <v>0</v>
      </c>
      <c r="AF301">
        <f ca="1">IF(Table1[[#This Row],[Gender]]="female", 1, 0)</f>
        <v>1</v>
      </c>
      <c r="AK301" s="8">
        <f ca="1">IF(Table1[[#This Row],[Profession]]="Teaching", 1, 0)</f>
        <v>0</v>
      </c>
      <c r="AL301" s="9">
        <f ca="1">IF(Table1[[#This Row],[Profession]]="Health", 1, 0)</f>
        <v>0</v>
      </c>
      <c r="AM301" s="9">
        <f ca="1">IF(Table1[[#This Row],[Profession]]="Construction", 1, 0)</f>
        <v>1</v>
      </c>
      <c r="AN301" s="9">
        <f ca="1">IF(Table1[[#This Row],[Profession]]="IT", 1, 0)</f>
        <v>0</v>
      </c>
      <c r="AO301" s="9">
        <f ca="1">IF(Table1[[#This Row],[Profession]]="Agriculture", 1, 0)</f>
        <v>0</v>
      </c>
      <c r="AP301" s="10">
        <f ca="1">IF(Table1[[#This Row],[Profession]]="General Work", 1, 0)</f>
        <v>0</v>
      </c>
      <c r="AS301">
        <f ca="1">Table1[[#This Row],[Value of Cars]]/Table1[[#This Row],[Number of Cars ]]</f>
        <v>45813.282766737429</v>
      </c>
      <c r="AU301" s="8">
        <f ca="1">IF(Table1[[#This Row],[State]]="Karnataka", Table1[[#This Row],[Income]], 0)</f>
        <v>0</v>
      </c>
      <c r="AV301" s="9">
        <f ca="1">IF(Table1[[#This Row],[State]]="Gujarat", Table1[[#This Row],[Income]], 0)</f>
        <v>0</v>
      </c>
      <c r="AW301" s="9">
        <f ca="1">IF(Table1[[#This Row],[State]]="Andhra Pradesh", Table1[[#This Row],[Income]], 0)</f>
        <v>0</v>
      </c>
      <c r="AX301" s="9">
        <f ca="1">IF(Table1[[#This Row],[State]]="Telangana", Table1[[#This Row],[Income]], 0)</f>
        <v>0</v>
      </c>
      <c r="AY301" s="9">
        <f ca="1">IF(Table1[[#This Row],[State]]="Madhya Pradesh", Table1[[#This Row],[Income]], 0)</f>
        <v>0</v>
      </c>
      <c r="AZ301" s="9">
        <f ca="1">IF(Table1[[#This Row],[State]]="Maharashtra", Table1[[#This Row],[Income]], 0)</f>
        <v>0</v>
      </c>
      <c r="BA301" s="9">
        <f ca="1">IF(Table1[[#This Row],[State]]="Punjab", Table1[[#This Row],[Income]], 0)</f>
        <v>0</v>
      </c>
      <c r="BB301" s="9">
        <f ca="1">IF(Table1[[#This Row],[State]]="Kerala", Table1[[#This Row],[Income]], 0)</f>
        <v>0</v>
      </c>
      <c r="BC301" s="9">
        <f ca="1">IF(Table1[[#This Row],[State]]="Tamil Nadu", Table1[[#This Row],[Income]], 0)</f>
        <v>0</v>
      </c>
      <c r="BD301" s="9">
        <f ca="1">IF(Table1[[#This Row],[State]]="Rajasthan", Table1[[#This Row],[Income]], 0)</f>
        <v>0</v>
      </c>
      <c r="BE301" s="9">
        <f ca="1">IF(Table1[[#This Row],[State]]="Uttar Pradesh", Table1[[#This Row],[Income]], 0)</f>
        <v>0</v>
      </c>
      <c r="BF301" s="9">
        <f ca="1">IF(Table1[[#This Row],[State]]="Bihar", Table1[[#This Row],[Income]], 0)</f>
        <v>0</v>
      </c>
      <c r="BG301" s="9">
        <f ca="1">IF(Table1[[#This Row],[State]]="West Bengal", Table1[[#This Row],[Income]], 0)</f>
        <v>0</v>
      </c>
      <c r="BH301" s="10">
        <f ca="1">IF(Table1[[#This Row],[State]]="Goa", Table1[[#This Row],[Income]], 0)</f>
        <v>76053</v>
      </c>
      <c r="BJ301" s="8">
        <f ca="1">IF(Table1[[#This Row],[Profession]]="Health", Table1[[#This Row],[Income]], 0)</f>
        <v>0</v>
      </c>
      <c r="BK301" s="9">
        <f ca="1">IF(Table1[[#This Row],[Profession]]="Construction", Table1[[#This Row],[Income]], 0)</f>
        <v>76053</v>
      </c>
      <c r="BL301" s="9">
        <f ca="1">IF(Table1[[#This Row],[Profession]]="Teaching", Table1[[#This Row],[Income]], 0)</f>
        <v>0</v>
      </c>
      <c r="BM301" s="9">
        <f ca="1">IF(Table1[[#This Row],[Profession]]="IT", Table1[[#This Row],[Income]], 0)</f>
        <v>0</v>
      </c>
      <c r="BN301" s="9">
        <f ca="1">IF(Table1[[#This Row],[Profession]]="General Work", Table1[[#This Row],[Income]], 0)</f>
        <v>0</v>
      </c>
      <c r="BO301" s="10">
        <f ca="1">IF(Table1[[#This Row],[Profession]]="Agriculture", Table1[[#This Row],[Income]], 0)</f>
        <v>0</v>
      </c>
      <c r="BQ301" s="8">
        <f ca="1">IF(Table1[[#This Row],[Value of debts ]]&gt;Table1[[#This Row],[Income]], 1, 0)</f>
        <v>1</v>
      </c>
      <c r="BR301" s="10"/>
      <c r="BT301">
        <f ca="1">IF(Table1[[#This Row],[Net Worth of person]]&gt;$BU$4, Table1[[#This Row],[Age]], 0)</f>
        <v>25</v>
      </c>
    </row>
    <row r="302" spans="1:72" x14ac:dyDescent="0.3">
      <c r="A302">
        <f t="shared" ca="1" si="92"/>
        <v>2</v>
      </c>
      <c r="B302" t="str">
        <f t="shared" ca="1" si="93"/>
        <v>Female</v>
      </c>
      <c r="C302">
        <f t="shared" ca="1" si="94"/>
        <v>38</v>
      </c>
      <c r="D302">
        <f t="shared" ca="1" si="95"/>
        <v>4</v>
      </c>
      <c r="E302" t="str">
        <f t="shared" ca="1" si="96"/>
        <v>IT</v>
      </c>
      <c r="F302">
        <f t="shared" ca="1" si="97"/>
        <v>2</v>
      </c>
      <c r="G302" t="str">
        <f t="shared" ca="1" si="98"/>
        <v>College</v>
      </c>
      <c r="H302">
        <f t="shared" ca="1" si="99"/>
        <v>1</v>
      </c>
      <c r="I302">
        <f t="shared" ca="1" si="100"/>
        <v>1</v>
      </c>
      <c r="J302">
        <f t="shared" ca="1" si="101"/>
        <v>50713</v>
      </c>
      <c r="K302">
        <f t="shared" ca="1" si="102"/>
        <v>1</v>
      </c>
      <c r="L302" t="str">
        <f t="shared" ca="1" si="103"/>
        <v>Karnataka</v>
      </c>
      <c r="M302">
        <f t="shared" ca="1" si="104"/>
        <v>304278</v>
      </c>
      <c r="N302">
        <f t="shared" ca="1" si="105"/>
        <v>235669.53725494447</v>
      </c>
      <c r="O302">
        <f t="shared" ca="1" si="106"/>
        <v>37613.170782415604</v>
      </c>
      <c r="P302">
        <f t="shared" ca="1" si="107"/>
        <v>2889</v>
      </c>
      <c r="Q302">
        <f t="shared" ca="1" si="108"/>
        <v>27721.32207067027</v>
      </c>
      <c r="R302">
        <f t="shared" ca="1" si="109"/>
        <v>6437.1261202131836</v>
      </c>
      <c r="S302">
        <f t="shared" ca="1" si="110"/>
        <v>348328.29690262879</v>
      </c>
      <c r="T302">
        <f t="shared" ca="1" si="111"/>
        <v>266279.85932561476</v>
      </c>
      <c r="U302">
        <f t="shared" ca="1" si="112"/>
        <v>82048.437577014032</v>
      </c>
      <c r="W302">
        <f t="shared" ca="1" si="113"/>
        <v>1</v>
      </c>
      <c r="AA302" s="1">
        <f ca="1">Table1[[#This Row],[Mortgage left]]/Table1[[#This Row],[Value of House]]</f>
        <v>0.77452046238947436</v>
      </c>
      <c r="AB302">
        <f t="shared" ca="1" si="114"/>
        <v>0</v>
      </c>
      <c r="AE302">
        <f ca="1">IF(Table1[[#This Row],[Gender]]="male", 1, 0)</f>
        <v>0</v>
      </c>
      <c r="AF302">
        <f ca="1">IF(Table1[[#This Row],[Gender]]="female", 1, 0)</f>
        <v>1</v>
      </c>
      <c r="AK302" s="8">
        <f ca="1">IF(Table1[[#This Row],[Profession]]="Teaching", 1, 0)</f>
        <v>0</v>
      </c>
      <c r="AL302" s="9">
        <f ca="1">IF(Table1[[#This Row],[Profession]]="Health", 1, 0)</f>
        <v>0</v>
      </c>
      <c r="AM302" s="9">
        <f ca="1">IF(Table1[[#This Row],[Profession]]="Construction", 1, 0)</f>
        <v>0</v>
      </c>
      <c r="AN302" s="9">
        <f ca="1">IF(Table1[[#This Row],[Profession]]="IT", 1, 0)</f>
        <v>1</v>
      </c>
      <c r="AO302" s="9">
        <f ca="1">IF(Table1[[#This Row],[Profession]]="Agriculture", 1, 0)</f>
        <v>0</v>
      </c>
      <c r="AP302" s="10">
        <f ca="1">IF(Table1[[#This Row],[Profession]]="General Work", 1, 0)</f>
        <v>0</v>
      </c>
      <c r="AS302">
        <f ca="1">Table1[[#This Row],[Value of Cars]]/Table1[[#This Row],[Number of Cars ]]</f>
        <v>37613.170782415604</v>
      </c>
      <c r="AU302" s="8">
        <f ca="1">IF(Table1[[#This Row],[State]]="Karnataka", Table1[[#This Row],[Income]], 0)</f>
        <v>50713</v>
      </c>
      <c r="AV302" s="9">
        <f ca="1">IF(Table1[[#This Row],[State]]="Gujarat", Table1[[#This Row],[Income]], 0)</f>
        <v>0</v>
      </c>
      <c r="AW302" s="9">
        <f ca="1">IF(Table1[[#This Row],[State]]="Andhra Pradesh", Table1[[#This Row],[Income]], 0)</f>
        <v>0</v>
      </c>
      <c r="AX302" s="9">
        <f ca="1">IF(Table1[[#This Row],[State]]="Telangana", Table1[[#This Row],[Income]], 0)</f>
        <v>0</v>
      </c>
      <c r="AY302" s="9">
        <f ca="1">IF(Table1[[#This Row],[State]]="Madhya Pradesh", Table1[[#This Row],[Income]], 0)</f>
        <v>0</v>
      </c>
      <c r="AZ302" s="9">
        <f ca="1">IF(Table1[[#This Row],[State]]="Maharashtra", Table1[[#This Row],[Income]], 0)</f>
        <v>0</v>
      </c>
      <c r="BA302" s="9">
        <f ca="1">IF(Table1[[#This Row],[State]]="Punjab", Table1[[#This Row],[Income]], 0)</f>
        <v>0</v>
      </c>
      <c r="BB302" s="9">
        <f ca="1">IF(Table1[[#This Row],[State]]="Kerala", Table1[[#This Row],[Income]], 0)</f>
        <v>0</v>
      </c>
      <c r="BC302" s="9">
        <f ca="1">IF(Table1[[#This Row],[State]]="Tamil Nadu", Table1[[#This Row],[Income]], 0)</f>
        <v>0</v>
      </c>
      <c r="BD302" s="9">
        <f ca="1">IF(Table1[[#This Row],[State]]="Rajasthan", Table1[[#This Row],[Income]], 0)</f>
        <v>0</v>
      </c>
      <c r="BE302" s="9">
        <f ca="1">IF(Table1[[#This Row],[State]]="Uttar Pradesh", Table1[[#This Row],[Income]], 0)</f>
        <v>0</v>
      </c>
      <c r="BF302" s="9">
        <f ca="1">IF(Table1[[#This Row],[State]]="Bihar", Table1[[#This Row],[Income]], 0)</f>
        <v>0</v>
      </c>
      <c r="BG302" s="9">
        <f ca="1">IF(Table1[[#This Row],[State]]="West Bengal", Table1[[#This Row],[Income]], 0)</f>
        <v>0</v>
      </c>
      <c r="BH302" s="10">
        <f ca="1">IF(Table1[[#This Row],[State]]="Goa", Table1[[#This Row],[Income]], 0)</f>
        <v>0</v>
      </c>
      <c r="BJ302" s="8">
        <f ca="1">IF(Table1[[#This Row],[Profession]]="Health", Table1[[#This Row],[Income]], 0)</f>
        <v>0</v>
      </c>
      <c r="BK302" s="9">
        <f ca="1">IF(Table1[[#This Row],[Profession]]="Construction", Table1[[#This Row],[Income]], 0)</f>
        <v>0</v>
      </c>
      <c r="BL302" s="9">
        <f ca="1">IF(Table1[[#This Row],[Profession]]="Teaching", Table1[[#This Row],[Income]], 0)</f>
        <v>0</v>
      </c>
      <c r="BM302" s="9">
        <f ca="1">IF(Table1[[#This Row],[Profession]]="IT", Table1[[#This Row],[Income]], 0)</f>
        <v>50713</v>
      </c>
      <c r="BN302" s="9">
        <f ca="1">IF(Table1[[#This Row],[Profession]]="General Work", Table1[[#This Row],[Income]], 0)</f>
        <v>0</v>
      </c>
      <c r="BO302" s="10">
        <f ca="1">IF(Table1[[#This Row],[Profession]]="Agriculture", Table1[[#This Row],[Income]], 0)</f>
        <v>0</v>
      </c>
      <c r="BQ302" s="8">
        <f ca="1">IF(Table1[[#This Row],[Value of debts ]]&gt;Table1[[#This Row],[Income]], 1, 0)</f>
        <v>1</v>
      </c>
      <c r="BR302" s="10"/>
      <c r="BT302">
        <f ca="1">IF(Table1[[#This Row],[Net Worth of person]]&gt;$BU$4, Table1[[#This Row],[Age]], 0)</f>
        <v>0</v>
      </c>
    </row>
    <row r="303" spans="1:72" x14ac:dyDescent="0.3">
      <c r="A303">
        <f t="shared" ca="1" si="92"/>
        <v>2</v>
      </c>
      <c r="B303" t="str">
        <f t="shared" ca="1" si="93"/>
        <v>Female</v>
      </c>
      <c r="C303">
        <f t="shared" ca="1" si="94"/>
        <v>26</v>
      </c>
      <c r="D303">
        <f t="shared" ca="1" si="95"/>
        <v>5</v>
      </c>
      <c r="E303" t="str">
        <f t="shared" ca="1" si="96"/>
        <v>General Work</v>
      </c>
      <c r="F303">
        <f t="shared" ca="1" si="97"/>
        <v>1</v>
      </c>
      <c r="G303" t="str">
        <f t="shared" ca="1" si="98"/>
        <v>High School</v>
      </c>
      <c r="H303">
        <f t="shared" ca="1" si="99"/>
        <v>4</v>
      </c>
      <c r="I303">
        <f t="shared" ca="1" si="100"/>
        <v>3</v>
      </c>
      <c r="J303">
        <f t="shared" ca="1" si="101"/>
        <v>68817</v>
      </c>
      <c r="K303">
        <f t="shared" ca="1" si="102"/>
        <v>13</v>
      </c>
      <c r="L303" t="str">
        <f t="shared" ca="1" si="103"/>
        <v>West Bengal</v>
      </c>
      <c r="M303">
        <f t="shared" ca="1" si="104"/>
        <v>412902</v>
      </c>
      <c r="N303">
        <f t="shared" ca="1" si="105"/>
        <v>348225.17578795989</v>
      </c>
      <c r="O303">
        <f t="shared" ca="1" si="106"/>
        <v>53339.189072974747</v>
      </c>
      <c r="P303">
        <f t="shared" ca="1" si="107"/>
        <v>5127</v>
      </c>
      <c r="Q303">
        <f t="shared" ca="1" si="108"/>
        <v>75786.695542118032</v>
      </c>
      <c r="R303">
        <f t="shared" ca="1" si="109"/>
        <v>5527.4621299414875</v>
      </c>
      <c r="S303">
        <f t="shared" ca="1" si="110"/>
        <v>471768.65120291623</v>
      </c>
      <c r="T303">
        <f t="shared" ca="1" si="111"/>
        <v>429138.87133007793</v>
      </c>
      <c r="U303">
        <f t="shared" ca="1" si="112"/>
        <v>42629.779872838291</v>
      </c>
      <c r="W303">
        <f t="shared" ca="1" si="113"/>
        <v>1</v>
      </c>
      <c r="AA303" s="1">
        <f ca="1">Table1[[#This Row],[Mortgage left]]/Table1[[#This Row],[Value of House]]</f>
        <v>0.84336035133750842</v>
      </c>
      <c r="AB303">
        <f t="shared" ca="1" si="114"/>
        <v>0</v>
      </c>
      <c r="AE303">
        <f ca="1">IF(Table1[[#This Row],[Gender]]="male", 1, 0)</f>
        <v>0</v>
      </c>
      <c r="AF303">
        <f ca="1">IF(Table1[[#This Row],[Gender]]="female", 1, 0)</f>
        <v>1</v>
      </c>
      <c r="AK303" s="8">
        <f ca="1">IF(Table1[[#This Row],[Profession]]="Teaching", 1, 0)</f>
        <v>0</v>
      </c>
      <c r="AL303" s="9">
        <f ca="1">IF(Table1[[#This Row],[Profession]]="Health", 1, 0)</f>
        <v>0</v>
      </c>
      <c r="AM303" s="9">
        <f ca="1">IF(Table1[[#This Row],[Profession]]="Construction", 1, 0)</f>
        <v>0</v>
      </c>
      <c r="AN303" s="9">
        <f ca="1">IF(Table1[[#This Row],[Profession]]="IT", 1, 0)</f>
        <v>0</v>
      </c>
      <c r="AO303" s="9">
        <f ca="1">IF(Table1[[#This Row],[Profession]]="Agriculture", 1, 0)</f>
        <v>0</v>
      </c>
      <c r="AP303" s="10">
        <f ca="1">IF(Table1[[#This Row],[Profession]]="General Work", 1, 0)</f>
        <v>1</v>
      </c>
      <c r="AS303">
        <f ca="1">Table1[[#This Row],[Value of Cars]]/Table1[[#This Row],[Number of Cars ]]</f>
        <v>17779.729690991582</v>
      </c>
      <c r="AU303" s="8">
        <f ca="1">IF(Table1[[#This Row],[State]]="Karnataka", Table1[[#This Row],[Income]], 0)</f>
        <v>0</v>
      </c>
      <c r="AV303" s="9">
        <f ca="1">IF(Table1[[#This Row],[State]]="Gujarat", Table1[[#This Row],[Income]], 0)</f>
        <v>0</v>
      </c>
      <c r="AW303" s="9">
        <f ca="1">IF(Table1[[#This Row],[State]]="Andhra Pradesh", Table1[[#This Row],[Income]], 0)</f>
        <v>0</v>
      </c>
      <c r="AX303" s="9">
        <f ca="1">IF(Table1[[#This Row],[State]]="Telangana", Table1[[#This Row],[Income]], 0)</f>
        <v>0</v>
      </c>
      <c r="AY303" s="9">
        <f ca="1">IF(Table1[[#This Row],[State]]="Madhya Pradesh", Table1[[#This Row],[Income]], 0)</f>
        <v>0</v>
      </c>
      <c r="AZ303" s="9">
        <f ca="1">IF(Table1[[#This Row],[State]]="Maharashtra", Table1[[#This Row],[Income]], 0)</f>
        <v>0</v>
      </c>
      <c r="BA303" s="9">
        <f ca="1">IF(Table1[[#This Row],[State]]="Punjab", Table1[[#This Row],[Income]], 0)</f>
        <v>0</v>
      </c>
      <c r="BB303" s="9">
        <f ca="1">IF(Table1[[#This Row],[State]]="Kerala", Table1[[#This Row],[Income]], 0)</f>
        <v>0</v>
      </c>
      <c r="BC303" s="9">
        <f ca="1">IF(Table1[[#This Row],[State]]="Tamil Nadu", Table1[[#This Row],[Income]], 0)</f>
        <v>0</v>
      </c>
      <c r="BD303" s="9">
        <f ca="1">IF(Table1[[#This Row],[State]]="Rajasthan", Table1[[#This Row],[Income]], 0)</f>
        <v>0</v>
      </c>
      <c r="BE303" s="9">
        <f ca="1">IF(Table1[[#This Row],[State]]="Uttar Pradesh", Table1[[#This Row],[Income]], 0)</f>
        <v>0</v>
      </c>
      <c r="BF303" s="9">
        <f ca="1">IF(Table1[[#This Row],[State]]="Bihar", Table1[[#This Row],[Income]], 0)</f>
        <v>0</v>
      </c>
      <c r="BG303" s="9">
        <f ca="1">IF(Table1[[#This Row],[State]]="West Bengal", Table1[[#This Row],[Income]], 0)</f>
        <v>68817</v>
      </c>
      <c r="BH303" s="10">
        <f ca="1">IF(Table1[[#This Row],[State]]="Goa", Table1[[#This Row],[Income]], 0)</f>
        <v>0</v>
      </c>
      <c r="BJ303" s="8">
        <f ca="1">IF(Table1[[#This Row],[Profession]]="Health", Table1[[#This Row],[Income]], 0)</f>
        <v>0</v>
      </c>
      <c r="BK303" s="9">
        <f ca="1">IF(Table1[[#This Row],[Profession]]="Construction", Table1[[#This Row],[Income]], 0)</f>
        <v>0</v>
      </c>
      <c r="BL303" s="9">
        <f ca="1">IF(Table1[[#This Row],[Profession]]="Teaching", Table1[[#This Row],[Income]], 0)</f>
        <v>0</v>
      </c>
      <c r="BM303" s="9">
        <f ca="1">IF(Table1[[#This Row],[Profession]]="IT", Table1[[#This Row],[Income]], 0)</f>
        <v>0</v>
      </c>
      <c r="BN303" s="9">
        <f ca="1">IF(Table1[[#This Row],[Profession]]="General Work", Table1[[#This Row],[Income]], 0)</f>
        <v>68817</v>
      </c>
      <c r="BO303" s="10">
        <f ca="1">IF(Table1[[#This Row],[Profession]]="Agriculture", Table1[[#This Row],[Income]], 0)</f>
        <v>0</v>
      </c>
      <c r="BQ303" s="8">
        <f ca="1">IF(Table1[[#This Row],[Value of debts ]]&gt;Table1[[#This Row],[Income]], 1, 0)</f>
        <v>1</v>
      </c>
      <c r="BR303" s="10"/>
      <c r="BT303">
        <f ca="1">IF(Table1[[#This Row],[Net Worth of person]]&gt;$BU$4, Table1[[#This Row],[Age]], 0)</f>
        <v>0</v>
      </c>
    </row>
    <row r="304" spans="1:72" x14ac:dyDescent="0.3">
      <c r="A304">
        <f t="shared" ca="1" si="92"/>
        <v>2</v>
      </c>
      <c r="B304" t="str">
        <f t="shared" ca="1" si="93"/>
        <v>Female</v>
      </c>
      <c r="C304">
        <f t="shared" ca="1" si="94"/>
        <v>28</v>
      </c>
      <c r="D304">
        <f t="shared" ca="1" si="95"/>
        <v>2</v>
      </c>
      <c r="E304" t="str">
        <f t="shared" ca="1" si="96"/>
        <v>Construction</v>
      </c>
      <c r="F304">
        <f t="shared" ca="1" si="97"/>
        <v>3</v>
      </c>
      <c r="G304" t="str">
        <f t="shared" ca="1" si="98"/>
        <v>University</v>
      </c>
      <c r="H304">
        <f t="shared" ca="1" si="99"/>
        <v>2</v>
      </c>
      <c r="I304">
        <f t="shared" ca="1" si="100"/>
        <v>3</v>
      </c>
      <c r="J304">
        <f t="shared" ca="1" si="101"/>
        <v>74487</v>
      </c>
      <c r="K304">
        <f t="shared" ca="1" si="102"/>
        <v>6</v>
      </c>
      <c r="L304" t="str">
        <f t="shared" ca="1" si="103"/>
        <v>Maharashtra</v>
      </c>
      <c r="M304">
        <f t="shared" ca="1" si="104"/>
        <v>297948</v>
      </c>
      <c r="N304">
        <f t="shared" ca="1" si="105"/>
        <v>269441.93702984392</v>
      </c>
      <c r="O304">
        <f t="shared" ca="1" si="106"/>
        <v>89139.911305178277</v>
      </c>
      <c r="P304">
        <f t="shared" ca="1" si="107"/>
        <v>71290</v>
      </c>
      <c r="Q304">
        <f t="shared" ca="1" si="108"/>
        <v>57078.480881217925</v>
      </c>
      <c r="R304">
        <f t="shared" ca="1" si="109"/>
        <v>98722.426673354174</v>
      </c>
      <c r="S304">
        <f t="shared" ca="1" si="110"/>
        <v>485810.33797853248</v>
      </c>
      <c r="T304">
        <f t="shared" ca="1" si="111"/>
        <v>397810.41791106184</v>
      </c>
      <c r="U304">
        <f t="shared" ca="1" si="112"/>
        <v>87999.920067470637</v>
      </c>
      <c r="W304">
        <f t="shared" ca="1" si="113"/>
        <v>1</v>
      </c>
      <c r="AA304" s="1">
        <f ca="1">Table1[[#This Row],[Mortgage left]]/Table1[[#This Row],[Value of House]]</f>
        <v>0.90432537566905602</v>
      </c>
      <c r="AB304">
        <f t="shared" ca="1" si="114"/>
        <v>0</v>
      </c>
      <c r="AE304">
        <f ca="1">IF(Table1[[#This Row],[Gender]]="male", 1, 0)</f>
        <v>0</v>
      </c>
      <c r="AF304">
        <f ca="1">IF(Table1[[#This Row],[Gender]]="female", 1, 0)</f>
        <v>1</v>
      </c>
      <c r="AK304" s="8">
        <f ca="1">IF(Table1[[#This Row],[Profession]]="Teaching", 1, 0)</f>
        <v>0</v>
      </c>
      <c r="AL304" s="9">
        <f ca="1">IF(Table1[[#This Row],[Profession]]="Health", 1, 0)</f>
        <v>0</v>
      </c>
      <c r="AM304" s="9">
        <f ca="1">IF(Table1[[#This Row],[Profession]]="Construction", 1, 0)</f>
        <v>1</v>
      </c>
      <c r="AN304" s="9">
        <f ca="1">IF(Table1[[#This Row],[Profession]]="IT", 1, 0)</f>
        <v>0</v>
      </c>
      <c r="AO304" s="9">
        <f ca="1">IF(Table1[[#This Row],[Profession]]="Agriculture", 1, 0)</f>
        <v>0</v>
      </c>
      <c r="AP304" s="10">
        <f ca="1">IF(Table1[[#This Row],[Profession]]="General Work", 1, 0)</f>
        <v>0</v>
      </c>
      <c r="AS304">
        <f ca="1">Table1[[#This Row],[Value of Cars]]/Table1[[#This Row],[Number of Cars ]]</f>
        <v>29713.303768392758</v>
      </c>
      <c r="AU304" s="8">
        <f ca="1">IF(Table1[[#This Row],[State]]="Karnataka", Table1[[#This Row],[Income]], 0)</f>
        <v>0</v>
      </c>
      <c r="AV304" s="9">
        <f ca="1">IF(Table1[[#This Row],[State]]="Gujarat", Table1[[#This Row],[Income]], 0)</f>
        <v>0</v>
      </c>
      <c r="AW304" s="9">
        <f ca="1">IF(Table1[[#This Row],[State]]="Andhra Pradesh", Table1[[#This Row],[Income]], 0)</f>
        <v>0</v>
      </c>
      <c r="AX304" s="9">
        <f ca="1">IF(Table1[[#This Row],[State]]="Telangana", Table1[[#This Row],[Income]], 0)</f>
        <v>0</v>
      </c>
      <c r="AY304" s="9">
        <f ca="1">IF(Table1[[#This Row],[State]]="Madhya Pradesh", Table1[[#This Row],[Income]], 0)</f>
        <v>0</v>
      </c>
      <c r="AZ304" s="9">
        <f ca="1">IF(Table1[[#This Row],[State]]="Maharashtra", Table1[[#This Row],[Income]], 0)</f>
        <v>74487</v>
      </c>
      <c r="BA304" s="9">
        <f ca="1">IF(Table1[[#This Row],[State]]="Punjab", Table1[[#This Row],[Income]], 0)</f>
        <v>0</v>
      </c>
      <c r="BB304" s="9">
        <f ca="1">IF(Table1[[#This Row],[State]]="Kerala", Table1[[#This Row],[Income]], 0)</f>
        <v>0</v>
      </c>
      <c r="BC304" s="9">
        <f ca="1">IF(Table1[[#This Row],[State]]="Tamil Nadu", Table1[[#This Row],[Income]], 0)</f>
        <v>0</v>
      </c>
      <c r="BD304" s="9">
        <f ca="1">IF(Table1[[#This Row],[State]]="Rajasthan", Table1[[#This Row],[Income]], 0)</f>
        <v>0</v>
      </c>
      <c r="BE304" s="9">
        <f ca="1">IF(Table1[[#This Row],[State]]="Uttar Pradesh", Table1[[#This Row],[Income]], 0)</f>
        <v>0</v>
      </c>
      <c r="BF304" s="9">
        <f ca="1">IF(Table1[[#This Row],[State]]="Bihar", Table1[[#This Row],[Income]], 0)</f>
        <v>0</v>
      </c>
      <c r="BG304" s="9">
        <f ca="1">IF(Table1[[#This Row],[State]]="West Bengal", Table1[[#This Row],[Income]], 0)</f>
        <v>0</v>
      </c>
      <c r="BH304" s="10">
        <f ca="1">IF(Table1[[#This Row],[State]]="Goa", Table1[[#This Row],[Income]], 0)</f>
        <v>0</v>
      </c>
      <c r="BJ304" s="8">
        <f ca="1">IF(Table1[[#This Row],[Profession]]="Health", Table1[[#This Row],[Income]], 0)</f>
        <v>0</v>
      </c>
      <c r="BK304" s="9">
        <f ca="1">IF(Table1[[#This Row],[Profession]]="Construction", Table1[[#This Row],[Income]], 0)</f>
        <v>74487</v>
      </c>
      <c r="BL304" s="9">
        <f ca="1">IF(Table1[[#This Row],[Profession]]="Teaching", Table1[[#This Row],[Income]], 0)</f>
        <v>0</v>
      </c>
      <c r="BM304" s="9">
        <f ca="1">IF(Table1[[#This Row],[Profession]]="IT", Table1[[#This Row],[Income]], 0)</f>
        <v>0</v>
      </c>
      <c r="BN304" s="9">
        <f ca="1">IF(Table1[[#This Row],[Profession]]="General Work", Table1[[#This Row],[Income]], 0)</f>
        <v>0</v>
      </c>
      <c r="BO304" s="10">
        <f ca="1">IF(Table1[[#This Row],[Profession]]="Agriculture", Table1[[#This Row],[Income]], 0)</f>
        <v>0</v>
      </c>
      <c r="BQ304" s="8">
        <f ca="1">IF(Table1[[#This Row],[Value of debts ]]&gt;Table1[[#This Row],[Income]], 1, 0)</f>
        <v>1</v>
      </c>
      <c r="BR304" s="10"/>
      <c r="BT304">
        <f ca="1">IF(Table1[[#This Row],[Net Worth of person]]&gt;$BU$4, Table1[[#This Row],[Age]], 0)</f>
        <v>0</v>
      </c>
    </row>
    <row r="305" spans="1:72" x14ac:dyDescent="0.3">
      <c r="A305">
        <f t="shared" ca="1" si="92"/>
        <v>1</v>
      </c>
      <c r="B305" t="str">
        <f t="shared" ca="1" si="93"/>
        <v>Male</v>
      </c>
      <c r="C305">
        <f t="shared" ca="1" si="94"/>
        <v>42</v>
      </c>
      <c r="D305">
        <f t="shared" ca="1" si="95"/>
        <v>1</v>
      </c>
      <c r="E305" t="str">
        <f t="shared" ca="1" si="96"/>
        <v>Health</v>
      </c>
      <c r="F305">
        <f t="shared" ca="1" si="97"/>
        <v>3</v>
      </c>
      <c r="G305" t="str">
        <f t="shared" ca="1" si="98"/>
        <v>University</v>
      </c>
      <c r="H305">
        <f t="shared" ca="1" si="99"/>
        <v>2</v>
      </c>
      <c r="I305">
        <f t="shared" ca="1" si="100"/>
        <v>2</v>
      </c>
      <c r="J305">
        <f t="shared" ca="1" si="101"/>
        <v>77264</v>
      </c>
      <c r="K305">
        <f t="shared" ca="1" si="102"/>
        <v>5</v>
      </c>
      <c r="L305" t="str">
        <f t="shared" ca="1" si="103"/>
        <v>Madhya Pradesh</v>
      </c>
      <c r="M305">
        <f t="shared" ca="1" si="104"/>
        <v>386320</v>
      </c>
      <c r="N305">
        <f t="shared" ca="1" si="105"/>
        <v>153935.70877828298</v>
      </c>
      <c r="O305">
        <f t="shared" ca="1" si="106"/>
        <v>129739.22783056246</v>
      </c>
      <c r="P305">
        <f t="shared" ca="1" si="107"/>
        <v>69024</v>
      </c>
      <c r="Q305">
        <f t="shared" ca="1" si="108"/>
        <v>651.82376059995624</v>
      </c>
      <c r="R305">
        <f t="shared" ca="1" si="109"/>
        <v>82692.027395660247</v>
      </c>
      <c r="S305">
        <f t="shared" ca="1" si="110"/>
        <v>598751.25522622268</v>
      </c>
      <c r="T305">
        <f t="shared" ca="1" si="111"/>
        <v>223611.53253888292</v>
      </c>
      <c r="U305">
        <f t="shared" ca="1" si="112"/>
        <v>375139.72268733976</v>
      </c>
      <c r="W305">
        <f t="shared" ca="1" si="113"/>
        <v>1</v>
      </c>
      <c r="AA305" s="1">
        <f ca="1">Table1[[#This Row],[Mortgage left]]/Table1[[#This Row],[Value of House]]</f>
        <v>0.39846683779841319</v>
      </c>
      <c r="AB305">
        <f t="shared" ca="1" si="114"/>
        <v>1</v>
      </c>
      <c r="AE305">
        <f ca="1">IF(Table1[[#This Row],[Gender]]="male", 1, 0)</f>
        <v>1</v>
      </c>
      <c r="AF305">
        <f ca="1">IF(Table1[[#This Row],[Gender]]="female", 1, 0)</f>
        <v>0</v>
      </c>
      <c r="AK305" s="8">
        <f ca="1">IF(Table1[[#This Row],[Profession]]="Teaching", 1, 0)</f>
        <v>0</v>
      </c>
      <c r="AL305" s="9">
        <f ca="1">IF(Table1[[#This Row],[Profession]]="Health", 1, 0)</f>
        <v>1</v>
      </c>
      <c r="AM305" s="9">
        <f ca="1">IF(Table1[[#This Row],[Profession]]="Construction", 1, 0)</f>
        <v>0</v>
      </c>
      <c r="AN305" s="9">
        <f ca="1">IF(Table1[[#This Row],[Profession]]="IT", 1, 0)</f>
        <v>0</v>
      </c>
      <c r="AO305" s="9">
        <f ca="1">IF(Table1[[#This Row],[Profession]]="Agriculture", 1, 0)</f>
        <v>0</v>
      </c>
      <c r="AP305" s="10">
        <f ca="1">IF(Table1[[#This Row],[Profession]]="General Work", 1, 0)</f>
        <v>0</v>
      </c>
      <c r="AS305">
        <f ca="1">Table1[[#This Row],[Value of Cars]]/Table1[[#This Row],[Number of Cars ]]</f>
        <v>64869.613915281232</v>
      </c>
      <c r="AU305" s="8">
        <f ca="1">IF(Table1[[#This Row],[State]]="Karnataka", Table1[[#This Row],[Income]], 0)</f>
        <v>0</v>
      </c>
      <c r="AV305" s="9">
        <f ca="1">IF(Table1[[#This Row],[State]]="Gujarat", Table1[[#This Row],[Income]], 0)</f>
        <v>0</v>
      </c>
      <c r="AW305" s="9">
        <f ca="1">IF(Table1[[#This Row],[State]]="Andhra Pradesh", Table1[[#This Row],[Income]], 0)</f>
        <v>0</v>
      </c>
      <c r="AX305" s="9">
        <f ca="1">IF(Table1[[#This Row],[State]]="Telangana", Table1[[#This Row],[Income]], 0)</f>
        <v>0</v>
      </c>
      <c r="AY305" s="9">
        <f ca="1">IF(Table1[[#This Row],[State]]="Madhya Pradesh", Table1[[#This Row],[Income]], 0)</f>
        <v>77264</v>
      </c>
      <c r="AZ305" s="9">
        <f ca="1">IF(Table1[[#This Row],[State]]="Maharashtra", Table1[[#This Row],[Income]], 0)</f>
        <v>0</v>
      </c>
      <c r="BA305" s="9">
        <f ca="1">IF(Table1[[#This Row],[State]]="Punjab", Table1[[#This Row],[Income]], 0)</f>
        <v>0</v>
      </c>
      <c r="BB305" s="9">
        <f ca="1">IF(Table1[[#This Row],[State]]="Kerala", Table1[[#This Row],[Income]], 0)</f>
        <v>0</v>
      </c>
      <c r="BC305" s="9">
        <f ca="1">IF(Table1[[#This Row],[State]]="Tamil Nadu", Table1[[#This Row],[Income]], 0)</f>
        <v>0</v>
      </c>
      <c r="BD305" s="9">
        <f ca="1">IF(Table1[[#This Row],[State]]="Rajasthan", Table1[[#This Row],[Income]], 0)</f>
        <v>0</v>
      </c>
      <c r="BE305" s="9">
        <f ca="1">IF(Table1[[#This Row],[State]]="Uttar Pradesh", Table1[[#This Row],[Income]], 0)</f>
        <v>0</v>
      </c>
      <c r="BF305" s="9">
        <f ca="1">IF(Table1[[#This Row],[State]]="Bihar", Table1[[#This Row],[Income]], 0)</f>
        <v>0</v>
      </c>
      <c r="BG305" s="9">
        <f ca="1">IF(Table1[[#This Row],[State]]="West Bengal", Table1[[#This Row],[Income]], 0)</f>
        <v>0</v>
      </c>
      <c r="BH305" s="10">
        <f ca="1">IF(Table1[[#This Row],[State]]="Goa", Table1[[#This Row],[Income]], 0)</f>
        <v>0</v>
      </c>
      <c r="BJ305" s="8">
        <f ca="1">IF(Table1[[#This Row],[Profession]]="Health", Table1[[#This Row],[Income]], 0)</f>
        <v>77264</v>
      </c>
      <c r="BK305" s="9">
        <f ca="1">IF(Table1[[#This Row],[Profession]]="Construction", Table1[[#This Row],[Income]], 0)</f>
        <v>0</v>
      </c>
      <c r="BL305" s="9">
        <f ca="1">IF(Table1[[#This Row],[Profession]]="Teaching", Table1[[#This Row],[Income]], 0)</f>
        <v>0</v>
      </c>
      <c r="BM305" s="9">
        <f ca="1">IF(Table1[[#This Row],[Profession]]="IT", Table1[[#This Row],[Income]], 0)</f>
        <v>0</v>
      </c>
      <c r="BN305" s="9">
        <f ca="1">IF(Table1[[#This Row],[Profession]]="General Work", Table1[[#This Row],[Income]], 0)</f>
        <v>0</v>
      </c>
      <c r="BO305" s="10">
        <f ca="1">IF(Table1[[#This Row],[Profession]]="Agriculture", Table1[[#This Row],[Income]], 0)</f>
        <v>0</v>
      </c>
      <c r="BQ305" s="8">
        <f ca="1">IF(Table1[[#This Row],[Value of debts ]]&gt;Table1[[#This Row],[Income]], 1, 0)</f>
        <v>1</v>
      </c>
      <c r="BR305" s="10"/>
      <c r="BT305">
        <f ca="1">IF(Table1[[#This Row],[Net Worth of person]]&gt;$BU$4, Table1[[#This Row],[Age]], 0)</f>
        <v>42</v>
      </c>
    </row>
    <row r="306" spans="1:72" x14ac:dyDescent="0.3">
      <c r="A306">
        <f t="shared" ca="1" si="92"/>
        <v>2</v>
      </c>
      <c r="B306" t="str">
        <f t="shared" ca="1" si="93"/>
        <v>Female</v>
      </c>
      <c r="C306">
        <f t="shared" ca="1" si="94"/>
        <v>28</v>
      </c>
      <c r="D306">
        <f t="shared" ca="1" si="95"/>
        <v>1</v>
      </c>
      <c r="E306" t="str">
        <f t="shared" ca="1" si="96"/>
        <v>Health</v>
      </c>
      <c r="F306">
        <f t="shared" ca="1" si="97"/>
        <v>1</v>
      </c>
      <c r="G306" t="str">
        <f t="shared" ca="1" si="98"/>
        <v>High School</v>
      </c>
      <c r="H306">
        <f t="shared" ca="1" si="99"/>
        <v>4</v>
      </c>
      <c r="I306">
        <f t="shared" ca="1" si="100"/>
        <v>1</v>
      </c>
      <c r="J306">
        <f t="shared" ca="1" si="101"/>
        <v>89749</v>
      </c>
      <c r="K306">
        <f t="shared" ca="1" si="102"/>
        <v>8</v>
      </c>
      <c r="L306" t="str">
        <f t="shared" ca="1" si="103"/>
        <v>Kerala</v>
      </c>
      <c r="M306">
        <f t="shared" ca="1" si="104"/>
        <v>448745</v>
      </c>
      <c r="N306">
        <f t="shared" ca="1" si="105"/>
        <v>420190.66193866835</v>
      </c>
      <c r="O306">
        <f t="shared" ca="1" si="106"/>
        <v>68291.608752736458</v>
      </c>
      <c r="P306">
        <f t="shared" ca="1" si="107"/>
        <v>4276</v>
      </c>
      <c r="Q306">
        <f t="shared" ca="1" si="108"/>
        <v>175626.48026807769</v>
      </c>
      <c r="R306">
        <f t="shared" ca="1" si="109"/>
        <v>56134.483350762486</v>
      </c>
      <c r="S306">
        <f t="shared" ca="1" si="110"/>
        <v>573171.09210349899</v>
      </c>
      <c r="T306">
        <f t="shared" ca="1" si="111"/>
        <v>600093.14220674604</v>
      </c>
      <c r="U306">
        <f t="shared" ca="1" si="112"/>
        <v>-26922.050103247049</v>
      </c>
      <c r="W306">
        <f t="shared" ca="1" si="113"/>
        <v>1</v>
      </c>
      <c r="AA306" s="1">
        <f ca="1">Table1[[#This Row],[Mortgage left]]/Table1[[#This Row],[Value of House]]</f>
        <v>0.93636845410794178</v>
      </c>
      <c r="AB306">
        <f t="shared" ca="1" si="114"/>
        <v>0</v>
      </c>
      <c r="AE306">
        <f ca="1">IF(Table1[[#This Row],[Gender]]="male", 1, 0)</f>
        <v>0</v>
      </c>
      <c r="AF306">
        <f ca="1">IF(Table1[[#This Row],[Gender]]="female", 1, 0)</f>
        <v>1</v>
      </c>
      <c r="AK306" s="8">
        <f ca="1">IF(Table1[[#This Row],[Profession]]="Teaching", 1, 0)</f>
        <v>0</v>
      </c>
      <c r="AL306" s="9">
        <f ca="1">IF(Table1[[#This Row],[Profession]]="Health", 1, 0)</f>
        <v>1</v>
      </c>
      <c r="AM306" s="9">
        <f ca="1">IF(Table1[[#This Row],[Profession]]="Construction", 1, 0)</f>
        <v>0</v>
      </c>
      <c r="AN306" s="9">
        <f ca="1">IF(Table1[[#This Row],[Profession]]="IT", 1, 0)</f>
        <v>0</v>
      </c>
      <c r="AO306" s="9">
        <f ca="1">IF(Table1[[#This Row],[Profession]]="Agriculture", 1, 0)</f>
        <v>0</v>
      </c>
      <c r="AP306" s="10">
        <f ca="1">IF(Table1[[#This Row],[Profession]]="General Work", 1, 0)</f>
        <v>0</v>
      </c>
      <c r="AS306">
        <f ca="1">Table1[[#This Row],[Value of Cars]]/Table1[[#This Row],[Number of Cars ]]</f>
        <v>68291.608752736458</v>
      </c>
      <c r="AU306" s="8">
        <f ca="1">IF(Table1[[#This Row],[State]]="Karnataka", Table1[[#This Row],[Income]], 0)</f>
        <v>0</v>
      </c>
      <c r="AV306" s="9">
        <f ca="1">IF(Table1[[#This Row],[State]]="Gujarat", Table1[[#This Row],[Income]], 0)</f>
        <v>0</v>
      </c>
      <c r="AW306" s="9">
        <f ca="1">IF(Table1[[#This Row],[State]]="Andhra Pradesh", Table1[[#This Row],[Income]], 0)</f>
        <v>0</v>
      </c>
      <c r="AX306" s="9">
        <f ca="1">IF(Table1[[#This Row],[State]]="Telangana", Table1[[#This Row],[Income]], 0)</f>
        <v>0</v>
      </c>
      <c r="AY306" s="9">
        <f ca="1">IF(Table1[[#This Row],[State]]="Madhya Pradesh", Table1[[#This Row],[Income]], 0)</f>
        <v>0</v>
      </c>
      <c r="AZ306" s="9">
        <f ca="1">IF(Table1[[#This Row],[State]]="Maharashtra", Table1[[#This Row],[Income]], 0)</f>
        <v>0</v>
      </c>
      <c r="BA306" s="9">
        <f ca="1">IF(Table1[[#This Row],[State]]="Punjab", Table1[[#This Row],[Income]], 0)</f>
        <v>0</v>
      </c>
      <c r="BB306" s="9">
        <f ca="1">IF(Table1[[#This Row],[State]]="Kerala", Table1[[#This Row],[Income]], 0)</f>
        <v>89749</v>
      </c>
      <c r="BC306" s="9">
        <f ca="1">IF(Table1[[#This Row],[State]]="Tamil Nadu", Table1[[#This Row],[Income]], 0)</f>
        <v>0</v>
      </c>
      <c r="BD306" s="9">
        <f ca="1">IF(Table1[[#This Row],[State]]="Rajasthan", Table1[[#This Row],[Income]], 0)</f>
        <v>0</v>
      </c>
      <c r="BE306" s="9">
        <f ca="1">IF(Table1[[#This Row],[State]]="Uttar Pradesh", Table1[[#This Row],[Income]], 0)</f>
        <v>0</v>
      </c>
      <c r="BF306" s="9">
        <f ca="1">IF(Table1[[#This Row],[State]]="Bihar", Table1[[#This Row],[Income]], 0)</f>
        <v>0</v>
      </c>
      <c r="BG306" s="9">
        <f ca="1">IF(Table1[[#This Row],[State]]="West Bengal", Table1[[#This Row],[Income]], 0)</f>
        <v>0</v>
      </c>
      <c r="BH306" s="10">
        <f ca="1">IF(Table1[[#This Row],[State]]="Goa", Table1[[#This Row],[Income]], 0)</f>
        <v>0</v>
      </c>
      <c r="BJ306" s="8">
        <f ca="1">IF(Table1[[#This Row],[Profession]]="Health", Table1[[#This Row],[Income]], 0)</f>
        <v>89749</v>
      </c>
      <c r="BK306" s="9">
        <f ca="1">IF(Table1[[#This Row],[Profession]]="Construction", Table1[[#This Row],[Income]], 0)</f>
        <v>0</v>
      </c>
      <c r="BL306" s="9">
        <f ca="1">IF(Table1[[#This Row],[Profession]]="Teaching", Table1[[#This Row],[Income]], 0)</f>
        <v>0</v>
      </c>
      <c r="BM306" s="9">
        <f ca="1">IF(Table1[[#This Row],[Profession]]="IT", Table1[[#This Row],[Income]], 0)</f>
        <v>0</v>
      </c>
      <c r="BN306" s="9">
        <f ca="1">IF(Table1[[#This Row],[Profession]]="General Work", Table1[[#This Row],[Income]], 0)</f>
        <v>0</v>
      </c>
      <c r="BO306" s="10">
        <f ca="1">IF(Table1[[#This Row],[Profession]]="Agriculture", Table1[[#This Row],[Income]], 0)</f>
        <v>0</v>
      </c>
      <c r="BQ306" s="8">
        <f ca="1">IF(Table1[[#This Row],[Value of debts ]]&gt;Table1[[#This Row],[Income]], 1, 0)</f>
        <v>1</v>
      </c>
      <c r="BR306" s="10"/>
      <c r="BT306">
        <f ca="1">IF(Table1[[#This Row],[Net Worth of person]]&gt;$BU$4, Table1[[#This Row],[Age]], 0)</f>
        <v>0</v>
      </c>
    </row>
    <row r="307" spans="1:72" x14ac:dyDescent="0.3">
      <c r="A307">
        <f t="shared" ca="1" si="92"/>
        <v>2</v>
      </c>
      <c r="B307" t="str">
        <f t="shared" ca="1" si="93"/>
        <v>Female</v>
      </c>
      <c r="C307">
        <f t="shared" ca="1" si="94"/>
        <v>38</v>
      </c>
      <c r="D307">
        <f t="shared" ca="1" si="95"/>
        <v>1</v>
      </c>
      <c r="E307" t="str">
        <f t="shared" ca="1" si="96"/>
        <v>Health</v>
      </c>
      <c r="F307">
        <f t="shared" ca="1" si="97"/>
        <v>3</v>
      </c>
      <c r="G307" t="str">
        <f t="shared" ca="1" si="98"/>
        <v>University</v>
      </c>
      <c r="H307">
        <f t="shared" ca="1" si="99"/>
        <v>4</v>
      </c>
      <c r="I307">
        <f t="shared" ca="1" si="100"/>
        <v>3</v>
      </c>
      <c r="J307">
        <f t="shared" ca="1" si="101"/>
        <v>73419</v>
      </c>
      <c r="K307">
        <f t="shared" ca="1" si="102"/>
        <v>4</v>
      </c>
      <c r="L307" t="str">
        <f t="shared" ca="1" si="103"/>
        <v>Telangana</v>
      </c>
      <c r="M307">
        <f t="shared" ca="1" si="104"/>
        <v>367095</v>
      </c>
      <c r="N307">
        <f t="shared" ca="1" si="105"/>
        <v>201654.66364618327</v>
      </c>
      <c r="O307">
        <f t="shared" ca="1" si="106"/>
        <v>80408.146432952359</v>
      </c>
      <c r="P307">
        <f t="shared" ca="1" si="107"/>
        <v>5862</v>
      </c>
      <c r="Q307">
        <f t="shared" ca="1" si="108"/>
        <v>49303.590416884777</v>
      </c>
      <c r="R307">
        <f t="shared" ca="1" si="109"/>
        <v>54054.756547801342</v>
      </c>
      <c r="S307">
        <f t="shared" ca="1" si="110"/>
        <v>501557.90298075369</v>
      </c>
      <c r="T307">
        <f t="shared" ca="1" si="111"/>
        <v>256820.25406306805</v>
      </c>
      <c r="U307">
        <f t="shared" ca="1" si="112"/>
        <v>244737.64891768564</v>
      </c>
      <c r="W307">
        <f t="shared" ca="1" si="113"/>
        <v>1</v>
      </c>
      <c r="AA307" s="1">
        <f ca="1">Table1[[#This Row],[Mortgage left]]/Table1[[#This Row],[Value of House]]</f>
        <v>0.54932555236705283</v>
      </c>
      <c r="AB307">
        <f t="shared" ca="1" si="114"/>
        <v>0</v>
      </c>
      <c r="AE307">
        <f ca="1">IF(Table1[[#This Row],[Gender]]="male", 1, 0)</f>
        <v>0</v>
      </c>
      <c r="AF307">
        <f ca="1">IF(Table1[[#This Row],[Gender]]="female", 1, 0)</f>
        <v>1</v>
      </c>
      <c r="AK307" s="8">
        <f ca="1">IF(Table1[[#This Row],[Profession]]="Teaching", 1, 0)</f>
        <v>0</v>
      </c>
      <c r="AL307" s="9">
        <f ca="1">IF(Table1[[#This Row],[Profession]]="Health", 1, 0)</f>
        <v>1</v>
      </c>
      <c r="AM307" s="9">
        <f ca="1">IF(Table1[[#This Row],[Profession]]="Construction", 1, 0)</f>
        <v>0</v>
      </c>
      <c r="AN307" s="9">
        <f ca="1">IF(Table1[[#This Row],[Profession]]="IT", 1, 0)</f>
        <v>0</v>
      </c>
      <c r="AO307" s="9">
        <f ca="1">IF(Table1[[#This Row],[Profession]]="Agriculture", 1, 0)</f>
        <v>0</v>
      </c>
      <c r="AP307" s="10">
        <f ca="1">IF(Table1[[#This Row],[Profession]]="General Work", 1, 0)</f>
        <v>0</v>
      </c>
      <c r="AS307">
        <f ca="1">Table1[[#This Row],[Value of Cars]]/Table1[[#This Row],[Number of Cars ]]</f>
        <v>26802.715477650785</v>
      </c>
      <c r="AU307" s="8">
        <f ca="1">IF(Table1[[#This Row],[State]]="Karnataka", Table1[[#This Row],[Income]], 0)</f>
        <v>0</v>
      </c>
      <c r="AV307" s="9">
        <f ca="1">IF(Table1[[#This Row],[State]]="Gujarat", Table1[[#This Row],[Income]], 0)</f>
        <v>0</v>
      </c>
      <c r="AW307" s="9">
        <f ca="1">IF(Table1[[#This Row],[State]]="Andhra Pradesh", Table1[[#This Row],[Income]], 0)</f>
        <v>0</v>
      </c>
      <c r="AX307" s="9">
        <f ca="1">IF(Table1[[#This Row],[State]]="Telangana", Table1[[#This Row],[Income]], 0)</f>
        <v>73419</v>
      </c>
      <c r="AY307" s="9">
        <f ca="1">IF(Table1[[#This Row],[State]]="Madhya Pradesh", Table1[[#This Row],[Income]], 0)</f>
        <v>0</v>
      </c>
      <c r="AZ307" s="9">
        <f ca="1">IF(Table1[[#This Row],[State]]="Maharashtra", Table1[[#This Row],[Income]], 0)</f>
        <v>0</v>
      </c>
      <c r="BA307" s="9">
        <f ca="1">IF(Table1[[#This Row],[State]]="Punjab", Table1[[#This Row],[Income]], 0)</f>
        <v>0</v>
      </c>
      <c r="BB307" s="9">
        <f ca="1">IF(Table1[[#This Row],[State]]="Kerala", Table1[[#This Row],[Income]], 0)</f>
        <v>0</v>
      </c>
      <c r="BC307" s="9">
        <f ca="1">IF(Table1[[#This Row],[State]]="Tamil Nadu", Table1[[#This Row],[Income]], 0)</f>
        <v>0</v>
      </c>
      <c r="BD307" s="9">
        <f ca="1">IF(Table1[[#This Row],[State]]="Rajasthan", Table1[[#This Row],[Income]], 0)</f>
        <v>0</v>
      </c>
      <c r="BE307" s="9">
        <f ca="1">IF(Table1[[#This Row],[State]]="Uttar Pradesh", Table1[[#This Row],[Income]], 0)</f>
        <v>0</v>
      </c>
      <c r="BF307" s="9">
        <f ca="1">IF(Table1[[#This Row],[State]]="Bihar", Table1[[#This Row],[Income]], 0)</f>
        <v>0</v>
      </c>
      <c r="BG307" s="9">
        <f ca="1">IF(Table1[[#This Row],[State]]="West Bengal", Table1[[#This Row],[Income]], 0)</f>
        <v>0</v>
      </c>
      <c r="BH307" s="10">
        <f ca="1">IF(Table1[[#This Row],[State]]="Goa", Table1[[#This Row],[Income]], 0)</f>
        <v>0</v>
      </c>
      <c r="BJ307" s="8">
        <f ca="1">IF(Table1[[#This Row],[Profession]]="Health", Table1[[#This Row],[Income]], 0)</f>
        <v>73419</v>
      </c>
      <c r="BK307" s="9">
        <f ca="1">IF(Table1[[#This Row],[Profession]]="Construction", Table1[[#This Row],[Income]], 0)</f>
        <v>0</v>
      </c>
      <c r="BL307" s="9">
        <f ca="1">IF(Table1[[#This Row],[Profession]]="Teaching", Table1[[#This Row],[Income]], 0)</f>
        <v>0</v>
      </c>
      <c r="BM307" s="9">
        <f ca="1">IF(Table1[[#This Row],[Profession]]="IT", Table1[[#This Row],[Income]], 0)</f>
        <v>0</v>
      </c>
      <c r="BN307" s="9">
        <f ca="1">IF(Table1[[#This Row],[Profession]]="General Work", Table1[[#This Row],[Income]], 0)</f>
        <v>0</v>
      </c>
      <c r="BO307" s="10">
        <f ca="1">IF(Table1[[#This Row],[Profession]]="Agriculture", Table1[[#This Row],[Income]], 0)</f>
        <v>0</v>
      </c>
      <c r="BQ307" s="8">
        <f ca="1">IF(Table1[[#This Row],[Value of debts ]]&gt;Table1[[#This Row],[Income]], 1, 0)</f>
        <v>1</v>
      </c>
      <c r="BR307" s="10"/>
      <c r="BT307">
        <f ca="1">IF(Table1[[#This Row],[Net Worth of person]]&gt;$BU$4, Table1[[#This Row],[Age]], 0)</f>
        <v>38</v>
      </c>
    </row>
    <row r="308" spans="1:72" x14ac:dyDescent="0.3">
      <c r="A308">
        <f t="shared" ca="1" si="92"/>
        <v>1</v>
      </c>
      <c r="B308" t="str">
        <f t="shared" ca="1" si="93"/>
        <v>Male</v>
      </c>
      <c r="C308">
        <f t="shared" ca="1" si="94"/>
        <v>33</v>
      </c>
      <c r="D308">
        <f t="shared" ca="1" si="95"/>
        <v>1</v>
      </c>
      <c r="E308" t="str">
        <f t="shared" ca="1" si="96"/>
        <v>Health</v>
      </c>
      <c r="F308">
        <f t="shared" ca="1" si="97"/>
        <v>3</v>
      </c>
      <c r="G308" t="str">
        <f t="shared" ca="1" si="98"/>
        <v>University</v>
      </c>
      <c r="H308">
        <f t="shared" ca="1" si="99"/>
        <v>3</v>
      </c>
      <c r="I308">
        <f t="shared" ca="1" si="100"/>
        <v>1</v>
      </c>
      <c r="J308">
        <f t="shared" ca="1" si="101"/>
        <v>38035</v>
      </c>
      <c r="K308">
        <f t="shared" ca="1" si="102"/>
        <v>10</v>
      </c>
      <c r="L308" t="str">
        <f t="shared" ca="1" si="103"/>
        <v>Rajasthan</v>
      </c>
      <c r="M308">
        <f t="shared" ca="1" si="104"/>
        <v>114105</v>
      </c>
      <c r="N308">
        <f t="shared" ca="1" si="105"/>
        <v>43141.795398285045</v>
      </c>
      <c r="O308">
        <f t="shared" ca="1" si="106"/>
        <v>8960.314403471999</v>
      </c>
      <c r="P308">
        <f t="shared" ca="1" si="107"/>
        <v>3216</v>
      </c>
      <c r="Q308">
        <f t="shared" ca="1" si="108"/>
        <v>17999.416260363392</v>
      </c>
      <c r="R308">
        <f t="shared" ca="1" si="109"/>
        <v>49311.930946067645</v>
      </c>
      <c r="S308">
        <f t="shared" ca="1" si="110"/>
        <v>172377.24534953965</v>
      </c>
      <c r="T308">
        <f t="shared" ca="1" si="111"/>
        <v>64357.211658648434</v>
      </c>
      <c r="U308">
        <f t="shared" ca="1" si="112"/>
        <v>108020.03369089121</v>
      </c>
      <c r="W308">
        <f t="shared" ca="1" si="113"/>
        <v>1</v>
      </c>
      <c r="AA308" s="1">
        <f ca="1">Table1[[#This Row],[Mortgage left]]/Table1[[#This Row],[Value of House]]</f>
        <v>0.37808856227409005</v>
      </c>
      <c r="AB308">
        <f t="shared" ca="1" si="114"/>
        <v>1</v>
      </c>
      <c r="AE308">
        <f ca="1">IF(Table1[[#This Row],[Gender]]="male", 1, 0)</f>
        <v>1</v>
      </c>
      <c r="AF308">
        <f ca="1">IF(Table1[[#This Row],[Gender]]="female", 1, 0)</f>
        <v>0</v>
      </c>
      <c r="AK308" s="8">
        <f ca="1">IF(Table1[[#This Row],[Profession]]="Teaching", 1, 0)</f>
        <v>0</v>
      </c>
      <c r="AL308" s="9">
        <f ca="1">IF(Table1[[#This Row],[Profession]]="Health", 1, 0)</f>
        <v>1</v>
      </c>
      <c r="AM308" s="9">
        <f ca="1">IF(Table1[[#This Row],[Profession]]="Construction", 1, 0)</f>
        <v>0</v>
      </c>
      <c r="AN308" s="9">
        <f ca="1">IF(Table1[[#This Row],[Profession]]="IT", 1, 0)</f>
        <v>0</v>
      </c>
      <c r="AO308" s="9">
        <f ca="1">IF(Table1[[#This Row],[Profession]]="Agriculture", 1, 0)</f>
        <v>0</v>
      </c>
      <c r="AP308" s="10">
        <f ca="1">IF(Table1[[#This Row],[Profession]]="General Work", 1, 0)</f>
        <v>0</v>
      </c>
      <c r="AS308">
        <f ca="1">Table1[[#This Row],[Value of Cars]]/Table1[[#This Row],[Number of Cars ]]</f>
        <v>8960.314403471999</v>
      </c>
      <c r="AU308" s="8">
        <f ca="1">IF(Table1[[#This Row],[State]]="Karnataka", Table1[[#This Row],[Income]], 0)</f>
        <v>0</v>
      </c>
      <c r="AV308" s="9">
        <f ca="1">IF(Table1[[#This Row],[State]]="Gujarat", Table1[[#This Row],[Income]], 0)</f>
        <v>0</v>
      </c>
      <c r="AW308" s="9">
        <f ca="1">IF(Table1[[#This Row],[State]]="Andhra Pradesh", Table1[[#This Row],[Income]], 0)</f>
        <v>0</v>
      </c>
      <c r="AX308" s="9">
        <f ca="1">IF(Table1[[#This Row],[State]]="Telangana", Table1[[#This Row],[Income]], 0)</f>
        <v>0</v>
      </c>
      <c r="AY308" s="9">
        <f ca="1">IF(Table1[[#This Row],[State]]="Madhya Pradesh", Table1[[#This Row],[Income]], 0)</f>
        <v>0</v>
      </c>
      <c r="AZ308" s="9">
        <f ca="1">IF(Table1[[#This Row],[State]]="Maharashtra", Table1[[#This Row],[Income]], 0)</f>
        <v>0</v>
      </c>
      <c r="BA308" s="9">
        <f ca="1">IF(Table1[[#This Row],[State]]="Punjab", Table1[[#This Row],[Income]], 0)</f>
        <v>0</v>
      </c>
      <c r="BB308" s="9">
        <f ca="1">IF(Table1[[#This Row],[State]]="Kerala", Table1[[#This Row],[Income]], 0)</f>
        <v>0</v>
      </c>
      <c r="BC308" s="9">
        <f ca="1">IF(Table1[[#This Row],[State]]="Tamil Nadu", Table1[[#This Row],[Income]], 0)</f>
        <v>0</v>
      </c>
      <c r="BD308" s="9">
        <f ca="1">IF(Table1[[#This Row],[State]]="Rajasthan", Table1[[#This Row],[Income]], 0)</f>
        <v>38035</v>
      </c>
      <c r="BE308" s="9">
        <f ca="1">IF(Table1[[#This Row],[State]]="Uttar Pradesh", Table1[[#This Row],[Income]], 0)</f>
        <v>0</v>
      </c>
      <c r="BF308" s="9">
        <f ca="1">IF(Table1[[#This Row],[State]]="Bihar", Table1[[#This Row],[Income]], 0)</f>
        <v>0</v>
      </c>
      <c r="BG308" s="9">
        <f ca="1">IF(Table1[[#This Row],[State]]="West Bengal", Table1[[#This Row],[Income]], 0)</f>
        <v>0</v>
      </c>
      <c r="BH308" s="10">
        <f ca="1">IF(Table1[[#This Row],[State]]="Goa", Table1[[#This Row],[Income]], 0)</f>
        <v>0</v>
      </c>
      <c r="BJ308" s="8">
        <f ca="1">IF(Table1[[#This Row],[Profession]]="Health", Table1[[#This Row],[Income]], 0)</f>
        <v>38035</v>
      </c>
      <c r="BK308" s="9">
        <f ca="1">IF(Table1[[#This Row],[Profession]]="Construction", Table1[[#This Row],[Income]], 0)</f>
        <v>0</v>
      </c>
      <c r="BL308" s="9">
        <f ca="1">IF(Table1[[#This Row],[Profession]]="Teaching", Table1[[#This Row],[Income]], 0)</f>
        <v>0</v>
      </c>
      <c r="BM308" s="9">
        <f ca="1">IF(Table1[[#This Row],[Profession]]="IT", Table1[[#This Row],[Income]], 0)</f>
        <v>0</v>
      </c>
      <c r="BN308" s="9">
        <f ca="1">IF(Table1[[#This Row],[Profession]]="General Work", Table1[[#This Row],[Income]], 0)</f>
        <v>0</v>
      </c>
      <c r="BO308" s="10">
        <f ca="1">IF(Table1[[#This Row],[Profession]]="Agriculture", Table1[[#This Row],[Income]], 0)</f>
        <v>0</v>
      </c>
      <c r="BQ308" s="8">
        <f ca="1">IF(Table1[[#This Row],[Value of debts ]]&gt;Table1[[#This Row],[Income]], 1, 0)</f>
        <v>1</v>
      </c>
      <c r="BR308" s="10"/>
      <c r="BT308">
        <f ca="1">IF(Table1[[#This Row],[Net Worth of person]]&gt;$BU$4, Table1[[#This Row],[Age]], 0)</f>
        <v>33</v>
      </c>
    </row>
    <row r="309" spans="1:72" x14ac:dyDescent="0.3">
      <c r="A309">
        <f t="shared" ca="1" si="92"/>
        <v>2</v>
      </c>
      <c r="B309" t="str">
        <f t="shared" ca="1" si="93"/>
        <v>Female</v>
      </c>
      <c r="C309">
        <f t="shared" ca="1" si="94"/>
        <v>44</v>
      </c>
      <c r="D309">
        <f t="shared" ca="1" si="95"/>
        <v>4</v>
      </c>
      <c r="E309" t="str">
        <f t="shared" ca="1" si="96"/>
        <v>IT</v>
      </c>
      <c r="F309">
        <f t="shared" ca="1" si="97"/>
        <v>3</v>
      </c>
      <c r="G309" t="str">
        <f t="shared" ca="1" si="98"/>
        <v>University</v>
      </c>
      <c r="H309">
        <f t="shared" ca="1" si="99"/>
        <v>1</v>
      </c>
      <c r="I309">
        <f t="shared" ca="1" si="100"/>
        <v>3</v>
      </c>
      <c r="J309">
        <f t="shared" ca="1" si="101"/>
        <v>80842</v>
      </c>
      <c r="K309">
        <f t="shared" ca="1" si="102"/>
        <v>1</v>
      </c>
      <c r="L309" t="str">
        <f t="shared" ca="1" si="103"/>
        <v>Karnataka</v>
      </c>
      <c r="M309">
        <f t="shared" ca="1" si="104"/>
        <v>404210</v>
      </c>
      <c r="N309">
        <f t="shared" ca="1" si="105"/>
        <v>208799.11213498801</v>
      </c>
      <c r="O309">
        <f t="shared" ca="1" si="106"/>
        <v>110298.18109566742</v>
      </c>
      <c r="P309">
        <f t="shared" ca="1" si="107"/>
        <v>37404</v>
      </c>
      <c r="Q309">
        <f t="shared" ca="1" si="108"/>
        <v>132471.60696127248</v>
      </c>
      <c r="R309">
        <f t="shared" ca="1" si="109"/>
        <v>73823.894149188563</v>
      </c>
      <c r="S309">
        <f t="shared" ca="1" si="110"/>
        <v>588332.07524485595</v>
      </c>
      <c r="T309">
        <f t="shared" ca="1" si="111"/>
        <v>378674.71909626049</v>
      </c>
      <c r="U309">
        <f t="shared" ca="1" si="112"/>
        <v>209657.35614859546</v>
      </c>
      <c r="W309">
        <f t="shared" ca="1" si="113"/>
        <v>1</v>
      </c>
      <c r="AA309" s="1">
        <f ca="1">Table1[[#This Row],[Mortgage left]]/Table1[[#This Row],[Value of House]]</f>
        <v>0.51656097606439233</v>
      </c>
      <c r="AB309">
        <f t="shared" ca="1" si="114"/>
        <v>0</v>
      </c>
      <c r="AE309">
        <f ca="1">IF(Table1[[#This Row],[Gender]]="male", 1, 0)</f>
        <v>0</v>
      </c>
      <c r="AF309">
        <f ca="1">IF(Table1[[#This Row],[Gender]]="female", 1, 0)</f>
        <v>1</v>
      </c>
      <c r="AK309" s="8">
        <f ca="1">IF(Table1[[#This Row],[Profession]]="Teaching", 1, 0)</f>
        <v>0</v>
      </c>
      <c r="AL309" s="9">
        <f ca="1">IF(Table1[[#This Row],[Profession]]="Health", 1, 0)</f>
        <v>0</v>
      </c>
      <c r="AM309" s="9">
        <f ca="1">IF(Table1[[#This Row],[Profession]]="Construction", 1, 0)</f>
        <v>0</v>
      </c>
      <c r="AN309" s="9">
        <f ca="1">IF(Table1[[#This Row],[Profession]]="IT", 1, 0)</f>
        <v>1</v>
      </c>
      <c r="AO309" s="9">
        <f ca="1">IF(Table1[[#This Row],[Profession]]="Agriculture", 1, 0)</f>
        <v>0</v>
      </c>
      <c r="AP309" s="10">
        <f ca="1">IF(Table1[[#This Row],[Profession]]="General Work", 1, 0)</f>
        <v>0</v>
      </c>
      <c r="AS309">
        <f ca="1">Table1[[#This Row],[Value of Cars]]/Table1[[#This Row],[Number of Cars ]]</f>
        <v>36766.060365222475</v>
      </c>
      <c r="AU309" s="8">
        <f ca="1">IF(Table1[[#This Row],[State]]="Karnataka", Table1[[#This Row],[Income]], 0)</f>
        <v>80842</v>
      </c>
      <c r="AV309" s="9">
        <f ca="1">IF(Table1[[#This Row],[State]]="Gujarat", Table1[[#This Row],[Income]], 0)</f>
        <v>0</v>
      </c>
      <c r="AW309" s="9">
        <f ca="1">IF(Table1[[#This Row],[State]]="Andhra Pradesh", Table1[[#This Row],[Income]], 0)</f>
        <v>0</v>
      </c>
      <c r="AX309" s="9">
        <f ca="1">IF(Table1[[#This Row],[State]]="Telangana", Table1[[#This Row],[Income]], 0)</f>
        <v>0</v>
      </c>
      <c r="AY309" s="9">
        <f ca="1">IF(Table1[[#This Row],[State]]="Madhya Pradesh", Table1[[#This Row],[Income]], 0)</f>
        <v>0</v>
      </c>
      <c r="AZ309" s="9">
        <f ca="1">IF(Table1[[#This Row],[State]]="Maharashtra", Table1[[#This Row],[Income]], 0)</f>
        <v>0</v>
      </c>
      <c r="BA309" s="9">
        <f ca="1">IF(Table1[[#This Row],[State]]="Punjab", Table1[[#This Row],[Income]], 0)</f>
        <v>0</v>
      </c>
      <c r="BB309" s="9">
        <f ca="1">IF(Table1[[#This Row],[State]]="Kerala", Table1[[#This Row],[Income]], 0)</f>
        <v>0</v>
      </c>
      <c r="BC309" s="9">
        <f ca="1">IF(Table1[[#This Row],[State]]="Tamil Nadu", Table1[[#This Row],[Income]], 0)</f>
        <v>0</v>
      </c>
      <c r="BD309" s="9">
        <f ca="1">IF(Table1[[#This Row],[State]]="Rajasthan", Table1[[#This Row],[Income]], 0)</f>
        <v>0</v>
      </c>
      <c r="BE309" s="9">
        <f ca="1">IF(Table1[[#This Row],[State]]="Uttar Pradesh", Table1[[#This Row],[Income]], 0)</f>
        <v>0</v>
      </c>
      <c r="BF309" s="9">
        <f ca="1">IF(Table1[[#This Row],[State]]="Bihar", Table1[[#This Row],[Income]], 0)</f>
        <v>0</v>
      </c>
      <c r="BG309" s="9">
        <f ca="1">IF(Table1[[#This Row],[State]]="West Bengal", Table1[[#This Row],[Income]], 0)</f>
        <v>0</v>
      </c>
      <c r="BH309" s="10">
        <f ca="1">IF(Table1[[#This Row],[State]]="Goa", Table1[[#This Row],[Income]], 0)</f>
        <v>0</v>
      </c>
      <c r="BJ309" s="8">
        <f ca="1">IF(Table1[[#This Row],[Profession]]="Health", Table1[[#This Row],[Income]], 0)</f>
        <v>0</v>
      </c>
      <c r="BK309" s="9">
        <f ca="1">IF(Table1[[#This Row],[Profession]]="Construction", Table1[[#This Row],[Income]], 0)</f>
        <v>0</v>
      </c>
      <c r="BL309" s="9">
        <f ca="1">IF(Table1[[#This Row],[Profession]]="Teaching", Table1[[#This Row],[Income]], 0)</f>
        <v>0</v>
      </c>
      <c r="BM309" s="9">
        <f ca="1">IF(Table1[[#This Row],[Profession]]="IT", Table1[[#This Row],[Income]], 0)</f>
        <v>80842</v>
      </c>
      <c r="BN309" s="9">
        <f ca="1">IF(Table1[[#This Row],[Profession]]="General Work", Table1[[#This Row],[Income]], 0)</f>
        <v>0</v>
      </c>
      <c r="BO309" s="10">
        <f ca="1">IF(Table1[[#This Row],[Profession]]="Agriculture", Table1[[#This Row],[Income]], 0)</f>
        <v>0</v>
      </c>
      <c r="BQ309" s="8">
        <f ca="1">IF(Table1[[#This Row],[Value of debts ]]&gt;Table1[[#This Row],[Income]], 1, 0)</f>
        <v>1</v>
      </c>
      <c r="BR309" s="10"/>
      <c r="BT309">
        <f ca="1">IF(Table1[[#This Row],[Net Worth of person]]&gt;$BU$4, Table1[[#This Row],[Age]], 0)</f>
        <v>44</v>
      </c>
    </row>
    <row r="310" spans="1:72" x14ac:dyDescent="0.3">
      <c r="A310">
        <f t="shared" ca="1" si="92"/>
        <v>2</v>
      </c>
      <c r="B310" t="str">
        <f t="shared" ca="1" si="93"/>
        <v>Female</v>
      </c>
      <c r="C310">
        <f t="shared" ca="1" si="94"/>
        <v>42</v>
      </c>
      <c r="D310">
        <f t="shared" ca="1" si="95"/>
        <v>4</v>
      </c>
      <c r="E310" t="str">
        <f t="shared" ca="1" si="96"/>
        <v>IT</v>
      </c>
      <c r="F310">
        <f t="shared" ca="1" si="97"/>
        <v>2</v>
      </c>
      <c r="G310" t="str">
        <f t="shared" ca="1" si="98"/>
        <v>College</v>
      </c>
      <c r="H310">
        <f t="shared" ca="1" si="99"/>
        <v>0</v>
      </c>
      <c r="I310">
        <f t="shared" ca="1" si="100"/>
        <v>2</v>
      </c>
      <c r="J310">
        <f t="shared" ca="1" si="101"/>
        <v>48224</v>
      </c>
      <c r="K310">
        <f t="shared" ca="1" si="102"/>
        <v>9</v>
      </c>
      <c r="L310" t="str">
        <f t="shared" ca="1" si="103"/>
        <v>Tamil Nadu</v>
      </c>
      <c r="M310">
        <f t="shared" ca="1" si="104"/>
        <v>144672</v>
      </c>
      <c r="N310">
        <f t="shared" ca="1" si="105"/>
        <v>115586.17405250916</v>
      </c>
      <c r="O310">
        <f t="shared" ca="1" si="106"/>
        <v>29739.646060893465</v>
      </c>
      <c r="P310">
        <f t="shared" ca="1" si="107"/>
        <v>12695</v>
      </c>
      <c r="Q310">
        <f t="shared" ca="1" si="108"/>
        <v>7236.006815002208</v>
      </c>
      <c r="R310">
        <f t="shared" ca="1" si="109"/>
        <v>3472.4197435543247</v>
      </c>
      <c r="S310">
        <f t="shared" ca="1" si="110"/>
        <v>177884.06580444778</v>
      </c>
      <c r="T310">
        <f t="shared" ca="1" si="111"/>
        <v>135517.18086751137</v>
      </c>
      <c r="U310">
        <f t="shared" ca="1" si="112"/>
        <v>42366.884936936403</v>
      </c>
      <c r="W310">
        <f t="shared" ca="1" si="113"/>
        <v>1</v>
      </c>
      <c r="AA310" s="1">
        <f ca="1">Table1[[#This Row],[Mortgage left]]/Table1[[#This Row],[Value of House]]</f>
        <v>0.79895331544811132</v>
      </c>
      <c r="AB310">
        <f t="shared" ca="1" si="114"/>
        <v>0</v>
      </c>
      <c r="AE310">
        <f ca="1">IF(Table1[[#This Row],[Gender]]="male", 1, 0)</f>
        <v>0</v>
      </c>
      <c r="AF310">
        <f ca="1">IF(Table1[[#This Row],[Gender]]="female", 1, 0)</f>
        <v>1</v>
      </c>
      <c r="AK310" s="8">
        <f ca="1">IF(Table1[[#This Row],[Profession]]="Teaching", 1, 0)</f>
        <v>0</v>
      </c>
      <c r="AL310" s="9">
        <f ca="1">IF(Table1[[#This Row],[Profession]]="Health", 1, 0)</f>
        <v>0</v>
      </c>
      <c r="AM310" s="9">
        <f ca="1">IF(Table1[[#This Row],[Profession]]="Construction", 1, 0)</f>
        <v>0</v>
      </c>
      <c r="AN310" s="9">
        <f ca="1">IF(Table1[[#This Row],[Profession]]="IT", 1, 0)</f>
        <v>1</v>
      </c>
      <c r="AO310" s="9">
        <f ca="1">IF(Table1[[#This Row],[Profession]]="Agriculture", 1, 0)</f>
        <v>0</v>
      </c>
      <c r="AP310" s="10">
        <f ca="1">IF(Table1[[#This Row],[Profession]]="General Work", 1, 0)</f>
        <v>0</v>
      </c>
      <c r="AS310">
        <f ca="1">Table1[[#This Row],[Value of Cars]]/Table1[[#This Row],[Number of Cars ]]</f>
        <v>14869.823030446732</v>
      </c>
      <c r="AU310" s="8">
        <f ca="1">IF(Table1[[#This Row],[State]]="Karnataka", Table1[[#This Row],[Income]], 0)</f>
        <v>0</v>
      </c>
      <c r="AV310" s="9">
        <f ca="1">IF(Table1[[#This Row],[State]]="Gujarat", Table1[[#This Row],[Income]], 0)</f>
        <v>0</v>
      </c>
      <c r="AW310" s="9">
        <f ca="1">IF(Table1[[#This Row],[State]]="Andhra Pradesh", Table1[[#This Row],[Income]], 0)</f>
        <v>0</v>
      </c>
      <c r="AX310" s="9">
        <f ca="1">IF(Table1[[#This Row],[State]]="Telangana", Table1[[#This Row],[Income]], 0)</f>
        <v>0</v>
      </c>
      <c r="AY310" s="9">
        <f ca="1">IF(Table1[[#This Row],[State]]="Madhya Pradesh", Table1[[#This Row],[Income]], 0)</f>
        <v>0</v>
      </c>
      <c r="AZ310" s="9">
        <f ca="1">IF(Table1[[#This Row],[State]]="Maharashtra", Table1[[#This Row],[Income]], 0)</f>
        <v>0</v>
      </c>
      <c r="BA310" s="9">
        <f ca="1">IF(Table1[[#This Row],[State]]="Punjab", Table1[[#This Row],[Income]], 0)</f>
        <v>0</v>
      </c>
      <c r="BB310" s="9">
        <f ca="1">IF(Table1[[#This Row],[State]]="Kerala", Table1[[#This Row],[Income]], 0)</f>
        <v>0</v>
      </c>
      <c r="BC310" s="9">
        <f ca="1">IF(Table1[[#This Row],[State]]="Tamil Nadu", Table1[[#This Row],[Income]], 0)</f>
        <v>48224</v>
      </c>
      <c r="BD310" s="9">
        <f ca="1">IF(Table1[[#This Row],[State]]="Rajasthan", Table1[[#This Row],[Income]], 0)</f>
        <v>0</v>
      </c>
      <c r="BE310" s="9">
        <f ca="1">IF(Table1[[#This Row],[State]]="Uttar Pradesh", Table1[[#This Row],[Income]], 0)</f>
        <v>0</v>
      </c>
      <c r="BF310" s="9">
        <f ca="1">IF(Table1[[#This Row],[State]]="Bihar", Table1[[#This Row],[Income]], 0)</f>
        <v>0</v>
      </c>
      <c r="BG310" s="9">
        <f ca="1">IF(Table1[[#This Row],[State]]="West Bengal", Table1[[#This Row],[Income]], 0)</f>
        <v>0</v>
      </c>
      <c r="BH310" s="10">
        <f ca="1">IF(Table1[[#This Row],[State]]="Goa", Table1[[#This Row],[Income]], 0)</f>
        <v>0</v>
      </c>
      <c r="BJ310" s="8">
        <f ca="1">IF(Table1[[#This Row],[Profession]]="Health", Table1[[#This Row],[Income]], 0)</f>
        <v>0</v>
      </c>
      <c r="BK310" s="9">
        <f ca="1">IF(Table1[[#This Row],[Profession]]="Construction", Table1[[#This Row],[Income]], 0)</f>
        <v>0</v>
      </c>
      <c r="BL310" s="9">
        <f ca="1">IF(Table1[[#This Row],[Profession]]="Teaching", Table1[[#This Row],[Income]], 0)</f>
        <v>0</v>
      </c>
      <c r="BM310" s="9">
        <f ca="1">IF(Table1[[#This Row],[Profession]]="IT", Table1[[#This Row],[Income]], 0)</f>
        <v>48224</v>
      </c>
      <c r="BN310" s="9">
        <f ca="1">IF(Table1[[#This Row],[Profession]]="General Work", Table1[[#This Row],[Income]], 0)</f>
        <v>0</v>
      </c>
      <c r="BO310" s="10">
        <f ca="1">IF(Table1[[#This Row],[Profession]]="Agriculture", Table1[[#This Row],[Income]], 0)</f>
        <v>0</v>
      </c>
      <c r="BQ310" s="8">
        <f ca="1">IF(Table1[[#This Row],[Value of debts ]]&gt;Table1[[#This Row],[Income]], 1, 0)</f>
        <v>1</v>
      </c>
      <c r="BR310" s="10"/>
      <c r="BT310">
        <f ca="1">IF(Table1[[#This Row],[Net Worth of person]]&gt;$BU$4, Table1[[#This Row],[Age]], 0)</f>
        <v>0</v>
      </c>
    </row>
    <row r="311" spans="1:72" x14ac:dyDescent="0.3">
      <c r="A311">
        <f t="shared" ca="1" si="92"/>
        <v>1</v>
      </c>
      <c r="B311" t="str">
        <f t="shared" ca="1" si="93"/>
        <v>Male</v>
      </c>
      <c r="C311">
        <f t="shared" ca="1" si="94"/>
        <v>28</v>
      </c>
      <c r="D311">
        <f t="shared" ca="1" si="95"/>
        <v>5</v>
      </c>
      <c r="E311" t="str">
        <f t="shared" ca="1" si="96"/>
        <v>General Work</v>
      </c>
      <c r="F311">
        <f t="shared" ca="1" si="97"/>
        <v>1</v>
      </c>
      <c r="G311" t="str">
        <f t="shared" ca="1" si="98"/>
        <v>High School</v>
      </c>
      <c r="H311">
        <f t="shared" ca="1" si="99"/>
        <v>0</v>
      </c>
      <c r="I311">
        <f t="shared" ca="1" si="100"/>
        <v>1</v>
      </c>
      <c r="J311">
        <f t="shared" ca="1" si="101"/>
        <v>40707</v>
      </c>
      <c r="K311">
        <f t="shared" ca="1" si="102"/>
        <v>1</v>
      </c>
      <c r="L311" t="str">
        <f t="shared" ca="1" si="103"/>
        <v>Karnataka</v>
      </c>
      <c r="M311">
        <f t="shared" ca="1" si="104"/>
        <v>244242</v>
      </c>
      <c r="N311">
        <f t="shared" ca="1" si="105"/>
        <v>82844.681610098167</v>
      </c>
      <c r="O311">
        <f t="shared" ca="1" si="106"/>
        <v>5988.090324411779</v>
      </c>
      <c r="P311">
        <f t="shared" ca="1" si="107"/>
        <v>713</v>
      </c>
      <c r="Q311">
        <f t="shared" ca="1" si="108"/>
        <v>1027.0380755298713</v>
      </c>
      <c r="R311">
        <f t="shared" ca="1" si="109"/>
        <v>25556.386036955817</v>
      </c>
      <c r="S311">
        <f t="shared" ca="1" si="110"/>
        <v>275786.47636136762</v>
      </c>
      <c r="T311">
        <f t="shared" ca="1" si="111"/>
        <v>84584.719685628035</v>
      </c>
      <c r="U311">
        <f t="shared" ca="1" si="112"/>
        <v>191201.7566757396</v>
      </c>
      <c r="W311">
        <f t="shared" ca="1" si="113"/>
        <v>1</v>
      </c>
      <c r="AA311" s="1">
        <f ca="1">Table1[[#This Row],[Mortgage left]]/Table1[[#This Row],[Value of House]]</f>
        <v>0.33919097292889089</v>
      </c>
      <c r="AB311">
        <f t="shared" ca="1" si="114"/>
        <v>1</v>
      </c>
      <c r="AE311">
        <f ca="1">IF(Table1[[#This Row],[Gender]]="male", 1, 0)</f>
        <v>1</v>
      </c>
      <c r="AF311">
        <f ca="1">IF(Table1[[#This Row],[Gender]]="female", 1, 0)</f>
        <v>0</v>
      </c>
      <c r="AK311" s="8">
        <f ca="1">IF(Table1[[#This Row],[Profession]]="Teaching", 1, 0)</f>
        <v>0</v>
      </c>
      <c r="AL311" s="9">
        <f ca="1">IF(Table1[[#This Row],[Profession]]="Health", 1, 0)</f>
        <v>0</v>
      </c>
      <c r="AM311" s="9">
        <f ca="1">IF(Table1[[#This Row],[Profession]]="Construction", 1, 0)</f>
        <v>0</v>
      </c>
      <c r="AN311" s="9">
        <f ca="1">IF(Table1[[#This Row],[Profession]]="IT", 1, 0)</f>
        <v>0</v>
      </c>
      <c r="AO311" s="9">
        <f ca="1">IF(Table1[[#This Row],[Profession]]="Agriculture", 1, 0)</f>
        <v>0</v>
      </c>
      <c r="AP311" s="10">
        <f ca="1">IF(Table1[[#This Row],[Profession]]="General Work", 1, 0)</f>
        <v>1</v>
      </c>
      <c r="AS311">
        <f ca="1">Table1[[#This Row],[Value of Cars]]/Table1[[#This Row],[Number of Cars ]]</f>
        <v>5988.090324411779</v>
      </c>
      <c r="AU311" s="8">
        <f ca="1">IF(Table1[[#This Row],[State]]="Karnataka", Table1[[#This Row],[Income]], 0)</f>
        <v>40707</v>
      </c>
      <c r="AV311" s="9">
        <f ca="1">IF(Table1[[#This Row],[State]]="Gujarat", Table1[[#This Row],[Income]], 0)</f>
        <v>0</v>
      </c>
      <c r="AW311" s="9">
        <f ca="1">IF(Table1[[#This Row],[State]]="Andhra Pradesh", Table1[[#This Row],[Income]], 0)</f>
        <v>0</v>
      </c>
      <c r="AX311" s="9">
        <f ca="1">IF(Table1[[#This Row],[State]]="Telangana", Table1[[#This Row],[Income]], 0)</f>
        <v>0</v>
      </c>
      <c r="AY311" s="9">
        <f ca="1">IF(Table1[[#This Row],[State]]="Madhya Pradesh", Table1[[#This Row],[Income]], 0)</f>
        <v>0</v>
      </c>
      <c r="AZ311" s="9">
        <f ca="1">IF(Table1[[#This Row],[State]]="Maharashtra", Table1[[#This Row],[Income]], 0)</f>
        <v>0</v>
      </c>
      <c r="BA311" s="9">
        <f ca="1">IF(Table1[[#This Row],[State]]="Punjab", Table1[[#This Row],[Income]], 0)</f>
        <v>0</v>
      </c>
      <c r="BB311" s="9">
        <f ca="1">IF(Table1[[#This Row],[State]]="Kerala", Table1[[#This Row],[Income]], 0)</f>
        <v>0</v>
      </c>
      <c r="BC311" s="9">
        <f ca="1">IF(Table1[[#This Row],[State]]="Tamil Nadu", Table1[[#This Row],[Income]], 0)</f>
        <v>0</v>
      </c>
      <c r="BD311" s="9">
        <f ca="1">IF(Table1[[#This Row],[State]]="Rajasthan", Table1[[#This Row],[Income]], 0)</f>
        <v>0</v>
      </c>
      <c r="BE311" s="9">
        <f ca="1">IF(Table1[[#This Row],[State]]="Uttar Pradesh", Table1[[#This Row],[Income]], 0)</f>
        <v>0</v>
      </c>
      <c r="BF311" s="9">
        <f ca="1">IF(Table1[[#This Row],[State]]="Bihar", Table1[[#This Row],[Income]], 0)</f>
        <v>0</v>
      </c>
      <c r="BG311" s="9">
        <f ca="1">IF(Table1[[#This Row],[State]]="West Bengal", Table1[[#This Row],[Income]], 0)</f>
        <v>0</v>
      </c>
      <c r="BH311" s="10">
        <f ca="1">IF(Table1[[#This Row],[State]]="Goa", Table1[[#This Row],[Income]], 0)</f>
        <v>0</v>
      </c>
      <c r="BJ311" s="8">
        <f ca="1">IF(Table1[[#This Row],[Profession]]="Health", Table1[[#This Row],[Income]], 0)</f>
        <v>0</v>
      </c>
      <c r="BK311" s="9">
        <f ca="1">IF(Table1[[#This Row],[Profession]]="Construction", Table1[[#This Row],[Income]], 0)</f>
        <v>0</v>
      </c>
      <c r="BL311" s="9">
        <f ca="1">IF(Table1[[#This Row],[Profession]]="Teaching", Table1[[#This Row],[Income]], 0)</f>
        <v>0</v>
      </c>
      <c r="BM311" s="9">
        <f ca="1">IF(Table1[[#This Row],[Profession]]="IT", Table1[[#This Row],[Income]], 0)</f>
        <v>0</v>
      </c>
      <c r="BN311" s="9">
        <f ca="1">IF(Table1[[#This Row],[Profession]]="General Work", Table1[[#This Row],[Income]], 0)</f>
        <v>40707</v>
      </c>
      <c r="BO311" s="10">
        <f ca="1">IF(Table1[[#This Row],[Profession]]="Agriculture", Table1[[#This Row],[Income]], 0)</f>
        <v>0</v>
      </c>
      <c r="BQ311" s="8">
        <f ca="1">IF(Table1[[#This Row],[Value of debts ]]&gt;Table1[[#This Row],[Income]], 1, 0)</f>
        <v>1</v>
      </c>
      <c r="BR311" s="10"/>
      <c r="BT311">
        <f ca="1">IF(Table1[[#This Row],[Net Worth of person]]&gt;$BU$4, Table1[[#This Row],[Age]], 0)</f>
        <v>28</v>
      </c>
    </row>
    <row r="312" spans="1:72" x14ac:dyDescent="0.3">
      <c r="A312">
        <f t="shared" ca="1" si="92"/>
        <v>2</v>
      </c>
      <c r="B312" t="str">
        <f t="shared" ca="1" si="93"/>
        <v>Female</v>
      </c>
      <c r="C312">
        <f t="shared" ca="1" si="94"/>
        <v>38</v>
      </c>
      <c r="D312">
        <f t="shared" ca="1" si="95"/>
        <v>3</v>
      </c>
      <c r="E312" t="str">
        <f t="shared" ca="1" si="96"/>
        <v>Teaching</v>
      </c>
      <c r="F312">
        <f t="shared" ca="1" si="97"/>
        <v>2</v>
      </c>
      <c r="G312" t="str">
        <f t="shared" ca="1" si="98"/>
        <v>College</v>
      </c>
      <c r="H312">
        <f t="shared" ca="1" si="99"/>
        <v>0</v>
      </c>
      <c r="I312">
        <f t="shared" ca="1" si="100"/>
        <v>1</v>
      </c>
      <c r="J312">
        <f t="shared" ca="1" si="101"/>
        <v>52353</v>
      </c>
      <c r="K312">
        <f t="shared" ca="1" si="102"/>
        <v>10</v>
      </c>
      <c r="L312" t="str">
        <f t="shared" ca="1" si="103"/>
        <v>Rajasthan</v>
      </c>
      <c r="M312">
        <f t="shared" ca="1" si="104"/>
        <v>314118</v>
      </c>
      <c r="N312">
        <f t="shared" ca="1" si="105"/>
        <v>277358.11558707134</v>
      </c>
      <c r="O312">
        <f t="shared" ca="1" si="106"/>
        <v>42760.744695152323</v>
      </c>
      <c r="P312">
        <f t="shared" ca="1" si="107"/>
        <v>37231</v>
      </c>
      <c r="Q312">
        <f t="shared" ca="1" si="108"/>
        <v>94020.145433359226</v>
      </c>
      <c r="R312">
        <f t="shared" ca="1" si="109"/>
        <v>38861.007915038273</v>
      </c>
      <c r="S312">
        <f t="shared" ca="1" si="110"/>
        <v>395739.7526101906</v>
      </c>
      <c r="T312">
        <f t="shared" ca="1" si="111"/>
        <v>408609.2610204306</v>
      </c>
      <c r="U312">
        <f t="shared" ca="1" si="112"/>
        <v>-12869.50841024</v>
      </c>
      <c r="W312">
        <f t="shared" ca="1" si="113"/>
        <v>1</v>
      </c>
      <c r="AA312" s="1">
        <f ca="1">Table1[[#This Row],[Mortgage left]]/Table1[[#This Row],[Value of House]]</f>
        <v>0.88297428223492869</v>
      </c>
      <c r="AB312">
        <f t="shared" ca="1" si="114"/>
        <v>0</v>
      </c>
      <c r="AE312">
        <f ca="1">IF(Table1[[#This Row],[Gender]]="male", 1, 0)</f>
        <v>0</v>
      </c>
      <c r="AF312">
        <f ca="1">IF(Table1[[#This Row],[Gender]]="female", 1, 0)</f>
        <v>1</v>
      </c>
      <c r="AK312" s="8">
        <f ca="1">IF(Table1[[#This Row],[Profession]]="Teaching", 1, 0)</f>
        <v>1</v>
      </c>
      <c r="AL312" s="9">
        <f ca="1">IF(Table1[[#This Row],[Profession]]="Health", 1, 0)</f>
        <v>0</v>
      </c>
      <c r="AM312" s="9">
        <f ca="1">IF(Table1[[#This Row],[Profession]]="Construction", 1, 0)</f>
        <v>0</v>
      </c>
      <c r="AN312" s="9">
        <f ca="1">IF(Table1[[#This Row],[Profession]]="IT", 1, 0)</f>
        <v>0</v>
      </c>
      <c r="AO312" s="9">
        <f ca="1">IF(Table1[[#This Row],[Profession]]="Agriculture", 1, 0)</f>
        <v>0</v>
      </c>
      <c r="AP312" s="10">
        <f ca="1">IF(Table1[[#This Row],[Profession]]="General Work", 1, 0)</f>
        <v>0</v>
      </c>
      <c r="AS312">
        <f ca="1">Table1[[#This Row],[Value of Cars]]/Table1[[#This Row],[Number of Cars ]]</f>
        <v>42760.744695152323</v>
      </c>
      <c r="AU312" s="8">
        <f ca="1">IF(Table1[[#This Row],[State]]="Karnataka", Table1[[#This Row],[Income]], 0)</f>
        <v>0</v>
      </c>
      <c r="AV312" s="9">
        <f ca="1">IF(Table1[[#This Row],[State]]="Gujarat", Table1[[#This Row],[Income]], 0)</f>
        <v>0</v>
      </c>
      <c r="AW312" s="9">
        <f ca="1">IF(Table1[[#This Row],[State]]="Andhra Pradesh", Table1[[#This Row],[Income]], 0)</f>
        <v>0</v>
      </c>
      <c r="AX312" s="9">
        <f ca="1">IF(Table1[[#This Row],[State]]="Telangana", Table1[[#This Row],[Income]], 0)</f>
        <v>0</v>
      </c>
      <c r="AY312" s="9">
        <f ca="1">IF(Table1[[#This Row],[State]]="Madhya Pradesh", Table1[[#This Row],[Income]], 0)</f>
        <v>0</v>
      </c>
      <c r="AZ312" s="9">
        <f ca="1">IF(Table1[[#This Row],[State]]="Maharashtra", Table1[[#This Row],[Income]], 0)</f>
        <v>0</v>
      </c>
      <c r="BA312" s="9">
        <f ca="1">IF(Table1[[#This Row],[State]]="Punjab", Table1[[#This Row],[Income]], 0)</f>
        <v>0</v>
      </c>
      <c r="BB312" s="9">
        <f ca="1">IF(Table1[[#This Row],[State]]="Kerala", Table1[[#This Row],[Income]], 0)</f>
        <v>0</v>
      </c>
      <c r="BC312" s="9">
        <f ca="1">IF(Table1[[#This Row],[State]]="Tamil Nadu", Table1[[#This Row],[Income]], 0)</f>
        <v>0</v>
      </c>
      <c r="BD312" s="9">
        <f ca="1">IF(Table1[[#This Row],[State]]="Rajasthan", Table1[[#This Row],[Income]], 0)</f>
        <v>52353</v>
      </c>
      <c r="BE312" s="9">
        <f ca="1">IF(Table1[[#This Row],[State]]="Uttar Pradesh", Table1[[#This Row],[Income]], 0)</f>
        <v>0</v>
      </c>
      <c r="BF312" s="9">
        <f ca="1">IF(Table1[[#This Row],[State]]="Bihar", Table1[[#This Row],[Income]], 0)</f>
        <v>0</v>
      </c>
      <c r="BG312" s="9">
        <f ca="1">IF(Table1[[#This Row],[State]]="West Bengal", Table1[[#This Row],[Income]], 0)</f>
        <v>0</v>
      </c>
      <c r="BH312" s="10">
        <f ca="1">IF(Table1[[#This Row],[State]]="Goa", Table1[[#This Row],[Income]], 0)</f>
        <v>0</v>
      </c>
      <c r="BJ312" s="8">
        <f ca="1">IF(Table1[[#This Row],[Profession]]="Health", Table1[[#This Row],[Income]], 0)</f>
        <v>0</v>
      </c>
      <c r="BK312" s="9">
        <f ca="1">IF(Table1[[#This Row],[Profession]]="Construction", Table1[[#This Row],[Income]], 0)</f>
        <v>0</v>
      </c>
      <c r="BL312" s="9">
        <f ca="1">IF(Table1[[#This Row],[Profession]]="Teaching", Table1[[#This Row],[Income]], 0)</f>
        <v>52353</v>
      </c>
      <c r="BM312" s="9">
        <f ca="1">IF(Table1[[#This Row],[Profession]]="IT", Table1[[#This Row],[Income]], 0)</f>
        <v>0</v>
      </c>
      <c r="BN312" s="9">
        <f ca="1">IF(Table1[[#This Row],[Profession]]="General Work", Table1[[#This Row],[Income]], 0)</f>
        <v>0</v>
      </c>
      <c r="BO312" s="10">
        <f ca="1">IF(Table1[[#This Row],[Profession]]="Agriculture", Table1[[#This Row],[Income]], 0)</f>
        <v>0</v>
      </c>
      <c r="BQ312" s="8">
        <f ca="1">IF(Table1[[#This Row],[Value of debts ]]&gt;Table1[[#This Row],[Income]], 1, 0)</f>
        <v>1</v>
      </c>
      <c r="BR312" s="10"/>
      <c r="BT312">
        <f ca="1">IF(Table1[[#This Row],[Net Worth of person]]&gt;$BU$4, Table1[[#This Row],[Age]], 0)</f>
        <v>0</v>
      </c>
    </row>
    <row r="313" spans="1:72" x14ac:dyDescent="0.3">
      <c r="A313">
        <f t="shared" ca="1" si="92"/>
        <v>1</v>
      </c>
      <c r="B313" t="str">
        <f t="shared" ca="1" si="93"/>
        <v>Male</v>
      </c>
      <c r="C313">
        <f t="shared" ca="1" si="94"/>
        <v>25</v>
      </c>
      <c r="D313">
        <f t="shared" ca="1" si="95"/>
        <v>5</v>
      </c>
      <c r="E313" t="str">
        <f t="shared" ca="1" si="96"/>
        <v>General Work</v>
      </c>
      <c r="F313">
        <f t="shared" ca="1" si="97"/>
        <v>4</v>
      </c>
      <c r="G313" t="str">
        <f t="shared" ca="1" si="98"/>
        <v>Technical</v>
      </c>
      <c r="H313">
        <f t="shared" ca="1" si="99"/>
        <v>4</v>
      </c>
      <c r="I313">
        <f t="shared" ca="1" si="100"/>
        <v>2</v>
      </c>
      <c r="J313">
        <f t="shared" ca="1" si="101"/>
        <v>40143</v>
      </c>
      <c r="K313">
        <f t="shared" ca="1" si="102"/>
        <v>5</v>
      </c>
      <c r="L313" t="str">
        <f t="shared" ca="1" si="103"/>
        <v>Madhya Pradesh</v>
      </c>
      <c r="M313">
        <f t="shared" ca="1" si="104"/>
        <v>120429</v>
      </c>
      <c r="N313">
        <f t="shared" ca="1" si="105"/>
        <v>49820.226001416115</v>
      </c>
      <c r="O313">
        <f t="shared" ca="1" si="106"/>
        <v>62923.465462280772</v>
      </c>
      <c r="P313">
        <f t="shared" ca="1" si="107"/>
        <v>2676</v>
      </c>
      <c r="Q313">
        <f t="shared" ca="1" si="108"/>
        <v>58760.833651942972</v>
      </c>
      <c r="R313">
        <f t="shared" ca="1" si="109"/>
        <v>57565.198215246317</v>
      </c>
      <c r="S313">
        <f t="shared" ca="1" si="110"/>
        <v>240917.6636775271</v>
      </c>
      <c r="T313">
        <f t="shared" ca="1" si="111"/>
        <v>111257.05965335909</v>
      </c>
      <c r="U313">
        <f t="shared" ca="1" si="112"/>
        <v>129660.60402416802</v>
      </c>
      <c r="W313">
        <f t="shared" ca="1" si="113"/>
        <v>1</v>
      </c>
      <c r="AA313" s="1">
        <f ca="1">Table1[[#This Row],[Mortgage left]]/Table1[[#This Row],[Value of House]]</f>
        <v>0.41368960965727619</v>
      </c>
      <c r="AB313">
        <f t="shared" ca="1" si="114"/>
        <v>0</v>
      </c>
      <c r="AE313">
        <f ca="1">IF(Table1[[#This Row],[Gender]]="male", 1, 0)</f>
        <v>1</v>
      </c>
      <c r="AF313">
        <f ca="1">IF(Table1[[#This Row],[Gender]]="female", 1, 0)</f>
        <v>0</v>
      </c>
      <c r="AK313" s="8">
        <f ca="1">IF(Table1[[#This Row],[Profession]]="Teaching", 1, 0)</f>
        <v>0</v>
      </c>
      <c r="AL313" s="9">
        <f ca="1">IF(Table1[[#This Row],[Profession]]="Health", 1, 0)</f>
        <v>0</v>
      </c>
      <c r="AM313" s="9">
        <f ca="1">IF(Table1[[#This Row],[Profession]]="Construction", 1, 0)</f>
        <v>0</v>
      </c>
      <c r="AN313" s="9">
        <f ca="1">IF(Table1[[#This Row],[Profession]]="IT", 1, 0)</f>
        <v>0</v>
      </c>
      <c r="AO313" s="9">
        <f ca="1">IF(Table1[[#This Row],[Profession]]="Agriculture", 1, 0)</f>
        <v>0</v>
      </c>
      <c r="AP313" s="10">
        <f ca="1">IF(Table1[[#This Row],[Profession]]="General Work", 1, 0)</f>
        <v>1</v>
      </c>
      <c r="AS313">
        <f ca="1">Table1[[#This Row],[Value of Cars]]/Table1[[#This Row],[Number of Cars ]]</f>
        <v>31461.732731140386</v>
      </c>
      <c r="AU313" s="8">
        <f ca="1">IF(Table1[[#This Row],[State]]="Karnataka", Table1[[#This Row],[Income]], 0)</f>
        <v>0</v>
      </c>
      <c r="AV313" s="9">
        <f ca="1">IF(Table1[[#This Row],[State]]="Gujarat", Table1[[#This Row],[Income]], 0)</f>
        <v>0</v>
      </c>
      <c r="AW313" s="9">
        <f ca="1">IF(Table1[[#This Row],[State]]="Andhra Pradesh", Table1[[#This Row],[Income]], 0)</f>
        <v>0</v>
      </c>
      <c r="AX313" s="9">
        <f ca="1">IF(Table1[[#This Row],[State]]="Telangana", Table1[[#This Row],[Income]], 0)</f>
        <v>0</v>
      </c>
      <c r="AY313" s="9">
        <f ca="1">IF(Table1[[#This Row],[State]]="Madhya Pradesh", Table1[[#This Row],[Income]], 0)</f>
        <v>40143</v>
      </c>
      <c r="AZ313" s="9">
        <f ca="1">IF(Table1[[#This Row],[State]]="Maharashtra", Table1[[#This Row],[Income]], 0)</f>
        <v>0</v>
      </c>
      <c r="BA313" s="9">
        <f ca="1">IF(Table1[[#This Row],[State]]="Punjab", Table1[[#This Row],[Income]], 0)</f>
        <v>0</v>
      </c>
      <c r="BB313" s="9">
        <f ca="1">IF(Table1[[#This Row],[State]]="Kerala", Table1[[#This Row],[Income]], 0)</f>
        <v>0</v>
      </c>
      <c r="BC313" s="9">
        <f ca="1">IF(Table1[[#This Row],[State]]="Tamil Nadu", Table1[[#This Row],[Income]], 0)</f>
        <v>0</v>
      </c>
      <c r="BD313" s="9">
        <f ca="1">IF(Table1[[#This Row],[State]]="Rajasthan", Table1[[#This Row],[Income]], 0)</f>
        <v>0</v>
      </c>
      <c r="BE313" s="9">
        <f ca="1">IF(Table1[[#This Row],[State]]="Uttar Pradesh", Table1[[#This Row],[Income]], 0)</f>
        <v>0</v>
      </c>
      <c r="BF313" s="9">
        <f ca="1">IF(Table1[[#This Row],[State]]="Bihar", Table1[[#This Row],[Income]], 0)</f>
        <v>0</v>
      </c>
      <c r="BG313" s="9">
        <f ca="1">IF(Table1[[#This Row],[State]]="West Bengal", Table1[[#This Row],[Income]], 0)</f>
        <v>0</v>
      </c>
      <c r="BH313" s="10">
        <f ca="1">IF(Table1[[#This Row],[State]]="Goa", Table1[[#This Row],[Income]], 0)</f>
        <v>0</v>
      </c>
      <c r="BJ313" s="8">
        <f ca="1">IF(Table1[[#This Row],[Profession]]="Health", Table1[[#This Row],[Income]], 0)</f>
        <v>0</v>
      </c>
      <c r="BK313" s="9">
        <f ca="1">IF(Table1[[#This Row],[Profession]]="Construction", Table1[[#This Row],[Income]], 0)</f>
        <v>0</v>
      </c>
      <c r="BL313" s="9">
        <f ca="1">IF(Table1[[#This Row],[Profession]]="Teaching", Table1[[#This Row],[Income]], 0)</f>
        <v>0</v>
      </c>
      <c r="BM313" s="9">
        <f ca="1">IF(Table1[[#This Row],[Profession]]="IT", Table1[[#This Row],[Income]], 0)</f>
        <v>0</v>
      </c>
      <c r="BN313" s="9">
        <f ca="1">IF(Table1[[#This Row],[Profession]]="General Work", Table1[[#This Row],[Income]], 0)</f>
        <v>40143</v>
      </c>
      <c r="BO313" s="10">
        <f ca="1">IF(Table1[[#This Row],[Profession]]="Agriculture", Table1[[#This Row],[Income]], 0)</f>
        <v>0</v>
      </c>
      <c r="BQ313" s="8">
        <f ca="1">IF(Table1[[#This Row],[Value of debts ]]&gt;Table1[[#This Row],[Income]], 1, 0)</f>
        <v>1</v>
      </c>
      <c r="BR313" s="10"/>
      <c r="BT313">
        <f ca="1">IF(Table1[[#This Row],[Net Worth of person]]&gt;$BU$4, Table1[[#This Row],[Age]], 0)</f>
        <v>25</v>
      </c>
    </row>
    <row r="314" spans="1:72" x14ac:dyDescent="0.3">
      <c r="A314">
        <f t="shared" ca="1" si="92"/>
        <v>2</v>
      </c>
      <c r="B314" t="str">
        <f t="shared" ca="1" si="93"/>
        <v>Female</v>
      </c>
      <c r="C314">
        <f t="shared" ca="1" si="94"/>
        <v>39</v>
      </c>
      <c r="D314">
        <f t="shared" ca="1" si="95"/>
        <v>3</v>
      </c>
      <c r="E314" t="str">
        <f t="shared" ca="1" si="96"/>
        <v>Teaching</v>
      </c>
      <c r="F314">
        <f t="shared" ca="1" si="97"/>
        <v>1</v>
      </c>
      <c r="G314" t="str">
        <f t="shared" ca="1" si="98"/>
        <v>High School</v>
      </c>
      <c r="H314">
        <f t="shared" ca="1" si="99"/>
        <v>2</v>
      </c>
      <c r="I314">
        <f t="shared" ca="1" si="100"/>
        <v>1</v>
      </c>
      <c r="J314">
        <f t="shared" ca="1" si="101"/>
        <v>85275</v>
      </c>
      <c r="K314">
        <f t="shared" ca="1" si="102"/>
        <v>5</v>
      </c>
      <c r="L314" t="str">
        <f t="shared" ca="1" si="103"/>
        <v>Madhya Pradesh</v>
      </c>
      <c r="M314">
        <f t="shared" ca="1" si="104"/>
        <v>511650</v>
      </c>
      <c r="N314">
        <f t="shared" ca="1" si="105"/>
        <v>95339.341728522253</v>
      </c>
      <c r="O314">
        <f t="shared" ca="1" si="106"/>
        <v>77146.078668021815</v>
      </c>
      <c r="P314">
        <f t="shared" ca="1" si="107"/>
        <v>47428</v>
      </c>
      <c r="Q314">
        <f t="shared" ca="1" si="108"/>
        <v>66829.201543043673</v>
      </c>
      <c r="R314">
        <f t="shared" ca="1" si="109"/>
        <v>120237.40189442148</v>
      </c>
      <c r="S314">
        <f t="shared" ca="1" si="110"/>
        <v>709033.48056244326</v>
      </c>
      <c r="T314">
        <f t="shared" ca="1" si="111"/>
        <v>209596.54327156593</v>
      </c>
      <c r="U314">
        <f t="shared" ca="1" si="112"/>
        <v>499436.93729087734</v>
      </c>
      <c r="W314">
        <f t="shared" ca="1" si="113"/>
        <v>1</v>
      </c>
      <c r="AA314" s="1">
        <f ca="1">Table1[[#This Row],[Mortgage left]]/Table1[[#This Row],[Value of House]]</f>
        <v>0.18633703064306117</v>
      </c>
      <c r="AB314">
        <f t="shared" ca="1" si="114"/>
        <v>1</v>
      </c>
      <c r="AE314">
        <f ca="1">IF(Table1[[#This Row],[Gender]]="male", 1, 0)</f>
        <v>0</v>
      </c>
      <c r="AF314">
        <f ca="1">IF(Table1[[#This Row],[Gender]]="female", 1, 0)</f>
        <v>1</v>
      </c>
      <c r="AK314" s="8">
        <f ca="1">IF(Table1[[#This Row],[Profession]]="Teaching", 1, 0)</f>
        <v>1</v>
      </c>
      <c r="AL314" s="9">
        <f ca="1">IF(Table1[[#This Row],[Profession]]="Health", 1, 0)</f>
        <v>0</v>
      </c>
      <c r="AM314" s="9">
        <f ca="1">IF(Table1[[#This Row],[Profession]]="Construction", 1, 0)</f>
        <v>0</v>
      </c>
      <c r="AN314" s="9">
        <f ca="1">IF(Table1[[#This Row],[Profession]]="IT", 1, 0)</f>
        <v>0</v>
      </c>
      <c r="AO314" s="9">
        <f ca="1">IF(Table1[[#This Row],[Profession]]="Agriculture", 1, 0)</f>
        <v>0</v>
      </c>
      <c r="AP314" s="10">
        <f ca="1">IF(Table1[[#This Row],[Profession]]="General Work", 1, 0)</f>
        <v>0</v>
      </c>
      <c r="AS314">
        <f ca="1">Table1[[#This Row],[Value of Cars]]/Table1[[#This Row],[Number of Cars ]]</f>
        <v>77146.078668021815</v>
      </c>
      <c r="AU314" s="8">
        <f ca="1">IF(Table1[[#This Row],[State]]="Karnataka", Table1[[#This Row],[Income]], 0)</f>
        <v>0</v>
      </c>
      <c r="AV314" s="9">
        <f ca="1">IF(Table1[[#This Row],[State]]="Gujarat", Table1[[#This Row],[Income]], 0)</f>
        <v>0</v>
      </c>
      <c r="AW314" s="9">
        <f ca="1">IF(Table1[[#This Row],[State]]="Andhra Pradesh", Table1[[#This Row],[Income]], 0)</f>
        <v>0</v>
      </c>
      <c r="AX314" s="9">
        <f ca="1">IF(Table1[[#This Row],[State]]="Telangana", Table1[[#This Row],[Income]], 0)</f>
        <v>0</v>
      </c>
      <c r="AY314" s="9">
        <f ca="1">IF(Table1[[#This Row],[State]]="Madhya Pradesh", Table1[[#This Row],[Income]], 0)</f>
        <v>85275</v>
      </c>
      <c r="AZ314" s="9">
        <f ca="1">IF(Table1[[#This Row],[State]]="Maharashtra", Table1[[#This Row],[Income]], 0)</f>
        <v>0</v>
      </c>
      <c r="BA314" s="9">
        <f ca="1">IF(Table1[[#This Row],[State]]="Punjab", Table1[[#This Row],[Income]], 0)</f>
        <v>0</v>
      </c>
      <c r="BB314" s="9">
        <f ca="1">IF(Table1[[#This Row],[State]]="Kerala", Table1[[#This Row],[Income]], 0)</f>
        <v>0</v>
      </c>
      <c r="BC314" s="9">
        <f ca="1">IF(Table1[[#This Row],[State]]="Tamil Nadu", Table1[[#This Row],[Income]], 0)</f>
        <v>0</v>
      </c>
      <c r="BD314" s="9">
        <f ca="1">IF(Table1[[#This Row],[State]]="Rajasthan", Table1[[#This Row],[Income]], 0)</f>
        <v>0</v>
      </c>
      <c r="BE314" s="9">
        <f ca="1">IF(Table1[[#This Row],[State]]="Uttar Pradesh", Table1[[#This Row],[Income]], 0)</f>
        <v>0</v>
      </c>
      <c r="BF314" s="9">
        <f ca="1">IF(Table1[[#This Row],[State]]="Bihar", Table1[[#This Row],[Income]], 0)</f>
        <v>0</v>
      </c>
      <c r="BG314" s="9">
        <f ca="1">IF(Table1[[#This Row],[State]]="West Bengal", Table1[[#This Row],[Income]], 0)</f>
        <v>0</v>
      </c>
      <c r="BH314" s="10">
        <f ca="1">IF(Table1[[#This Row],[State]]="Goa", Table1[[#This Row],[Income]], 0)</f>
        <v>0</v>
      </c>
      <c r="BJ314" s="8">
        <f ca="1">IF(Table1[[#This Row],[Profession]]="Health", Table1[[#This Row],[Income]], 0)</f>
        <v>0</v>
      </c>
      <c r="BK314" s="9">
        <f ca="1">IF(Table1[[#This Row],[Profession]]="Construction", Table1[[#This Row],[Income]], 0)</f>
        <v>0</v>
      </c>
      <c r="BL314" s="9">
        <f ca="1">IF(Table1[[#This Row],[Profession]]="Teaching", Table1[[#This Row],[Income]], 0)</f>
        <v>85275</v>
      </c>
      <c r="BM314" s="9">
        <f ca="1">IF(Table1[[#This Row],[Profession]]="IT", Table1[[#This Row],[Income]], 0)</f>
        <v>0</v>
      </c>
      <c r="BN314" s="9">
        <f ca="1">IF(Table1[[#This Row],[Profession]]="General Work", Table1[[#This Row],[Income]], 0)</f>
        <v>0</v>
      </c>
      <c r="BO314" s="10">
        <f ca="1">IF(Table1[[#This Row],[Profession]]="Agriculture", Table1[[#This Row],[Income]], 0)</f>
        <v>0</v>
      </c>
      <c r="BQ314" s="8">
        <f ca="1">IF(Table1[[#This Row],[Value of debts ]]&gt;Table1[[#This Row],[Income]], 1, 0)</f>
        <v>1</v>
      </c>
      <c r="BR314" s="10"/>
      <c r="BT314">
        <f ca="1">IF(Table1[[#This Row],[Net Worth of person]]&gt;$BU$4, Table1[[#This Row],[Age]], 0)</f>
        <v>39</v>
      </c>
    </row>
    <row r="315" spans="1:72" x14ac:dyDescent="0.3">
      <c r="A315">
        <f t="shared" ca="1" si="92"/>
        <v>1</v>
      </c>
      <c r="B315" t="str">
        <f t="shared" ca="1" si="93"/>
        <v>Male</v>
      </c>
      <c r="C315">
        <f t="shared" ca="1" si="94"/>
        <v>33</v>
      </c>
      <c r="D315">
        <f t="shared" ca="1" si="95"/>
        <v>3</v>
      </c>
      <c r="E315" t="str">
        <f t="shared" ca="1" si="96"/>
        <v>Teaching</v>
      </c>
      <c r="F315">
        <f t="shared" ca="1" si="97"/>
        <v>4</v>
      </c>
      <c r="G315" t="str">
        <f t="shared" ca="1" si="98"/>
        <v>Technical</v>
      </c>
      <c r="H315">
        <f t="shared" ca="1" si="99"/>
        <v>1</v>
      </c>
      <c r="I315">
        <f t="shared" ca="1" si="100"/>
        <v>3</v>
      </c>
      <c r="J315">
        <f t="shared" ca="1" si="101"/>
        <v>44454</v>
      </c>
      <c r="K315">
        <f t="shared" ca="1" si="102"/>
        <v>13</v>
      </c>
      <c r="L315" t="str">
        <f t="shared" ca="1" si="103"/>
        <v>West Bengal</v>
      </c>
      <c r="M315">
        <f t="shared" ca="1" si="104"/>
        <v>222270</v>
      </c>
      <c r="N315">
        <f t="shared" ca="1" si="105"/>
        <v>150117.45893792968</v>
      </c>
      <c r="O315">
        <f t="shared" ca="1" si="106"/>
        <v>37696.051292406621</v>
      </c>
      <c r="P315">
        <f t="shared" ca="1" si="107"/>
        <v>24272</v>
      </c>
      <c r="Q315">
        <f t="shared" ca="1" si="108"/>
        <v>17763.331792569508</v>
      </c>
      <c r="R315">
        <f t="shared" ca="1" si="109"/>
        <v>6916.1054230744267</v>
      </c>
      <c r="S315">
        <f t="shared" ca="1" si="110"/>
        <v>266882.15671548108</v>
      </c>
      <c r="T315">
        <f t="shared" ca="1" si="111"/>
        <v>192152.7907304992</v>
      </c>
      <c r="U315">
        <f t="shared" ca="1" si="112"/>
        <v>74729.36598498188</v>
      </c>
      <c r="W315">
        <f t="shared" ca="1" si="113"/>
        <v>1</v>
      </c>
      <c r="AA315" s="1">
        <f ca="1">Table1[[#This Row],[Mortgage left]]/Table1[[#This Row],[Value of House]]</f>
        <v>0.6753833577987568</v>
      </c>
      <c r="AB315">
        <f t="shared" ca="1" si="114"/>
        <v>0</v>
      </c>
      <c r="AE315">
        <f ca="1">IF(Table1[[#This Row],[Gender]]="male", 1, 0)</f>
        <v>1</v>
      </c>
      <c r="AF315">
        <f ca="1">IF(Table1[[#This Row],[Gender]]="female", 1, 0)</f>
        <v>0</v>
      </c>
      <c r="AK315" s="8">
        <f ca="1">IF(Table1[[#This Row],[Profession]]="Teaching", 1, 0)</f>
        <v>1</v>
      </c>
      <c r="AL315" s="9">
        <f ca="1">IF(Table1[[#This Row],[Profession]]="Health", 1, 0)</f>
        <v>0</v>
      </c>
      <c r="AM315" s="9">
        <f ca="1">IF(Table1[[#This Row],[Profession]]="Construction", 1, 0)</f>
        <v>0</v>
      </c>
      <c r="AN315" s="9">
        <f ca="1">IF(Table1[[#This Row],[Profession]]="IT", 1, 0)</f>
        <v>0</v>
      </c>
      <c r="AO315" s="9">
        <f ca="1">IF(Table1[[#This Row],[Profession]]="Agriculture", 1, 0)</f>
        <v>0</v>
      </c>
      <c r="AP315" s="10">
        <f ca="1">IF(Table1[[#This Row],[Profession]]="General Work", 1, 0)</f>
        <v>0</v>
      </c>
      <c r="AS315">
        <f ca="1">Table1[[#This Row],[Value of Cars]]/Table1[[#This Row],[Number of Cars ]]</f>
        <v>12565.350430802207</v>
      </c>
      <c r="AU315" s="8">
        <f ca="1">IF(Table1[[#This Row],[State]]="Karnataka", Table1[[#This Row],[Income]], 0)</f>
        <v>0</v>
      </c>
      <c r="AV315" s="9">
        <f ca="1">IF(Table1[[#This Row],[State]]="Gujarat", Table1[[#This Row],[Income]], 0)</f>
        <v>0</v>
      </c>
      <c r="AW315" s="9">
        <f ca="1">IF(Table1[[#This Row],[State]]="Andhra Pradesh", Table1[[#This Row],[Income]], 0)</f>
        <v>0</v>
      </c>
      <c r="AX315" s="9">
        <f ca="1">IF(Table1[[#This Row],[State]]="Telangana", Table1[[#This Row],[Income]], 0)</f>
        <v>0</v>
      </c>
      <c r="AY315" s="9">
        <f ca="1">IF(Table1[[#This Row],[State]]="Madhya Pradesh", Table1[[#This Row],[Income]], 0)</f>
        <v>0</v>
      </c>
      <c r="AZ315" s="9">
        <f ca="1">IF(Table1[[#This Row],[State]]="Maharashtra", Table1[[#This Row],[Income]], 0)</f>
        <v>0</v>
      </c>
      <c r="BA315" s="9">
        <f ca="1">IF(Table1[[#This Row],[State]]="Punjab", Table1[[#This Row],[Income]], 0)</f>
        <v>0</v>
      </c>
      <c r="BB315" s="9">
        <f ca="1">IF(Table1[[#This Row],[State]]="Kerala", Table1[[#This Row],[Income]], 0)</f>
        <v>0</v>
      </c>
      <c r="BC315" s="9">
        <f ca="1">IF(Table1[[#This Row],[State]]="Tamil Nadu", Table1[[#This Row],[Income]], 0)</f>
        <v>0</v>
      </c>
      <c r="BD315" s="9">
        <f ca="1">IF(Table1[[#This Row],[State]]="Rajasthan", Table1[[#This Row],[Income]], 0)</f>
        <v>0</v>
      </c>
      <c r="BE315" s="9">
        <f ca="1">IF(Table1[[#This Row],[State]]="Uttar Pradesh", Table1[[#This Row],[Income]], 0)</f>
        <v>0</v>
      </c>
      <c r="BF315" s="9">
        <f ca="1">IF(Table1[[#This Row],[State]]="Bihar", Table1[[#This Row],[Income]], 0)</f>
        <v>0</v>
      </c>
      <c r="BG315" s="9">
        <f ca="1">IF(Table1[[#This Row],[State]]="West Bengal", Table1[[#This Row],[Income]], 0)</f>
        <v>44454</v>
      </c>
      <c r="BH315" s="10">
        <f ca="1">IF(Table1[[#This Row],[State]]="Goa", Table1[[#This Row],[Income]], 0)</f>
        <v>0</v>
      </c>
      <c r="BJ315" s="8">
        <f ca="1">IF(Table1[[#This Row],[Profession]]="Health", Table1[[#This Row],[Income]], 0)</f>
        <v>0</v>
      </c>
      <c r="BK315" s="9">
        <f ca="1">IF(Table1[[#This Row],[Profession]]="Construction", Table1[[#This Row],[Income]], 0)</f>
        <v>0</v>
      </c>
      <c r="BL315" s="9">
        <f ca="1">IF(Table1[[#This Row],[Profession]]="Teaching", Table1[[#This Row],[Income]], 0)</f>
        <v>44454</v>
      </c>
      <c r="BM315" s="9">
        <f ca="1">IF(Table1[[#This Row],[Profession]]="IT", Table1[[#This Row],[Income]], 0)</f>
        <v>0</v>
      </c>
      <c r="BN315" s="9">
        <f ca="1">IF(Table1[[#This Row],[Profession]]="General Work", Table1[[#This Row],[Income]], 0)</f>
        <v>0</v>
      </c>
      <c r="BO315" s="10">
        <f ca="1">IF(Table1[[#This Row],[Profession]]="Agriculture", Table1[[#This Row],[Income]], 0)</f>
        <v>0</v>
      </c>
      <c r="BQ315" s="8">
        <f ca="1">IF(Table1[[#This Row],[Value of debts ]]&gt;Table1[[#This Row],[Income]], 1, 0)</f>
        <v>1</v>
      </c>
      <c r="BR315" s="10"/>
      <c r="BT315">
        <f ca="1">IF(Table1[[#This Row],[Net Worth of person]]&gt;$BU$4, Table1[[#This Row],[Age]], 0)</f>
        <v>0</v>
      </c>
    </row>
    <row r="316" spans="1:72" x14ac:dyDescent="0.3">
      <c r="A316">
        <f t="shared" ca="1" si="92"/>
        <v>2</v>
      </c>
      <c r="B316" t="str">
        <f t="shared" ca="1" si="93"/>
        <v>Female</v>
      </c>
      <c r="C316">
        <f t="shared" ca="1" si="94"/>
        <v>29</v>
      </c>
      <c r="D316">
        <f t="shared" ca="1" si="95"/>
        <v>5</v>
      </c>
      <c r="E316" t="str">
        <f t="shared" ca="1" si="96"/>
        <v>General Work</v>
      </c>
      <c r="F316">
        <f t="shared" ca="1" si="97"/>
        <v>5</v>
      </c>
      <c r="G316" t="str">
        <f t="shared" ca="1" si="98"/>
        <v>Other</v>
      </c>
      <c r="H316">
        <f t="shared" ca="1" si="99"/>
        <v>3</v>
      </c>
      <c r="I316">
        <f t="shared" ca="1" si="100"/>
        <v>1</v>
      </c>
      <c r="J316">
        <f t="shared" ca="1" si="101"/>
        <v>51144</v>
      </c>
      <c r="K316">
        <f t="shared" ca="1" si="102"/>
        <v>2</v>
      </c>
      <c r="L316" t="str">
        <f t="shared" ca="1" si="103"/>
        <v>Gujarat</v>
      </c>
      <c r="M316">
        <f t="shared" ca="1" si="104"/>
        <v>255720</v>
      </c>
      <c r="N316">
        <f t="shared" ca="1" si="105"/>
        <v>111331.71807668565</v>
      </c>
      <c r="O316">
        <f t="shared" ca="1" si="106"/>
        <v>26137.61391449962</v>
      </c>
      <c r="P316">
        <f t="shared" ca="1" si="107"/>
        <v>850</v>
      </c>
      <c r="Q316">
        <f t="shared" ca="1" si="108"/>
        <v>39951.515311642892</v>
      </c>
      <c r="R316">
        <f t="shared" ca="1" si="109"/>
        <v>34613.068949584573</v>
      </c>
      <c r="S316">
        <f t="shared" ca="1" si="110"/>
        <v>316470.6828640842</v>
      </c>
      <c r="T316">
        <f t="shared" ca="1" si="111"/>
        <v>152133.23338832855</v>
      </c>
      <c r="U316">
        <f t="shared" ca="1" si="112"/>
        <v>164337.44947575565</v>
      </c>
      <c r="W316">
        <f t="shared" ca="1" si="113"/>
        <v>1</v>
      </c>
      <c r="AA316" s="1">
        <f ca="1">Table1[[#This Row],[Mortgage left]]/Table1[[#This Row],[Value of House]]</f>
        <v>0.43536570497687177</v>
      </c>
      <c r="AB316">
        <f t="shared" ca="1" si="114"/>
        <v>0</v>
      </c>
      <c r="AE316">
        <f ca="1">IF(Table1[[#This Row],[Gender]]="male", 1, 0)</f>
        <v>0</v>
      </c>
      <c r="AF316">
        <f ca="1">IF(Table1[[#This Row],[Gender]]="female", 1, 0)</f>
        <v>1</v>
      </c>
      <c r="AK316" s="8">
        <f ca="1">IF(Table1[[#This Row],[Profession]]="Teaching", 1, 0)</f>
        <v>0</v>
      </c>
      <c r="AL316" s="9">
        <f ca="1">IF(Table1[[#This Row],[Profession]]="Health", 1, 0)</f>
        <v>0</v>
      </c>
      <c r="AM316" s="9">
        <f ca="1">IF(Table1[[#This Row],[Profession]]="Construction", 1, 0)</f>
        <v>0</v>
      </c>
      <c r="AN316" s="9">
        <f ca="1">IF(Table1[[#This Row],[Profession]]="IT", 1, 0)</f>
        <v>0</v>
      </c>
      <c r="AO316" s="9">
        <f ca="1">IF(Table1[[#This Row],[Profession]]="Agriculture", 1, 0)</f>
        <v>0</v>
      </c>
      <c r="AP316" s="10">
        <f ca="1">IF(Table1[[#This Row],[Profession]]="General Work", 1, 0)</f>
        <v>1</v>
      </c>
      <c r="AS316">
        <f ca="1">Table1[[#This Row],[Value of Cars]]/Table1[[#This Row],[Number of Cars ]]</f>
        <v>26137.61391449962</v>
      </c>
      <c r="AU316" s="8">
        <f ca="1">IF(Table1[[#This Row],[State]]="Karnataka", Table1[[#This Row],[Income]], 0)</f>
        <v>0</v>
      </c>
      <c r="AV316" s="9">
        <f ca="1">IF(Table1[[#This Row],[State]]="Gujarat", Table1[[#This Row],[Income]], 0)</f>
        <v>51144</v>
      </c>
      <c r="AW316" s="9">
        <f ca="1">IF(Table1[[#This Row],[State]]="Andhra Pradesh", Table1[[#This Row],[Income]], 0)</f>
        <v>0</v>
      </c>
      <c r="AX316" s="9">
        <f ca="1">IF(Table1[[#This Row],[State]]="Telangana", Table1[[#This Row],[Income]], 0)</f>
        <v>0</v>
      </c>
      <c r="AY316" s="9">
        <f ca="1">IF(Table1[[#This Row],[State]]="Madhya Pradesh", Table1[[#This Row],[Income]], 0)</f>
        <v>0</v>
      </c>
      <c r="AZ316" s="9">
        <f ca="1">IF(Table1[[#This Row],[State]]="Maharashtra", Table1[[#This Row],[Income]], 0)</f>
        <v>0</v>
      </c>
      <c r="BA316" s="9">
        <f ca="1">IF(Table1[[#This Row],[State]]="Punjab", Table1[[#This Row],[Income]], 0)</f>
        <v>0</v>
      </c>
      <c r="BB316" s="9">
        <f ca="1">IF(Table1[[#This Row],[State]]="Kerala", Table1[[#This Row],[Income]], 0)</f>
        <v>0</v>
      </c>
      <c r="BC316" s="9">
        <f ca="1">IF(Table1[[#This Row],[State]]="Tamil Nadu", Table1[[#This Row],[Income]], 0)</f>
        <v>0</v>
      </c>
      <c r="BD316" s="9">
        <f ca="1">IF(Table1[[#This Row],[State]]="Rajasthan", Table1[[#This Row],[Income]], 0)</f>
        <v>0</v>
      </c>
      <c r="BE316" s="9">
        <f ca="1">IF(Table1[[#This Row],[State]]="Uttar Pradesh", Table1[[#This Row],[Income]], 0)</f>
        <v>0</v>
      </c>
      <c r="BF316" s="9">
        <f ca="1">IF(Table1[[#This Row],[State]]="Bihar", Table1[[#This Row],[Income]], 0)</f>
        <v>0</v>
      </c>
      <c r="BG316" s="9">
        <f ca="1">IF(Table1[[#This Row],[State]]="West Bengal", Table1[[#This Row],[Income]], 0)</f>
        <v>0</v>
      </c>
      <c r="BH316" s="10">
        <f ca="1">IF(Table1[[#This Row],[State]]="Goa", Table1[[#This Row],[Income]], 0)</f>
        <v>0</v>
      </c>
      <c r="BJ316" s="8">
        <f ca="1">IF(Table1[[#This Row],[Profession]]="Health", Table1[[#This Row],[Income]], 0)</f>
        <v>0</v>
      </c>
      <c r="BK316" s="9">
        <f ca="1">IF(Table1[[#This Row],[Profession]]="Construction", Table1[[#This Row],[Income]], 0)</f>
        <v>0</v>
      </c>
      <c r="BL316" s="9">
        <f ca="1">IF(Table1[[#This Row],[Profession]]="Teaching", Table1[[#This Row],[Income]], 0)</f>
        <v>0</v>
      </c>
      <c r="BM316" s="9">
        <f ca="1">IF(Table1[[#This Row],[Profession]]="IT", Table1[[#This Row],[Income]], 0)</f>
        <v>0</v>
      </c>
      <c r="BN316" s="9">
        <f ca="1">IF(Table1[[#This Row],[Profession]]="General Work", Table1[[#This Row],[Income]], 0)</f>
        <v>51144</v>
      </c>
      <c r="BO316" s="10">
        <f ca="1">IF(Table1[[#This Row],[Profession]]="Agriculture", Table1[[#This Row],[Income]], 0)</f>
        <v>0</v>
      </c>
      <c r="BQ316" s="8">
        <f ca="1">IF(Table1[[#This Row],[Value of debts ]]&gt;Table1[[#This Row],[Income]], 1, 0)</f>
        <v>1</v>
      </c>
      <c r="BR316" s="10"/>
      <c r="BT316">
        <f ca="1">IF(Table1[[#This Row],[Net Worth of person]]&gt;$BU$4, Table1[[#This Row],[Age]], 0)</f>
        <v>29</v>
      </c>
    </row>
    <row r="317" spans="1:72" x14ac:dyDescent="0.3">
      <c r="A317">
        <f t="shared" ca="1" si="92"/>
        <v>2</v>
      </c>
      <c r="B317" t="str">
        <f t="shared" ca="1" si="93"/>
        <v>Female</v>
      </c>
      <c r="C317">
        <f t="shared" ca="1" si="94"/>
        <v>36</v>
      </c>
      <c r="D317">
        <f t="shared" ca="1" si="95"/>
        <v>3</v>
      </c>
      <c r="E317" t="str">
        <f t="shared" ca="1" si="96"/>
        <v>Teaching</v>
      </c>
      <c r="F317">
        <f t="shared" ca="1" si="97"/>
        <v>1</v>
      </c>
      <c r="G317" t="str">
        <f t="shared" ca="1" si="98"/>
        <v>High School</v>
      </c>
      <c r="H317">
        <f t="shared" ca="1" si="99"/>
        <v>4</v>
      </c>
      <c r="I317">
        <f t="shared" ca="1" si="100"/>
        <v>2</v>
      </c>
      <c r="J317">
        <f t="shared" ca="1" si="101"/>
        <v>39429</v>
      </c>
      <c r="K317">
        <f t="shared" ca="1" si="102"/>
        <v>10</v>
      </c>
      <c r="L317" t="str">
        <f t="shared" ca="1" si="103"/>
        <v>Rajasthan</v>
      </c>
      <c r="M317">
        <f t="shared" ca="1" si="104"/>
        <v>236574</v>
      </c>
      <c r="N317">
        <f t="shared" ca="1" si="105"/>
        <v>174959.27986727536</v>
      </c>
      <c r="O317">
        <f t="shared" ca="1" si="106"/>
        <v>33054.120909406607</v>
      </c>
      <c r="P317">
        <f t="shared" ca="1" si="107"/>
        <v>10088</v>
      </c>
      <c r="Q317">
        <f t="shared" ca="1" si="108"/>
        <v>32404.630016661435</v>
      </c>
      <c r="R317">
        <f t="shared" ca="1" si="109"/>
        <v>26861.452900269273</v>
      </c>
      <c r="S317">
        <f t="shared" ca="1" si="110"/>
        <v>296489.57380967587</v>
      </c>
      <c r="T317">
        <f t="shared" ca="1" si="111"/>
        <v>217451.90988393678</v>
      </c>
      <c r="U317">
        <f t="shared" ca="1" si="112"/>
        <v>79037.663925739093</v>
      </c>
      <c r="W317">
        <f t="shared" ca="1" si="113"/>
        <v>1</v>
      </c>
      <c r="AA317" s="1">
        <f ca="1">Table1[[#This Row],[Mortgage left]]/Table1[[#This Row],[Value of House]]</f>
        <v>0.73955413472011022</v>
      </c>
      <c r="AB317">
        <f t="shared" ca="1" si="114"/>
        <v>0</v>
      </c>
      <c r="AE317">
        <f ca="1">IF(Table1[[#This Row],[Gender]]="male", 1, 0)</f>
        <v>0</v>
      </c>
      <c r="AF317">
        <f ca="1">IF(Table1[[#This Row],[Gender]]="female", 1, 0)</f>
        <v>1</v>
      </c>
      <c r="AK317" s="8">
        <f ca="1">IF(Table1[[#This Row],[Profession]]="Teaching", 1, 0)</f>
        <v>1</v>
      </c>
      <c r="AL317" s="9">
        <f ca="1">IF(Table1[[#This Row],[Profession]]="Health", 1, 0)</f>
        <v>0</v>
      </c>
      <c r="AM317" s="9">
        <f ca="1">IF(Table1[[#This Row],[Profession]]="Construction", 1, 0)</f>
        <v>0</v>
      </c>
      <c r="AN317" s="9">
        <f ca="1">IF(Table1[[#This Row],[Profession]]="IT", 1, 0)</f>
        <v>0</v>
      </c>
      <c r="AO317" s="9">
        <f ca="1">IF(Table1[[#This Row],[Profession]]="Agriculture", 1, 0)</f>
        <v>0</v>
      </c>
      <c r="AP317" s="10">
        <f ca="1">IF(Table1[[#This Row],[Profession]]="General Work", 1, 0)</f>
        <v>0</v>
      </c>
      <c r="AS317">
        <f ca="1">Table1[[#This Row],[Value of Cars]]/Table1[[#This Row],[Number of Cars ]]</f>
        <v>16527.060454703304</v>
      </c>
      <c r="AU317" s="8">
        <f ca="1">IF(Table1[[#This Row],[State]]="Karnataka", Table1[[#This Row],[Income]], 0)</f>
        <v>0</v>
      </c>
      <c r="AV317" s="9">
        <f ca="1">IF(Table1[[#This Row],[State]]="Gujarat", Table1[[#This Row],[Income]], 0)</f>
        <v>0</v>
      </c>
      <c r="AW317" s="9">
        <f ca="1">IF(Table1[[#This Row],[State]]="Andhra Pradesh", Table1[[#This Row],[Income]], 0)</f>
        <v>0</v>
      </c>
      <c r="AX317" s="9">
        <f ca="1">IF(Table1[[#This Row],[State]]="Telangana", Table1[[#This Row],[Income]], 0)</f>
        <v>0</v>
      </c>
      <c r="AY317" s="9">
        <f ca="1">IF(Table1[[#This Row],[State]]="Madhya Pradesh", Table1[[#This Row],[Income]], 0)</f>
        <v>0</v>
      </c>
      <c r="AZ317" s="9">
        <f ca="1">IF(Table1[[#This Row],[State]]="Maharashtra", Table1[[#This Row],[Income]], 0)</f>
        <v>0</v>
      </c>
      <c r="BA317" s="9">
        <f ca="1">IF(Table1[[#This Row],[State]]="Punjab", Table1[[#This Row],[Income]], 0)</f>
        <v>0</v>
      </c>
      <c r="BB317" s="9">
        <f ca="1">IF(Table1[[#This Row],[State]]="Kerala", Table1[[#This Row],[Income]], 0)</f>
        <v>0</v>
      </c>
      <c r="BC317" s="9">
        <f ca="1">IF(Table1[[#This Row],[State]]="Tamil Nadu", Table1[[#This Row],[Income]], 0)</f>
        <v>0</v>
      </c>
      <c r="BD317" s="9">
        <f ca="1">IF(Table1[[#This Row],[State]]="Rajasthan", Table1[[#This Row],[Income]], 0)</f>
        <v>39429</v>
      </c>
      <c r="BE317" s="9">
        <f ca="1">IF(Table1[[#This Row],[State]]="Uttar Pradesh", Table1[[#This Row],[Income]], 0)</f>
        <v>0</v>
      </c>
      <c r="BF317" s="9">
        <f ca="1">IF(Table1[[#This Row],[State]]="Bihar", Table1[[#This Row],[Income]], 0)</f>
        <v>0</v>
      </c>
      <c r="BG317" s="9">
        <f ca="1">IF(Table1[[#This Row],[State]]="West Bengal", Table1[[#This Row],[Income]], 0)</f>
        <v>0</v>
      </c>
      <c r="BH317" s="10">
        <f ca="1">IF(Table1[[#This Row],[State]]="Goa", Table1[[#This Row],[Income]], 0)</f>
        <v>0</v>
      </c>
      <c r="BJ317" s="8">
        <f ca="1">IF(Table1[[#This Row],[Profession]]="Health", Table1[[#This Row],[Income]], 0)</f>
        <v>0</v>
      </c>
      <c r="BK317" s="9">
        <f ca="1">IF(Table1[[#This Row],[Profession]]="Construction", Table1[[#This Row],[Income]], 0)</f>
        <v>0</v>
      </c>
      <c r="BL317" s="9">
        <f ca="1">IF(Table1[[#This Row],[Profession]]="Teaching", Table1[[#This Row],[Income]], 0)</f>
        <v>39429</v>
      </c>
      <c r="BM317" s="9">
        <f ca="1">IF(Table1[[#This Row],[Profession]]="IT", Table1[[#This Row],[Income]], 0)</f>
        <v>0</v>
      </c>
      <c r="BN317" s="9">
        <f ca="1">IF(Table1[[#This Row],[Profession]]="General Work", Table1[[#This Row],[Income]], 0)</f>
        <v>0</v>
      </c>
      <c r="BO317" s="10">
        <f ca="1">IF(Table1[[#This Row],[Profession]]="Agriculture", Table1[[#This Row],[Income]], 0)</f>
        <v>0</v>
      </c>
      <c r="BQ317" s="8">
        <f ca="1">IF(Table1[[#This Row],[Value of debts ]]&gt;Table1[[#This Row],[Income]], 1, 0)</f>
        <v>1</v>
      </c>
      <c r="BR317" s="10"/>
      <c r="BT317">
        <f ca="1">IF(Table1[[#This Row],[Net Worth of person]]&gt;$BU$4, Table1[[#This Row],[Age]], 0)</f>
        <v>0</v>
      </c>
    </row>
    <row r="318" spans="1:72" x14ac:dyDescent="0.3">
      <c r="A318">
        <f t="shared" ca="1" si="92"/>
        <v>1</v>
      </c>
      <c r="B318" t="str">
        <f t="shared" ca="1" si="93"/>
        <v>Male</v>
      </c>
      <c r="C318">
        <f t="shared" ca="1" si="94"/>
        <v>41</v>
      </c>
      <c r="D318">
        <f t="shared" ca="1" si="95"/>
        <v>2</v>
      </c>
      <c r="E318" t="str">
        <f t="shared" ca="1" si="96"/>
        <v>Construction</v>
      </c>
      <c r="F318">
        <f t="shared" ca="1" si="97"/>
        <v>3</v>
      </c>
      <c r="G318" t="str">
        <f t="shared" ca="1" si="98"/>
        <v>University</v>
      </c>
      <c r="H318">
        <f t="shared" ca="1" si="99"/>
        <v>0</v>
      </c>
      <c r="I318">
        <f t="shared" ca="1" si="100"/>
        <v>1</v>
      </c>
      <c r="J318">
        <f t="shared" ca="1" si="101"/>
        <v>70306</v>
      </c>
      <c r="K318">
        <f t="shared" ca="1" si="102"/>
        <v>10</v>
      </c>
      <c r="L318" t="str">
        <f t="shared" ca="1" si="103"/>
        <v>Rajasthan</v>
      </c>
      <c r="M318">
        <f t="shared" ca="1" si="104"/>
        <v>210918</v>
      </c>
      <c r="N318">
        <f t="shared" ca="1" si="105"/>
        <v>99080.259452108978</v>
      </c>
      <c r="O318">
        <f t="shared" ca="1" si="106"/>
        <v>2732.6907281881736</v>
      </c>
      <c r="P318">
        <f t="shared" ca="1" si="107"/>
        <v>1113</v>
      </c>
      <c r="Q318">
        <f t="shared" ca="1" si="108"/>
        <v>56374.427960817942</v>
      </c>
      <c r="R318">
        <f t="shared" ca="1" si="109"/>
        <v>60355.073434552185</v>
      </c>
      <c r="S318">
        <f t="shared" ca="1" si="110"/>
        <v>274005.76416274038</v>
      </c>
      <c r="T318">
        <f t="shared" ca="1" si="111"/>
        <v>156567.68741292693</v>
      </c>
      <c r="U318">
        <f t="shared" ca="1" si="112"/>
        <v>117438.07674981345</v>
      </c>
      <c r="W318">
        <f t="shared" ca="1" si="113"/>
        <v>1</v>
      </c>
      <c r="AA318" s="1">
        <f ca="1">Table1[[#This Row],[Mortgage left]]/Table1[[#This Row],[Value of House]]</f>
        <v>0.46975724903568677</v>
      </c>
      <c r="AB318">
        <f t="shared" ca="1" si="114"/>
        <v>0</v>
      </c>
      <c r="AE318">
        <f ca="1">IF(Table1[[#This Row],[Gender]]="male", 1, 0)</f>
        <v>1</v>
      </c>
      <c r="AF318">
        <f ca="1">IF(Table1[[#This Row],[Gender]]="female", 1, 0)</f>
        <v>0</v>
      </c>
      <c r="AK318" s="8">
        <f ca="1">IF(Table1[[#This Row],[Profession]]="Teaching", 1, 0)</f>
        <v>0</v>
      </c>
      <c r="AL318" s="9">
        <f ca="1">IF(Table1[[#This Row],[Profession]]="Health", 1, 0)</f>
        <v>0</v>
      </c>
      <c r="AM318" s="9">
        <f ca="1">IF(Table1[[#This Row],[Profession]]="Construction", 1, 0)</f>
        <v>1</v>
      </c>
      <c r="AN318" s="9">
        <f ca="1">IF(Table1[[#This Row],[Profession]]="IT", 1, 0)</f>
        <v>0</v>
      </c>
      <c r="AO318" s="9">
        <f ca="1">IF(Table1[[#This Row],[Profession]]="Agriculture", 1, 0)</f>
        <v>0</v>
      </c>
      <c r="AP318" s="10">
        <f ca="1">IF(Table1[[#This Row],[Profession]]="General Work", 1, 0)</f>
        <v>0</v>
      </c>
      <c r="AS318">
        <f ca="1">Table1[[#This Row],[Value of Cars]]/Table1[[#This Row],[Number of Cars ]]</f>
        <v>2732.6907281881736</v>
      </c>
      <c r="AU318" s="8">
        <f ca="1">IF(Table1[[#This Row],[State]]="Karnataka", Table1[[#This Row],[Income]], 0)</f>
        <v>0</v>
      </c>
      <c r="AV318" s="9">
        <f ca="1">IF(Table1[[#This Row],[State]]="Gujarat", Table1[[#This Row],[Income]], 0)</f>
        <v>0</v>
      </c>
      <c r="AW318" s="9">
        <f ca="1">IF(Table1[[#This Row],[State]]="Andhra Pradesh", Table1[[#This Row],[Income]], 0)</f>
        <v>0</v>
      </c>
      <c r="AX318" s="9">
        <f ca="1">IF(Table1[[#This Row],[State]]="Telangana", Table1[[#This Row],[Income]], 0)</f>
        <v>0</v>
      </c>
      <c r="AY318" s="9">
        <f ca="1">IF(Table1[[#This Row],[State]]="Madhya Pradesh", Table1[[#This Row],[Income]], 0)</f>
        <v>0</v>
      </c>
      <c r="AZ318" s="9">
        <f ca="1">IF(Table1[[#This Row],[State]]="Maharashtra", Table1[[#This Row],[Income]], 0)</f>
        <v>0</v>
      </c>
      <c r="BA318" s="9">
        <f ca="1">IF(Table1[[#This Row],[State]]="Punjab", Table1[[#This Row],[Income]], 0)</f>
        <v>0</v>
      </c>
      <c r="BB318" s="9">
        <f ca="1">IF(Table1[[#This Row],[State]]="Kerala", Table1[[#This Row],[Income]], 0)</f>
        <v>0</v>
      </c>
      <c r="BC318" s="9">
        <f ca="1">IF(Table1[[#This Row],[State]]="Tamil Nadu", Table1[[#This Row],[Income]], 0)</f>
        <v>0</v>
      </c>
      <c r="BD318" s="9">
        <f ca="1">IF(Table1[[#This Row],[State]]="Rajasthan", Table1[[#This Row],[Income]], 0)</f>
        <v>70306</v>
      </c>
      <c r="BE318" s="9">
        <f ca="1">IF(Table1[[#This Row],[State]]="Uttar Pradesh", Table1[[#This Row],[Income]], 0)</f>
        <v>0</v>
      </c>
      <c r="BF318" s="9">
        <f ca="1">IF(Table1[[#This Row],[State]]="Bihar", Table1[[#This Row],[Income]], 0)</f>
        <v>0</v>
      </c>
      <c r="BG318" s="9">
        <f ca="1">IF(Table1[[#This Row],[State]]="West Bengal", Table1[[#This Row],[Income]], 0)</f>
        <v>0</v>
      </c>
      <c r="BH318" s="10">
        <f ca="1">IF(Table1[[#This Row],[State]]="Goa", Table1[[#This Row],[Income]], 0)</f>
        <v>0</v>
      </c>
      <c r="BJ318" s="8">
        <f ca="1">IF(Table1[[#This Row],[Profession]]="Health", Table1[[#This Row],[Income]], 0)</f>
        <v>0</v>
      </c>
      <c r="BK318" s="9">
        <f ca="1">IF(Table1[[#This Row],[Profession]]="Construction", Table1[[#This Row],[Income]], 0)</f>
        <v>70306</v>
      </c>
      <c r="BL318" s="9">
        <f ca="1">IF(Table1[[#This Row],[Profession]]="Teaching", Table1[[#This Row],[Income]], 0)</f>
        <v>0</v>
      </c>
      <c r="BM318" s="9">
        <f ca="1">IF(Table1[[#This Row],[Profession]]="IT", Table1[[#This Row],[Income]], 0)</f>
        <v>0</v>
      </c>
      <c r="BN318" s="9">
        <f ca="1">IF(Table1[[#This Row],[Profession]]="General Work", Table1[[#This Row],[Income]], 0)</f>
        <v>0</v>
      </c>
      <c r="BO318" s="10">
        <f ca="1">IF(Table1[[#This Row],[Profession]]="Agriculture", Table1[[#This Row],[Income]], 0)</f>
        <v>0</v>
      </c>
      <c r="BQ318" s="8">
        <f ca="1">IF(Table1[[#This Row],[Value of debts ]]&gt;Table1[[#This Row],[Income]], 1, 0)</f>
        <v>1</v>
      </c>
      <c r="BR318" s="10"/>
      <c r="BT318">
        <f ca="1">IF(Table1[[#This Row],[Net Worth of person]]&gt;$BU$4, Table1[[#This Row],[Age]], 0)</f>
        <v>41</v>
      </c>
    </row>
    <row r="319" spans="1:72" x14ac:dyDescent="0.3">
      <c r="A319">
        <f t="shared" ca="1" si="92"/>
        <v>2</v>
      </c>
      <c r="B319" t="str">
        <f t="shared" ca="1" si="93"/>
        <v>Female</v>
      </c>
      <c r="C319">
        <f t="shared" ca="1" si="94"/>
        <v>45</v>
      </c>
      <c r="D319">
        <f t="shared" ca="1" si="95"/>
        <v>3</v>
      </c>
      <c r="E319" t="str">
        <f t="shared" ca="1" si="96"/>
        <v>Teaching</v>
      </c>
      <c r="F319">
        <f t="shared" ca="1" si="97"/>
        <v>3</v>
      </c>
      <c r="G319" t="str">
        <f t="shared" ca="1" si="98"/>
        <v>University</v>
      </c>
      <c r="H319">
        <f t="shared" ca="1" si="99"/>
        <v>0</v>
      </c>
      <c r="I319">
        <f t="shared" ca="1" si="100"/>
        <v>3</v>
      </c>
      <c r="J319">
        <f t="shared" ca="1" si="101"/>
        <v>72228</v>
      </c>
      <c r="K319">
        <f t="shared" ca="1" si="102"/>
        <v>5</v>
      </c>
      <c r="L319" t="str">
        <f t="shared" ca="1" si="103"/>
        <v>Madhya Pradesh</v>
      </c>
      <c r="M319">
        <f t="shared" ca="1" si="104"/>
        <v>433368</v>
      </c>
      <c r="N319">
        <f t="shared" ca="1" si="105"/>
        <v>108338.59346265614</v>
      </c>
      <c r="O319">
        <f t="shared" ca="1" si="106"/>
        <v>57498.730647942553</v>
      </c>
      <c r="P319">
        <f t="shared" ca="1" si="107"/>
        <v>12111</v>
      </c>
      <c r="Q319">
        <f t="shared" ca="1" si="108"/>
        <v>137562.79475210415</v>
      </c>
      <c r="R319">
        <f t="shared" ca="1" si="109"/>
        <v>105082.68508345021</v>
      </c>
      <c r="S319">
        <f t="shared" ca="1" si="110"/>
        <v>595949.4157313928</v>
      </c>
      <c r="T319">
        <f t="shared" ca="1" si="111"/>
        <v>258012.38821476029</v>
      </c>
      <c r="U319">
        <f t="shared" ca="1" si="112"/>
        <v>337937.02751663252</v>
      </c>
      <c r="W319">
        <f t="shared" ca="1" si="113"/>
        <v>1</v>
      </c>
      <c r="AA319" s="1">
        <f ca="1">Table1[[#This Row],[Mortgage left]]/Table1[[#This Row],[Value of House]]</f>
        <v>0.24999213938882459</v>
      </c>
      <c r="AB319">
        <f t="shared" ca="1" si="114"/>
        <v>1</v>
      </c>
      <c r="AE319">
        <f ca="1">IF(Table1[[#This Row],[Gender]]="male", 1, 0)</f>
        <v>0</v>
      </c>
      <c r="AF319">
        <f ca="1">IF(Table1[[#This Row],[Gender]]="female", 1, 0)</f>
        <v>1</v>
      </c>
      <c r="AK319" s="8">
        <f ca="1">IF(Table1[[#This Row],[Profession]]="Teaching", 1, 0)</f>
        <v>1</v>
      </c>
      <c r="AL319" s="9">
        <f ca="1">IF(Table1[[#This Row],[Profession]]="Health", 1, 0)</f>
        <v>0</v>
      </c>
      <c r="AM319" s="9">
        <f ca="1">IF(Table1[[#This Row],[Profession]]="Construction", 1, 0)</f>
        <v>0</v>
      </c>
      <c r="AN319" s="9">
        <f ca="1">IF(Table1[[#This Row],[Profession]]="IT", 1, 0)</f>
        <v>0</v>
      </c>
      <c r="AO319" s="9">
        <f ca="1">IF(Table1[[#This Row],[Profession]]="Agriculture", 1, 0)</f>
        <v>0</v>
      </c>
      <c r="AP319" s="10">
        <f ca="1">IF(Table1[[#This Row],[Profession]]="General Work", 1, 0)</f>
        <v>0</v>
      </c>
      <c r="AS319">
        <f ca="1">Table1[[#This Row],[Value of Cars]]/Table1[[#This Row],[Number of Cars ]]</f>
        <v>19166.243549314186</v>
      </c>
      <c r="AU319" s="8">
        <f ca="1">IF(Table1[[#This Row],[State]]="Karnataka", Table1[[#This Row],[Income]], 0)</f>
        <v>0</v>
      </c>
      <c r="AV319" s="9">
        <f ca="1">IF(Table1[[#This Row],[State]]="Gujarat", Table1[[#This Row],[Income]], 0)</f>
        <v>0</v>
      </c>
      <c r="AW319" s="9">
        <f ca="1">IF(Table1[[#This Row],[State]]="Andhra Pradesh", Table1[[#This Row],[Income]], 0)</f>
        <v>0</v>
      </c>
      <c r="AX319" s="9">
        <f ca="1">IF(Table1[[#This Row],[State]]="Telangana", Table1[[#This Row],[Income]], 0)</f>
        <v>0</v>
      </c>
      <c r="AY319" s="9">
        <f ca="1">IF(Table1[[#This Row],[State]]="Madhya Pradesh", Table1[[#This Row],[Income]], 0)</f>
        <v>72228</v>
      </c>
      <c r="AZ319" s="9">
        <f ca="1">IF(Table1[[#This Row],[State]]="Maharashtra", Table1[[#This Row],[Income]], 0)</f>
        <v>0</v>
      </c>
      <c r="BA319" s="9">
        <f ca="1">IF(Table1[[#This Row],[State]]="Punjab", Table1[[#This Row],[Income]], 0)</f>
        <v>0</v>
      </c>
      <c r="BB319" s="9">
        <f ca="1">IF(Table1[[#This Row],[State]]="Kerala", Table1[[#This Row],[Income]], 0)</f>
        <v>0</v>
      </c>
      <c r="BC319" s="9">
        <f ca="1">IF(Table1[[#This Row],[State]]="Tamil Nadu", Table1[[#This Row],[Income]], 0)</f>
        <v>0</v>
      </c>
      <c r="BD319" s="9">
        <f ca="1">IF(Table1[[#This Row],[State]]="Rajasthan", Table1[[#This Row],[Income]], 0)</f>
        <v>0</v>
      </c>
      <c r="BE319" s="9">
        <f ca="1">IF(Table1[[#This Row],[State]]="Uttar Pradesh", Table1[[#This Row],[Income]], 0)</f>
        <v>0</v>
      </c>
      <c r="BF319" s="9">
        <f ca="1">IF(Table1[[#This Row],[State]]="Bihar", Table1[[#This Row],[Income]], 0)</f>
        <v>0</v>
      </c>
      <c r="BG319" s="9">
        <f ca="1">IF(Table1[[#This Row],[State]]="West Bengal", Table1[[#This Row],[Income]], 0)</f>
        <v>0</v>
      </c>
      <c r="BH319" s="10">
        <f ca="1">IF(Table1[[#This Row],[State]]="Goa", Table1[[#This Row],[Income]], 0)</f>
        <v>0</v>
      </c>
      <c r="BJ319" s="8">
        <f ca="1">IF(Table1[[#This Row],[Profession]]="Health", Table1[[#This Row],[Income]], 0)</f>
        <v>0</v>
      </c>
      <c r="BK319" s="9">
        <f ca="1">IF(Table1[[#This Row],[Profession]]="Construction", Table1[[#This Row],[Income]], 0)</f>
        <v>0</v>
      </c>
      <c r="BL319" s="9">
        <f ca="1">IF(Table1[[#This Row],[Profession]]="Teaching", Table1[[#This Row],[Income]], 0)</f>
        <v>72228</v>
      </c>
      <c r="BM319" s="9">
        <f ca="1">IF(Table1[[#This Row],[Profession]]="IT", Table1[[#This Row],[Income]], 0)</f>
        <v>0</v>
      </c>
      <c r="BN319" s="9">
        <f ca="1">IF(Table1[[#This Row],[Profession]]="General Work", Table1[[#This Row],[Income]], 0)</f>
        <v>0</v>
      </c>
      <c r="BO319" s="10">
        <f ca="1">IF(Table1[[#This Row],[Profession]]="Agriculture", Table1[[#This Row],[Income]], 0)</f>
        <v>0</v>
      </c>
      <c r="BQ319" s="8">
        <f ca="1">IF(Table1[[#This Row],[Value of debts ]]&gt;Table1[[#This Row],[Income]], 1, 0)</f>
        <v>1</v>
      </c>
      <c r="BR319" s="10"/>
      <c r="BT319">
        <f ca="1">IF(Table1[[#This Row],[Net Worth of person]]&gt;$BU$4, Table1[[#This Row],[Age]], 0)</f>
        <v>45</v>
      </c>
    </row>
    <row r="320" spans="1:72" x14ac:dyDescent="0.3">
      <c r="A320">
        <f t="shared" ca="1" si="92"/>
        <v>1</v>
      </c>
      <c r="B320" t="str">
        <f t="shared" ca="1" si="93"/>
        <v>Male</v>
      </c>
      <c r="C320">
        <f t="shared" ca="1" si="94"/>
        <v>28</v>
      </c>
      <c r="D320">
        <f t="shared" ca="1" si="95"/>
        <v>6</v>
      </c>
      <c r="E320" t="str">
        <f t="shared" ca="1" si="96"/>
        <v>Agriculture</v>
      </c>
      <c r="F320">
        <f t="shared" ca="1" si="97"/>
        <v>4</v>
      </c>
      <c r="G320" t="str">
        <f t="shared" ca="1" si="98"/>
        <v>Technical</v>
      </c>
      <c r="H320">
        <f t="shared" ca="1" si="99"/>
        <v>1</v>
      </c>
      <c r="I320">
        <f t="shared" ca="1" si="100"/>
        <v>1</v>
      </c>
      <c r="J320">
        <f t="shared" ca="1" si="101"/>
        <v>51876</v>
      </c>
      <c r="K320">
        <f t="shared" ca="1" si="102"/>
        <v>4</v>
      </c>
      <c r="L320" t="str">
        <f t="shared" ca="1" si="103"/>
        <v>Telangana</v>
      </c>
      <c r="M320">
        <f t="shared" ca="1" si="104"/>
        <v>155628</v>
      </c>
      <c r="N320">
        <f t="shared" ca="1" si="105"/>
        <v>81747.888900753911</v>
      </c>
      <c r="O320">
        <f t="shared" ca="1" si="106"/>
        <v>3731.5559004047655</v>
      </c>
      <c r="P320">
        <f t="shared" ca="1" si="107"/>
        <v>106</v>
      </c>
      <c r="Q320">
        <f t="shared" ca="1" si="108"/>
        <v>26967.723442465121</v>
      </c>
      <c r="R320">
        <f t="shared" ca="1" si="109"/>
        <v>42329.042673209362</v>
      </c>
      <c r="S320">
        <f t="shared" ca="1" si="110"/>
        <v>201688.59857361412</v>
      </c>
      <c r="T320">
        <f t="shared" ca="1" si="111"/>
        <v>108821.61234321904</v>
      </c>
      <c r="U320">
        <f t="shared" ca="1" si="112"/>
        <v>92866.986230395079</v>
      </c>
      <c r="W320">
        <f t="shared" ca="1" si="113"/>
        <v>1</v>
      </c>
      <c r="AA320" s="1">
        <f ca="1">Table1[[#This Row],[Mortgage left]]/Table1[[#This Row],[Value of House]]</f>
        <v>0.52527751369132747</v>
      </c>
      <c r="AB320">
        <f t="shared" ca="1" si="114"/>
        <v>0</v>
      </c>
      <c r="AE320">
        <f ca="1">IF(Table1[[#This Row],[Gender]]="male", 1, 0)</f>
        <v>1</v>
      </c>
      <c r="AF320">
        <f ca="1">IF(Table1[[#This Row],[Gender]]="female", 1, 0)</f>
        <v>0</v>
      </c>
      <c r="AK320" s="8">
        <f ca="1">IF(Table1[[#This Row],[Profession]]="Teaching", 1, 0)</f>
        <v>0</v>
      </c>
      <c r="AL320" s="9">
        <f ca="1">IF(Table1[[#This Row],[Profession]]="Health", 1, 0)</f>
        <v>0</v>
      </c>
      <c r="AM320" s="9">
        <f ca="1">IF(Table1[[#This Row],[Profession]]="Construction", 1, 0)</f>
        <v>0</v>
      </c>
      <c r="AN320" s="9">
        <f ca="1">IF(Table1[[#This Row],[Profession]]="IT", 1, 0)</f>
        <v>0</v>
      </c>
      <c r="AO320" s="9">
        <f ca="1">IF(Table1[[#This Row],[Profession]]="Agriculture", 1, 0)</f>
        <v>1</v>
      </c>
      <c r="AP320" s="10">
        <f ca="1">IF(Table1[[#This Row],[Profession]]="General Work", 1, 0)</f>
        <v>0</v>
      </c>
      <c r="AS320">
        <f ca="1">Table1[[#This Row],[Value of Cars]]/Table1[[#This Row],[Number of Cars ]]</f>
        <v>3731.5559004047655</v>
      </c>
      <c r="AU320" s="8">
        <f ca="1">IF(Table1[[#This Row],[State]]="Karnataka", Table1[[#This Row],[Income]], 0)</f>
        <v>0</v>
      </c>
      <c r="AV320" s="9">
        <f ca="1">IF(Table1[[#This Row],[State]]="Gujarat", Table1[[#This Row],[Income]], 0)</f>
        <v>0</v>
      </c>
      <c r="AW320" s="9">
        <f ca="1">IF(Table1[[#This Row],[State]]="Andhra Pradesh", Table1[[#This Row],[Income]], 0)</f>
        <v>0</v>
      </c>
      <c r="AX320" s="9">
        <f ca="1">IF(Table1[[#This Row],[State]]="Telangana", Table1[[#This Row],[Income]], 0)</f>
        <v>51876</v>
      </c>
      <c r="AY320" s="9">
        <f ca="1">IF(Table1[[#This Row],[State]]="Madhya Pradesh", Table1[[#This Row],[Income]], 0)</f>
        <v>0</v>
      </c>
      <c r="AZ320" s="9">
        <f ca="1">IF(Table1[[#This Row],[State]]="Maharashtra", Table1[[#This Row],[Income]], 0)</f>
        <v>0</v>
      </c>
      <c r="BA320" s="9">
        <f ca="1">IF(Table1[[#This Row],[State]]="Punjab", Table1[[#This Row],[Income]], 0)</f>
        <v>0</v>
      </c>
      <c r="BB320" s="9">
        <f ca="1">IF(Table1[[#This Row],[State]]="Kerala", Table1[[#This Row],[Income]], 0)</f>
        <v>0</v>
      </c>
      <c r="BC320" s="9">
        <f ca="1">IF(Table1[[#This Row],[State]]="Tamil Nadu", Table1[[#This Row],[Income]], 0)</f>
        <v>0</v>
      </c>
      <c r="BD320" s="9">
        <f ca="1">IF(Table1[[#This Row],[State]]="Rajasthan", Table1[[#This Row],[Income]], 0)</f>
        <v>0</v>
      </c>
      <c r="BE320" s="9">
        <f ca="1">IF(Table1[[#This Row],[State]]="Uttar Pradesh", Table1[[#This Row],[Income]], 0)</f>
        <v>0</v>
      </c>
      <c r="BF320" s="9">
        <f ca="1">IF(Table1[[#This Row],[State]]="Bihar", Table1[[#This Row],[Income]], 0)</f>
        <v>0</v>
      </c>
      <c r="BG320" s="9">
        <f ca="1">IF(Table1[[#This Row],[State]]="West Bengal", Table1[[#This Row],[Income]], 0)</f>
        <v>0</v>
      </c>
      <c r="BH320" s="10">
        <f ca="1">IF(Table1[[#This Row],[State]]="Goa", Table1[[#This Row],[Income]], 0)</f>
        <v>0</v>
      </c>
      <c r="BJ320" s="8">
        <f ca="1">IF(Table1[[#This Row],[Profession]]="Health", Table1[[#This Row],[Income]], 0)</f>
        <v>0</v>
      </c>
      <c r="BK320" s="9">
        <f ca="1">IF(Table1[[#This Row],[Profession]]="Construction", Table1[[#This Row],[Income]], 0)</f>
        <v>0</v>
      </c>
      <c r="BL320" s="9">
        <f ca="1">IF(Table1[[#This Row],[Profession]]="Teaching", Table1[[#This Row],[Income]], 0)</f>
        <v>0</v>
      </c>
      <c r="BM320" s="9">
        <f ca="1">IF(Table1[[#This Row],[Profession]]="IT", Table1[[#This Row],[Income]], 0)</f>
        <v>0</v>
      </c>
      <c r="BN320" s="9">
        <f ca="1">IF(Table1[[#This Row],[Profession]]="General Work", Table1[[#This Row],[Income]], 0)</f>
        <v>0</v>
      </c>
      <c r="BO320" s="10">
        <f ca="1">IF(Table1[[#This Row],[Profession]]="Agriculture", Table1[[#This Row],[Income]], 0)</f>
        <v>51876</v>
      </c>
      <c r="BQ320" s="8">
        <f ca="1">IF(Table1[[#This Row],[Value of debts ]]&gt;Table1[[#This Row],[Income]], 1, 0)</f>
        <v>1</v>
      </c>
      <c r="BR320" s="10"/>
      <c r="BT320">
        <f ca="1">IF(Table1[[#This Row],[Net Worth of person]]&gt;$BU$4, Table1[[#This Row],[Age]], 0)</f>
        <v>28</v>
      </c>
    </row>
    <row r="321" spans="1:72" x14ac:dyDescent="0.3">
      <c r="A321">
        <f t="shared" ca="1" si="92"/>
        <v>2</v>
      </c>
      <c r="B321" t="str">
        <f t="shared" ca="1" si="93"/>
        <v>Female</v>
      </c>
      <c r="C321">
        <f t="shared" ca="1" si="94"/>
        <v>31</v>
      </c>
      <c r="D321">
        <f t="shared" ca="1" si="95"/>
        <v>5</v>
      </c>
      <c r="E321" t="str">
        <f t="shared" ca="1" si="96"/>
        <v>General Work</v>
      </c>
      <c r="F321">
        <f t="shared" ca="1" si="97"/>
        <v>5</v>
      </c>
      <c r="G321" t="str">
        <f t="shared" ca="1" si="98"/>
        <v>Other</v>
      </c>
      <c r="H321">
        <f t="shared" ca="1" si="99"/>
        <v>4</v>
      </c>
      <c r="I321">
        <f t="shared" ca="1" si="100"/>
        <v>2</v>
      </c>
      <c r="J321">
        <f t="shared" ca="1" si="101"/>
        <v>26094</v>
      </c>
      <c r="K321">
        <f t="shared" ca="1" si="102"/>
        <v>2</v>
      </c>
      <c r="L321" t="str">
        <f t="shared" ca="1" si="103"/>
        <v>Gujarat</v>
      </c>
      <c r="M321">
        <f t="shared" ca="1" si="104"/>
        <v>78282</v>
      </c>
      <c r="N321">
        <f t="shared" ca="1" si="105"/>
        <v>49956.979765223907</v>
      </c>
      <c r="O321">
        <f t="shared" ca="1" si="106"/>
        <v>25828.977841636963</v>
      </c>
      <c r="P321">
        <f t="shared" ca="1" si="107"/>
        <v>9248</v>
      </c>
      <c r="Q321">
        <f t="shared" ca="1" si="108"/>
        <v>45100.67859333552</v>
      </c>
      <c r="R321">
        <f t="shared" ca="1" si="109"/>
        <v>35520.775983110616</v>
      </c>
      <c r="S321">
        <f t="shared" ca="1" si="110"/>
        <v>139631.75382474757</v>
      </c>
      <c r="T321">
        <f t="shared" ca="1" si="111"/>
        <v>104305.65835855942</v>
      </c>
      <c r="U321">
        <f t="shared" ca="1" si="112"/>
        <v>35326.095466188155</v>
      </c>
      <c r="W321">
        <f t="shared" ca="1" si="113"/>
        <v>1</v>
      </c>
      <c r="AA321" s="1">
        <f ca="1">Table1[[#This Row],[Mortgage left]]/Table1[[#This Row],[Value of House]]</f>
        <v>0.6381668808311477</v>
      </c>
      <c r="AB321">
        <f t="shared" ca="1" si="114"/>
        <v>0</v>
      </c>
      <c r="AE321">
        <f ca="1">IF(Table1[[#This Row],[Gender]]="male", 1, 0)</f>
        <v>0</v>
      </c>
      <c r="AF321">
        <f ca="1">IF(Table1[[#This Row],[Gender]]="female", 1, 0)</f>
        <v>1</v>
      </c>
      <c r="AK321" s="8">
        <f ca="1">IF(Table1[[#This Row],[Profession]]="Teaching", 1, 0)</f>
        <v>0</v>
      </c>
      <c r="AL321" s="9">
        <f ca="1">IF(Table1[[#This Row],[Profession]]="Health", 1, 0)</f>
        <v>0</v>
      </c>
      <c r="AM321" s="9">
        <f ca="1">IF(Table1[[#This Row],[Profession]]="Construction", 1, 0)</f>
        <v>0</v>
      </c>
      <c r="AN321" s="9">
        <f ca="1">IF(Table1[[#This Row],[Profession]]="IT", 1, 0)</f>
        <v>0</v>
      </c>
      <c r="AO321" s="9">
        <f ca="1">IF(Table1[[#This Row],[Profession]]="Agriculture", 1, 0)</f>
        <v>0</v>
      </c>
      <c r="AP321" s="10">
        <f ca="1">IF(Table1[[#This Row],[Profession]]="General Work", 1, 0)</f>
        <v>1</v>
      </c>
      <c r="AS321">
        <f ca="1">Table1[[#This Row],[Value of Cars]]/Table1[[#This Row],[Number of Cars ]]</f>
        <v>12914.488920818481</v>
      </c>
      <c r="AU321" s="8">
        <f ca="1">IF(Table1[[#This Row],[State]]="Karnataka", Table1[[#This Row],[Income]], 0)</f>
        <v>0</v>
      </c>
      <c r="AV321" s="9">
        <f ca="1">IF(Table1[[#This Row],[State]]="Gujarat", Table1[[#This Row],[Income]], 0)</f>
        <v>26094</v>
      </c>
      <c r="AW321" s="9">
        <f ca="1">IF(Table1[[#This Row],[State]]="Andhra Pradesh", Table1[[#This Row],[Income]], 0)</f>
        <v>0</v>
      </c>
      <c r="AX321" s="9">
        <f ca="1">IF(Table1[[#This Row],[State]]="Telangana", Table1[[#This Row],[Income]], 0)</f>
        <v>0</v>
      </c>
      <c r="AY321" s="9">
        <f ca="1">IF(Table1[[#This Row],[State]]="Madhya Pradesh", Table1[[#This Row],[Income]], 0)</f>
        <v>0</v>
      </c>
      <c r="AZ321" s="9">
        <f ca="1">IF(Table1[[#This Row],[State]]="Maharashtra", Table1[[#This Row],[Income]], 0)</f>
        <v>0</v>
      </c>
      <c r="BA321" s="9">
        <f ca="1">IF(Table1[[#This Row],[State]]="Punjab", Table1[[#This Row],[Income]], 0)</f>
        <v>0</v>
      </c>
      <c r="BB321" s="9">
        <f ca="1">IF(Table1[[#This Row],[State]]="Kerala", Table1[[#This Row],[Income]], 0)</f>
        <v>0</v>
      </c>
      <c r="BC321" s="9">
        <f ca="1">IF(Table1[[#This Row],[State]]="Tamil Nadu", Table1[[#This Row],[Income]], 0)</f>
        <v>0</v>
      </c>
      <c r="BD321" s="9">
        <f ca="1">IF(Table1[[#This Row],[State]]="Rajasthan", Table1[[#This Row],[Income]], 0)</f>
        <v>0</v>
      </c>
      <c r="BE321" s="9">
        <f ca="1">IF(Table1[[#This Row],[State]]="Uttar Pradesh", Table1[[#This Row],[Income]], 0)</f>
        <v>0</v>
      </c>
      <c r="BF321" s="9">
        <f ca="1">IF(Table1[[#This Row],[State]]="Bihar", Table1[[#This Row],[Income]], 0)</f>
        <v>0</v>
      </c>
      <c r="BG321" s="9">
        <f ca="1">IF(Table1[[#This Row],[State]]="West Bengal", Table1[[#This Row],[Income]], 0)</f>
        <v>0</v>
      </c>
      <c r="BH321" s="10">
        <f ca="1">IF(Table1[[#This Row],[State]]="Goa", Table1[[#This Row],[Income]], 0)</f>
        <v>0</v>
      </c>
      <c r="BJ321" s="8">
        <f ca="1">IF(Table1[[#This Row],[Profession]]="Health", Table1[[#This Row],[Income]], 0)</f>
        <v>0</v>
      </c>
      <c r="BK321" s="9">
        <f ca="1">IF(Table1[[#This Row],[Profession]]="Construction", Table1[[#This Row],[Income]], 0)</f>
        <v>0</v>
      </c>
      <c r="BL321" s="9">
        <f ca="1">IF(Table1[[#This Row],[Profession]]="Teaching", Table1[[#This Row],[Income]], 0)</f>
        <v>0</v>
      </c>
      <c r="BM321" s="9">
        <f ca="1">IF(Table1[[#This Row],[Profession]]="IT", Table1[[#This Row],[Income]], 0)</f>
        <v>0</v>
      </c>
      <c r="BN321" s="9">
        <f ca="1">IF(Table1[[#This Row],[Profession]]="General Work", Table1[[#This Row],[Income]], 0)</f>
        <v>26094</v>
      </c>
      <c r="BO321" s="10">
        <f ca="1">IF(Table1[[#This Row],[Profession]]="Agriculture", Table1[[#This Row],[Income]], 0)</f>
        <v>0</v>
      </c>
      <c r="BQ321" s="8">
        <f ca="1">IF(Table1[[#This Row],[Value of debts ]]&gt;Table1[[#This Row],[Income]], 1, 0)</f>
        <v>1</v>
      </c>
      <c r="BR321" s="10"/>
      <c r="BT321">
        <f ca="1">IF(Table1[[#This Row],[Net Worth of person]]&gt;$BU$4, Table1[[#This Row],[Age]], 0)</f>
        <v>0</v>
      </c>
    </row>
    <row r="322" spans="1:72" x14ac:dyDescent="0.3">
      <c r="A322">
        <f t="shared" ca="1" si="92"/>
        <v>1</v>
      </c>
      <c r="B322" t="str">
        <f t="shared" ca="1" si="93"/>
        <v>Male</v>
      </c>
      <c r="C322">
        <f t="shared" ca="1" si="94"/>
        <v>41</v>
      </c>
      <c r="D322">
        <f t="shared" ca="1" si="95"/>
        <v>1</v>
      </c>
      <c r="E322" t="str">
        <f t="shared" ca="1" si="96"/>
        <v>Health</v>
      </c>
      <c r="F322">
        <f t="shared" ca="1" si="97"/>
        <v>1</v>
      </c>
      <c r="G322" t="str">
        <f t="shared" ca="1" si="98"/>
        <v>High School</v>
      </c>
      <c r="H322">
        <f t="shared" ca="1" si="99"/>
        <v>1</v>
      </c>
      <c r="I322">
        <f t="shared" ca="1" si="100"/>
        <v>3</v>
      </c>
      <c r="J322">
        <f t="shared" ca="1" si="101"/>
        <v>42457</v>
      </c>
      <c r="K322">
        <f t="shared" ca="1" si="102"/>
        <v>10</v>
      </c>
      <c r="L322" t="str">
        <f t="shared" ca="1" si="103"/>
        <v>Rajasthan</v>
      </c>
      <c r="M322">
        <f t="shared" ca="1" si="104"/>
        <v>212285</v>
      </c>
      <c r="N322">
        <f t="shared" ca="1" si="105"/>
        <v>62710.333285316679</v>
      </c>
      <c r="O322">
        <f t="shared" ca="1" si="106"/>
        <v>59097.615324714621</v>
      </c>
      <c r="P322">
        <f t="shared" ca="1" si="107"/>
        <v>20567</v>
      </c>
      <c r="Q322">
        <f t="shared" ca="1" si="108"/>
        <v>22705.140903747506</v>
      </c>
      <c r="R322">
        <f t="shared" ca="1" si="109"/>
        <v>13054.632350115313</v>
      </c>
      <c r="S322">
        <f t="shared" ca="1" si="110"/>
        <v>284437.24767482997</v>
      </c>
      <c r="T322">
        <f t="shared" ca="1" si="111"/>
        <v>105982.47418906419</v>
      </c>
      <c r="U322">
        <f t="shared" ca="1" si="112"/>
        <v>178454.77348576579</v>
      </c>
      <c r="W322">
        <f t="shared" ca="1" si="113"/>
        <v>1</v>
      </c>
      <c r="AA322" s="1">
        <f ca="1">Table1[[#This Row],[Mortgage left]]/Table1[[#This Row],[Value of House]]</f>
        <v>0.29540633245550407</v>
      </c>
      <c r="AB322">
        <f t="shared" ca="1" si="114"/>
        <v>1</v>
      </c>
      <c r="AE322">
        <f ca="1">IF(Table1[[#This Row],[Gender]]="male", 1, 0)</f>
        <v>1</v>
      </c>
      <c r="AF322">
        <f ca="1">IF(Table1[[#This Row],[Gender]]="female", 1, 0)</f>
        <v>0</v>
      </c>
      <c r="AK322" s="8">
        <f ca="1">IF(Table1[[#This Row],[Profession]]="Teaching", 1, 0)</f>
        <v>0</v>
      </c>
      <c r="AL322" s="9">
        <f ca="1">IF(Table1[[#This Row],[Profession]]="Health", 1, 0)</f>
        <v>1</v>
      </c>
      <c r="AM322" s="9">
        <f ca="1">IF(Table1[[#This Row],[Profession]]="Construction", 1, 0)</f>
        <v>0</v>
      </c>
      <c r="AN322" s="9">
        <f ca="1">IF(Table1[[#This Row],[Profession]]="IT", 1, 0)</f>
        <v>0</v>
      </c>
      <c r="AO322" s="9">
        <f ca="1">IF(Table1[[#This Row],[Profession]]="Agriculture", 1, 0)</f>
        <v>0</v>
      </c>
      <c r="AP322" s="10">
        <f ca="1">IF(Table1[[#This Row],[Profession]]="General Work", 1, 0)</f>
        <v>0</v>
      </c>
      <c r="AS322">
        <f ca="1">Table1[[#This Row],[Value of Cars]]/Table1[[#This Row],[Number of Cars ]]</f>
        <v>19699.205108238206</v>
      </c>
      <c r="AU322" s="8">
        <f ca="1">IF(Table1[[#This Row],[State]]="Karnataka", Table1[[#This Row],[Income]], 0)</f>
        <v>0</v>
      </c>
      <c r="AV322" s="9">
        <f ca="1">IF(Table1[[#This Row],[State]]="Gujarat", Table1[[#This Row],[Income]], 0)</f>
        <v>0</v>
      </c>
      <c r="AW322" s="9">
        <f ca="1">IF(Table1[[#This Row],[State]]="Andhra Pradesh", Table1[[#This Row],[Income]], 0)</f>
        <v>0</v>
      </c>
      <c r="AX322" s="9">
        <f ca="1">IF(Table1[[#This Row],[State]]="Telangana", Table1[[#This Row],[Income]], 0)</f>
        <v>0</v>
      </c>
      <c r="AY322" s="9">
        <f ca="1">IF(Table1[[#This Row],[State]]="Madhya Pradesh", Table1[[#This Row],[Income]], 0)</f>
        <v>0</v>
      </c>
      <c r="AZ322" s="9">
        <f ca="1">IF(Table1[[#This Row],[State]]="Maharashtra", Table1[[#This Row],[Income]], 0)</f>
        <v>0</v>
      </c>
      <c r="BA322" s="9">
        <f ca="1">IF(Table1[[#This Row],[State]]="Punjab", Table1[[#This Row],[Income]], 0)</f>
        <v>0</v>
      </c>
      <c r="BB322" s="9">
        <f ca="1">IF(Table1[[#This Row],[State]]="Kerala", Table1[[#This Row],[Income]], 0)</f>
        <v>0</v>
      </c>
      <c r="BC322" s="9">
        <f ca="1">IF(Table1[[#This Row],[State]]="Tamil Nadu", Table1[[#This Row],[Income]], 0)</f>
        <v>0</v>
      </c>
      <c r="BD322" s="9">
        <f ca="1">IF(Table1[[#This Row],[State]]="Rajasthan", Table1[[#This Row],[Income]], 0)</f>
        <v>42457</v>
      </c>
      <c r="BE322" s="9">
        <f ca="1">IF(Table1[[#This Row],[State]]="Uttar Pradesh", Table1[[#This Row],[Income]], 0)</f>
        <v>0</v>
      </c>
      <c r="BF322" s="9">
        <f ca="1">IF(Table1[[#This Row],[State]]="Bihar", Table1[[#This Row],[Income]], 0)</f>
        <v>0</v>
      </c>
      <c r="BG322" s="9">
        <f ca="1">IF(Table1[[#This Row],[State]]="West Bengal", Table1[[#This Row],[Income]], 0)</f>
        <v>0</v>
      </c>
      <c r="BH322" s="10">
        <f ca="1">IF(Table1[[#This Row],[State]]="Goa", Table1[[#This Row],[Income]], 0)</f>
        <v>0</v>
      </c>
      <c r="BJ322" s="8">
        <f ca="1">IF(Table1[[#This Row],[Profession]]="Health", Table1[[#This Row],[Income]], 0)</f>
        <v>42457</v>
      </c>
      <c r="BK322" s="9">
        <f ca="1">IF(Table1[[#This Row],[Profession]]="Construction", Table1[[#This Row],[Income]], 0)</f>
        <v>0</v>
      </c>
      <c r="BL322" s="9">
        <f ca="1">IF(Table1[[#This Row],[Profession]]="Teaching", Table1[[#This Row],[Income]], 0)</f>
        <v>0</v>
      </c>
      <c r="BM322" s="9">
        <f ca="1">IF(Table1[[#This Row],[Profession]]="IT", Table1[[#This Row],[Income]], 0)</f>
        <v>0</v>
      </c>
      <c r="BN322" s="9">
        <f ca="1">IF(Table1[[#This Row],[Profession]]="General Work", Table1[[#This Row],[Income]], 0)</f>
        <v>0</v>
      </c>
      <c r="BO322" s="10">
        <f ca="1">IF(Table1[[#This Row],[Profession]]="Agriculture", Table1[[#This Row],[Income]], 0)</f>
        <v>0</v>
      </c>
      <c r="BQ322" s="8">
        <f ca="1">IF(Table1[[#This Row],[Value of debts ]]&gt;Table1[[#This Row],[Income]], 1, 0)</f>
        <v>1</v>
      </c>
      <c r="BR322" s="10"/>
      <c r="BT322">
        <f ca="1">IF(Table1[[#This Row],[Net Worth of person]]&gt;$BU$4, Table1[[#This Row],[Age]], 0)</f>
        <v>41</v>
      </c>
    </row>
    <row r="323" spans="1:72" x14ac:dyDescent="0.3">
      <c r="A323">
        <f t="shared" ca="1" si="92"/>
        <v>1</v>
      </c>
      <c r="B323" t="str">
        <f t="shared" ca="1" si="93"/>
        <v>Male</v>
      </c>
      <c r="C323">
        <f t="shared" ca="1" si="94"/>
        <v>42</v>
      </c>
      <c r="D323">
        <f t="shared" ca="1" si="95"/>
        <v>2</v>
      </c>
      <c r="E323" t="str">
        <f t="shared" ca="1" si="96"/>
        <v>Construction</v>
      </c>
      <c r="F323">
        <f t="shared" ca="1" si="97"/>
        <v>2</v>
      </c>
      <c r="G323" t="str">
        <f t="shared" ca="1" si="98"/>
        <v>College</v>
      </c>
      <c r="H323">
        <f t="shared" ca="1" si="99"/>
        <v>0</v>
      </c>
      <c r="I323">
        <f t="shared" ca="1" si="100"/>
        <v>1</v>
      </c>
      <c r="J323">
        <f t="shared" ca="1" si="101"/>
        <v>77391</v>
      </c>
      <c r="K323">
        <f t="shared" ca="1" si="102"/>
        <v>9</v>
      </c>
      <c r="L323" t="str">
        <f t="shared" ca="1" si="103"/>
        <v>Tamil Nadu</v>
      </c>
      <c r="M323">
        <f t="shared" ca="1" si="104"/>
        <v>464346</v>
      </c>
      <c r="N323">
        <f t="shared" ca="1" si="105"/>
        <v>141203.02053521018</v>
      </c>
      <c r="O323">
        <f t="shared" ca="1" si="106"/>
        <v>21944.794828771453</v>
      </c>
      <c r="P323">
        <f t="shared" ca="1" si="107"/>
        <v>1926</v>
      </c>
      <c r="Q323">
        <f t="shared" ca="1" si="108"/>
        <v>1158.5205055024967</v>
      </c>
      <c r="R323">
        <f t="shared" ca="1" si="109"/>
        <v>115074.73563620858</v>
      </c>
      <c r="S323">
        <f t="shared" ca="1" si="110"/>
        <v>601365.53046498005</v>
      </c>
      <c r="T323">
        <f t="shared" ca="1" si="111"/>
        <v>144287.54104071268</v>
      </c>
      <c r="U323">
        <f t="shared" ca="1" si="112"/>
        <v>457077.98942426738</v>
      </c>
      <c r="W323">
        <f t="shared" ca="1" si="113"/>
        <v>1</v>
      </c>
      <c r="AA323" s="1">
        <f ca="1">Table1[[#This Row],[Mortgage left]]/Table1[[#This Row],[Value of House]]</f>
        <v>0.30409009776160489</v>
      </c>
      <c r="AB323">
        <f t="shared" ca="1" si="114"/>
        <v>1</v>
      </c>
      <c r="AE323">
        <f ca="1">IF(Table1[[#This Row],[Gender]]="male", 1, 0)</f>
        <v>1</v>
      </c>
      <c r="AF323">
        <f ca="1">IF(Table1[[#This Row],[Gender]]="female", 1, 0)</f>
        <v>0</v>
      </c>
      <c r="AK323" s="8">
        <f ca="1">IF(Table1[[#This Row],[Profession]]="Teaching", 1, 0)</f>
        <v>0</v>
      </c>
      <c r="AL323" s="9">
        <f ca="1">IF(Table1[[#This Row],[Profession]]="Health", 1, 0)</f>
        <v>0</v>
      </c>
      <c r="AM323" s="9">
        <f ca="1">IF(Table1[[#This Row],[Profession]]="Construction", 1, 0)</f>
        <v>1</v>
      </c>
      <c r="AN323" s="9">
        <f ca="1">IF(Table1[[#This Row],[Profession]]="IT", 1, 0)</f>
        <v>0</v>
      </c>
      <c r="AO323" s="9">
        <f ca="1">IF(Table1[[#This Row],[Profession]]="Agriculture", 1, 0)</f>
        <v>0</v>
      </c>
      <c r="AP323" s="10">
        <f ca="1">IF(Table1[[#This Row],[Profession]]="General Work", 1, 0)</f>
        <v>0</v>
      </c>
      <c r="AS323">
        <f ca="1">Table1[[#This Row],[Value of Cars]]/Table1[[#This Row],[Number of Cars ]]</f>
        <v>21944.794828771453</v>
      </c>
      <c r="AU323" s="8">
        <f ca="1">IF(Table1[[#This Row],[State]]="Karnataka", Table1[[#This Row],[Income]], 0)</f>
        <v>0</v>
      </c>
      <c r="AV323" s="9">
        <f ca="1">IF(Table1[[#This Row],[State]]="Gujarat", Table1[[#This Row],[Income]], 0)</f>
        <v>0</v>
      </c>
      <c r="AW323" s="9">
        <f ca="1">IF(Table1[[#This Row],[State]]="Andhra Pradesh", Table1[[#This Row],[Income]], 0)</f>
        <v>0</v>
      </c>
      <c r="AX323" s="9">
        <f ca="1">IF(Table1[[#This Row],[State]]="Telangana", Table1[[#This Row],[Income]], 0)</f>
        <v>0</v>
      </c>
      <c r="AY323" s="9">
        <f ca="1">IF(Table1[[#This Row],[State]]="Madhya Pradesh", Table1[[#This Row],[Income]], 0)</f>
        <v>0</v>
      </c>
      <c r="AZ323" s="9">
        <f ca="1">IF(Table1[[#This Row],[State]]="Maharashtra", Table1[[#This Row],[Income]], 0)</f>
        <v>0</v>
      </c>
      <c r="BA323" s="9">
        <f ca="1">IF(Table1[[#This Row],[State]]="Punjab", Table1[[#This Row],[Income]], 0)</f>
        <v>0</v>
      </c>
      <c r="BB323" s="9">
        <f ca="1">IF(Table1[[#This Row],[State]]="Kerala", Table1[[#This Row],[Income]], 0)</f>
        <v>0</v>
      </c>
      <c r="BC323" s="9">
        <f ca="1">IF(Table1[[#This Row],[State]]="Tamil Nadu", Table1[[#This Row],[Income]], 0)</f>
        <v>77391</v>
      </c>
      <c r="BD323" s="9">
        <f ca="1">IF(Table1[[#This Row],[State]]="Rajasthan", Table1[[#This Row],[Income]], 0)</f>
        <v>0</v>
      </c>
      <c r="BE323" s="9">
        <f ca="1">IF(Table1[[#This Row],[State]]="Uttar Pradesh", Table1[[#This Row],[Income]], 0)</f>
        <v>0</v>
      </c>
      <c r="BF323" s="9">
        <f ca="1">IF(Table1[[#This Row],[State]]="Bihar", Table1[[#This Row],[Income]], 0)</f>
        <v>0</v>
      </c>
      <c r="BG323" s="9">
        <f ca="1">IF(Table1[[#This Row],[State]]="West Bengal", Table1[[#This Row],[Income]], 0)</f>
        <v>0</v>
      </c>
      <c r="BH323" s="10">
        <f ca="1">IF(Table1[[#This Row],[State]]="Goa", Table1[[#This Row],[Income]], 0)</f>
        <v>0</v>
      </c>
      <c r="BJ323" s="8">
        <f ca="1">IF(Table1[[#This Row],[Profession]]="Health", Table1[[#This Row],[Income]], 0)</f>
        <v>0</v>
      </c>
      <c r="BK323" s="9">
        <f ca="1">IF(Table1[[#This Row],[Profession]]="Construction", Table1[[#This Row],[Income]], 0)</f>
        <v>77391</v>
      </c>
      <c r="BL323" s="9">
        <f ca="1">IF(Table1[[#This Row],[Profession]]="Teaching", Table1[[#This Row],[Income]], 0)</f>
        <v>0</v>
      </c>
      <c r="BM323" s="9">
        <f ca="1">IF(Table1[[#This Row],[Profession]]="IT", Table1[[#This Row],[Income]], 0)</f>
        <v>0</v>
      </c>
      <c r="BN323" s="9">
        <f ca="1">IF(Table1[[#This Row],[Profession]]="General Work", Table1[[#This Row],[Income]], 0)</f>
        <v>0</v>
      </c>
      <c r="BO323" s="10">
        <f ca="1">IF(Table1[[#This Row],[Profession]]="Agriculture", Table1[[#This Row],[Income]], 0)</f>
        <v>0</v>
      </c>
      <c r="BQ323" s="8">
        <f ca="1">IF(Table1[[#This Row],[Value of debts ]]&gt;Table1[[#This Row],[Income]], 1, 0)</f>
        <v>1</v>
      </c>
      <c r="BR323" s="10"/>
      <c r="BT323">
        <f ca="1">IF(Table1[[#This Row],[Net Worth of person]]&gt;$BU$4, Table1[[#This Row],[Age]], 0)</f>
        <v>42</v>
      </c>
    </row>
    <row r="324" spans="1:72" x14ac:dyDescent="0.3">
      <c r="A324">
        <f t="shared" ca="1" si="92"/>
        <v>2</v>
      </c>
      <c r="B324" t="str">
        <f t="shared" ca="1" si="93"/>
        <v>Female</v>
      </c>
      <c r="C324">
        <f t="shared" ca="1" si="94"/>
        <v>45</v>
      </c>
      <c r="D324">
        <f t="shared" ca="1" si="95"/>
        <v>5</v>
      </c>
      <c r="E324" t="str">
        <f t="shared" ca="1" si="96"/>
        <v>General Work</v>
      </c>
      <c r="F324">
        <f t="shared" ca="1" si="97"/>
        <v>3</v>
      </c>
      <c r="G324" t="str">
        <f t="shared" ca="1" si="98"/>
        <v>University</v>
      </c>
      <c r="H324">
        <f t="shared" ca="1" si="99"/>
        <v>2</v>
      </c>
      <c r="I324">
        <f t="shared" ca="1" si="100"/>
        <v>1</v>
      </c>
      <c r="J324">
        <f t="shared" ca="1" si="101"/>
        <v>68563</v>
      </c>
      <c r="K324">
        <f t="shared" ca="1" si="102"/>
        <v>9</v>
      </c>
      <c r="L324" t="str">
        <f t="shared" ca="1" si="103"/>
        <v>Tamil Nadu</v>
      </c>
      <c r="M324">
        <f t="shared" ca="1" si="104"/>
        <v>205689</v>
      </c>
      <c r="N324">
        <f t="shared" ca="1" si="105"/>
        <v>27927.178431030701</v>
      </c>
      <c r="O324">
        <f t="shared" ca="1" si="106"/>
        <v>14921.732506906919</v>
      </c>
      <c r="P324">
        <f t="shared" ca="1" si="107"/>
        <v>13227</v>
      </c>
      <c r="Q324">
        <f t="shared" ca="1" si="108"/>
        <v>76082.753290750261</v>
      </c>
      <c r="R324">
        <f t="shared" ca="1" si="109"/>
        <v>55568.782476068358</v>
      </c>
      <c r="S324">
        <f t="shared" ca="1" si="110"/>
        <v>276179.51498297526</v>
      </c>
      <c r="T324">
        <f t="shared" ca="1" si="111"/>
        <v>117236.93172178096</v>
      </c>
      <c r="U324">
        <f t="shared" ca="1" si="112"/>
        <v>158942.58326119429</v>
      </c>
      <c r="W324">
        <f t="shared" ca="1" si="113"/>
        <v>1</v>
      </c>
      <c r="AA324" s="1">
        <f ca="1">Table1[[#This Row],[Mortgage left]]/Table1[[#This Row],[Value of House]]</f>
        <v>0.13577380623674917</v>
      </c>
      <c r="AB324">
        <f t="shared" ca="1" si="114"/>
        <v>1</v>
      </c>
      <c r="AE324">
        <f ca="1">IF(Table1[[#This Row],[Gender]]="male", 1, 0)</f>
        <v>0</v>
      </c>
      <c r="AF324">
        <f ca="1">IF(Table1[[#This Row],[Gender]]="female", 1, 0)</f>
        <v>1</v>
      </c>
      <c r="AK324" s="8">
        <f ca="1">IF(Table1[[#This Row],[Profession]]="Teaching", 1, 0)</f>
        <v>0</v>
      </c>
      <c r="AL324" s="9">
        <f ca="1">IF(Table1[[#This Row],[Profession]]="Health", 1, 0)</f>
        <v>0</v>
      </c>
      <c r="AM324" s="9">
        <f ca="1">IF(Table1[[#This Row],[Profession]]="Construction", 1, 0)</f>
        <v>0</v>
      </c>
      <c r="AN324" s="9">
        <f ca="1">IF(Table1[[#This Row],[Profession]]="IT", 1, 0)</f>
        <v>0</v>
      </c>
      <c r="AO324" s="9">
        <f ca="1">IF(Table1[[#This Row],[Profession]]="Agriculture", 1, 0)</f>
        <v>0</v>
      </c>
      <c r="AP324" s="10">
        <f ca="1">IF(Table1[[#This Row],[Profession]]="General Work", 1, 0)</f>
        <v>1</v>
      </c>
      <c r="AS324">
        <f ca="1">Table1[[#This Row],[Value of Cars]]/Table1[[#This Row],[Number of Cars ]]</f>
        <v>14921.732506906919</v>
      </c>
      <c r="AU324" s="8">
        <f ca="1">IF(Table1[[#This Row],[State]]="Karnataka", Table1[[#This Row],[Income]], 0)</f>
        <v>0</v>
      </c>
      <c r="AV324" s="9">
        <f ca="1">IF(Table1[[#This Row],[State]]="Gujarat", Table1[[#This Row],[Income]], 0)</f>
        <v>0</v>
      </c>
      <c r="AW324" s="9">
        <f ca="1">IF(Table1[[#This Row],[State]]="Andhra Pradesh", Table1[[#This Row],[Income]], 0)</f>
        <v>0</v>
      </c>
      <c r="AX324" s="9">
        <f ca="1">IF(Table1[[#This Row],[State]]="Telangana", Table1[[#This Row],[Income]], 0)</f>
        <v>0</v>
      </c>
      <c r="AY324" s="9">
        <f ca="1">IF(Table1[[#This Row],[State]]="Madhya Pradesh", Table1[[#This Row],[Income]], 0)</f>
        <v>0</v>
      </c>
      <c r="AZ324" s="9">
        <f ca="1">IF(Table1[[#This Row],[State]]="Maharashtra", Table1[[#This Row],[Income]], 0)</f>
        <v>0</v>
      </c>
      <c r="BA324" s="9">
        <f ca="1">IF(Table1[[#This Row],[State]]="Punjab", Table1[[#This Row],[Income]], 0)</f>
        <v>0</v>
      </c>
      <c r="BB324" s="9">
        <f ca="1">IF(Table1[[#This Row],[State]]="Kerala", Table1[[#This Row],[Income]], 0)</f>
        <v>0</v>
      </c>
      <c r="BC324" s="9">
        <f ca="1">IF(Table1[[#This Row],[State]]="Tamil Nadu", Table1[[#This Row],[Income]], 0)</f>
        <v>68563</v>
      </c>
      <c r="BD324" s="9">
        <f ca="1">IF(Table1[[#This Row],[State]]="Rajasthan", Table1[[#This Row],[Income]], 0)</f>
        <v>0</v>
      </c>
      <c r="BE324" s="9">
        <f ca="1">IF(Table1[[#This Row],[State]]="Uttar Pradesh", Table1[[#This Row],[Income]], 0)</f>
        <v>0</v>
      </c>
      <c r="BF324" s="9">
        <f ca="1">IF(Table1[[#This Row],[State]]="Bihar", Table1[[#This Row],[Income]], 0)</f>
        <v>0</v>
      </c>
      <c r="BG324" s="9">
        <f ca="1">IF(Table1[[#This Row],[State]]="West Bengal", Table1[[#This Row],[Income]], 0)</f>
        <v>0</v>
      </c>
      <c r="BH324" s="10">
        <f ca="1">IF(Table1[[#This Row],[State]]="Goa", Table1[[#This Row],[Income]], 0)</f>
        <v>0</v>
      </c>
      <c r="BJ324" s="8">
        <f ca="1">IF(Table1[[#This Row],[Profession]]="Health", Table1[[#This Row],[Income]], 0)</f>
        <v>0</v>
      </c>
      <c r="BK324" s="9">
        <f ca="1">IF(Table1[[#This Row],[Profession]]="Construction", Table1[[#This Row],[Income]], 0)</f>
        <v>0</v>
      </c>
      <c r="BL324" s="9">
        <f ca="1">IF(Table1[[#This Row],[Profession]]="Teaching", Table1[[#This Row],[Income]], 0)</f>
        <v>0</v>
      </c>
      <c r="BM324" s="9">
        <f ca="1">IF(Table1[[#This Row],[Profession]]="IT", Table1[[#This Row],[Income]], 0)</f>
        <v>0</v>
      </c>
      <c r="BN324" s="9">
        <f ca="1">IF(Table1[[#This Row],[Profession]]="General Work", Table1[[#This Row],[Income]], 0)</f>
        <v>68563</v>
      </c>
      <c r="BO324" s="10">
        <f ca="1">IF(Table1[[#This Row],[Profession]]="Agriculture", Table1[[#This Row],[Income]], 0)</f>
        <v>0</v>
      </c>
      <c r="BQ324" s="8">
        <f ca="1">IF(Table1[[#This Row],[Value of debts ]]&gt;Table1[[#This Row],[Income]], 1, 0)</f>
        <v>1</v>
      </c>
      <c r="BR324" s="10"/>
      <c r="BT324">
        <f ca="1">IF(Table1[[#This Row],[Net Worth of person]]&gt;$BU$4, Table1[[#This Row],[Age]], 0)</f>
        <v>45</v>
      </c>
    </row>
    <row r="325" spans="1:72" x14ac:dyDescent="0.3">
      <c r="A325">
        <f t="shared" ca="1" si="92"/>
        <v>1</v>
      </c>
      <c r="B325" t="str">
        <f t="shared" ca="1" si="93"/>
        <v>Male</v>
      </c>
      <c r="C325">
        <f t="shared" ca="1" si="94"/>
        <v>42</v>
      </c>
      <c r="D325">
        <f t="shared" ca="1" si="95"/>
        <v>4</v>
      </c>
      <c r="E325" t="str">
        <f t="shared" ca="1" si="96"/>
        <v>IT</v>
      </c>
      <c r="F325">
        <f t="shared" ca="1" si="97"/>
        <v>4</v>
      </c>
      <c r="G325" t="str">
        <f t="shared" ca="1" si="98"/>
        <v>Technical</v>
      </c>
      <c r="H325">
        <f t="shared" ca="1" si="99"/>
        <v>2</v>
      </c>
      <c r="I325">
        <f t="shared" ca="1" si="100"/>
        <v>2</v>
      </c>
      <c r="J325">
        <f t="shared" ca="1" si="101"/>
        <v>67214</v>
      </c>
      <c r="K325">
        <f t="shared" ca="1" si="102"/>
        <v>3</v>
      </c>
      <c r="L325" t="str">
        <f t="shared" ca="1" si="103"/>
        <v>Andhra Pradesh</v>
      </c>
      <c r="M325">
        <f t="shared" ca="1" si="104"/>
        <v>336070</v>
      </c>
      <c r="N325">
        <f t="shared" ca="1" si="105"/>
        <v>169634.81460791215</v>
      </c>
      <c r="O325">
        <f t="shared" ca="1" si="106"/>
        <v>23099.488588209137</v>
      </c>
      <c r="P325">
        <f t="shared" ca="1" si="107"/>
        <v>14629</v>
      </c>
      <c r="Q325">
        <f t="shared" ca="1" si="108"/>
        <v>60509.991467694446</v>
      </c>
      <c r="R325">
        <f t="shared" ca="1" si="109"/>
        <v>46896.686166555104</v>
      </c>
      <c r="S325">
        <f t="shared" ca="1" si="110"/>
        <v>406066.17475476424</v>
      </c>
      <c r="T325">
        <f t="shared" ca="1" si="111"/>
        <v>244773.80607560661</v>
      </c>
      <c r="U325">
        <f t="shared" ca="1" si="112"/>
        <v>161292.36867915763</v>
      </c>
      <c r="W325">
        <f t="shared" ca="1" si="113"/>
        <v>1</v>
      </c>
      <c r="AA325" s="1">
        <f ca="1">Table1[[#This Row],[Mortgage left]]/Table1[[#This Row],[Value of House]]</f>
        <v>0.50476036125780988</v>
      </c>
      <c r="AB325">
        <f t="shared" ca="1" si="114"/>
        <v>0</v>
      </c>
      <c r="AE325">
        <f ca="1">IF(Table1[[#This Row],[Gender]]="male", 1, 0)</f>
        <v>1</v>
      </c>
      <c r="AF325">
        <f ca="1">IF(Table1[[#This Row],[Gender]]="female", 1, 0)</f>
        <v>0</v>
      </c>
      <c r="AK325" s="8">
        <f ca="1">IF(Table1[[#This Row],[Profession]]="Teaching", 1, 0)</f>
        <v>0</v>
      </c>
      <c r="AL325" s="9">
        <f ca="1">IF(Table1[[#This Row],[Profession]]="Health", 1, 0)</f>
        <v>0</v>
      </c>
      <c r="AM325" s="9">
        <f ca="1">IF(Table1[[#This Row],[Profession]]="Construction", 1, 0)</f>
        <v>0</v>
      </c>
      <c r="AN325" s="9">
        <f ca="1">IF(Table1[[#This Row],[Profession]]="IT", 1, 0)</f>
        <v>1</v>
      </c>
      <c r="AO325" s="9">
        <f ca="1">IF(Table1[[#This Row],[Profession]]="Agriculture", 1, 0)</f>
        <v>0</v>
      </c>
      <c r="AP325" s="10">
        <f ca="1">IF(Table1[[#This Row],[Profession]]="General Work", 1, 0)</f>
        <v>0</v>
      </c>
      <c r="AS325">
        <f ca="1">Table1[[#This Row],[Value of Cars]]/Table1[[#This Row],[Number of Cars ]]</f>
        <v>11549.744294104568</v>
      </c>
      <c r="AU325" s="8">
        <f ca="1">IF(Table1[[#This Row],[State]]="Karnataka", Table1[[#This Row],[Income]], 0)</f>
        <v>0</v>
      </c>
      <c r="AV325" s="9">
        <f ca="1">IF(Table1[[#This Row],[State]]="Gujarat", Table1[[#This Row],[Income]], 0)</f>
        <v>0</v>
      </c>
      <c r="AW325" s="9">
        <f ca="1">IF(Table1[[#This Row],[State]]="Andhra Pradesh", Table1[[#This Row],[Income]], 0)</f>
        <v>67214</v>
      </c>
      <c r="AX325" s="9">
        <f ca="1">IF(Table1[[#This Row],[State]]="Telangana", Table1[[#This Row],[Income]], 0)</f>
        <v>0</v>
      </c>
      <c r="AY325" s="9">
        <f ca="1">IF(Table1[[#This Row],[State]]="Madhya Pradesh", Table1[[#This Row],[Income]], 0)</f>
        <v>0</v>
      </c>
      <c r="AZ325" s="9">
        <f ca="1">IF(Table1[[#This Row],[State]]="Maharashtra", Table1[[#This Row],[Income]], 0)</f>
        <v>0</v>
      </c>
      <c r="BA325" s="9">
        <f ca="1">IF(Table1[[#This Row],[State]]="Punjab", Table1[[#This Row],[Income]], 0)</f>
        <v>0</v>
      </c>
      <c r="BB325" s="9">
        <f ca="1">IF(Table1[[#This Row],[State]]="Kerala", Table1[[#This Row],[Income]], 0)</f>
        <v>0</v>
      </c>
      <c r="BC325" s="9">
        <f ca="1">IF(Table1[[#This Row],[State]]="Tamil Nadu", Table1[[#This Row],[Income]], 0)</f>
        <v>0</v>
      </c>
      <c r="BD325" s="9">
        <f ca="1">IF(Table1[[#This Row],[State]]="Rajasthan", Table1[[#This Row],[Income]], 0)</f>
        <v>0</v>
      </c>
      <c r="BE325" s="9">
        <f ca="1">IF(Table1[[#This Row],[State]]="Uttar Pradesh", Table1[[#This Row],[Income]], 0)</f>
        <v>0</v>
      </c>
      <c r="BF325" s="9">
        <f ca="1">IF(Table1[[#This Row],[State]]="Bihar", Table1[[#This Row],[Income]], 0)</f>
        <v>0</v>
      </c>
      <c r="BG325" s="9">
        <f ca="1">IF(Table1[[#This Row],[State]]="West Bengal", Table1[[#This Row],[Income]], 0)</f>
        <v>0</v>
      </c>
      <c r="BH325" s="10">
        <f ca="1">IF(Table1[[#This Row],[State]]="Goa", Table1[[#This Row],[Income]], 0)</f>
        <v>0</v>
      </c>
      <c r="BJ325" s="8">
        <f ca="1">IF(Table1[[#This Row],[Profession]]="Health", Table1[[#This Row],[Income]], 0)</f>
        <v>0</v>
      </c>
      <c r="BK325" s="9">
        <f ca="1">IF(Table1[[#This Row],[Profession]]="Construction", Table1[[#This Row],[Income]], 0)</f>
        <v>0</v>
      </c>
      <c r="BL325" s="9">
        <f ca="1">IF(Table1[[#This Row],[Profession]]="Teaching", Table1[[#This Row],[Income]], 0)</f>
        <v>0</v>
      </c>
      <c r="BM325" s="9">
        <f ca="1">IF(Table1[[#This Row],[Profession]]="IT", Table1[[#This Row],[Income]], 0)</f>
        <v>67214</v>
      </c>
      <c r="BN325" s="9">
        <f ca="1">IF(Table1[[#This Row],[Profession]]="General Work", Table1[[#This Row],[Income]], 0)</f>
        <v>0</v>
      </c>
      <c r="BO325" s="10">
        <f ca="1">IF(Table1[[#This Row],[Profession]]="Agriculture", Table1[[#This Row],[Income]], 0)</f>
        <v>0</v>
      </c>
      <c r="BQ325" s="8">
        <f ca="1">IF(Table1[[#This Row],[Value of debts ]]&gt;Table1[[#This Row],[Income]], 1, 0)</f>
        <v>1</v>
      </c>
      <c r="BR325" s="10"/>
      <c r="BT325">
        <f ca="1">IF(Table1[[#This Row],[Net Worth of person]]&gt;$BU$4, Table1[[#This Row],[Age]], 0)</f>
        <v>42</v>
      </c>
    </row>
    <row r="326" spans="1:72" x14ac:dyDescent="0.3">
      <c r="A326">
        <f t="shared" ref="A326:A389" ca="1" si="115">RANDBETWEEN(1, 2)</f>
        <v>2</v>
      </c>
      <c r="B326" t="str">
        <f t="shared" ref="B326:B389" ca="1" si="116">IF(A326=1, "Male", "Female")</f>
        <v>Female</v>
      </c>
      <c r="C326">
        <f t="shared" ref="C326:C389" ca="1" si="117">RANDBETWEEN(25, 45)</f>
        <v>30</v>
      </c>
      <c r="D326">
        <f t="shared" ref="D326:D389" ca="1" si="118">RANDBETWEEN(1,6)</f>
        <v>6</v>
      </c>
      <c r="E326" t="str">
        <f t="shared" ref="E326:E389" ca="1" si="119">VLOOKUP(D326,$CQ$5:$CR$10,2)</f>
        <v>Agriculture</v>
      </c>
      <c r="F326">
        <f t="shared" ref="F326:F389" ca="1" si="120">RANDBETWEEN(1,5)</f>
        <v>5</v>
      </c>
      <c r="G326" t="str">
        <f t="shared" ref="G326:G389" ca="1" si="121">VLOOKUP(F326,$CS$5:$CT$9,2)</f>
        <v>Other</v>
      </c>
      <c r="H326">
        <f t="shared" ref="H326:H389" ca="1" si="122">RANDBETWEEN(0,4)</f>
        <v>1</v>
      </c>
      <c r="I326">
        <f t="shared" ref="I326:I389" ca="1" si="123">RANDBETWEEN(1,3)</f>
        <v>3</v>
      </c>
      <c r="J326">
        <f t="shared" ref="J326:J389" ca="1" si="124">RANDBETWEEN(25000,90000)</f>
        <v>81323</v>
      </c>
      <c r="K326">
        <f t="shared" ref="K326:K389" ca="1" si="125">RANDBETWEEN(1,14)</f>
        <v>1</v>
      </c>
      <c r="L326" t="str">
        <f t="shared" ref="L326:L389" ca="1" si="126">VLOOKUP(K326,$CU$5:$CV$18,2)</f>
        <v>Karnataka</v>
      </c>
      <c r="M326">
        <f t="shared" ref="M326:M389" ca="1" si="127">J326*RANDBETWEEN(3,6)</f>
        <v>487938</v>
      </c>
      <c r="N326">
        <f t="shared" ref="N326:N389" ca="1" si="128">RAND()*M326</f>
        <v>231375.75857248736</v>
      </c>
      <c r="O326">
        <f t="shared" ref="O326:O389" ca="1" si="129">I326*J326*RAND()</f>
        <v>12606.089928307534</v>
      </c>
      <c r="P326">
        <f t="shared" ref="P326:P389" ca="1" si="130">RANDBETWEEN(0,O326)</f>
        <v>9003</v>
      </c>
      <c r="Q326">
        <f t="shared" ref="Q326:Q389" ca="1" si="131">RAND()*J326*2</f>
        <v>141613.29040965514</v>
      </c>
      <c r="R326">
        <f t="shared" ref="R326:R389" ca="1" si="132">RAND()*J326*1.5</f>
        <v>83349.2394992802</v>
      </c>
      <c r="S326">
        <f t="shared" ref="S326:S389" ca="1" si="133">M326+O326+R326</f>
        <v>583893.32942758768</v>
      </c>
      <c r="T326">
        <f t="shared" ref="T326:T389" ca="1" si="134">N326+P326+Q326</f>
        <v>381992.04898214247</v>
      </c>
      <c r="U326">
        <f t="shared" ref="U326:U389" ca="1" si="135">S326-T326</f>
        <v>201901.28044544521</v>
      </c>
      <c r="W326">
        <f t="shared" ref="W326:W389" ca="1" si="136">IF(T326&gt;$X$3, 1, 0)</f>
        <v>1</v>
      </c>
      <c r="AA326" s="1">
        <f ca="1">Table1[[#This Row],[Mortgage left]]/Table1[[#This Row],[Value of House]]</f>
        <v>0.47419089837743189</v>
      </c>
      <c r="AB326">
        <f t="shared" ref="AB326:AB389" ca="1" si="137">IF(AA326&lt;$AC$3, 1, 0)</f>
        <v>0</v>
      </c>
      <c r="AE326">
        <f ca="1">IF(Table1[[#This Row],[Gender]]="male", 1, 0)</f>
        <v>0</v>
      </c>
      <c r="AF326">
        <f ca="1">IF(Table1[[#This Row],[Gender]]="female", 1, 0)</f>
        <v>1</v>
      </c>
      <c r="AK326" s="8">
        <f ca="1">IF(Table1[[#This Row],[Profession]]="Teaching", 1, 0)</f>
        <v>0</v>
      </c>
      <c r="AL326" s="9">
        <f ca="1">IF(Table1[[#This Row],[Profession]]="Health", 1, 0)</f>
        <v>0</v>
      </c>
      <c r="AM326" s="9">
        <f ca="1">IF(Table1[[#This Row],[Profession]]="Construction", 1, 0)</f>
        <v>0</v>
      </c>
      <c r="AN326" s="9">
        <f ca="1">IF(Table1[[#This Row],[Profession]]="IT", 1, 0)</f>
        <v>0</v>
      </c>
      <c r="AO326" s="9">
        <f ca="1">IF(Table1[[#This Row],[Profession]]="Agriculture", 1, 0)</f>
        <v>1</v>
      </c>
      <c r="AP326" s="10">
        <f ca="1">IF(Table1[[#This Row],[Profession]]="General Work", 1, 0)</f>
        <v>0</v>
      </c>
      <c r="AS326">
        <f ca="1">Table1[[#This Row],[Value of Cars]]/Table1[[#This Row],[Number of Cars ]]</f>
        <v>4202.0299761025117</v>
      </c>
      <c r="AU326" s="8">
        <f ca="1">IF(Table1[[#This Row],[State]]="Karnataka", Table1[[#This Row],[Income]], 0)</f>
        <v>81323</v>
      </c>
      <c r="AV326" s="9">
        <f ca="1">IF(Table1[[#This Row],[State]]="Gujarat", Table1[[#This Row],[Income]], 0)</f>
        <v>0</v>
      </c>
      <c r="AW326" s="9">
        <f ca="1">IF(Table1[[#This Row],[State]]="Andhra Pradesh", Table1[[#This Row],[Income]], 0)</f>
        <v>0</v>
      </c>
      <c r="AX326" s="9">
        <f ca="1">IF(Table1[[#This Row],[State]]="Telangana", Table1[[#This Row],[Income]], 0)</f>
        <v>0</v>
      </c>
      <c r="AY326" s="9">
        <f ca="1">IF(Table1[[#This Row],[State]]="Madhya Pradesh", Table1[[#This Row],[Income]], 0)</f>
        <v>0</v>
      </c>
      <c r="AZ326" s="9">
        <f ca="1">IF(Table1[[#This Row],[State]]="Maharashtra", Table1[[#This Row],[Income]], 0)</f>
        <v>0</v>
      </c>
      <c r="BA326" s="9">
        <f ca="1">IF(Table1[[#This Row],[State]]="Punjab", Table1[[#This Row],[Income]], 0)</f>
        <v>0</v>
      </c>
      <c r="BB326" s="9">
        <f ca="1">IF(Table1[[#This Row],[State]]="Kerala", Table1[[#This Row],[Income]], 0)</f>
        <v>0</v>
      </c>
      <c r="BC326" s="9">
        <f ca="1">IF(Table1[[#This Row],[State]]="Tamil Nadu", Table1[[#This Row],[Income]], 0)</f>
        <v>0</v>
      </c>
      <c r="BD326" s="9">
        <f ca="1">IF(Table1[[#This Row],[State]]="Rajasthan", Table1[[#This Row],[Income]], 0)</f>
        <v>0</v>
      </c>
      <c r="BE326" s="9">
        <f ca="1">IF(Table1[[#This Row],[State]]="Uttar Pradesh", Table1[[#This Row],[Income]], 0)</f>
        <v>0</v>
      </c>
      <c r="BF326" s="9">
        <f ca="1">IF(Table1[[#This Row],[State]]="Bihar", Table1[[#This Row],[Income]], 0)</f>
        <v>0</v>
      </c>
      <c r="BG326" s="9">
        <f ca="1">IF(Table1[[#This Row],[State]]="West Bengal", Table1[[#This Row],[Income]], 0)</f>
        <v>0</v>
      </c>
      <c r="BH326" s="10">
        <f ca="1">IF(Table1[[#This Row],[State]]="Goa", Table1[[#This Row],[Income]], 0)</f>
        <v>0</v>
      </c>
      <c r="BJ326" s="8">
        <f ca="1">IF(Table1[[#This Row],[Profession]]="Health", Table1[[#This Row],[Income]], 0)</f>
        <v>0</v>
      </c>
      <c r="BK326" s="9">
        <f ca="1">IF(Table1[[#This Row],[Profession]]="Construction", Table1[[#This Row],[Income]], 0)</f>
        <v>0</v>
      </c>
      <c r="BL326" s="9">
        <f ca="1">IF(Table1[[#This Row],[Profession]]="Teaching", Table1[[#This Row],[Income]], 0)</f>
        <v>0</v>
      </c>
      <c r="BM326" s="9">
        <f ca="1">IF(Table1[[#This Row],[Profession]]="IT", Table1[[#This Row],[Income]], 0)</f>
        <v>0</v>
      </c>
      <c r="BN326" s="9">
        <f ca="1">IF(Table1[[#This Row],[Profession]]="General Work", Table1[[#This Row],[Income]], 0)</f>
        <v>0</v>
      </c>
      <c r="BO326" s="10">
        <f ca="1">IF(Table1[[#This Row],[Profession]]="Agriculture", Table1[[#This Row],[Income]], 0)</f>
        <v>81323</v>
      </c>
      <c r="BQ326" s="8">
        <f ca="1">IF(Table1[[#This Row],[Value of debts ]]&gt;Table1[[#This Row],[Income]], 1, 0)</f>
        <v>1</v>
      </c>
      <c r="BR326" s="10"/>
      <c r="BT326">
        <f ca="1">IF(Table1[[#This Row],[Net Worth of person]]&gt;$BU$4, Table1[[#This Row],[Age]], 0)</f>
        <v>30</v>
      </c>
    </row>
    <row r="327" spans="1:72" x14ac:dyDescent="0.3">
      <c r="A327">
        <f t="shared" ca="1" si="115"/>
        <v>2</v>
      </c>
      <c r="B327" t="str">
        <f t="shared" ca="1" si="116"/>
        <v>Female</v>
      </c>
      <c r="C327">
        <f t="shared" ca="1" si="117"/>
        <v>28</v>
      </c>
      <c r="D327">
        <f t="shared" ca="1" si="118"/>
        <v>2</v>
      </c>
      <c r="E327" t="str">
        <f t="shared" ca="1" si="119"/>
        <v>Construction</v>
      </c>
      <c r="F327">
        <f t="shared" ca="1" si="120"/>
        <v>1</v>
      </c>
      <c r="G327" t="str">
        <f t="shared" ca="1" si="121"/>
        <v>High School</v>
      </c>
      <c r="H327">
        <f t="shared" ca="1" si="122"/>
        <v>4</v>
      </c>
      <c r="I327">
        <f t="shared" ca="1" si="123"/>
        <v>2</v>
      </c>
      <c r="J327">
        <f t="shared" ca="1" si="124"/>
        <v>81880</v>
      </c>
      <c r="K327">
        <f t="shared" ca="1" si="125"/>
        <v>6</v>
      </c>
      <c r="L327" t="str">
        <f t="shared" ca="1" si="126"/>
        <v>Maharashtra</v>
      </c>
      <c r="M327">
        <f t="shared" ca="1" si="127"/>
        <v>245640</v>
      </c>
      <c r="N327">
        <f t="shared" ca="1" si="128"/>
        <v>86285.921414329656</v>
      </c>
      <c r="O327">
        <f t="shared" ca="1" si="129"/>
        <v>152622.35582879648</v>
      </c>
      <c r="P327">
        <f t="shared" ca="1" si="130"/>
        <v>138939</v>
      </c>
      <c r="Q327">
        <f t="shared" ca="1" si="131"/>
        <v>156233.5119497971</v>
      </c>
      <c r="R327">
        <f t="shared" ca="1" si="132"/>
        <v>72970.373404465936</v>
      </c>
      <c r="S327">
        <f t="shared" ca="1" si="133"/>
        <v>471232.72923326248</v>
      </c>
      <c r="T327">
        <f t="shared" ca="1" si="134"/>
        <v>381458.43336412677</v>
      </c>
      <c r="U327">
        <f t="shared" ca="1" si="135"/>
        <v>89774.295869135705</v>
      </c>
      <c r="W327">
        <f t="shared" ca="1" si="136"/>
        <v>1</v>
      </c>
      <c r="AA327" s="1">
        <f ca="1">Table1[[#This Row],[Mortgage left]]/Table1[[#This Row],[Value of House]]</f>
        <v>0.35126983151901015</v>
      </c>
      <c r="AB327">
        <f t="shared" ca="1" si="137"/>
        <v>1</v>
      </c>
      <c r="AE327">
        <f ca="1">IF(Table1[[#This Row],[Gender]]="male", 1, 0)</f>
        <v>0</v>
      </c>
      <c r="AF327">
        <f ca="1">IF(Table1[[#This Row],[Gender]]="female", 1, 0)</f>
        <v>1</v>
      </c>
      <c r="AK327" s="8">
        <f ca="1">IF(Table1[[#This Row],[Profession]]="Teaching", 1, 0)</f>
        <v>0</v>
      </c>
      <c r="AL327" s="9">
        <f ca="1">IF(Table1[[#This Row],[Profession]]="Health", 1, 0)</f>
        <v>0</v>
      </c>
      <c r="AM327" s="9">
        <f ca="1">IF(Table1[[#This Row],[Profession]]="Construction", 1, 0)</f>
        <v>1</v>
      </c>
      <c r="AN327" s="9">
        <f ca="1">IF(Table1[[#This Row],[Profession]]="IT", 1, 0)</f>
        <v>0</v>
      </c>
      <c r="AO327" s="9">
        <f ca="1">IF(Table1[[#This Row],[Profession]]="Agriculture", 1, 0)</f>
        <v>0</v>
      </c>
      <c r="AP327" s="10">
        <f ca="1">IF(Table1[[#This Row],[Profession]]="General Work", 1, 0)</f>
        <v>0</v>
      </c>
      <c r="AS327">
        <f ca="1">Table1[[#This Row],[Value of Cars]]/Table1[[#This Row],[Number of Cars ]]</f>
        <v>76311.177914398242</v>
      </c>
      <c r="AU327" s="8">
        <f ca="1">IF(Table1[[#This Row],[State]]="Karnataka", Table1[[#This Row],[Income]], 0)</f>
        <v>0</v>
      </c>
      <c r="AV327" s="9">
        <f ca="1">IF(Table1[[#This Row],[State]]="Gujarat", Table1[[#This Row],[Income]], 0)</f>
        <v>0</v>
      </c>
      <c r="AW327" s="9">
        <f ca="1">IF(Table1[[#This Row],[State]]="Andhra Pradesh", Table1[[#This Row],[Income]], 0)</f>
        <v>0</v>
      </c>
      <c r="AX327" s="9">
        <f ca="1">IF(Table1[[#This Row],[State]]="Telangana", Table1[[#This Row],[Income]], 0)</f>
        <v>0</v>
      </c>
      <c r="AY327" s="9">
        <f ca="1">IF(Table1[[#This Row],[State]]="Madhya Pradesh", Table1[[#This Row],[Income]], 0)</f>
        <v>0</v>
      </c>
      <c r="AZ327" s="9">
        <f ca="1">IF(Table1[[#This Row],[State]]="Maharashtra", Table1[[#This Row],[Income]], 0)</f>
        <v>81880</v>
      </c>
      <c r="BA327" s="9">
        <f ca="1">IF(Table1[[#This Row],[State]]="Punjab", Table1[[#This Row],[Income]], 0)</f>
        <v>0</v>
      </c>
      <c r="BB327" s="9">
        <f ca="1">IF(Table1[[#This Row],[State]]="Kerala", Table1[[#This Row],[Income]], 0)</f>
        <v>0</v>
      </c>
      <c r="BC327" s="9">
        <f ca="1">IF(Table1[[#This Row],[State]]="Tamil Nadu", Table1[[#This Row],[Income]], 0)</f>
        <v>0</v>
      </c>
      <c r="BD327" s="9">
        <f ca="1">IF(Table1[[#This Row],[State]]="Rajasthan", Table1[[#This Row],[Income]], 0)</f>
        <v>0</v>
      </c>
      <c r="BE327" s="9">
        <f ca="1">IF(Table1[[#This Row],[State]]="Uttar Pradesh", Table1[[#This Row],[Income]], 0)</f>
        <v>0</v>
      </c>
      <c r="BF327" s="9">
        <f ca="1">IF(Table1[[#This Row],[State]]="Bihar", Table1[[#This Row],[Income]], 0)</f>
        <v>0</v>
      </c>
      <c r="BG327" s="9">
        <f ca="1">IF(Table1[[#This Row],[State]]="West Bengal", Table1[[#This Row],[Income]], 0)</f>
        <v>0</v>
      </c>
      <c r="BH327" s="10">
        <f ca="1">IF(Table1[[#This Row],[State]]="Goa", Table1[[#This Row],[Income]], 0)</f>
        <v>0</v>
      </c>
      <c r="BJ327" s="8">
        <f ca="1">IF(Table1[[#This Row],[Profession]]="Health", Table1[[#This Row],[Income]], 0)</f>
        <v>0</v>
      </c>
      <c r="BK327" s="9">
        <f ca="1">IF(Table1[[#This Row],[Profession]]="Construction", Table1[[#This Row],[Income]], 0)</f>
        <v>81880</v>
      </c>
      <c r="BL327" s="9">
        <f ca="1">IF(Table1[[#This Row],[Profession]]="Teaching", Table1[[#This Row],[Income]], 0)</f>
        <v>0</v>
      </c>
      <c r="BM327" s="9">
        <f ca="1">IF(Table1[[#This Row],[Profession]]="IT", Table1[[#This Row],[Income]], 0)</f>
        <v>0</v>
      </c>
      <c r="BN327" s="9">
        <f ca="1">IF(Table1[[#This Row],[Profession]]="General Work", Table1[[#This Row],[Income]], 0)</f>
        <v>0</v>
      </c>
      <c r="BO327" s="10">
        <f ca="1">IF(Table1[[#This Row],[Profession]]="Agriculture", Table1[[#This Row],[Income]], 0)</f>
        <v>0</v>
      </c>
      <c r="BQ327" s="8">
        <f ca="1">IF(Table1[[#This Row],[Value of debts ]]&gt;Table1[[#This Row],[Income]], 1, 0)</f>
        <v>1</v>
      </c>
      <c r="BR327" s="10"/>
      <c r="BT327">
        <f ca="1">IF(Table1[[#This Row],[Net Worth of person]]&gt;$BU$4, Table1[[#This Row],[Age]], 0)</f>
        <v>0</v>
      </c>
    </row>
    <row r="328" spans="1:72" x14ac:dyDescent="0.3">
      <c r="A328">
        <f t="shared" ca="1" si="115"/>
        <v>1</v>
      </c>
      <c r="B328" t="str">
        <f t="shared" ca="1" si="116"/>
        <v>Male</v>
      </c>
      <c r="C328">
        <f t="shared" ca="1" si="117"/>
        <v>26</v>
      </c>
      <c r="D328">
        <f t="shared" ca="1" si="118"/>
        <v>2</v>
      </c>
      <c r="E328" t="str">
        <f t="shared" ca="1" si="119"/>
        <v>Construction</v>
      </c>
      <c r="F328">
        <f t="shared" ca="1" si="120"/>
        <v>2</v>
      </c>
      <c r="G328" t="str">
        <f t="shared" ca="1" si="121"/>
        <v>College</v>
      </c>
      <c r="H328">
        <f t="shared" ca="1" si="122"/>
        <v>1</v>
      </c>
      <c r="I328">
        <f t="shared" ca="1" si="123"/>
        <v>2</v>
      </c>
      <c r="J328">
        <f t="shared" ca="1" si="124"/>
        <v>44119</v>
      </c>
      <c r="K328">
        <f t="shared" ca="1" si="125"/>
        <v>5</v>
      </c>
      <c r="L328" t="str">
        <f t="shared" ca="1" si="126"/>
        <v>Madhya Pradesh</v>
      </c>
      <c r="M328">
        <f t="shared" ca="1" si="127"/>
        <v>264714</v>
      </c>
      <c r="N328">
        <f t="shared" ca="1" si="128"/>
        <v>115275.58397308008</v>
      </c>
      <c r="O328">
        <f t="shared" ca="1" si="129"/>
        <v>21128.173307679284</v>
      </c>
      <c r="P328">
        <f t="shared" ca="1" si="130"/>
        <v>14326</v>
      </c>
      <c r="Q328">
        <f t="shared" ca="1" si="131"/>
        <v>14242.937992298401</v>
      </c>
      <c r="R328">
        <f t="shared" ca="1" si="132"/>
        <v>50538.163979182158</v>
      </c>
      <c r="S328">
        <f t="shared" ca="1" si="133"/>
        <v>336380.33728686144</v>
      </c>
      <c r="T328">
        <f t="shared" ca="1" si="134"/>
        <v>143844.52196537849</v>
      </c>
      <c r="U328">
        <f t="shared" ca="1" si="135"/>
        <v>192535.81532148295</v>
      </c>
      <c r="W328">
        <f t="shared" ca="1" si="136"/>
        <v>1</v>
      </c>
      <c r="AA328" s="1">
        <f ca="1">Table1[[#This Row],[Mortgage left]]/Table1[[#This Row],[Value of House]]</f>
        <v>0.43547218497351892</v>
      </c>
      <c r="AB328">
        <f t="shared" ca="1" si="137"/>
        <v>0</v>
      </c>
      <c r="AE328">
        <f ca="1">IF(Table1[[#This Row],[Gender]]="male", 1, 0)</f>
        <v>1</v>
      </c>
      <c r="AF328">
        <f ca="1">IF(Table1[[#This Row],[Gender]]="female", 1, 0)</f>
        <v>0</v>
      </c>
      <c r="AK328" s="8">
        <f ca="1">IF(Table1[[#This Row],[Profession]]="Teaching", 1, 0)</f>
        <v>0</v>
      </c>
      <c r="AL328" s="9">
        <f ca="1">IF(Table1[[#This Row],[Profession]]="Health", 1, 0)</f>
        <v>0</v>
      </c>
      <c r="AM328" s="9">
        <f ca="1">IF(Table1[[#This Row],[Profession]]="Construction", 1, 0)</f>
        <v>1</v>
      </c>
      <c r="AN328" s="9">
        <f ca="1">IF(Table1[[#This Row],[Profession]]="IT", 1, 0)</f>
        <v>0</v>
      </c>
      <c r="AO328" s="9">
        <f ca="1">IF(Table1[[#This Row],[Profession]]="Agriculture", 1, 0)</f>
        <v>0</v>
      </c>
      <c r="AP328" s="10">
        <f ca="1">IF(Table1[[#This Row],[Profession]]="General Work", 1, 0)</f>
        <v>0</v>
      </c>
      <c r="AS328">
        <f ca="1">Table1[[#This Row],[Value of Cars]]/Table1[[#This Row],[Number of Cars ]]</f>
        <v>10564.086653839642</v>
      </c>
      <c r="AU328" s="8">
        <f ca="1">IF(Table1[[#This Row],[State]]="Karnataka", Table1[[#This Row],[Income]], 0)</f>
        <v>0</v>
      </c>
      <c r="AV328" s="9">
        <f ca="1">IF(Table1[[#This Row],[State]]="Gujarat", Table1[[#This Row],[Income]], 0)</f>
        <v>0</v>
      </c>
      <c r="AW328" s="9">
        <f ca="1">IF(Table1[[#This Row],[State]]="Andhra Pradesh", Table1[[#This Row],[Income]], 0)</f>
        <v>0</v>
      </c>
      <c r="AX328" s="9">
        <f ca="1">IF(Table1[[#This Row],[State]]="Telangana", Table1[[#This Row],[Income]], 0)</f>
        <v>0</v>
      </c>
      <c r="AY328" s="9">
        <f ca="1">IF(Table1[[#This Row],[State]]="Madhya Pradesh", Table1[[#This Row],[Income]], 0)</f>
        <v>44119</v>
      </c>
      <c r="AZ328" s="9">
        <f ca="1">IF(Table1[[#This Row],[State]]="Maharashtra", Table1[[#This Row],[Income]], 0)</f>
        <v>0</v>
      </c>
      <c r="BA328" s="9">
        <f ca="1">IF(Table1[[#This Row],[State]]="Punjab", Table1[[#This Row],[Income]], 0)</f>
        <v>0</v>
      </c>
      <c r="BB328" s="9">
        <f ca="1">IF(Table1[[#This Row],[State]]="Kerala", Table1[[#This Row],[Income]], 0)</f>
        <v>0</v>
      </c>
      <c r="BC328" s="9">
        <f ca="1">IF(Table1[[#This Row],[State]]="Tamil Nadu", Table1[[#This Row],[Income]], 0)</f>
        <v>0</v>
      </c>
      <c r="BD328" s="9">
        <f ca="1">IF(Table1[[#This Row],[State]]="Rajasthan", Table1[[#This Row],[Income]], 0)</f>
        <v>0</v>
      </c>
      <c r="BE328" s="9">
        <f ca="1">IF(Table1[[#This Row],[State]]="Uttar Pradesh", Table1[[#This Row],[Income]], 0)</f>
        <v>0</v>
      </c>
      <c r="BF328" s="9">
        <f ca="1">IF(Table1[[#This Row],[State]]="Bihar", Table1[[#This Row],[Income]], 0)</f>
        <v>0</v>
      </c>
      <c r="BG328" s="9">
        <f ca="1">IF(Table1[[#This Row],[State]]="West Bengal", Table1[[#This Row],[Income]], 0)</f>
        <v>0</v>
      </c>
      <c r="BH328" s="10">
        <f ca="1">IF(Table1[[#This Row],[State]]="Goa", Table1[[#This Row],[Income]], 0)</f>
        <v>0</v>
      </c>
      <c r="BJ328" s="8">
        <f ca="1">IF(Table1[[#This Row],[Profession]]="Health", Table1[[#This Row],[Income]], 0)</f>
        <v>0</v>
      </c>
      <c r="BK328" s="9">
        <f ca="1">IF(Table1[[#This Row],[Profession]]="Construction", Table1[[#This Row],[Income]], 0)</f>
        <v>44119</v>
      </c>
      <c r="BL328" s="9">
        <f ca="1">IF(Table1[[#This Row],[Profession]]="Teaching", Table1[[#This Row],[Income]], 0)</f>
        <v>0</v>
      </c>
      <c r="BM328" s="9">
        <f ca="1">IF(Table1[[#This Row],[Profession]]="IT", Table1[[#This Row],[Income]], 0)</f>
        <v>0</v>
      </c>
      <c r="BN328" s="9">
        <f ca="1">IF(Table1[[#This Row],[Profession]]="General Work", Table1[[#This Row],[Income]], 0)</f>
        <v>0</v>
      </c>
      <c r="BO328" s="10">
        <f ca="1">IF(Table1[[#This Row],[Profession]]="Agriculture", Table1[[#This Row],[Income]], 0)</f>
        <v>0</v>
      </c>
      <c r="BQ328" s="8">
        <f ca="1">IF(Table1[[#This Row],[Value of debts ]]&gt;Table1[[#This Row],[Income]], 1, 0)</f>
        <v>1</v>
      </c>
      <c r="BR328" s="10"/>
      <c r="BT328">
        <f ca="1">IF(Table1[[#This Row],[Net Worth of person]]&gt;$BU$4, Table1[[#This Row],[Age]], 0)</f>
        <v>26</v>
      </c>
    </row>
    <row r="329" spans="1:72" x14ac:dyDescent="0.3">
      <c r="A329">
        <f t="shared" ca="1" si="115"/>
        <v>1</v>
      </c>
      <c r="B329" t="str">
        <f t="shared" ca="1" si="116"/>
        <v>Male</v>
      </c>
      <c r="C329">
        <f t="shared" ca="1" si="117"/>
        <v>40</v>
      </c>
      <c r="D329">
        <f t="shared" ca="1" si="118"/>
        <v>2</v>
      </c>
      <c r="E329" t="str">
        <f t="shared" ca="1" si="119"/>
        <v>Construction</v>
      </c>
      <c r="F329">
        <f t="shared" ca="1" si="120"/>
        <v>4</v>
      </c>
      <c r="G329" t="str">
        <f t="shared" ca="1" si="121"/>
        <v>Technical</v>
      </c>
      <c r="H329">
        <f t="shared" ca="1" si="122"/>
        <v>4</v>
      </c>
      <c r="I329">
        <f t="shared" ca="1" si="123"/>
        <v>1</v>
      </c>
      <c r="J329">
        <f t="shared" ca="1" si="124"/>
        <v>57334</v>
      </c>
      <c r="K329">
        <f t="shared" ca="1" si="125"/>
        <v>2</v>
      </c>
      <c r="L329" t="str">
        <f t="shared" ca="1" si="126"/>
        <v>Gujarat</v>
      </c>
      <c r="M329">
        <f t="shared" ca="1" si="127"/>
        <v>286670</v>
      </c>
      <c r="N329">
        <f t="shared" ca="1" si="128"/>
        <v>28448.781608594007</v>
      </c>
      <c r="O329">
        <f t="shared" ca="1" si="129"/>
        <v>33124.179487929861</v>
      </c>
      <c r="P329">
        <f t="shared" ca="1" si="130"/>
        <v>22727</v>
      </c>
      <c r="Q329">
        <f t="shared" ca="1" si="131"/>
        <v>35972.1347836887</v>
      </c>
      <c r="R329">
        <f t="shared" ca="1" si="132"/>
        <v>4567.8795137517436</v>
      </c>
      <c r="S329">
        <f t="shared" ca="1" si="133"/>
        <v>324362.05900168157</v>
      </c>
      <c r="T329">
        <f t="shared" ca="1" si="134"/>
        <v>87147.916392282699</v>
      </c>
      <c r="U329">
        <f t="shared" ca="1" si="135"/>
        <v>237214.14260939887</v>
      </c>
      <c r="W329">
        <f t="shared" ca="1" si="136"/>
        <v>1</v>
      </c>
      <c r="AA329" s="1">
        <f ca="1">Table1[[#This Row],[Mortgage left]]/Table1[[#This Row],[Value of House]]</f>
        <v>9.9238781904608109E-2</v>
      </c>
      <c r="AB329">
        <f t="shared" ca="1" si="137"/>
        <v>1</v>
      </c>
      <c r="AE329">
        <f ca="1">IF(Table1[[#This Row],[Gender]]="male", 1, 0)</f>
        <v>1</v>
      </c>
      <c r="AF329">
        <f ca="1">IF(Table1[[#This Row],[Gender]]="female", 1, 0)</f>
        <v>0</v>
      </c>
      <c r="AK329" s="8">
        <f ca="1">IF(Table1[[#This Row],[Profession]]="Teaching", 1, 0)</f>
        <v>0</v>
      </c>
      <c r="AL329" s="9">
        <f ca="1">IF(Table1[[#This Row],[Profession]]="Health", 1, 0)</f>
        <v>0</v>
      </c>
      <c r="AM329" s="9">
        <f ca="1">IF(Table1[[#This Row],[Profession]]="Construction", 1, 0)</f>
        <v>1</v>
      </c>
      <c r="AN329" s="9">
        <f ca="1">IF(Table1[[#This Row],[Profession]]="IT", 1, 0)</f>
        <v>0</v>
      </c>
      <c r="AO329" s="9">
        <f ca="1">IF(Table1[[#This Row],[Profession]]="Agriculture", 1, 0)</f>
        <v>0</v>
      </c>
      <c r="AP329" s="10">
        <f ca="1">IF(Table1[[#This Row],[Profession]]="General Work", 1, 0)</f>
        <v>0</v>
      </c>
      <c r="AS329">
        <f ca="1">Table1[[#This Row],[Value of Cars]]/Table1[[#This Row],[Number of Cars ]]</f>
        <v>33124.179487929861</v>
      </c>
      <c r="AU329" s="8">
        <f ca="1">IF(Table1[[#This Row],[State]]="Karnataka", Table1[[#This Row],[Income]], 0)</f>
        <v>0</v>
      </c>
      <c r="AV329" s="9">
        <f ca="1">IF(Table1[[#This Row],[State]]="Gujarat", Table1[[#This Row],[Income]], 0)</f>
        <v>57334</v>
      </c>
      <c r="AW329" s="9">
        <f ca="1">IF(Table1[[#This Row],[State]]="Andhra Pradesh", Table1[[#This Row],[Income]], 0)</f>
        <v>0</v>
      </c>
      <c r="AX329" s="9">
        <f ca="1">IF(Table1[[#This Row],[State]]="Telangana", Table1[[#This Row],[Income]], 0)</f>
        <v>0</v>
      </c>
      <c r="AY329" s="9">
        <f ca="1">IF(Table1[[#This Row],[State]]="Madhya Pradesh", Table1[[#This Row],[Income]], 0)</f>
        <v>0</v>
      </c>
      <c r="AZ329" s="9">
        <f ca="1">IF(Table1[[#This Row],[State]]="Maharashtra", Table1[[#This Row],[Income]], 0)</f>
        <v>0</v>
      </c>
      <c r="BA329" s="9">
        <f ca="1">IF(Table1[[#This Row],[State]]="Punjab", Table1[[#This Row],[Income]], 0)</f>
        <v>0</v>
      </c>
      <c r="BB329" s="9">
        <f ca="1">IF(Table1[[#This Row],[State]]="Kerala", Table1[[#This Row],[Income]], 0)</f>
        <v>0</v>
      </c>
      <c r="BC329" s="9">
        <f ca="1">IF(Table1[[#This Row],[State]]="Tamil Nadu", Table1[[#This Row],[Income]], 0)</f>
        <v>0</v>
      </c>
      <c r="BD329" s="9">
        <f ca="1">IF(Table1[[#This Row],[State]]="Rajasthan", Table1[[#This Row],[Income]], 0)</f>
        <v>0</v>
      </c>
      <c r="BE329" s="9">
        <f ca="1">IF(Table1[[#This Row],[State]]="Uttar Pradesh", Table1[[#This Row],[Income]], 0)</f>
        <v>0</v>
      </c>
      <c r="BF329" s="9">
        <f ca="1">IF(Table1[[#This Row],[State]]="Bihar", Table1[[#This Row],[Income]], 0)</f>
        <v>0</v>
      </c>
      <c r="BG329" s="9">
        <f ca="1">IF(Table1[[#This Row],[State]]="West Bengal", Table1[[#This Row],[Income]], 0)</f>
        <v>0</v>
      </c>
      <c r="BH329" s="10">
        <f ca="1">IF(Table1[[#This Row],[State]]="Goa", Table1[[#This Row],[Income]], 0)</f>
        <v>0</v>
      </c>
      <c r="BJ329" s="8">
        <f ca="1">IF(Table1[[#This Row],[Profession]]="Health", Table1[[#This Row],[Income]], 0)</f>
        <v>0</v>
      </c>
      <c r="BK329" s="9">
        <f ca="1">IF(Table1[[#This Row],[Profession]]="Construction", Table1[[#This Row],[Income]], 0)</f>
        <v>57334</v>
      </c>
      <c r="BL329" s="9">
        <f ca="1">IF(Table1[[#This Row],[Profession]]="Teaching", Table1[[#This Row],[Income]], 0)</f>
        <v>0</v>
      </c>
      <c r="BM329" s="9">
        <f ca="1">IF(Table1[[#This Row],[Profession]]="IT", Table1[[#This Row],[Income]], 0)</f>
        <v>0</v>
      </c>
      <c r="BN329" s="9">
        <f ca="1">IF(Table1[[#This Row],[Profession]]="General Work", Table1[[#This Row],[Income]], 0)</f>
        <v>0</v>
      </c>
      <c r="BO329" s="10">
        <f ca="1">IF(Table1[[#This Row],[Profession]]="Agriculture", Table1[[#This Row],[Income]], 0)</f>
        <v>0</v>
      </c>
      <c r="BQ329" s="8">
        <f ca="1">IF(Table1[[#This Row],[Value of debts ]]&gt;Table1[[#This Row],[Income]], 1, 0)</f>
        <v>1</v>
      </c>
      <c r="BR329" s="10"/>
      <c r="BT329">
        <f ca="1">IF(Table1[[#This Row],[Net Worth of person]]&gt;$BU$4, Table1[[#This Row],[Age]], 0)</f>
        <v>40</v>
      </c>
    </row>
    <row r="330" spans="1:72" x14ac:dyDescent="0.3">
      <c r="A330">
        <f t="shared" ca="1" si="115"/>
        <v>1</v>
      </c>
      <c r="B330" t="str">
        <f t="shared" ca="1" si="116"/>
        <v>Male</v>
      </c>
      <c r="C330">
        <f t="shared" ca="1" si="117"/>
        <v>27</v>
      </c>
      <c r="D330">
        <f t="shared" ca="1" si="118"/>
        <v>2</v>
      </c>
      <c r="E330" t="str">
        <f t="shared" ca="1" si="119"/>
        <v>Construction</v>
      </c>
      <c r="F330">
        <f t="shared" ca="1" si="120"/>
        <v>3</v>
      </c>
      <c r="G330" t="str">
        <f t="shared" ca="1" si="121"/>
        <v>University</v>
      </c>
      <c r="H330">
        <f t="shared" ca="1" si="122"/>
        <v>3</v>
      </c>
      <c r="I330">
        <f t="shared" ca="1" si="123"/>
        <v>3</v>
      </c>
      <c r="J330">
        <f t="shared" ca="1" si="124"/>
        <v>79465</v>
      </c>
      <c r="K330">
        <f t="shared" ca="1" si="125"/>
        <v>3</v>
      </c>
      <c r="L330" t="str">
        <f t="shared" ca="1" si="126"/>
        <v>Andhra Pradesh</v>
      </c>
      <c r="M330">
        <f t="shared" ca="1" si="127"/>
        <v>476790</v>
      </c>
      <c r="N330">
        <f t="shared" ca="1" si="128"/>
        <v>87852.131370214251</v>
      </c>
      <c r="O330">
        <f t="shared" ca="1" si="129"/>
        <v>80998.489019754983</v>
      </c>
      <c r="P330">
        <f t="shared" ca="1" si="130"/>
        <v>50014</v>
      </c>
      <c r="Q330">
        <f t="shared" ca="1" si="131"/>
        <v>73454.245863452787</v>
      </c>
      <c r="R330">
        <f t="shared" ca="1" si="132"/>
        <v>3811.6856725721218</v>
      </c>
      <c r="S330">
        <f t="shared" ca="1" si="133"/>
        <v>561600.17469232716</v>
      </c>
      <c r="T330">
        <f t="shared" ca="1" si="134"/>
        <v>211320.37723366704</v>
      </c>
      <c r="U330">
        <f t="shared" ca="1" si="135"/>
        <v>350279.79745866009</v>
      </c>
      <c r="W330">
        <f t="shared" ca="1" si="136"/>
        <v>1</v>
      </c>
      <c r="AA330" s="1">
        <f ca="1">Table1[[#This Row],[Mortgage left]]/Table1[[#This Row],[Value of House]]</f>
        <v>0.18425749569037575</v>
      </c>
      <c r="AB330">
        <f t="shared" ca="1" si="137"/>
        <v>1</v>
      </c>
      <c r="AE330">
        <f ca="1">IF(Table1[[#This Row],[Gender]]="male", 1, 0)</f>
        <v>1</v>
      </c>
      <c r="AF330">
        <f ca="1">IF(Table1[[#This Row],[Gender]]="female", 1, 0)</f>
        <v>0</v>
      </c>
      <c r="AK330" s="8">
        <f ca="1">IF(Table1[[#This Row],[Profession]]="Teaching", 1, 0)</f>
        <v>0</v>
      </c>
      <c r="AL330" s="9">
        <f ca="1">IF(Table1[[#This Row],[Profession]]="Health", 1, 0)</f>
        <v>0</v>
      </c>
      <c r="AM330" s="9">
        <f ca="1">IF(Table1[[#This Row],[Profession]]="Construction", 1, 0)</f>
        <v>1</v>
      </c>
      <c r="AN330" s="9">
        <f ca="1">IF(Table1[[#This Row],[Profession]]="IT", 1, 0)</f>
        <v>0</v>
      </c>
      <c r="AO330" s="9">
        <f ca="1">IF(Table1[[#This Row],[Profession]]="Agriculture", 1, 0)</f>
        <v>0</v>
      </c>
      <c r="AP330" s="10">
        <f ca="1">IF(Table1[[#This Row],[Profession]]="General Work", 1, 0)</f>
        <v>0</v>
      </c>
      <c r="AS330">
        <f ca="1">Table1[[#This Row],[Value of Cars]]/Table1[[#This Row],[Number of Cars ]]</f>
        <v>26999.496339918329</v>
      </c>
      <c r="AU330" s="8">
        <f ca="1">IF(Table1[[#This Row],[State]]="Karnataka", Table1[[#This Row],[Income]], 0)</f>
        <v>0</v>
      </c>
      <c r="AV330" s="9">
        <f ca="1">IF(Table1[[#This Row],[State]]="Gujarat", Table1[[#This Row],[Income]], 0)</f>
        <v>0</v>
      </c>
      <c r="AW330" s="9">
        <f ca="1">IF(Table1[[#This Row],[State]]="Andhra Pradesh", Table1[[#This Row],[Income]], 0)</f>
        <v>79465</v>
      </c>
      <c r="AX330" s="9">
        <f ca="1">IF(Table1[[#This Row],[State]]="Telangana", Table1[[#This Row],[Income]], 0)</f>
        <v>0</v>
      </c>
      <c r="AY330" s="9">
        <f ca="1">IF(Table1[[#This Row],[State]]="Madhya Pradesh", Table1[[#This Row],[Income]], 0)</f>
        <v>0</v>
      </c>
      <c r="AZ330" s="9">
        <f ca="1">IF(Table1[[#This Row],[State]]="Maharashtra", Table1[[#This Row],[Income]], 0)</f>
        <v>0</v>
      </c>
      <c r="BA330" s="9">
        <f ca="1">IF(Table1[[#This Row],[State]]="Punjab", Table1[[#This Row],[Income]], 0)</f>
        <v>0</v>
      </c>
      <c r="BB330" s="9">
        <f ca="1">IF(Table1[[#This Row],[State]]="Kerala", Table1[[#This Row],[Income]], 0)</f>
        <v>0</v>
      </c>
      <c r="BC330" s="9">
        <f ca="1">IF(Table1[[#This Row],[State]]="Tamil Nadu", Table1[[#This Row],[Income]], 0)</f>
        <v>0</v>
      </c>
      <c r="BD330" s="9">
        <f ca="1">IF(Table1[[#This Row],[State]]="Rajasthan", Table1[[#This Row],[Income]], 0)</f>
        <v>0</v>
      </c>
      <c r="BE330" s="9">
        <f ca="1">IF(Table1[[#This Row],[State]]="Uttar Pradesh", Table1[[#This Row],[Income]], 0)</f>
        <v>0</v>
      </c>
      <c r="BF330" s="9">
        <f ca="1">IF(Table1[[#This Row],[State]]="Bihar", Table1[[#This Row],[Income]], 0)</f>
        <v>0</v>
      </c>
      <c r="BG330" s="9">
        <f ca="1">IF(Table1[[#This Row],[State]]="West Bengal", Table1[[#This Row],[Income]], 0)</f>
        <v>0</v>
      </c>
      <c r="BH330" s="10">
        <f ca="1">IF(Table1[[#This Row],[State]]="Goa", Table1[[#This Row],[Income]], 0)</f>
        <v>0</v>
      </c>
      <c r="BJ330" s="8">
        <f ca="1">IF(Table1[[#This Row],[Profession]]="Health", Table1[[#This Row],[Income]], 0)</f>
        <v>0</v>
      </c>
      <c r="BK330" s="9">
        <f ca="1">IF(Table1[[#This Row],[Profession]]="Construction", Table1[[#This Row],[Income]], 0)</f>
        <v>79465</v>
      </c>
      <c r="BL330" s="9">
        <f ca="1">IF(Table1[[#This Row],[Profession]]="Teaching", Table1[[#This Row],[Income]], 0)</f>
        <v>0</v>
      </c>
      <c r="BM330" s="9">
        <f ca="1">IF(Table1[[#This Row],[Profession]]="IT", Table1[[#This Row],[Income]], 0)</f>
        <v>0</v>
      </c>
      <c r="BN330" s="9">
        <f ca="1">IF(Table1[[#This Row],[Profession]]="General Work", Table1[[#This Row],[Income]], 0)</f>
        <v>0</v>
      </c>
      <c r="BO330" s="10">
        <f ca="1">IF(Table1[[#This Row],[Profession]]="Agriculture", Table1[[#This Row],[Income]], 0)</f>
        <v>0</v>
      </c>
      <c r="BQ330" s="8">
        <f ca="1">IF(Table1[[#This Row],[Value of debts ]]&gt;Table1[[#This Row],[Income]], 1, 0)</f>
        <v>1</v>
      </c>
      <c r="BR330" s="10"/>
      <c r="BT330">
        <f ca="1">IF(Table1[[#This Row],[Net Worth of person]]&gt;$BU$4, Table1[[#This Row],[Age]], 0)</f>
        <v>27</v>
      </c>
    </row>
    <row r="331" spans="1:72" x14ac:dyDescent="0.3">
      <c r="A331">
        <f t="shared" ca="1" si="115"/>
        <v>1</v>
      </c>
      <c r="B331" t="str">
        <f t="shared" ca="1" si="116"/>
        <v>Male</v>
      </c>
      <c r="C331">
        <f t="shared" ca="1" si="117"/>
        <v>45</v>
      </c>
      <c r="D331">
        <f t="shared" ca="1" si="118"/>
        <v>5</v>
      </c>
      <c r="E331" t="str">
        <f t="shared" ca="1" si="119"/>
        <v>General Work</v>
      </c>
      <c r="F331">
        <f t="shared" ca="1" si="120"/>
        <v>4</v>
      </c>
      <c r="G331" t="str">
        <f t="shared" ca="1" si="121"/>
        <v>Technical</v>
      </c>
      <c r="H331">
        <f t="shared" ca="1" si="122"/>
        <v>3</v>
      </c>
      <c r="I331">
        <f t="shared" ca="1" si="123"/>
        <v>2</v>
      </c>
      <c r="J331">
        <f t="shared" ca="1" si="124"/>
        <v>75732</v>
      </c>
      <c r="K331">
        <f t="shared" ca="1" si="125"/>
        <v>13</v>
      </c>
      <c r="L331" t="str">
        <f t="shared" ca="1" si="126"/>
        <v>West Bengal</v>
      </c>
      <c r="M331">
        <f t="shared" ca="1" si="127"/>
        <v>227196</v>
      </c>
      <c r="N331">
        <f t="shared" ca="1" si="128"/>
        <v>59186.645139019238</v>
      </c>
      <c r="O331">
        <f t="shared" ca="1" si="129"/>
        <v>114668.83274784428</v>
      </c>
      <c r="P331">
        <f t="shared" ca="1" si="130"/>
        <v>89930</v>
      </c>
      <c r="Q331">
        <f t="shared" ca="1" si="131"/>
        <v>11044.47952004571</v>
      </c>
      <c r="R331">
        <f t="shared" ca="1" si="132"/>
        <v>105420.4329727647</v>
      </c>
      <c r="S331">
        <f t="shared" ca="1" si="133"/>
        <v>447285.26572060899</v>
      </c>
      <c r="T331">
        <f t="shared" ca="1" si="134"/>
        <v>160161.12465906495</v>
      </c>
      <c r="U331">
        <f t="shared" ca="1" si="135"/>
        <v>287124.14106154407</v>
      </c>
      <c r="W331">
        <f t="shared" ca="1" si="136"/>
        <v>1</v>
      </c>
      <c r="AA331" s="1">
        <f ca="1">Table1[[#This Row],[Mortgage left]]/Table1[[#This Row],[Value of House]]</f>
        <v>0.26050918651305144</v>
      </c>
      <c r="AB331">
        <f t="shared" ca="1" si="137"/>
        <v>1</v>
      </c>
      <c r="AE331">
        <f ca="1">IF(Table1[[#This Row],[Gender]]="male", 1, 0)</f>
        <v>1</v>
      </c>
      <c r="AF331">
        <f ca="1">IF(Table1[[#This Row],[Gender]]="female", 1, 0)</f>
        <v>0</v>
      </c>
      <c r="AK331" s="8">
        <f ca="1">IF(Table1[[#This Row],[Profession]]="Teaching", 1, 0)</f>
        <v>0</v>
      </c>
      <c r="AL331" s="9">
        <f ca="1">IF(Table1[[#This Row],[Profession]]="Health", 1, 0)</f>
        <v>0</v>
      </c>
      <c r="AM331" s="9">
        <f ca="1">IF(Table1[[#This Row],[Profession]]="Construction", 1, 0)</f>
        <v>0</v>
      </c>
      <c r="AN331" s="9">
        <f ca="1">IF(Table1[[#This Row],[Profession]]="IT", 1, 0)</f>
        <v>0</v>
      </c>
      <c r="AO331" s="9">
        <f ca="1">IF(Table1[[#This Row],[Profession]]="Agriculture", 1, 0)</f>
        <v>0</v>
      </c>
      <c r="AP331" s="10">
        <f ca="1">IF(Table1[[#This Row],[Profession]]="General Work", 1, 0)</f>
        <v>1</v>
      </c>
      <c r="AS331">
        <f ca="1">Table1[[#This Row],[Value of Cars]]/Table1[[#This Row],[Number of Cars ]]</f>
        <v>57334.41637392214</v>
      </c>
      <c r="AU331" s="8">
        <f ca="1">IF(Table1[[#This Row],[State]]="Karnataka", Table1[[#This Row],[Income]], 0)</f>
        <v>0</v>
      </c>
      <c r="AV331" s="9">
        <f ca="1">IF(Table1[[#This Row],[State]]="Gujarat", Table1[[#This Row],[Income]], 0)</f>
        <v>0</v>
      </c>
      <c r="AW331" s="9">
        <f ca="1">IF(Table1[[#This Row],[State]]="Andhra Pradesh", Table1[[#This Row],[Income]], 0)</f>
        <v>0</v>
      </c>
      <c r="AX331" s="9">
        <f ca="1">IF(Table1[[#This Row],[State]]="Telangana", Table1[[#This Row],[Income]], 0)</f>
        <v>0</v>
      </c>
      <c r="AY331" s="9">
        <f ca="1">IF(Table1[[#This Row],[State]]="Madhya Pradesh", Table1[[#This Row],[Income]], 0)</f>
        <v>0</v>
      </c>
      <c r="AZ331" s="9">
        <f ca="1">IF(Table1[[#This Row],[State]]="Maharashtra", Table1[[#This Row],[Income]], 0)</f>
        <v>0</v>
      </c>
      <c r="BA331" s="9">
        <f ca="1">IF(Table1[[#This Row],[State]]="Punjab", Table1[[#This Row],[Income]], 0)</f>
        <v>0</v>
      </c>
      <c r="BB331" s="9">
        <f ca="1">IF(Table1[[#This Row],[State]]="Kerala", Table1[[#This Row],[Income]], 0)</f>
        <v>0</v>
      </c>
      <c r="BC331" s="9">
        <f ca="1">IF(Table1[[#This Row],[State]]="Tamil Nadu", Table1[[#This Row],[Income]], 0)</f>
        <v>0</v>
      </c>
      <c r="BD331" s="9">
        <f ca="1">IF(Table1[[#This Row],[State]]="Rajasthan", Table1[[#This Row],[Income]], 0)</f>
        <v>0</v>
      </c>
      <c r="BE331" s="9">
        <f ca="1">IF(Table1[[#This Row],[State]]="Uttar Pradesh", Table1[[#This Row],[Income]], 0)</f>
        <v>0</v>
      </c>
      <c r="BF331" s="9">
        <f ca="1">IF(Table1[[#This Row],[State]]="Bihar", Table1[[#This Row],[Income]], 0)</f>
        <v>0</v>
      </c>
      <c r="BG331" s="9">
        <f ca="1">IF(Table1[[#This Row],[State]]="West Bengal", Table1[[#This Row],[Income]], 0)</f>
        <v>75732</v>
      </c>
      <c r="BH331" s="10">
        <f ca="1">IF(Table1[[#This Row],[State]]="Goa", Table1[[#This Row],[Income]], 0)</f>
        <v>0</v>
      </c>
      <c r="BJ331" s="8">
        <f ca="1">IF(Table1[[#This Row],[Profession]]="Health", Table1[[#This Row],[Income]], 0)</f>
        <v>0</v>
      </c>
      <c r="BK331" s="9">
        <f ca="1">IF(Table1[[#This Row],[Profession]]="Construction", Table1[[#This Row],[Income]], 0)</f>
        <v>0</v>
      </c>
      <c r="BL331" s="9">
        <f ca="1">IF(Table1[[#This Row],[Profession]]="Teaching", Table1[[#This Row],[Income]], 0)</f>
        <v>0</v>
      </c>
      <c r="BM331" s="9">
        <f ca="1">IF(Table1[[#This Row],[Profession]]="IT", Table1[[#This Row],[Income]], 0)</f>
        <v>0</v>
      </c>
      <c r="BN331" s="9">
        <f ca="1">IF(Table1[[#This Row],[Profession]]="General Work", Table1[[#This Row],[Income]], 0)</f>
        <v>75732</v>
      </c>
      <c r="BO331" s="10">
        <f ca="1">IF(Table1[[#This Row],[Profession]]="Agriculture", Table1[[#This Row],[Income]], 0)</f>
        <v>0</v>
      </c>
      <c r="BQ331" s="8">
        <f ca="1">IF(Table1[[#This Row],[Value of debts ]]&gt;Table1[[#This Row],[Income]], 1, 0)</f>
        <v>1</v>
      </c>
      <c r="BR331" s="10"/>
      <c r="BT331">
        <f ca="1">IF(Table1[[#This Row],[Net Worth of person]]&gt;$BU$4, Table1[[#This Row],[Age]], 0)</f>
        <v>45</v>
      </c>
    </row>
    <row r="332" spans="1:72" x14ac:dyDescent="0.3">
      <c r="A332">
        <f t="shared" ca="1" si="115"/>
        <v>2</v>
      </c>
      <c r="B332" t="str">
        <f t="shared" ca="1" si="116"/>
        <v>Female</v>
      </c>
      <c r="C332">
        <f t="shared" ca="1" si="117"/>
        <v>29</v>
      </c>
      <c r="D332">
        <f t="shared" ca="1" si="118"/>
        <v>1</v>
      </c>
      <c r="E332" t="str">
        <f t="shared" ca="1" si="119"/>
        <v>Health</v>
      </c>
      <c r="F332">
        <f t="shared" ca="1" si="120"/>
        <v>2</v>
      </c>
      <c r="G332" t="str">
        <f t="shared" ca="1" si="121"/>
        <v>College</v>
      </c>
      <c r="H332">
        <f t="shared" ca="1" si="122"/>
        <v>2</v>
      </c>
      <c r="I332">
        <f t="shared" ca="1" si="123"/>
        <v>3</v>
      </c>
      <c r="J332">
        <f t="shared" ca="1" si="124"/>
        <v>78377</v>
      </c>
      <c r="K332">
        <f t="shared" ca="1" si="125"/>
        <v>9</v>
      </c>
      <c r="L332" t="str">
        <f t="shared" ca="1" si="126"/>
        <v>Tamil Nadu</v>
      </c>
      <c r="M332">
        <f t="shared" ca="1" si="127"/>
        <v>313508</v>
      </c>
      <c r="N332">
        <f t="shared" ca="1" si="128"/>
        <v>263300.02030477533</v>
      </c>
      <c r="O332">
        <f t="shared" ca="1" si="129"/>
        <v>88682.813202043035</v>
      </c>
      <c r="P332">
        <f t="shared" ca="1" si="130"/>
        <v>75789</v>
      </c>
      <c r="Q332">
        <f t="shared" ca="1" si="131"/>
        <v>138577.45170615148</v>
      </c>
      <c r="R332">
        <f t="shared" ca="1" si="132"/>
        <v>40219.39794432537</v>
      </c>
      <c r="S332">
        <f t="shared" ca="1" si="133"/>
        <v>442410.21114636841</v>
      </c>
      <c r="T332">
        <f t="shared" ca="1" si="134"/>
        <v>477666.47201092681</v>
      </c>
      <c r="U332">
        <f t="shared" ca="1" si="135"/>
        <v>-35256.260864558397</v>
      </c>
      <c r="W332">
        <f t="shared" ca="1" si="136"/>
        <v>1</v>
      </c>
      <c r="AA332" s="1">
        <f ca="1">Table1[[#This Row],[Mortgage left]]/Table1[[#This Row],[Value of House]]</f>
        <v>0.83985104145596068</v>
      </c>
      <c r="AB332">
        <f t="shared" ca="1" si="137"/>
        <v>0</v>
      </c>
      <c r="AE332">
        <f ca="1">IF(Table1[[#This Row],[Gender]]="male", 1, 0)</f>
        <v>0</v>
      </c>
      <c r="AF332">
        <f ca="1">IF(Table1[[#This Row],[Gender]]="female", 1, 0)</f>
        <v>1</v>
      </c>
      <c r="AK332" s="8">
        <f ca="1">IF(Table1[[#This Row],[Profession]]="Teaching", 1, 0)</f>
        <v>0</v>
      </c>
      <c r="AL332" s="9">
        <f ca="1">IF(Table1[[#This Row],[Profession]]="Health", 1, 0)</f>
        <v>1</v>
      </c>
      <c r="AM332" s="9">
        <f ca="1">IF(Table1[[#This Row],[Profession]]="Construction", 1, 0)</f>
        <v>0</v>
      </c>
      <c r="AN332" s="9">
        <f ca="1">IF(Table1[[#This Row],[Profession]]="IT", 1, 0)</f>
        <v>0</v>
      </c>
      <c r="AO332" s="9">
        <f ca="1">IF(Table1[[#This Row],[Profession]]="Agriculture", 1, 0)</f>
        <v>0</v>
      </c>
      <c r="AP332" s="10">
        <f ca="1">IF(Table1[[#This Row],[Profession]]="General Work", 1, 0)</f>
        <v>0</v>
      </c>
      <c r="AS332">
        <f ca="1">Table1[[#This Row],[Value of Cars]]/Table1[[#This Row],[Number of Cars ]]</f>
        <v>29560.937734014344</v>
      </c>
      <c r="AU332" s="8">
        <f ca="1">IF(Table1[[#This Row],[State]]="Karnataka", Table1[[#This Row],[Income]], 0)</f>
        <v>0</v>
      </c>
      <c r="AV332" s="9">
        <f ca="1">IF(Table1[[#This Row],[State]]="Gujarat", Table1[[#This Row],[Income]], 0)</f>
        <v>0</v>
      </c>
      <c r="AW332" s="9">
        <f ca="1">IF(Table1[[#This Row],[State]]="Andhra Pradesh", Table1[[#This Row],[Income]], 0)</f>
        <v>0</v>
      </c>
      <c r="AX332" s="9">
        <f ca="1">IF(Table1[[#This Row],[State]]="Telangana", Table1[[#This Row],[Income]], 0)</f>
        <v>0</v>
      </c>
      <c r="AY332" s="9">
        <f ca="1">IF(Table1[[#This Row],[State]]="Madhya Pradesh", Table1[[#This Row],[Income]], 0)</f>
        <v>0</v>
      </c>
      <c r="AZ332" s="9">
        <f ca="1">IF(Table1[[#This Row],[State]]="Maharashtra", Table1[[#This Row],[Income]], 0)</f>
        <v>0</v>
      </c>
      <c r="BA332" s="9">
        <f ca="1">IF(Table1[[#This Row],[State]]="Punjab", Table1[[#This Row],[Income]], 0)</f>
        <v>0</v>
      </c>
      <c r="BB332" s="9">
        <f ca="1">IF(Table1[[#This Row],[State]]="Kerala", Table1[[#This Row],[Income]], 0)</f>
        <v>0</v>
      </c>
      <c r="BC332" s="9">
        <f ca="1">IF(Table1[[#This Row],[State]]="Tamil Nadu", Table1[[#This Row],[Income]], 0)</f>
        <v>78377</v>
      </c>
      <c r="BD332" s="9">
        <f ca="1">IF(Table1[[#This Row],[State]]="Rajasthan", Table1[[#This Row],[Income]], 0)</f>
        <v>0</v>
      </c>
      <c r="BE332" s="9">
        <f ca="1">IF(Table1[[#This Row],[State]]="Uttar Pradesh", Table1[[#This Row],[Income]], 0)</f>
        <v>0</v>
      </c>
      <c r="BF332" s="9">
        <f ca="1">IF(Table1[[#This Row],[State]]="Bihar", Table1[[#This Row],[Income]], 0)</f>
        <v>0</v>
      </c>
      <c r="BG332" s="9">
        <f ca="1">IF(Table1[[#This Row],[State]]="West Bengal", Table1[[#This Row],[Income]], 0)</f>
        <v>0</v>
      </c>
      <c r="BH332" s="10">
        <f ca="1">IF(Table1[[#This Row],[State]]="Goa", Table1[[#This Row],[Income]], 0)</f>
        <v>0</v>
      </c>
      <c r="BJ332" s="8">
        <f ca="1">IF(Table1[[#This Row],[Profession]]="Health", Table1[[#This Row],[Income]], 0)</f>
        <v>78377</v>
      </c>
      <c r="BK332" s="9">
        <f ca="1">IF(Table1[[#This Row],[Profession]]="Construction", Table1[[#This Row],[Income]], 0)</f>
        <v>0</v>
      </c>
      <c r="BL332" s="9">
        <f ca="1">IF(Table1[[#This Row],[Profession]]="Teaching", Table1[[#This Row],[Income]], 0)</f>
        <v>0</v>
      </c>
      <c r="BM332" s="9">
        <f ca="1">IF(Table1[[#This Row],[Profession]]="IT", Table1[[#This Row],[Income]], 0)</f>
        <v>0</v>
      </c>
      <c r="BN332" s="9">
        <f ca="1">IF(Table1[[#This Row],[Profession]]="General Work", Table1[[#This Row],[Income]], 0)</f>
        <v>0</v>
      </c>
      <c r="BO332" s="10">
        <f ca="1">IF(Table1[[#This Row],[Profession]]="Agriculture", Table1[[#This Row],[Income]], 0)</f>
        <v>0</v>
      </c>
      <c r="BQ332" s="8">
        <f ca="1">IF(Table1[[#This Row],[Value of debts ]]&gt;Table1[[#This Row],[Income]], 1, 0)</f>
        <v>1</v>
      </c>
      <c r="BR332" s="10"/>
      <c r="BT332">
        <f ca="1">IF(Table1[[#This Row],[Net Worth of person]]&gt;$BU$4, Table1[[#This Row],[Age]], 0)</f>
        <v>0</v>
      </c>
    </row>
    <row r="333" spans="1:72" x14ac:dyDescent="0.3">
      <c r="A333">
        <f t="shared" ca="1" si="115"/>
        <v>1</v>
      </c>
      <c r="B333" t="str">
        <f t="shared" ca="1" si="116"/>
        <v>Male</v>
      </c>
      <c r="C333">
        <f t="shared" ca="1" si="117"/>
        <v>30</v>
      </c>
      <c r="D333">
        <f t="shared" ca="1" si="118"/>
        <v>3</v>
      </c>
      <c r="E333" t="str">
        <f t="shared" ca="1" si="119"/>
        <v>Teaching</v>
      </c>
      <c r="F333">
        <f t="shared" ca="1" si="120"/>
        <v>4</v>
      </c>
      <c r="G333" t="str">
        <f t="shared" ca="1" si="121"/>
        <v>Technical</v>
      </c>
      <c r="H333">
        <f t="shared" ca="1" si="122"/>
        <v>3</v>
      </c>
      <c r="I333">
        <f t="shared" ca="1" si="123"/>
        <v>3</v>
      </c>
      <c r="J333">
        <f t="shared" ca="1" si="124"/>
        <v>39470</v>
      </c>
      <c r="K333">
        <f t="shared" ca="1" si="125"/>
        <v>2</v>
      </c>
      <c r="L333" t="str">
        <f t="shared" ca="1" si="126"/>
        <v>Gujarat</v>
      </c>
      <c r="M333">
        <f t="shared" ca="1" si="127"/>
        <v>236820</v>
      </c>
      <c r="N333">
        <f t="shared" ca="1" si="128"/>
        <v>185466.0487536552</v>
      </c>
      <c r="O333">
        <f t="shared" ca="1" si="129"/>
        <v>64246.222490368928</v>
      </c>
      <c r="P333">
        <f t="shared" ca="1" si="130"/>
        <v>60249</v>
      </c>
      <c r="Q333">
        <f t="shared" ca="1" si="131"/>
        <v>58101.596608730091</v>
      </c>
      <c r="R333">
        <f t="shared" ca="1" si="132"/>
        <v>4588.3138259928319</v>
      </c>
      <c r="S333">
        <f t="shared" ca="1" si="133"/>
        <v>305654.53631636174</v>
      </c>
      <c r="T333">
        <f t="shared" ca="1" si="134"/>
        <v>303816.64536238532</v>
      </c>
      <c r="U333">
        <f t="shared" ca="1" si="135"/>
        <v>1837.8909539764281</v>
      </c>
      <c r="W333">
        <f t="shared" ca="1" si="136"/>
        <v>1</v>
      </c>
      <c r="AA333" s="1">
        <f ca="1">Table1[[#This Row],[Mortgage left]]/Table1[[#This Row],[Value of House]]</f>
        <v>0.78315196669899168</v>
      </c>
      <c r="AB333">
        <f t="shared" ca="1" si="137"/>
        <v>0</v>
      </c>
      <c r="AE333">
        <f ca="1">IF(Table1[[#This Row],[Gender]]="male", 1, 0)</f>
        <v>1</v>
      </c>
      <c r="AF333">
        <f ca="1">IF(Table1[[#This Row],[Gender]]="female", 1, 0)</f>
        <v>0</v>
      </c>
      <c r="AK333" s="8">
        <f ca="1">IF(Table1[[#This Row],[Profession]]="Teaching", 1, 0)</f>
        <v>1</v>
      </c>
      <c r="AL333" s="9">
        <f ca="1">IF(Table1[[#This Row],[Profession]]="Health", 1, 0)</f>
        <v>0</v>
      </c>
      <c r="AM333" s="9">
        <f ca="1">IF(Table1[[#This Row],[Profession]]="Construction", 1, 0)</f>
        <v>0</v>
      </c>
      <c r="AN333" s="9">
        <f ca="1">IF(Table1[[#This Row],[Profession]]="IT", 1, 0)</f>
        <v>0</v>
      </c>
      <c r="AO333" s="9">
        <f ca="1">IF(Table1[[#This Row],[Profession]]="Agriculture", 1, 0)</f>
        <v>0</v>
      </c>
      <c r="AP333" s="10">
        <f ca="1">IF(Table1[[#This Row],[Profession]]="General Work", 1, 0)</f>
        <v>0</v>
      </c>
      <c r="AS333">
        <f ca="1">Table1[[#This Row],[Value of Cars]]/Table1[[#This Row],[Number of Cars ]]</f>
        <v>21415.407496789641</v>
      </c>
      <c r="AU333" s="8">
        <f ca="1">IF(Table1[[#This Row],[State]]="Karnataka", Table1[[#This Row],[Income]], 0)</f>
        <v>0</v>
      </c>
      <c r="AV333" s="9">
        <f ca="1">IF(Table1[[#This Row],[State]]="Gujarat", Table1[[#This Row],[Income]], 0)</f>
        <v>39470</v>
      </c>
      <c r="AW333" s="9">
        <f ca="1">IF(Table1[[#This Row],[State]]="Andhra Pradesh", Table1[[#This Row],[Income]], 0)</f>
        <v>0</v>
      </c>
      <c r="AX333" s="9">
        <f ca="1">IF(Table1[[#This Row],[State]]="Telangana", Table1[[#This Row],[Income]], 0)</f>
        <v>0</v>
      </c>
      <c r="AY333" s="9">
        <f ca="1">IF(Table1[[#This Row],[State]]="Madhya Pradesh", Table1[[#This Row],[Income]], 0)</f>
        <v>0</v>
      </c>
      <c r="AZ333" s="9">
        <f ca="1">IF(Table1[[#This Row],[State]]="Maharashtra", Table1[[#This Row],[Income]], 0)</f>
        <v>0</v>
      </c>
      <c r="BA333" s="9">
        <f ca="1">IF(Table1[[#This Row],[State]]="Punjab", Table1[[#This Row],[Income]], 0)</f>
        <v>0</v>
      </c>
      <c r="BB333" s="9">
        <f ca="1">IF(Table1[[#This Row],[State]]="Kerala", Table1[[#This Row],[Income]], 0)</f>
        <v>0</v>
      </c>
      <c r="BC333" s="9">
        <f ca="1">IF(Table1[[#This Row],[State]]="Tamil Nadu", Table1[[#This Row],[Income]], 0)</f>
        <v>0</v>
      </c>
      <c r="BD333" s="9">
        <f ca="1">IF(Table1[[#This Row],[State]]="Rajasthan", Table1[[#This Row],[Income]], 0)</f>
        <v>0</v>
      </c>
      <c r="BE333" s="9">
        <f ca="1">IF(Table1[[#This Row],[State]]="Uttar Pradesh", Table1[[#This Row],[Income]], 0)</f>
        <v>0</v>
      </c>
      <c r="BF333" s="9">
        <f ca="1">IF(Table1[[#This Row],[State]]="Bihar", Table1[[#This Row],[Income]], 0)</f>
        <v>0</v>
      </c>
      <c r="BG333" s="9">
        <f ca="1">IF(Table1[[#This Row],[State]]="West Bengal", Table1[[#This Row],[Income]], 0)</f>
        <v>0</v>
      </c>
      <c r="BH333" s="10">
        <f ca="1">IF(Table1[[#This Row],[State]]="Goa", Table1[[#This Row],[Income]], 0)</f>
        <v>0</v>
      </c>
      <c r="BJ333" s="8">
        <f ca="1">IF(Table1[[#This Row],[Profession]]="Health", Table1[[#This Row],[Income]], 0)</f>
        <v>0</v>
      </c>
      <c r="BK333" s="9">
        <f ca="1">IF(Table1[[#This Row],[Profession]]="Construction", Table1[[#This Row],[Income]], 0)</f>
        <v>0</v>
      </c>
      <c r="BL333" s="9">
        <f ca="1">IF(Table1[[#This Row],[Profession]]="Teaching", Table1[[#This Row],[Income]], 0)</f>
        <v>39470</v>
      </c>
      <c r="BM333" s="9">
        <f ca="1">IF(Table1[[#This Row],[Profession]]="IT", Table1[[#This Row],[Income]], 0)</f>
        <v>0</v>
      </c>
      <c r="BN333" s="9">
        <f ca="1">IF(Table1[[#This Row],[Profession]]="General Work", Table1[[#This Row],[Income]], 0)</f>
        <v>0</v>
      </c>
      <c r="BO333" s="10">
        <f ca="1">IF(Table1[[#This Row],[Profession]]="Agriculture", Table1[[#This Row],[Income]], 0)</f>
        <v>0</v>
      </c>
      <c r="BQ333" s="8">
        <f ca="1">IF(Table1[[#This Row],[Value of debts ]]&gt;Table1[[#This Row],[Income]], 1, 0)</f>
        <v>1</v>
      </c>
      <c r="BR333" s="10"/>
      <c r="BT333">
        <f ca="1">IF(Table1[[#This Row],[Net Worth of person]]&gt;$BU$4, Table1[[#This Row],[Age]], 0)</f>
        <v>0</v>
      </c>
    </row>
    <row r="334" spans="1:72" x14ac:dyDescent="0.3">
      <c r="A334">
        <f t="shared" ca="1" si="115"/>
        <v>2</v>
      </c>
      <c r="B334" t="str">
        <f t="shared" ca="1" si="116"/>
        <v>Female</v>
      </c>
      <c r="C334">
        <f t="shared" ca="1" si="117"/>
        <v>45</v>
      </c>
      <c r="D334">
        <f t="shared" ca="1" si="118"/>
        <v>4</v>
      </c>
      <c r="E334" t="str">
        <f t="shared" ca="1" si="119"/>
        <v>IT</v>
      </c>
      <c r="F334">
        <f t="shared" ca="1" si="120"/>
        <v>3</v>
      </c>
      <c r="G334" t="str">
        <f t="shared" ca="1" si="121"/>
        <v>University</v>
      </c>
      <c r="H334">
        <f t="shared" ca="1" si="122"/>
        <v>2</v>
      </c>
      <c r="I334">
        <f t="shared" ca="1" si="123"/>
        <v>1</v>
      </c>
      <c r="J334">
        <f t="shared" ca="1" si="124"/>
        <v>33959</v>
      </c>
      <c r="K334">
        <f t="shared" ca="1" si="125"/>
        <v>10</v>
      </c>
      <c r="L334" t="str">
        <f t="shared" ca="1" si="126"/>
        <v>Rajasthan</v>
      </c>
      <c r="M334">
        <f t="shared" ca="1" si="127"/>
        <v>101877</v>
      </c>
      <c r="N334">
        <f t="shared" ca="1" si="128"/>
        <v>93314.179529397821</v>
      </c>
      <c r="O334">
        <f t="shared" ca="1" si="129"/>
        <v>30183.052454817458</v>
      </c>
      <c r="P334">
        <f t="shared" ca="1" si="130"/>
        <v>16210</v>
      </c>
      <c r="Q334">
        <f t="shared" ca="1" si="131"/>
        <v>26970.235499309387</v>
      </c>
      <c r="R334">
        <f t="shared" ca="1" si="132"/>
        <v>3118.043289425239</v>
      </c>
      <c r="S334">
        <f t="shared" ca="1" si="133"/>
        <v>135178.09574424269</v>
      </c>
      <c r="T334">
        <f t="shared" ca="1" si="134"/>
        <v>136494.41502870721</v>
      </c>
      <c r="U334">
        <f t="shared" ca="1" si="135"/>
        <v>-1316.3192844645237</v>
      </c>
      <c r="W334">
        <f t="shared" ca="1" si="136"/>
        <v>1</v>
      </c>
      <c r="AA334" s="1">
        <f ca="1">Table1[[#This Row],[Mortgage left]]/Table1[[#This Row],[Value of House]]</f>
        <v>0.91594942459434237</v>
      </c>
      <c r="AB334">
        <f t="shared" ca="1" si="137"/>
        <v>0</v>
      </c>
      <c r="AE334">
        <f ca="1">IF(Table1[[#This Row],[Gender]]="male", 1, 0)</f>
        <v>0</v>
      </c>
      <c r="AF334">
        <f ca="1">IF(Table1[[#This Row],[Gender]]="female", 1, 0)</f>
        <v>1</v>
      </c>
      <c r="AK334" s="8">
        <f ca="1">IF(Table1[[#This Row],[Profession]]="Teaching", 1, 0)</f>
        <v>0</v>
      </c>
      <c r="AL334" s="9">
        <f ca="1">IF(Table1[[#This Row],[Profession]]="Health", 1, 0)</f>
        <v>0</v>
      </c>
      <c r="AM334" s="9">
        <f ca="1">IF(Table1[[#This Row],[Profession]]="Construction", 1, 0)</f>
        <v>0</v>
      </c>
      <c r="AN334" s="9">
        <f ca="1">IF(Table1[[#This Row],[Profession]]="IT", 1, 0)</f>
        <v>1</v>
      </c>
      <c r="AO334" s="9">
        <f ca="1">IF(Table1[[#This Row],[Profession]]="Agriculture", 1, 0)</f>
        <v>0</v>
      </c>
      <c r="AP334" s="10">
        <f ca="1">IF(Table1[[#This Row],[Profession]]="General Work", 1, 0)</f>
        <v>0</v>
      </c>
      <c r="AS334">
        <f ca="1">Table1[[#This Row],[Value of Cars]]/Table1[[#This Row],[Number of Cars ]]</f>
        <v>30183.052454817458</v>
      </c>
      <c r="AU334" s="8">
        <f ca="1">IF(Table1[[#This Row],[State]]="Karnataka", Table1[[#This Row],[Income]], 0)</f>
        <v>0</v>
      </c>
      <c r="AV334" s="9">
        <f ca="1">IF(Table1[[#This Row],[State]]="Gujarat", Table1[[#This Row],[Income]], 0)</f>
        <v>0</v>
      </c>
      <c r="AW334" s="9">
        <f ca="1">IF(Table1[[#This Row],[State]]="Andhra Pradesh", Table1[[#This Row],[Income]], 0)</f>
        <v>0</v>
      </c>
      <c r="AX334" s="9">
        <f ca="1">IF(Table1[[#This Row],[State]]="Telangana", Table1[[#This Row],[Income]], 0)</f>
        <v>0</v>
      </c>
      <c r="AY334" s="9">
        <f ca="1">IF(Table1[[#This Row],[State]]="Madhya Pradesh", Table1[[#This Row],[Income]], 0)</f>
        <v>0</v>
      </c>
      <c r="AZ334" s="9">
        <f ca="1">IF(Table1[[#This Row],[State]]="Maharashtra", Table1[[#This Row],[Income]], 0)</f>
        <v>0</v>
      </c>
      <c r="BA334" s="9">
        <f ca="1">IF(Table1[[#This Row],[State]]="Punjab", Table1[[#This Row],[Income]], 0)</f>
        <v>0</v>
      </c>
      <c r="BB334" s="9">
        <f ca="1">IF(Table1[[#This Row],[State]]="Kerala", Table1[[#This Row],[Income]], 0)</f>
        <v>0</v>
      </c>
      <c r="BC334" s="9">
        <f ca="1">IF(Table1[[#This Row],[State]]="Tamil Nadu", Table1[[#This Row],[Income]], 0)</f>
        <v>0</v>
      </c>
      <c r="BD334" s="9">
        <f ca="1">IF(Table1[[#This Row],[State]]="Rajasthan", Table1[[#This Row],[Income]], 0)</f>
        <v>33959</v>
      </c>
      <c r="BE334" s="9">
        <f ca="1">IF(Table1[[#This Row],[State]]="Uttar Pradesh", Table1[[#This Row],[Income]], 0)</f>
        <v>0</v>
      </c>
      <c r="BF334" s="9">
        <f ca="1">IF(Table1[[#This Row],[State]]="Bihar", Table1[[#This Row],[Income]], 0)</f>
        <v>0</v>
      </c>
      <c r="BG334" s="9">
        <f ca="1">IF(Table1[[#This Row],[State]]="West Bengal", Table1[[#This Row],[Income]], 0)</f>
        <v>0</v>
      </c>
      <c r="BH334" s="10">
        <f ca="1">IF(Table1[[#This Row],[State]]="Goa", Table1[[#This Row],[Income]], 0)</f>
        <v>0</v>
      </c>
      <c r="BJ334" s="8">
        <f ca="1">IF(Table1[[#This Row],[Profession]]="Health", Table1[[#This Row],[Income]], 0)</f>
        <v>0</v>
      </c>
      <c r="BK334" s="9">
        <f ca="1">IF(Table1[[#This Row],[Profession]]="Construction", Table1[[#This Row],[Income]], 0)</f>
        <v>0</v>
      </c>
      <c r="BL334" s="9">
        <f ca="1">IF(Table1[[#This Row],[Profession]]="Teaching", Table1[[#This Row],[Income]], 0)</f>
        <v>0</v>
      </c>
      <c r="BM334" s="9">
        <f ca="1">IF(Table1[[#This Row],[Profession]]="IT", Table1[[#This Row],[Income]], 0)</f>
        <v>33959</v>
      </c>
      <c r="BN334" s="9">
        <f ca="1">IF(Table1[[#This Row],[Profession]]="General Work", Table1[[#This Row],[Income]], 0)</f>
        <v>0</v>
      </c>
      <c r="BO334" s="10">
        <f ca="1">IF(Table1[[#This Row],[Profession]]="Agriculture", Table1[[#This Row],[Income]], 0)</f>
        <v>0</v>
      </c>
      <c r="BQ334" s="8">
        <f ca="1">IF(Table1[[#This Row],[Value of debts ]]&gt;Table1[[#This Row],[Income]], 1, 0)</f>
        <v>1</v>
      </c>
      <c r="BR334" s="10"/>
      <c r="BT334">
        <f ca="1">IF(Table1[[#This Row],[Net Worth of person]]&gt;$BU$4, Table1[[#This Row],[Age]], 0)</f>
        <v>0</v>
      </c>
    </row>
    <row r="335" spans="1:72" x14ac:dyDescent="0.3">
      <c r="A335">
        <f t="shared" ca="1" si="115"/>
        <v>1</v>
      </c>
      <c r="B335" t="str">
        <f t="shared" ca="1" si="116"/>
        <v>Male</v>
      </c>
      <c r="C335">
        <f t="shared" ca="1" si="117"/>
        <v>28</v>
      </c>
      <c r="D335">
        <f t="shared" ca="1" si="118"/>
        <v>1</v>
      </c>
      <c r="E335" t="str">
        <f t="shared" ca="1" si="119"/>
        <v>Health</v>
      </c>
      <c r="F335">
        <f t="shared" ca="1" si="120"/>
        <v>4</v>
      </c>
      <c r="G335" t="str">
        <f t="shared" ca="1" si="121"/>
        <v>Technical</v>
      </c>
      <c r="H335">
        <f t="shared" ca="1" si="122"/>
        <v>1</v>
      </c>
      <c r="I335">
        <f t="shared" ca="1" si="123"/>
        <v>3</v>
      </c>
      <c r="J335">
        <f t="shared" ca="1" si="124"/>
        <v>29378</v>
      </c>
      <c r="K335">
        <f t="shared" ca="1" si="125"/>
        <v>8</v>
      </c>
      <c r="L335" t="str">
        <f t="shared" ca="1" si="126"/>
        <v>Kerala</v>
      </c>
      <c r="M335">
        <f t="shared" ca="1" si="127"/>
        <v>88134</v>
      </c>
      <c r="N335">
        <f t="shared" ca="1" si="128"/>
        <v>40642.858461875614</v>
      </c>
      <c r="O335">
        <f t="shared" ca="1" si="129"/>
        <v>814.03107014560794</v>
      </c>
      <c r="P335">
        <f t="shared" ca="1" si="130"/>
        <v>713</v>
      </c>
      <c r="Q335">
        <f t="shared" ca="1" si="131"/>
        <v>45319.967139613531</v>
      </c>
      <c r="R335">
        <f t="shared" ca="1" si="132"/>
        <v>28186.168106370813</v>
      </c>
      <c r="S335">
        <f t="shared" ca="1" si="133"/>
        <v>117134.19917651641</v>
      </c>
      <c r="T335">
        <f t="shared" ca="1" si="134"/>
        <v>86675.825601489138</v>
      </c>
      <c r="U335">
        <f t="shared" ca="1" si="135"/>
        <v>30458.373575027275</v>
      </c>
      <c r="W335">
        <f t="shared" ca="1" si="136"/>
        <v>1</v>
      </c>
      <c r="AA335" s="1">
        <f ca="1">Table1[[#This Row],[Mortgage left]]/Table1[[#This Row],[Value of House]]</f>
        <v>0.46114846100115298</v>
      </c>
      <c r="AB335">
        <f t="shared" ca="1" si="137"/>
        <v>0</v>
      </c>
      <c r="AE335">
        <f ca="1">IF(Table1[[#This Row],[Gender]]="male", 1, 0)</f>
        <v>1</v>
      </c>
      <c r="AF335">
        <f ca="1">IF(Table1[[#This Row],[Gender]]="female", 1, 0)</f>
        <v>0</v>
      </c>
      <c r="AK335" s="8">
        <f ca="1">IF(Table1[[#This Row],[Profession]]="Teaching", 1, 0)</f>
        <v>0</v>
      </c>
      <c r="AL335" s="9">
        <f ca="1">IF(Table1[[#This Row],[Profession]]="Health", 1, 0)</f>
        <v>1</v>
      </c>
      <c r="AM335" s="9">
        <f ca="1">IF(Table1[[#This Row],[Profession]]="Construction", 1, 0)</f>
        <v>0</v>
      </c>
      <c r="AN335" s="9">
        <f ca="1">IF(Table1[[#This Row],[Profession]]="IT", 1, 0)</f>
        <v>0</v>
      </c>
      <c r="AO335" s="9">
        <f ca="1">IF(Table1[[#This Row],[Profession]]="Agriculture", 1, 0)</f>
        <v>0</v>
      </c>
      <c r="AP335" s="10">
        <f ca="1">IF(Table1[[#This Row],[Profession]]="General Work", 1, 0)</f>
        <v>0</v>
      </c>
      <c r="AS335">
        <f ca="1">Table1[[#This Row],[Value of Cars]]/Table1[[#This Row],[Number of Cars ]]</f>
        <v>271.34369004853596</v>
      </c>
      <c r="AU335" s="8">
        <f ca="1">IF(Table1[[#This Row],[State]]="Karnataka", Table1[[#This Row],[Income]], 0)</f>
        <v>0</v>
      </c>
      <c r="AV335" s="9">
        <f ca="1">IF(Table1[[#This Row],[State]]="Gujarat", Table1[[#This Row],[Income]], 0)</f>
        <v>0</v>
      </c>
      <c r="AW335" s="9">
        <f ca="1">IF(Table1[[#This Row],[State]]="Andhra Pradesh", Table1[[#This Row],[Income]], 0)</f>
        <v>0</v>
      </c>
      <c r="AX335" s="9">
        <f ca="1">IF(Table1[[#This Row],[State]]="Telangana", Table1[[#This Row],[Income]], 0)</f>
        <v>0</v>
      </c>
      <c r="AY335" s="9">
        <f ca="1">IF(Table1[[#This Row],[State]]="Madhya Pradesh", Table1[[#This Row],[Income]], 0)</f>
        <v>0</v>
      </c>
      <c r="AZ335" s="9">
        <f ca="1">IF(Table1[[#This Row],[State]]="Maharashtra", Table1[[#This Row],[Income]], 0)</f>
        <v>0</v>
      </c>
      <c r="BA335" s="9">
        <f ca="1">IF(Table1[[#This Row],[State]]="Punjab", Table1[[#This Row],[Income]], 0)</f>
        <v>0</v>
      </c>
      <c r="BB335" s="9">
        <f ca="1">IF(Table1[[#This Row],[State]]="Kerala", Table1[[#This Row],[Income]], 0)</f>
        <v>29378</v>
      </c>
      <c r="BC335" s="9">
        <f ca="1">IF(Table1[[#This Row],[State]]="Tamil Nadu", Table1[[#This Row],[Income]], 0)</f>
        <v>0</v>
      </c>
      <c r="BD335" s="9">
        <f ca="1">IF(Table1[[#This Row],[State]]="Rajasthan", Table1[[#This Row],[Income]], 0)</f>
        <v>0</v>
      </c>
      <c r="BE335" s="9">
        <f ca="1">IF(Table1[[#This Row],[State]]="Uttar Pradesh", Table1[[#This Row],[Income]], 0)</f>
        <v>0</v>
      </c>
      <c r="BF335" s="9">
        <f ca="1">IF(Table1[[#This Row],[State]]="Bihar", Table1[[#This Row],[Income]], 0)</f>
        <v>0</v>
      </c>
      <c r="BG335" s="9">
        <f ca="1">IF(Table1[[#This Row],[State]]="West Bengal", Table1[[#This Row],[Income]], 0)</f>
        <v>0</v>
      </c>
      <c r="BH335" s="10">
        <f ca="1">IF(Table1[[#This Row],[State]]="Goa", Table1[[#This Row],[Income]], 0)</f>
        <v>0</v>
      </c>
      <c r="BJ335" s="8">
        <f ca="1">IF(Table1[[#This Row],[Profession]]="Health", Table1[[#This Row],[Income]], 0)</f>
        <v>29378</v>
      </c>
      <c r="BK335" s="9">
        <f ca="1">IF(Table1[[#This Row],[Profession]]="Construction", Table1[[#This Row],[Income]], 0)</f>
        <v>0</v>
      </c>
      <c r="BL335" s="9">
        <f ca="1">IF(Table1[[#This Row],[Profession]]="Teaching", Table1[[#This Row],[Income]], 0)</f>
        <v>0</v>
      </c>
      <c r="BM335" s="9">
        <f ca="1">IF(Table1[[#This Row],[Profession]]="IT", Table1[[#This Row],[Income]], 0)</f>
        <v>0</v>
      </c>
      <c r="BN335" s="9">
        <f ca="1">IF(Table1[[#This Row],[Profession]]="General Work", Table1[[#This Row],[Income]], 0)</f>
        <v>0</v>
      </c>
      <c r="BO335" s="10">
        <f ca="1">IF(Table1[[#This Row],[Profession]]="Agriculture", Table1[[#This Row],[Income]], 0)</f>
        <v>0</v>
      </c>
      <c r="BQ335" s="8">
        <f ca="1">IF(Table1[[#This Row],[Value of debts ]]&gt;Table1[[#This Row],[Income]], 1, 0)</f>
        <v>1</v>
      </c>
      <c r="BR335" s="10"/>
      <c r="BT335">
        <f ca="1">IF(Table1[[#This Row],[Net Worth of person]]&gt;$BU$4, Table1[[#This Row],[Age]], 0)</f>
        <v>0</v>
      </c>
    </row>
    <row r="336" spans="1:72" x14ac:dyDescent="0.3">
      <c r="A336">
        <f t="shared" ca="1" si="115"/>
        <v>1</v>
      </c>
      <c r="B336" t="str">
        <f t="shared" ca="1" si="116"/>
        <v>Male</v>
      </c>
      <c r="C336">
        <f t="shared" ca="1" si="117"/>
        <v>30</v>
      </c>
      <c r="D336">
        <f t="shared" ca="1" si="118"/>
        <v>6</v>
      </c>
      <c r="E336" t="str">
        <f t="shared" ca="1" si="119"/>
        <v>Agriculture</v>
      </c>
      <c r="F336">
        <f t="shared" ca="1" si="120"/>
        <v>1</v>
      </c>
      <c r="G336" t="str">
        <f t="shared" ca="1" si="121"/>
        <v>High School</v>
      </c>
      <c r="H336">
        <f t="shared" ca="1" si="122"/>
        <v>3</v>
      </c>
      <c r="I336">
        <f t="shared" ca="1" si="123"/>
        <v>1</v>
      </c>
      <c r="J336">
        <f t="shared" ca="1" si="124"/>
        <v>25043</v>
      </c>
      <c r="K336">
        <f t="shared" ca="1" si="125"/>
        <v>13</v>
      </c>
      <c r="L336" t="str">
        <f t="shared" ca="1" si="126"/>
        <v>West Bengal</v>
      </c>
      <c r="M336">
        <f t="shared" ca="1" si="127"/>
        <v>150258</v>
      </c>
      <c r="N336">
        <f t="shared" ca="1" si="128"/>
        <v>18564.044037907919</v>
      </c>
      <c r="O336">
        <f t="shared" ca="1" si="129"/>
        <v>19738.175102584421</v>
      </c>
      <c r="P336">
        <f t="shared" ca="1" si="130"/>
        <v>9768</v>
      </c>
      <c r="Q336">
        <f t="shared" ca="1" si="131"/>
        <v>11836.439897484264</v>
      </c>
      <c r="R336">
        <f t="shared" ca="1" si="132"/>
        <v>9096.3947927078734</v>
      </c>
      <c r="S336">
        <f t="shared" ca="1" si="133"/>
        <v>179092.56989529228</v>
      </c>
      <c r="T336">
        <f t="shared" ca="1" si="134"/>
        <v>40168.483935392185</v>
      </c>
      <c r="U336">
        <f t="shared" ca="1" si="135"/>
        <v>138924.08595990011</v>
      </c>
      <c r="W336">
        <f t="shared" ca="1" si="136"/>
        <v>1</v>
      </c>
      <c r="AA336" s="1">
        <f ca="1">Table1[[#This Row],[Mortgage left]]/Table1[[#This Row],[Value of House]]</f>
        <v>0.12354779138487082</v>
      </c>
      <c r="AB336">
        <f t="shared" ca="1" si="137"/>
        <v>1</v>
      </c>
      <c r="AE336">
        <f ca="1">IF(Table1[[#This Row],[Gender]]="male", 1, 0)</f>
        <v>1</v>
      </c>
      <c r="AF336">
        <f ca="1">IF(Table1[[#This Row],[Gender]]="female", 1, 0)</f>
        <v>0</v>
      </c>
      <c r="AK336" s="8">
        <f ca="1">IF(Table1[[#This Row],[Profession]]="Teaching", 1, 0)</f>
        <v>0</v>
      </c>
      <c r="AL336" s="9">
        <f ca="1">IF(Table1[[#This Row],[Profession]]="Health", 1, 0)</f>
        <v>0</v>
      </c>
      <c r="AM336" s="9">
        <f ca="1">IF(Table1[[#This Row],[Profession]]="Construction", 1, 0)</f>
        <v>0</v>
      </c>
      <c r="AN336" s="9">
        <f ca="1">IF(Table1[[#This Row],[Profession]]="IT", 1, 0)</f>
        <v>0</v>
      </c>
      <c r="AO336" s="9">
        <f ca="1">IF(Table1[[#This Row],[Profession]]="Agriculture", 1, 0)</f>
        <v>1</v>
      </c>
      <c r="AP336" s="10">
        <f ca="1">IF(Table1[[#This Row],[Profession]]="General Work", 1, 0)</f>
        <v>0</v>
      </c>
      <c r="AS336">
        <f ca="1">Table1[[#This Row],[Value of Cars]]/Table1[[#This Row],[Number of Cars ]]</f>
        <v>19738.175102584421</v>
      </c>
      <c r="AU336" s="8">
        <f ca="1">IF(Table1[[#This Row],[State]]="Karnataka", Table1[[#This Row],[Income]], 0)</f>
        <v>0</v>
      </c>
      <c r="AV336" s="9">
        <f ca="1">IF(Table1[[#This Row],[State]]="Gujarat", Table1[[#This Row],[Income]], 0)</f>
        <v>0</v>
      </c>
      <c r="AW336" s="9">
        <f ca="1">IF(Table1[[#This Row],[State]]="Andhra Pradesh", Table1[[#This Row],[Income]], 0)</f>
        <v>0</v>
      </c>
      <c r="AX336" s="9">
        <f ca="1">IF(Table1[[#This Row],[State]]="Telangana", Table1[[#This Row],[Income]], 0)</f>
        <v>0</v>
      </c>
      <c r="AY336" s="9">
        <f ca="1">IF(Table1[[#This Row],[State]]="Madhya Pradesh", Table1[[#This Row],[Income]], 0)</f>
        <v>0</v>
      </c>
      <c r="AZ336" s="9">
        <f ca="1">IF(Table1[[#This Row],[State]]="Maharashtra", Table1[[#This Row],[Income]], 0)</f>
        <v>0</v>
      </c>
      <c r="BA336" s="9">
        <f ca="1">IF(Table1[[#This Row],[State]]="Punjab", Table1[[#This Row],[Income]], 0)</f>
        <v>0</v>
      </c>
      <c r="BB336" s="9">
        <f ca="1">IF(Table1[[#This Row],[State]]="Kerala", Table1[[#This Row],[Income]], 0)</f>
        <v>0</v>
      </c>
      <c r="BC336" s="9">
        <f ca="1">IF(Table1[[#This Row],[State]]="Tamil Nadu", Table1[[#This Row],[Income]], 0)</f>
        <v>0</v>
      </c>
      <c r="BD336" s="9">
        <f ca="1">IF(Table1[[#This Row],[State]]="Rajasthan", Table1[[#This Row],[Income]], 0)</f>
        <v>0</v>
      </c>
      <c r="BE336" s="9">
        <f ca="1">IF(Table1[[#This Row],[State]]="Uttar Pradesh", Table1[[#This Row],[Income]], 0)</f>
        <v>0</v>
      </c>
      <c r="BF336" s="9">
        <f ca="1">IF(Table1[[#This Row],[State]]="Bihar", Table1[[#This Row],[Income]], 0)</f>
        <v>0</v>
      </c>
      <c r="BG336" s="9">
        <f ca="1">IF(Table1[[#This Row],[State]]="West Bengal", Table1[[#This Row],[Income]], 0)</f>
        <v>25043</v>
      </c>
      <c r="BH336" s="10">
        <f ca="1">IF(Table1[[#This Row],[State]]="Goa", Table1[[#This Row],[Income]], 0)</f>
        <v>0</v>
      </c>
      <c r="BJ336" s="8">
        <f ca="1">IF(Table1[[#This Row],[Profession]]="Health", Table1[[#This Row],[Income]], 0)</f>
        <v>0</v>
      </c>
      <c r="BK336" s="9">
        <f ca="1">IF(Table1[[#This Row],[Profession]]="Construction", Table1[[#This Row],[Income]], 0)</f>
        <v>0</v>
      </c>
      <c r="BL336" s="9">
        <f ca="1">IF(Table1[[#This Row],[Profession]]="Teaching", Table1[[#This Row],[Income]], 0)</f>
        <v>0</v>
      </c>
      <c r="BM336" s="9">
        <f ca="1">IF(Table1[[#This Row],[Profession]]="IT", Table1[[#This Row],[Income]], 0)</f>
        <v>0</v>
      </c>
      <c r="BN336" s="9">
        <f ca="1">IF(Table1[[#This Row],[Profession]]="General Work", Table1[[#This Row],[Income]], 0)</f>
        <v>0</v>
      </c>
      <c r="BO336" s="10">
        <f ca="1">IF(Table1[[#This Row],[Profession]]="Agriculture", Table1[[#This Row],[Income]], 0)</f>
        <v>25043</v>
      </c>
      <c r="BQ336" s="8">
        <f ca="1">IF(Table1[[#This Row],[Value of debts ]]&gt;Table1[[#This Row],[Income]], 1, 0)</f>
        <v>1</v>
      </c>
      <c r="BR336" s="10"/>
      <c r="BT336">
        <f ca="1">IF(Table1[[#This Row],[Net Worth of person]]&gt;$BU$4, Table1[[#This Row],[Age]], 0)</f>
        <v>30</v>
      </c>
    </row>
    <row r="337" spans="1:72" x14ac:dyDescent="0.3">
      <c r="A337">
        <f t="shared" ca="1" si="115"/>
        <v>1</v>
      </c>
      <c r="B337" t="str">
        <f t="shared" ca="1" si="116"/>
        <v>Male</v>
      </c>
      <c r="C337">
        <f t="shared" ca="1" si="117"/>
        <v>38</v>
      </c>
      <c r="D337">
        <f t="shared" ca="1" si="118"/>
        <v>1</v>
      </c>
      <c r="E337" t="str">
        <f t="shared" ca="1" si="119"/>
        <v>Health</v>
      </c>
      <c r="F337">
        <f t="shared" ca="1" si="120"/>
        <v>5</v>
      </c>
      <c r="G337" t="str">
        <f t="shared" ca="1" si="121"/>
        <v>Other</v>
      </c>
      <c r="H337">
        <f t="shared" ca="1" si="122"/>
        <v>4</v>
      </c>
      <c r="I337">
        <f t="shared" ca="1" si="123"/>
        <v>1</v>
      </c>
      <c r="J337">
        <f t="shared" ca="1" si="124"/>
        <v>76340</v>
      </c>
      <c r="K337">
        <f t="shared" ca="1" si="125"/>
        <v>13</v>
      </c>
      <c r="L337" t="str">
        <f t="shared" ca="1" si="126"/>
        <v>West Bengal</v>
      </c>
      <c r="M337">
        <f t="shared" ca="1" si="127"/>
        <v>305360</v>
      </c>
      <c r="N337">
        <f t="shared" ca="1" si="128"/>
        <v>117045.29555136504</v>
      </c>
      <c r="O337">
        <f t="shared" ca="1" si="129"/>
        <v>49968.152965125235</v>
      </c>
      <c r="P337">
        <f t="shared" ca="1" si="130"/>
        <v>44128</v>
      </c>
      <c r="Q337">
        <f t="shared" ca="1" si="131"/>
        <v>55414.85302378748</v>
      </c>
      <c r="R337">
        <f t="shared" ca="1" si="132"/>
        <v>51673.118276868903</v>
      </c>
      <c r="S337">
        <f t="shared" ca="1" si="133"/>
        <v>407001.27124199411</v>
      </c>
      <c r="T337">
        <f t="shared" ca="1" si="134"/>
        <v>216588.1485751525</v>
      </c>
      <c r="U337">
        <f t="shared" ca="1" si="135"/>
        <v>190413.12266684161</v>
      </c>
      <c r="W337">
        <f t="shared" ca="1" si="136"/>
        <v>1</v>
      </c>
      <c r="AA337" s="1">
        <f ca="1">Table1[[#This Row],[Mortgage left]]/Table1[[#This Row],[Value of House]]</f>
        <v>0.38330264458791274</v>
      </c>
      <c r="AB337">
        <f t="shared" ca="1" si="137"/>
        <v>1</v>
      </c>
      <c r="AE337">
        <f ca="1">IF(Table1[[#This Row],[Gender]]="male", 1, 0)</f>
        <v>1</v>
      </c>
      <c r="AF337">
        <f ca="1">IF(Table1[[#This Row],[Gender]]="female", 1, 0)</f>
        <v>0</v>
      </c>
      <c r="AK337" s="8">
        <f ca="1">IF(Table1[[#This Row],[Profession]]="Teaching", 1, 0)</f>
        <v>0</v>
      </c>
      <c r="AL337" s="9">
        <f ca="1">IF(Table1[[#This Row],[Profession]]="Health", 1, 0)</f>
        <v>1</v>
      </c>
      <c r="AM337" s="9">
        <f ca="1">IF(Table1[[#This Row],[Profession]]="Construction", 1, 0)</f>
        <v>0</v>
      </c>
      <c r="AN337" s="9">
        <f ca="1">IF(Table1[[#This Row],[Profession]]="IT", 1, 0)</f>
        <v>0</v>
      </c>
      <c r="AO337" s="9">
        <f ca="1">IF(Table1[[#This Row],[Profession]]="Agriculture", 1, 0)</f>
        <v>0</v>
      </c>
      <c r="AP337" s="10">
        <f ca="1">IF(Table1[[#This Row],[Profession]]="General Work", 1, 0)</f>
        <v>0</v>
      </c>
      <c r="AS337">
        <f ca="1">Table1[[#This Row],[Value of Cars]]/Table1[[#This Row],[Number of Cars ]]</f>
        <v>49968.152965125235</v>
      </c>
      <c r="AU337" s="8">
        <f ca="1">IF(Table1[[#This Row],[State]]="Karnataka", Table1[[#This Row],[Income]], 0)</f>
        <v>0</v>
      </c>
      <c r="AV337" s="9">
        <f ca="1">IF(Table1[[#This Row],[State]]="Gujarat", Table1[[#This Row],[Income]], 0)</f>
        <v>0</v>
      </c>
      <c r="AW337" s="9">
        <f ca="1">IF(Table1[[#This Row],[State]]="Andhra Pradesh", Table1[[#This Row],[Income]], 0)</f>
        <v>0</v>
      </c>
      <c r="AX337" s="9">
        <f ca="1">IF(Table1[[#This Row],[State]]="Telangana", Table1[[#This Row],[Income]], 0)</f>
        <v>0</v>
      </c>
      <c r="AY337" s="9">
        <f ca="1">IF(Table1[[#This Row],[State]]="Madhya Pradesh", Table1[[#This Row],[Income]], 0)</f>
        <v>0</v>
      </c>
      <c r="AZ337" s="9">
        <f ca="1">IF(Table1[[#This Row],[State]]="Maharashtra", Table1[[#This Row],[Income]], 0)</f>
        <v>0</v>
      </c>
      <c r="BA337" s="9">
        <f ca="1">IF(Table1[[#This Row],[State]]="Punjab", Table1[[#This Row],[Income]], 0)</f>
        <v>0</v>
      </c>
      <c r="BB337" s="9">
        <f ca="1">IF(Table1[[#This Row],[State]]="Kerala", Table1[[#This Row],[Income]], 0)</f>
        <v>0</v>
      </c>
      <c r="BC337" s="9">
        <f ca="1">IF(Table1[[#This Row],[State]]="Tamil Nadu", Table1[[#This Row],[Income]], 0)</f>
        <v>0</v>
      </c>
      <c r="BD337" s="9">
        <f ca="1">IF(Table1[[#This Row],[State]]="Rajasthan", Table1[[#This Row],[Income]], 0)</f>
        <v>0</v>
      </c>
      <c r="BE337" s="9">
        <f ca="1">IF(Table1[[#This Row],[State]]="Uttar Pradesh", Table1[[#This Row],[Income]], 0)</f>
        <v>0</v>
      </c>
      <c r="BF337" s="9">
        <f ca="1">IF(Table1[[#This Row],[State]]="Bihar", Table1[[#This Row],[Income]], 0)</f>
        <v>0</v>
      </c>
      <c r="BG337" s="9">
        <f ca="1">IF(Table1[[#This Row],[State]]="West Bengal", Table1[[#This Row],[Income]], 0)</f>
        <v>76340</v>
      </c>
      <c r="BH337" s="10">
        <f ca="1">IF(Table1[[#This Row],[State]]="Goa", Table1[[#This Row],[Income]], 0)</f>
        <v>0</v>
      </c>
      <c r="BJ337" s="8">
        <f ca="1">IF(Table1[[#This Row],[Profession]]="Health", Table1[[#This Row],[Income]], 0)</f>
        <v>76340</v>
      </c>
      <c r="BK337" s="9">
        <f ca="1">IF(Table1[[#This Row],[Profession]]="Construction", Table1[[#This Row],[Income]], 0)</f>
        <v>0</v>
      </c>
      <c r="BL337" s="9">
        <f ca="1">IF(Table1[[#This Row],[Profession]]="Teaching", Table1[[#This Row],[Income]], 0)</f>
        <v>0</v>
      </c>
      <c r="BM337" s="9">
        <f ca="1">IF(Table1[[#This Row],[Profession]]="IT", Table1[[#This Row],[Income]], 0)</f>
        <v>0</v>
      </c>
      <c r="BN337" s="9">
        <f ca="1">IF(Table1[[#This Row],[Profession]]="General Work", Table1[[#This Row],[Income]], 0)</f>
        <v>0</v>
      </c>
      <c r="BO337" s="10">
        <f ca="1">IF(Table1[[#This Row],[Profession]]="Agriculture", Table1[[#This Row],[Income]], 0)</f>
        <v>0</v>
      </c>
      <c r="BQ337" s="8">
        <f ca="1">IF(Table1[[#This Row],[Value of debts ]]&gt;Table1[[#This Row],[Income]], 1, 0)</f>
        <v>1</v>
      </c>
      <c r="BR337" s="10"/>
      <c r="BT337">
        <f ca="1">IF(Table1[[#This Row],[Net Worth of person]]&gt;$BU$4, Table1[[#This Row],[Age]], 0)</f>
        <v>38</v>
      </c>
    </row>
    <row r="338" spans="1:72" x14ac:dyDescent="0.3">
      <c r="A338">
        <f t="shared" ca="1" si="115"/>
        <v>2</v>
      </c>
      <c r="B338" t="str">
        <f t="shared" ca="1" si="116"/>
        <v>Female</v>
      </c>
      <c r="C338">
        <f t="shared" ca="1" si="117"/>
        <v>25</v>
      </c>
      <c r="D338">
        <f t="shared" ca="1" si="118"/>
        <v>4</v>
      </c>
      <c r="E338" t="str">
        <f t="shared" ca="1" si="119"/>
        <v>IT</v>
      </c>
      <c r="F338">
        <f t="shared" ca="1" si="120"/>
        <v>4</v>
      </c>
      <c r="G338" t="str">
        <f t="shared" ca="1" si="121"/>
        <v>Technical</v>
      </c>
      <c r="H338">
        <f t="shared" ca="1" si="122"/>
        <v>2</v>
      </c>
      <c r="I338">
        <f t="shared" ca="1" si="123"/>
        <v>3</v>
      </c>
      <c r="J338">
        <f t="shared" ca="1" si="124"/>
        <v>52408</v>
      </c>
      <c r="K338">
        <f t="shared" ca="1" si="125"/>
        <v>11</v>
      </c>
      <c r="L338" t="str">
        <f t="shared" ca="1" si="126"/>
        <v>Uttar Pradesh</v>
      </c>
      <c r="M338">
        <f t="shared" ca="1" si="127"/>
        <v>209632</v>
      </c>
      <c r="N338">
        <f t="shared" ca="1" si="128"/>
        <v>35042.189674959904</v>
      </c>
      <c r="O338">
        <f t="shared" ca="1" si="129"/>
        <v>91830.777138550067</v>
      </c>
      <c r="P338">
        <f t="shared" ca="1" si="130"/>
        <v>83479</v>
      </c>
      <c r="Q338">
        <f t="shared" ca="1" si="131"/>
        <v>45807.771702970604</v>
      </c>
      <c r="R338">
        <f t="shared" ca="1" si="132"/>
        <v>31065.651407215821</v>
      </c>
      <c r="S338">
        <f t="shared" ca="1" si="133"/>
        <v>332528.42854576587</v>
      </c>
      <c r="T338">
        <f t="shared" ca="1" si="134"/>
        <v>164328.96137793051</v>
      </c>
      <c r="U338">
        <f t="shared" ca="1" si="135"/>
        <v>168199.46716783536</v>
      </c>
      <c r="W338">
        <f t="shared" ca="1" si="136"/>
        <v>1</v>
      </c>
      <c r="AA338" s="1">
        <f ca="1">Table1[[#This Row],[Mortgage left]]/Table1[[#This Row],[Value of House]]</f>
        <v>0.16716049875476979</v>
      </c>
      <c r="AB338">
        <f t="shared" ca="1" si="137"/>
        <v>1</v>
      </c>
      <c r="AE338">
        <f ca="1">IF(Table1[[#This Row],[Gender]]="male", 1, 0)</f>
        <v>0</v>
      </c>
      <c r="AF338">
        <f ca="1">IF(Table1[[#This Row],[Gender]]="female", 1, 0)</f>
        <v>1</v>
      </c>
      <c r="AK338" s="8">
        <f ca="1">IF(Table1[[#This Row],[Profession]]="Teaching", 1, 0)</f>
        <v>0</v>
      </c>
      <c r="AL338" s="9">
        <f ca="1">IF(Table1[[#This Row],[Profession]]="Health", 1, 0)</f>
        <v>0</v>
      </c>
      <c r="AM338" s="9">
        <f ca="1">IF(Table1[[#This Row],[Profession]]="Construction", 1, 0)</f>
        <v>0</v>
      </c>
      <c r="AN338" s="9">
        <f ca="1">IF(Table1[[#This Row],[Profession]]="IT", 1, 0)</f>
        <v>1</v>
      </c>
      <c r="AO338" s="9">
        <f ca="1">IF(Table1[[#This Row],[Profession]]="Agriculture", 1, 0)</f>
        <v>0</v>
      </c>
      <c r="AP338" s="10">
        <f ca="1">IF(Table1[[#This Row],[Profession]]="General Work", 1, 0)</f>
        <v>0</v>
      </c>
      <c r="AS338">
        <f ca="1">Table1[[#This Row],[Value of Cars]]/Table1[[#This Row],[Number of Cars ]]</f>
        <v>30610.259046183357</v>
      </c>
      <c r="AU338" s="8">
        <f ca="1">IF(Table1[[#This Row],[State]]="Karnataka", Table1[[#This Row],[Income]], 0)</f>
        <v>0</v>
      </c>
      <c r="AV338" s="9">
        <f ca="1">IF(Table1[[#This Row],[State]]="Gujarat", Table1[[#This Row],[Income]], 0)</f>
        <v>0</v>
      </c>
      <c r="AW338" s="9">
        <f ca="1">IF(Table1[[#This Row],[State]]="Andhra Pradesh", Table1[[#This Row],[Income]], 0)</f>
        <v>0</v>
      </c>
      <c r="AX338" s="9">
        <f ca="1">IF(Table1[[#This Row],[State]]="Telangana", Table1[[#This Row],[Income]], 0)</f>
        <v>0</v>
      </c>
      <c r="AY338" s="9">
        <f ca="1">IF(Table1[[#This Row],[State]]="Madhya Pradesh", Table1[[#This Row],[Income]], 0)</f>
        <v>0</v>
      </c>
      <c r="AZ338" s="9">
        <f ca="1">IF(Table1[[#This Row],[State]]="Maharashtra", Table1[[#This Row],[Income]], 0)</f>
        <v>0</v>
      </c>
      <c r="BA338" s="9">
        <f ca="1">IF(Table1[[#This Row],[State]]="Punjab", Table1[[#This Row],[Income]], 0)</f>
        <v>0</v>
      </c>
      <c r="BB338" s="9">
        <f ca="1">IF(Table1[[#This Row],[State]]="Kerala", Table1[[#This Row],[Income]], 0)</f>
        <v>0</v>
      </c>
      <c r="BC338" s="9">
        <f ca="1">IF(Table1[[#This Row],[State]]="Tamil Nadu", Table1[[#This Row],[Income]], 0)</f>
        <v>0</v>
      </c>
      <c r="BD338" s="9">
        <f ca="1">IF(Table1[[#This Row],[State]]="Rajasthan", Table1[[#This Row],[Income]], 0)</f>
        <v>0</v>
      </c>
      <c r="BE338" s="9">
        <f ca="1">IF(Table1[[#This Row],[State]]="Uttar Pradesh", Table1[[#This Row],[Income]], 0)</f>
        <v>52408</v>
      </c>
      <c r="BF338" s="9">
        <f ca="1">IF(Table1[[#This Row],[State]]="Bihar", Table1[[#This Row],[Income]], 0)</f>
        <v>0</v>
      </c>
      <c r="BG338" s="9">
        <f ca="1">IF(Table1[[#This Row],[State]]="West Bengal", Table1[[#This Row],[Income]], 0)</f>
        <v>0</v>
      </c>
      <c r="BH338" s="10">
        <f ca="1">IF(Table1[[#This Row],[State]]="Goa", Table1[[#This Row],[Income]], 0)</f>
        <v>0</v>
      </c>
      <c r="BJ338" s="8">
        <f ca="1">IF(Table1[[#This Row],[Profession]]="Health", Table1[[#This Row],[Income]], 0)</f>
        <v>0</v>
      </c>
      <c r="BK338" s="9">
        <f ca="1">IF(Table1[[#This Row],[Profession]]="Construction", Table1[[#This Row],[Income]], 0)</f>
        <v>0</v>
      </c>
      <c r="BL338" s="9">
        <f ca="1">IF(Table1[[#This Row],[Profession]]="Teaching", Table1[[#This Row],[Income]], 0)</f>
        <v>0</v>
      </c>
      <c r="BM338" s="9">
        <f ca="1">IF(Table1[[#This Row],[Profession]]="IT", Table1[[#This Row],[Income]], 0)</f>
        <v>52408</v>
      </c>
      <c r="BN338" s="9">
        <f ca="1">IF(Table1[[#This Row],[Profession]]="General Work", Table1[[#This Row],[Income]], 0)</f>
        <v>0</v>
      </c>
      <c r="BO338" s="10">
        <f ca="1">IF(Table1[[#This Row],[Profession]]="Agriculture", Table1[[#This Row],[Income]], 0)</f>
        <v>0</v>
      </c>
      <c r="BQ338" s="8">
        <f ca="1">IF(Table1[[#This Row],[Value of debts ]]&gt;Table1[[#This Row],[Income]], 1, 0)</f>
        <v>1</v>
      </c>
      <c r="BR338" s="10"/>
      <c r="BT338">
        <f ca="1">IF(Table1[[#This Row],[Net Worth of person]]&gt;$BU$4, Table1[[#This Row],[Age]], 0)</f>
        <v>25</v>
      </c>
    </row>
    <row r="339" spans="1:72" x14ac:dyDescent="0.3">
      <c r="A339">
        <f t="shared" ca="1" si="115"/>
        <v>1</v>
      </c>
      <c r="B339" t="str">
        <f t="shared" ca="1" si="116"/>
        <v>Male</v>
      </c>
      <c r="C339">
        <f t="shared" ca="1" si="117"/>
        <v>35</v>
      </c>
      <c r="D339">
        <f t="shared" ca="1" si="118"/>
        <v>6</v>
      </c>
      <c r="E339" t="str">
        <f t="shared" ca="1" si="119"/>
        <v>Agriculture</v>
      </c>
      <c r="F339">
        <f t="shared" ca="1" si="120"/>
        <v>3</v>
      </c>
      <c r="G339" t="str">
        <f t="shared" ca="1" si="121"/>
        <v>University</v>
      </c>
      <c r="H339">
        <f t="shared" ca="1" si="122"/>
        <v>1</v>
      </c>
      <c r="I339">
        <f t="shared" ca="1" si="123"/>
        <v>2</v>
      </c>
      <c r="J339">
        <f t="shared" ca="1" si="124"/>
        <v>74670</v>
      </c>
      <c r="K339">
        <f t="shared" ca="1" si="125"/>
        <v>9</v>
      </c>
      <c r="L339" t="str">
        <f t="shared" ca="1" si="126"/>
        <v>Tamil Nadu</v>
      </c>
      <c r="M339">
        <f t="shared" ca="1" si="127"/>
        <v>298680</v>
      </c>
      <c r="N339">
        <f t="shared" ca="1" si="128"/>
        <v>133559.67736582059</v>
      </c>
      <c r="O339">
        <f t="shared" ca="1" si="129"/>
        <v>37491.594312744295</v>
      </c>
      <c r="P339">
        <f t="shared" ca="1" si="130"/>
        <v>17052</v>
      </c>
      <c r="Q339">
        <f t="shared" ca="1" si="131"/>
        <v>23747.998172388277</v>
      </c>
      <c r="R339">
        <f t="shared" ca="1" si="132"/>
        <v>1348.103587656517</v>
      </c>
      <c r="S339">
        <f t="shared" ca="1" si="133"/>
        <v>337519.69790040079</v>
      </c>
      <c r="T339">
        <f t="shared" ca="1" si="134"/>
        <v>174359.67553820886</v>
      </c>
      <c r="U339">
        <f t="shared" ca="1" si="135"/>
        <v>163160.02236219193</v>
      </c>
      <c r="W339">
        <f t="shared" ca="1" si="136"/>
        <v>1</v>
      </c>
      <c r="AA339" s="1">
        <f ca="1">Table1[[#This Row],[Mortgage left]]/Table1[[#This Row],[Value of House]]</f>
        <v>0.44716645696337415</v>
      </c>
      <c r="AB339">
        <f t="shared" ca="1" si="137"/>
        <v>0</v>
      </c>
      <c r="AE339">
        <f ca="1">IF(Table1[[#This Row],[Gender]]="male", 1, 0)</f>
        <v>1</v>
      </c>
      <c r="AF339">
        <f ca="1">IF(Table1[[#This Row],[Gender]]="female", 1, 0)</f>
        <v>0</v>
      </c>
      <c r="AK339" s="8">
        <f ca="1">IF(Table1[[#This Row],[Profession]]="Teaching", 1, 0)</f>
        <v>0</v>
      </c>
      <c r="AL339" s="9">
        <f ca="1">IF(Table1[[#This Row],[Profession]]="Health", 1, 0)</f>
        <v>0</v>
      </c>
      <c r="AM339" s="9">
        <f ca="1">IF(Table1[[#This Row],[Profession]]="Construction", 1, 0)</f>
        <v>0</v>
      </c>
      <c r="AN339" s="9">
        <f ca="1">IF(Table1[[#This Row],[Profession]]="IT", 1, 0)</f>
        <v>0</v>
      </c>
      <c r="AO339" s="9">
        <f ca="1">IF(Table1[[#This Row],[Profession]]="Agriculture", 1, 0)</f>
        <v>1</v>
      </c>
      <c r="AP339" s="10">
        <f ca="1">IF(Table1[[#This Row],[Profession]]="General Work", 1, 0)</f>
        <v>0</v>
      </c>
      <c r="AS339">
        <f ca="1">Table1[[#This Row],[Value of Cars]]/Table1[[#This Row],[Number of Cars ]]</f>
        <v>18745.797156372148</v>
      </c>
      <c r="AU339" s="8">
        <f ca="1">IF(Table1[[#This Row],[State]]="Karnataka", Table1[[#This Row],[Income]], 0)</f>
        <v>0</v>
      </c>
      <c r="AV339" s="9">
        <f ca="1">IF(Table1[[#This Row],[State]]="Gujarat", Table1[[#This Row],[Income]], 0)</f>
        <v>0</v>
      </c>
      <c r="AW339" s="9">
        <f ca="1">IF(Table1[[#This Row],[State]]="Andhra Pradesh", Table1[[#This Row],[Income]], 0)</f>
        <v>0</v>
      </c>
      <c r="AX339" s="9">
        <f ca="1">IF(Table1[[#This Row],[State]]="Telangana", Table1[[#This Row],[Income]], 0)</f>
        <v>0</v>
      </c>
      <c r="AY339" s="9">
        <f ca="1">IF(Table1[[#This Row],[State]]="Madhya Pradesh", Table1[[#This Row],[Income]], 0)</f>
        <v>0</v>
      </c>
      <c r="AZ339" s="9">
        <f ca="1">IF(Table1[[#This Row],[State]]="Maharashtra", Table1[[#This Row],[Income]], 0)</f>
        <v>0</v>
      </c>
      <c r="BA339" s="9">
        <f ca="1">IF(Table1[[#This Row],[State]]="Punjab", Table1[[#This Row],[Income]], 0)</f>
        <v>0</v>
      </c>
      <c r="BB339" s="9">
        <f ca="1">IF(Table1[[#This Row],[State]]="Kerala", Table1[[#This Row],[Income]], 0)</f>
        <v>0</v>
      </c>
      <c r="BC339" s="9">
        <f ca="1">IF(Table1[[#This Row],[State]]="Tamil Nadu", Table1[[#This Row],[Income]], 0)</f>
        <v>74670</v>
      </c>
      <c r="BD339" s="9">
        <f ca="1">IF(Table1[[#This Row],[State]]="Rajasthan", Table1[[#This Row],[Income]], 0)</f>
        <v>0</v>
      </c>
      <c r="BE339" s="9">
        <f ca="1">IF(Table1[[#This Row],[State]]="Uttar Pradesh", Table1[[#This Row],[Income]], 0)</f>
        <v>0</v>
      </c>
      <c r="BF339" s="9">
        <f ca="1">IF(Table1[[#This Row],[State]]="Bihar", Table1[[#This Row],[Income]], 0)</f>
        <v>0</v>
      </c>
      <c r="BG339" s="9">
        <f ca="1">IF(Table1[[#This Row],[State]]="West Bengal", Table1[[#This Row],[Income]], 0)</f>
        <v>0</v>
      </c>
      <c r="BH339" s="10">
        <f ca="1">IF(Table1[[#This Row],[State]]="Goa", Table1[[#This Row],[Income]], 0)</f>
        <v>0</v>
      </c>
      <c r="BJ339" s="8">
        <f ca="1">IF(Table1[[#This Row],[Profession]]="Health", Table1[[#This Row],[Income]], 0)</f>
        <v>0</v>
      </c>
      <c r="BK339" s="9">
        <f ca="1">IF(Table1[[#This Row],[Profession]]="Construction", Table1[[#This Row],[Income]], 0)</f>
        <v>0</v>
      </c>
      <c r="BL339" s="9">
        <f ca="1">IF(Table1[[#This Row],[Profession]]="Teaching", Table1[[#This Row],[Income]], 0)</f>
        <v>0</v>
      </c>
      <c r="BM339" s="9">
        <f ca="1">IF(Table1[[#This Row],[Profession]]="IT", Table1[[#This Row],[Income]], 0)</f>
        <v>0</v>
      </c>
      <c r="BN339" s="9">
        <f ca="1">IF(Table1[[#This Row],[Profession]]="General Work", Table1[[#This Row],[Income]], 0)</f>
        <v>0</v>
      </c>
      <c r="BO339" s="10">
        <f ca="1">IF(Table1[[#This Row],[Profession]]="Agriculture", Table1[[#This Row],[Income]], 0)</f>
        <v>74670</v>
      </c>
      <c r="BQ339" s="8">
        <f ca="1">IF(Table1[[#This Row],[Value of debts ]]&gt;Table1[[#This Row],[Income]], 1, 0)</f>
        <v>1</v>
      </c>
      <c r="BR339" s="10"/>
      <c r="BT339">
        <f ca="1">IF(Table1[[#This Row],[Net Worth of person]]&gt;$BU$4, Table1[[#This Row],[Age]], 0)</f>
        <v>35</v>
      </c>
    </row>
    <row r="340" spans="1:72" x14ac:dyDescent="0.3">
      <c r="A340">
        <f t="shared" ca="1" si="115"/>
        <v>1</v>
      </c>
      <c r="B340" t="str">
        <f t="shared" ca="1" si="116"/>
        <v>Male</v>
      </c>
      <c r="C340">
        <f t="shared" ca="1" si="117"/>
        <v>27</v>
      </c>
      <c r="D340">
        <f t="shared" ca="1" si="118"/>
        <v>3</v>
      </c>
      <c r="E340" t="str">
        <f t="shared" ca="1" si="119"/>
        <v>Teaching</v>
      </c>
      <c r="F340">
        <f t="shared" ca="1" si="120"/>
        <v>4</v>
      </c>
      <c r="G340" t="str">
        <f t="shared" ca="1" si="121"/>
        <v>Technical</v>
      </c>
      <c r="H340">
        <f t="shared" ca="1" si="122"/>
        <v>1</v>
      </c>
      <c r="I340">
        <f t="shared" ca="1" si="123"/>
        <v>2</v>
      </c>
      <c r="J340">
        <f t="shared" ca="1" si="124"/>
        <v>89696</v>
      </c>
      <c r="K340">
        <f t="shared" ca="1" si="125"/>
        <v>5</v>
      </c>
      <c r="L340" t="str">
        <f t="shared" ca="1" si="126"/>
        <v>Madhya Pradesh</v>
      </c>
      <c r="M340">
        <f t="shared" ca="1" si="127"/>
        <v>358784</v>
      </c>
      <c r="N340">
        <f t="shared" ca="1" si="128"/>
        <v>111292.50998532935</v>
      </c>
      <c r="O340">
        <f t="shared" ca="1" si="129"/>
        <v>90928.065630650686</v>
      </c>
      <c r="P340">
        <f t="shared" ca="1" si="130"/>
        <v>63063</v>
      </c>
      <c r="Q340">
        <f t="shared" ca="1" si="131"/>
        <v>97270.387436599529</v>
      </c>
      <c r="R340">
        <f t="shared" ca="1" si="132"/>
        <v>111031.86680885605</v>
      </c>
      <c r="S340">
        <f t="shared" ca="1" si="133"/>
        <v>560743.93243950675</v>
      </c>
      <c r="T340">
        <f t="shared" ca="1" si="134"/>
        <v>271625.89742192888</v>
      </c>
      <c r="U340">
        <f t="shared" ca="1" si="135"/>
        <v>289118.03501757787</v>
      </c>
      <c r="W340">
        <f t="shared" ca="1" si="136"/>
        <v>1</v>
      </c>
      <c r="AA340" s="1">
        <f ca="1">Table1[[#This Row],[Mortgage left]]/Table1[[#This Row],[Value of House]]</f>
        <v>0.31019362620777224</v>
      </c>
      <c r="AB340">
        <f t="shared" ca="1" si="137"/>
        <v>1</v>
      </c>
      <c r="AE340">
        <f ca="1">IF(Table1[[#This Row],[Gender]]="male", 1, 0)</f>
        <v>1</v>
      </c>
      <c r="AF340">
        <f ca="1">IF(Table1[[#This Row],[Gender]]="female", 1, 0)</f>
        <v>0</v>
      </c>
      <c r="AK340" s="8">
        <f ca="1">IF(Table1[[#This Row],[Profession]]="Teaching", 1, 0)</f>
        <v>1</v>
      </c>
      <c r="AL340" s="9">
        <f ca="1">IF(Table1[[#This Row],[Profession]]="Health", 1, 0)</f>
        <v>0</v>
      </c>
      <c r="AM340" s="9">
        <f ca="1">IF(Table1[[#This Row],[Profession]]="Construction", 1, 0)</f>
        <v>0</v>
      </c>
      <c r="AN340" s="9">
        <f ca="1">IF(Table1[[#This Row],[Profession]]="IT", 1, 0)</f>
        <v>0</v>
      </c>
      <c r="AO340" s="9">
        <f ca="1">IF(Table1[[#This Row],[Profession]]="Agriculture", 1, 0)</f>
        <v>0</v>
      </c>
      <c r="AP340" s="10">
        <f ca="1">IF(Table1[[#This Row],[Profession]]="General Work", 1, 0)</f>
        <v>0</v>
      </c>
      <c r="AS340">
        <f ca="1">Table1[[#This Row],[Value of Cars]]/Table1[[#This Row],[Number of Cars ]]</f>
        <v>45464.032815325343</v>
      </c>
      <c r="AU340" s="8">
        <f ca="1">IF(Table1[[#This Row],[State]]="Karnataka", Table1[[#This Row],[Income]], 0)</f>
        <v>0</v>
      </c>
      <c r="AV340" s="9">
        <f ca="1">IF(Table1[[#This Row],[State]]="Gujarat", Table1[[#This Row],[Income]], 0)</f>
        <v>0</v>
      </c>
      <c r="AW340" s="9">
        <f ca="1">IF(Table1[[#This Row],[State]]="Andhra Pradesh", Table1[[#This Row],[Income]], 0)</f>
        <v>0</v>
      </c>
      <c r="AX340" s="9">
        <f ca="1">IF(Table1[[#This Row],[State]]="Telangana", Table1[[#This Row],[Income]], 0)</f>
        <v>0</v>
      </c>
      <c r="AY340" s="9">
        <f ca="1">IF(Table1[[#This Row],[State]]="Madhya Pradesh", Table1[[#This Row],[Income]], 0)</f>
        <v>89696</v>
      </c>
      <c r="AZ340" s="9">
        <f ca="1">IF(Table1[[#This Row],[State]]="Maharashtra", Table1[[#This Row],[Income]], 0)</f>
        <v>0</v>
      </c>
      <c r="BA340" s="9">
        <f ca="1">IF(Table1[[#This Row],[State]]="Punjab", Table1[[#This Row],[Income]], 0)</f>
        <v>0</v>
      </c>
      <c r="BB340" s="9">
        <f ca="1">IF(Table1[[#This Row],[State]]="Kerala", Table1[[#This Row],[Income]], 0)</f>
        <v>0</v>
      </c>
      <c r="BC340" s="9">
        <f ca="1">IF(Table1[[#This Row],[State]]="Tamil Nadu", Table1[[#This Row],[Income]], 0)</f>
        <v>0</v>
      </c>
      <c r="BD340" s="9">
        <f ca="1">IF(Table1[[#This Row],[State]]="Rajasthan", Table1[[#This Row],[Income]], 0)</f>
        <v>0</v>
      </c>
      <c r="BE340" s="9">
        <f ca="1">IF(Table1[[#This Row],[State]]="Uttar Pradesh", Table1[[#This Row],[Income]], 0)</f>
        <v>0</v>
      </c>
      <c r="BF340" s="9">
        <f ca="1">IF(Table1[[#This Row],[State]]="Bihar", Table1[[#This Row],[Income]], 0)</f>
        <v>0</v>
      </c>
      <c r="BG340" s="9">
        <f ca="1">IF(Table1[[#This Row],[State]]="West Bengal", Table1[[#This Row],[Income]], 0)</f>
        <v>0</v>
      </c>
      <c r="BH340" s="10">
        <f ca="1">IF(Table1[[#This Row],[State]]="Goa", Table1[[#This Row],[Income]], 0)</f>
        <v>0</v>
      </c>
      <c r="BJ340" s="8">
        <f ca="1">IF(Table1[[#This Row],[Profession]]="Health", Table1[[#This Row],[Income]], 0)</f>
        <v>0</v>
      </c>
      <c r="BK340" s="9">
        <f ca="1">IF(Table1[[#This Row],[Profession]]="Construction", Table1[[#This Row],[Income]], 0)</f>
        <v>0</v>
      </c>
      <c r="BL340" s="9">
        <f ca="1">IF(Table1[[#This Row],[Profession]]="Teaching", Table1[[#This Row],[Income]], 0)</f>
        <v>89696</v>
      </c>
      <c r="BM340" s="9">
        <f ca="1">IF(Table1[[#This Row],[Profession]]="IT", Table1[[#This Row],[Income]], 0)</f>
        <v>0</v>
      </c>
      <c r="BN340" s="9">
        <f ca="1">IF(Table1[[#This Row],[Profession]]="General Work", Table1[[#This Row],[Income]], 0)</f>
        <v>0</v>
      </c>
      <c r="BO340" s="10">
        <f ca="1">IF(Table1[[#This Row],[Profession]]="Agriculture", Table1[[#This Row],[Income]], 0)</f>
        <v>0</v>
      </c>
      <c r="BQ340" s="8">
        <f ca="1">IF(Table1[[#This Row],[Value of debts ]]&gt;Table1[[#This Row],[Income]], 1, 0)</f>
        <v>1</v>
      </c>
      <c r="BR340" s="10"/>
      <c r="BT340">
        <f ca="1">IF(Table1[[#This Row],[Net Worth of person]]&gt;$BU$4, Table1[[#This Row],[Age]], 0)</f>
        <v>27</v>
      </c>
    </row>
    <row r="341" spans="1:72" x14ac:dyDescent="0.3">
      <c r="A341">
        <f t="shared" ca="1" si="115"/>
        <v>1</v>
      </c>
      <c r="B341" t="str">
        <f t="shared" ca="1" si="116"/>
        <v>Male</v>
      </c>
      <c r="C341">
        <f t="shared" ca="1" si="117"/>
        <v>26</v>
      </c>
      <c r="D341">
        <f t="shared" ca="1" si="118"/>
        <v>2</v>
      </c>
      <c r="E341" t="str">
        <f t="shared" ca="1" si="119"/>
        <v>Construction</v>
      </c>
      <c r="F341">
        <f t="shared" ca="1" si="120"/>
        <v>2</v>
      </c>
      <c r="G341" t="str">
        <f t="shared" ca="1" si="121"/>
        <v>College</v>
      </c>
      <c r="H341">
        <f t="shared" ca="1" si="122"/>
        <v>3</v>
      </c>
      <c r="I341">
        <f t="shared" ca="1" si="123"/>
        <v>1</v>
      </c>
      <c r="J341">
        <f t="shared" ca="1" si="124"/>
        <v>29654</v>
      </c>
      <c r="K341">
        <f t="shared" ca="1" si="125"/>
        <v>9</v>
      </c>
      <c r="L341" t="str">
        <f t="shared" ca="1" si="126"/>
        <v>Tamil Nadu</v>
      </c>
      <c r="M341">
        <f t="shared" ca="1" si="127"/>
        <v>88962</v>
      </c>
      <c r="N341">
        <f t="shared" ca="1" si="128"/>
        <v>68794.702277140139</v>
      </c>
      <c r="O341">
        <f t="shared" ca="1" si="129"/>
        <v>15171.036085140579</v>
      </c>
      <c r="P341">
        <f t="shared" ca="1" si="130"/>
        <v>6181</v>
      </c>
      <c r="Q341">
        <f t="shared" ca="1" si="131"/>
        <v>58854.916344582402</v>
      </c>
      <c r="R341">
        <f t="shared" ca="1" si="132"/>
        <v>35046.036007438568</v>
      </c>
      <c r="S341">
        <f t="shared" ca="1" si="133"/>
        <v>139179.07209257915</v>
      </c>
      <c r="T341">
        <f t="shared" ca="1" si="134"/>
        <v>133830.61862172253</v>
      </c>
      <c r="U341">
        <f t="shared" ca="1" si="135"/>
        <v>5348.4534708566207</v>
      </c>
      <c r="W341">
        <f t="shared" ca="1" si="136"/>
        <v>1</v>
      </c>
      <c r="AA341" s="1">
        <f ca="1">Table1[[#This Row],[Mortgage left]]/Table1[[#This Row],[Value of House]]</f>
        <v>0.77330435778354956</v>
      </c>
      <c r="AB341">
        <f t="shared" ca="1" si="137"/>
        <v>0</v>
      </c>
      <c r="AE341">
        <f ca="1">IF(Table1[[#This Row],[Gender]]="male", 1, 0)</f>
        <v>1</v>
      </c>
      <c r="AF341">
        <f ca="1">IF(Table1[[#This Row],[Gender]]="female", 1, 0)</f>
        <v>0</v>
      </c>
      <c r="AK341" s="8">
        <f ca="1">IF(Table1[[#This Row],[Profession]]="Teaching", 1, 0)</f>
        <v>0</v>
      </c>
      <c r="AL341" s="9">
        <f ca="1">IF(Table1[[#This Row],[Profession]]="Health", 1, 0)</f>
        <v>0</v>
      </c>
      <c r="AM341" s="9">
        <f ca="1">IF(Table1[[#This Row],[Profession]]="Construction", 1, 0)</f>
        <v>1</v>
      </c>
      <c r="AN341" s="9">
        <f ca="1">IF(Table1[[#This Row],[Profession]]="IT", 1, 0)</f>
        <v>0</v>
      </c>
      <c r="AO341" s="9">
        <f ca="1">IF(Table1[[#This Row],[Profession]]="Agriculture", 1, 0)</f>
        <v>0</v>
      </c>
      <c r="AP341" s="10">
        <f ca="1">IF(Table1[[#This Row],[Profession]]="General Work", 1, 0)</f>
        <v>0</v>
      </c>
      <c r="AS341">
        <f ca="1">Table1[[#This Row],[Value of Cars]]/Table1[[#This Row],[Number of Cars ]]</f>
        <v>15171.036085140579</v>
      </c>
      <c r="AU341" s="8">
        <f ca="1">IF(Table1[[#This Row],[State]]="Karnataka", Table1[[#This Row],[Income]], 0)</f>
        <v>0</v>
      </c>
      <c r="AV341" s="9">
        <f ca="1">IF(Table1[[#This Row],[State]]="Gujarat", Table1[[#This Row],[Income]], 0)</f>
        <v>0</v>
      </c>
      <c r="AW341" s="9">
        <f ca="1">IF(Table1[[#This Row],[State]]="Andhra Pradesh", Table1[[#This Row],[Income]], 0)</f>
        <v>0</v>
      </c>
      <c r="AX341" s="9">
        <f ca="1">IF(Table1[[#This Row],[State]]="Telangana", Table1[[#This Row],[Income]], 0)</f>
        <v>0</v>
      </c>
      <c r="AY341" s="9">
        <f ca="1">IF(Table1[[#This Row],[State]]="Madhya Pradesh", Table1[[#This Row],[Income]], 0)</f>
        <v>0</v>
      </c>
      <c r="AZ341" s="9">
        <f ca="1">IF(Table1[[#This Row],[State]]="Maharashtra", Table1[[#This Row],[Income]], 0)</f>
        <v>0</v>
      </c>
      <c r="BA341" s="9">
        <f ca="1">IF(Table1[[#This Row],[State]]="Punjab", Table1[[#This Row],[Income]], 0)</f>
        <v>0</v>
      </c>
      <c r="BB341" s="9">
        <f ca="1">IF(Table1[[#This Row],[State]]="Kerala", Table1[[#This Row],[Income]], 0)</f>
        <v>0</v>
      </c>
      <c r="BC341" s="9">
        <f ca="1">IF(Table1[[#This Row],[State]]="Tamil Nadu", Table1[[#This Row],[Income]], 0)</f>
        <v>29654</v>
      </c>
      <c r="BD341" s="9">
        <f ca="1">IF(Table1[[#This Row],[State]]="Rajasthan", Table1[[#This Row],[Income]], 0)</f>
        <v>0</v>
      </c>
      <c r="BE341" s="9">
        <f ca="1">IF(Table1[[#This Row],[State]]="Uttar Pradesh", Table1[[#This Row],[Income]], 0)</f>
        <v>0</v>
      </c>
      <c r="BF341" s="9">
        <f ca="1">IF(Table1[[#This Row],[State]]="Bihar", Table1[[#This Row],[Income]], 0)</f>
        <v>0</v>
      </c>
      <c r="BG341" s="9">
        <f ca="1">IF(Table1[[#This Row],[State]]="West Bengal", Table1[[#This Row],[Income]], 0)</f>
        <v>0</v>
      </c>
      <c r="BH341" s="10">
        <f ca="1">IF(Table1[[#This Row],[State]]="Goa", Table1[[#This Row],[Income]], 0)</f>
        <v>0</v>
      </c>
      <c r="BJ341" s="8">
        <f ca="1">IF(Table1[[#This Row],[Profession]]="Health", Table1[[#This Row],[Income]], 0)</f>
        <v>0</v>
      </c>
      <c r="BK341" s="9">
        <f ca="1">IF(Table1[[#This Row],[Profession]]="Construction", Table1[[#This Row],[Income]], 0)</f>
        <v>29654</v>
      </c>
      <c r="BL341" s="9">
        <f ca="1">IF(Table1[[#This Row],[Profession]]="Teaching", Table1[[#This Row],[Income]], 0)</f>
        <v>0</v>
      </c>
      <c r="BM341" s="9">
        <f ca="1">IF(Table1[[#This Row],[Profession]]="IT", Table1[[#This Row],[Income]], 0)</f>
        <v>0</v>
      </c>
      <c r="BN341" s="9">
        <f ca="1">IF(Table1[[#This Row],[Profession]]="General Work", Table1[[#This Row],[Income]], 0)</f>
        <v>0</v>
      </c>
      <c r="BO341" s="10">
        <f ca="1">IF(Table1[[#This Row],[Profession]]="Agriculture", Table1[[#This Row],[Income]], 0)</f>
        <v>0</v>
      </c>
      <c r="BQ341" s="8">
        <f ca="1">IF(Table1[[#This Row],[Value of debts ]]&gt;Table1[[#This Row],[Income]], 1, 0)</f>
        <v>1</v>
      </c>
      <c r="BR341" s="10"/>
      <c r="BT341">
        <f ca="1">IF(Table1[[#This Row],[Net Worth of person]]&gt;$BU$4, Table1[[#This Row],[Age]], 0)</f>
        <v>0</v>
      </c>
    </row>
    <row r="342" spans="1:72" x14ac:dyDescent="0.3">
      <c r="A342">
        <f t="shared" ca="1" si="115"/>
        <v>1</v>
      </c>
      <c r="B342" t="str">
        <f t="shared" ca="1" si="116"/>
        <v>Male</v>
      </c>
      <c r="C342">
        <f t="shared" ca="1" si="117"/>
        <v>31</v>
      </c>
      <c r="D342">
        <f t="shared" ca="1" si="118"/>
        <v>4</v>
      </c>
      <c r="E342" t="str">
        <f t="shared" ca="1" si="119"/>
        <v>IT</v>
      </c>
      <c r="F342">
        <f t="shared" ca="1" si="120"/>
        <v>5</v>
      </c>
      <c r="G342" t="str">
        <f t="shared" ca="1" si="121"/>
        <v>Other</v>
      </c>
      <c r="H342">
        <f t="shared" ca="1" si="122"/>
        <v>3</v>
      </c>
      <c r="I342">
        <f t="shared" ca="1" si="123"/>
        <v>1</v>
      </c>
      <c r="J342">
        <f t="shared" ca="1" si="124"/>
        <v>61286</v>
      </c>
      <c r="K342">
        <f t="shared" ca="1" si="125"/>
        <v>14</v>
      </c>
      <c r="L342" t="str">
        <f t="shared" ca="1" si="126"/>
        <v>Goa</v>
      </c>
      <c r="M342">
        <f t="shared" ca="1" si="127"/>
        <v>367716</v>
      </c>
      <c r="N342">
        <f t="shared" ca="1" si="128"/>
        <v>314175.8450393966</v>
      </c>
      <c r="O342">
        <f t="shared" ca="1" si="129"/>
        <v>56904.463669974524</v>
      </c>
      <c r="P342">
        <f t="shared" ca="1" si="130"/>
        <v>47463</v>
      </c>
      <c r="Q342">
        <f t="shared" ca="1" si="131"/>
        <v>47552.272283068036</v>
      </c>
      <c r="R342">
        <f t="shared" ca="1" si="132"/>
        <v>1940.8319377906464</v>
      </c>
      <c r="S342">
        <f t="shared" ca="1" si="133"/>
        <v>426561.29560776521</v>
      </c>
      <c r="T342">
        <f t="shared" ca="1" si="134"/>
        <v>409191.11732246465</v>
      </c>
      <c r="U342">
        <f t="shared" ca="1" si="135"/>
        <v>17370.178285300557</v>
      </c>
      <c r="W342">
        <f t="shared" ca="1" si="136"/>
        <v>1</v>
      </c>
      <c r="AA342" s="1">
        <f ca="1">Table1[[#This Row],[Mortgage left]]/Table1[[#This Row],[Value of House]]</f>
        <v>0.85439808177886356</v>
      </c>
      <c r="AB342">
        <f t="shared" ca="1" si="137"/>
        <v>0</v>
      </c>
      <c r="AE342">
        <f ca="1">IF(Table1[[#This Row],[Gender]]="male", 1, 0)</f>
        <v>1</v>
      </c>
      <c r="AF342">
        <f ca="1">IF(Table1[[#This Row],[Gender]]="female", 1, 0)</f>
        <v>0</v>
      </c>
      <c r="AK342" s="8">
        <f ca="1">IF(Table1[[#This Row],[Profession]]="Teaching", 1, 0)</f>
        <v>0</v>
      </c>
      <c r="AL342" s="9">
        <f ca="1">IF(Table1[[#This Row],[Profession]]="Health", 1, 0)</f>
        <v>0</v>
      </c>
      <c r="AM342" s="9">
        <f ca="1">IF(Table1[[#This Row],[Profession]]="Construction", 1, 0)</f>
        <v>0</v>
      </c>
      <c r="AN342" s="9">
        <f ca="1">IF(Table1[[#This Row],[Profession]]="IT", 1, 0)</f>
        <v>1</v>
      </c>
      <c r="AO342" s="9">
        <f ca="1">IF(Table1[[#This Row],[Profession]]="Agriculture", 1, 0)</f>
        <v>0</v>
      </c>
      <c r="AP342" s="10">
        <f ca="1">IF(Table1[[#This Row],[Profession]]="General Work", 1, 0)</f>
        <v>0</v>
      </c>
      <c r="AS342">
        <f ca="1">Table1[[#This Row],[Value of Cars]]/Table1[[#This Row],[Number of Cars ]]</f>
        <v>56904.463669974524</v>
      </c>
      <c r="AU342" s="8">
        <f ca="1">IF(Table1[[#This Row],[State]]="Karnataka", Table1[[#This Row],[Income]], 0)</f>
        <v>0</v>
      </c>
      <c r="AV342" s="9">
        <f ca="1">IF(Table1[[#This Row],[State]]="Gujarat", Table1[[#This Row],[Income]], 0)</f>
        <v>0</v>
      </c>
      <c r="AW342" s="9">
        <f ca="1">IF(Table1[[#This Row],[State]]="Andhra Pradesh", Table1[[#This Row],[Income]], 0)</f>
        <v>0</v>
      </c>
      <c r="AX342" s="9">
        <f ca="1">IF(Table1[[#This Row],[State]]="Telangana", Table1[[#This Row],[Income]], 0)</f>
        <v>0</v>
      </c>
      <c r="AY342" s="9">
        <f ca="1">IF(Table1[[#This Row],[State]]="Madhya Pradesh", Table1[[#This Row],[Income]], 0)</f>
        <v>0</v>
      </c>
      <c r="AZ342" s="9">
        <f ca="1">IF(Table1[[#This Row],[State]]="Maharashtra", Table1[[#This Row],[Income]], 0)</f>
        <v>0</v>
      </c>
      <c r="BA342" s="9">
        <f ca="1">IF(Table1[[#This Row],[State]]="Punjab", Table1[[#This Row],[Income]], 0)</f>
        <v>0</v>
      </c>
      <c r="BB342" s="9">
        <f ca="1">IF(Table1[[#This Row],[State]]="Kerala", Table1[[#This Row],[Income]], 0)</f>
        <v>0</v>
      </c>
      <c r="BC342" s="9">
        <f ca="1">IF(Table1[[#This Row],[State]]="Tamil Nadu", Table1[[#This Row],[Income]], 0)</f>
        <v>0</v>
      </c>
      <c r="BD342" s="9">
        <f ca="1">IF(Table1[[#This Row],[State]]="Rajasthan", Table1[[#This Row],[Income]], 0)</f>
        <v>0</v>
      </c>
      <c r="BE342" s="9">
        <f ca="1">IF(Table1[[#This Row],[State]]="Uttar Pradesh", Table1[[#This Row],[Income]], 0)</f>
        <v>0</v>
      </c>
      <c r="BF342" s="9">
        <f ca="1">IF(Table1[[#This Row],[State]]="Bihar", Table1[[#This Row],[Income]], 0)</f>
        <v>0</v>
      </c>
      <c r="BG342" s="9">
        <f ca="1">IF(Table1[[#This Row],[State]]="West Bengal", Table1[[#This Row],[Income]], 0)</f>
        <v>0</v>
      </c>
      <c r="BH342" s="10">
        <f ca="1">IF(Table1[[#This Row],[State]]="Goa", Table1[[#This Row],[Income]], 0)</f>
        <v>61286</v>
      </c>
      <c r="BJ342" s="8">
        <f ca="1">IF(Table1[[#This Row],[Profession]]="Health", Table1[[#This Row],[Income]], 0)</f>
        <v>0</v>
      </c>
      <c r="BK342" s="9">
        <f ca="1">IF(Table1[[#This Row],[Profession]]="Construction", Table1[[#This Row],[Income]], 0)</f>
        <v>0</v>
      </c>
      <c r="BL342" s="9">
        <f ca="1">IF(Table1[[#This Row],[Profession]]="Teaching", Table1[[#This Row],[Income]], 0)</f>
        <v>0</v>
      </c>
      <c r="BM342" s="9">
        <f ca="1">IF(Table1[[#This Row],[Profession]]="IT", Table1[[#This Row],[Income]], 0)</f>
        <v>61286</v>
      </c>
      <c r="BN342" s="9">
        <f ca="1">IF(Table1[[#This Row],[Profession]]="General Work", Table1[[#This Row],[Income]], 0)</f>
        <v>0</v>
      </c>
      <c r="BO342" s="10">
        <f ca="1">IF(Table1[[#This Row],[Profession]]="Agriculture", Table1[[#This Row],[Income]], 0)</f>
        <v>0</v>
      </c>
      <c r="BQ342" s="8">
        <f ca="1">IF(Table1[[#This Row],[Value of debts ]]&gt;Table1[[#This Row],[Income]], 1, 0)</f>
        <v>1</v>
      </c>
      <c r="BR342" s="10"/>
      <c r="BT342">
        <f ca="1">IF(Table1[[#This Row],[Net Worth of person]]&gt;$BU$4, Table1[[#This Row],[Age]], 0)</f>
        <v>0</v>
      </c>
    </row>
    <row r="343" spans="1:72" x14ac:dyDescent="0.3">
      <c r="A343">
        <f t="shared" ca="1" si="115"/>
        <v>2</v>
      </c>
      <c r="B343" t="str">
        <f t="shared" ca="1" si="116"/>
        <v>Female</v>
      </c>
      <c r="C343">
        <f t="shared" ca="1" si="117"/>
        <v>33</v>
      </c>
      <c r="D343">
        <f t="shared" ca="1" si="118"/>
        <v>4</v>
      </c>
      <c r="E343" t="str">
        <f t="shared" ca="1" si="119"/>
        <v>IT</v>
      </c>
      <c r="F343">
        <f t="shared" ca="1" si="120"/>
        <v>3</v>
      </c>
      <c r="G343" t="str">
        <f t="shared" ca="1" si="121"/>
        <v>University</v>
      </c>
      <c r="H343">
        <f t="shared" ca="1" si="122"/>
        <v>2</v>
      </c>
      <c r="I343">
        <f t="shared" ca="1" si="123"/>
        <v>3</v>
      </c>
      <c r="J343">
        <f t="shared" ca="1" si="124"/>
        <v>67455</v>
      </c>
      <c r="K343">
        <f t="shared" ca="1" si="125"/>
        <v>1</v>
      </c>
      <c r="L343" t="str">
        <f t="shared" ca="1" si="126"/>
        <v>Karnataka</v>
      </c>
      <c r="M343">
        <f t="shared" ca="1" si="127"/>
        <v>202365</v>
      </c>
      <c r="N343">
        <f t="shared" ca="1" si="128"/>
        <v>157925.04049583088</v>
      </c>
      <c r="O343">
        <f t="shared" ca="1" si="129"/>
        <v>201200.60917575838</v>
      </c>
      <c r="P343">
        <f t="shared" ca="1" si="130"/>
        <v>197918</v>
      </c>
      <c r="Q343">
        <f t="shared" ca="1" si="131"/>
        <v>66124.35603370743</v>
      </c>
      <c r="R343">
        <f t="shared" ca="1" si="132"/>
        <v>18908.944841033961</v>
      </c>
      <c r="S343">
        <f t="shared" ca="1" si="133"/>
        <v>422474.55401679233</v>
      </c>
      <c r="T343">
        <f t="shared" ca="1" si="134"/>
        <v>421967.39652953832</v>
      </c>
      <c r="U343">
        <f t="shared" ca="1" si="135"/>
        <v>507.15748725400772</v>
      </c>
      <c r="W343">
        <f t="shared" ca="1" si="136"/>
        <v>1</v>
      </c>
      <c r="AA343" s="1">
        <f ca="1">Table1[[#This Row],[Mortgage left]]/Table1[[#This Row],[Value of House]]</f>
        <v>0.7803970078611957</v>
      </c>
      <c r="AB343">
        <f t="shared" ca="1" si="137"/>
        <v>0</v>
      </c>
      <c r="AE343">
        <f ca="1">IF(Table1[[#This Row],[Gender]]="male", 1, 0)</f>
        <v>0</v>
      </c>
      <c r="AF343">
        <f ca="1">IF(Table1[[#This Row],[Gender]]="female", 1, 0)</f>
        <v>1</v>
      </c>
      <c r="AK343" s="8">
        <f ca="1">IF(Table1[[#This Row],[Profession]]="Teaching", 1, 0)</f>
        <v>0</v>
      </c>
      <c r="AL343" s="9">
        <f ca="1">IF(Table1[[#This Row],[Profession]]="Health", 1, 0)</f>
        <v>0</v>
      </c>
      <c r="AM343" s="9">
        <f ca="1">IF(Table1[[#This Row],[Profession]]="Construction", 1, 0)</f>
        <v>0</v>
      </c>
      <c r="AN343" s="9">
        <f ca="1">IF(Table1[[#This Row],[Profession]]="IT", 1, 0)</f>
        <v>1</v>
      </c>
      <c r="AO343" s="9">
        <f ca="1">IF(Table1[[#This Row],[Profession]]="Agriculture", 1, 0)</f>
        <v>0</v>
      </c>
      <c r="AP343" s="10">
        <f ca="1">IF(Table1[[#This Row],[Profession]]="General Work", 1, 0)</f>
        <v>0</v>
      </c>
      <c r="AS343">
        <f ca="1">Table1[[#This Row],[Value of Cars]]/Table1[[#This Row],[Number of Cars ]]</f>
        <v>67066.869725252793</v>
      </c>
      <c r="AU343" s="8">
        <f ca="1">IF(Table1[[#This Row],[State]]="Karnataka", Table1[[#This Row],[Income]], 0)</f>
        <v>67455</v>
      </c>
      <c r="AV343" s="9">
        <f ca="1">IF(Table1[[#This Row],[State]]="Gujarat", Table1[[#This Row],[Income]], 0)</f>
        <v>0</v>
      </c>
      <c r="AW343" s="9">
        <f ca="1">IF(Table1[[#This Row],[State]]="Andhra Pradesh", Table1[[#This Row],[Income]], 0)</f>
        <v>0</v>
      </c>
      <c r="AX343" s="9">
        <f ca="1">IF(Table1[[#This Row],[State]]="Telangana", Table1[[#This Row],[Income]], 0)</f>
        <v>0</v>
      </c>
      <c r="AY343" s="9">
        <f ca="1">IF(Table1[[#This Row],[State]]="Madhya Pradesh", Table1[[#This Row],[Income]], 0)</f>
        <v>0</v>
      </c>
      <c r="AZ343" s="9">
        <f ca="1">IF(Table1[[#This Row],[State]]="Maharashtra", Table1[[#This Row],[Income]], 0)</f>
        <v>0</v>
      </c>
      <c r="BA343" s="9">
        <f ca="1">IF(Table1[[#This Row],[State]]="Punjab", Table1[[#This Row],[Income]], 0)</f>
        <v>0</v>
      </c>
      <c r="BB343" s="9">
        <f ca="1">IF(Table1[[#This Row],[State]]="Kerala", Table1[[#This Row],[Income]], 0)</f>
        <v>0</v>
      </c>
      <c r="BC343" s="9">
        <f ca="1">IF(Table1[[#This Row],[State]]="Tamil Nadu", Table1[[#This Row],[Income]], 0)</f>
        <v>0</v>
      </c>
      <c r="BD343" s="9">
        <f ca="1">IF(Table1[[#This Row],[State]]="Rajasthan", Table1[[#This Row],[Income]], 0)</f>
        <v>0</v>
      </c>
      <c r="BE343" s="9">
        <f ca="1">IF(Table1[[#This Row],[State]]="Uttar Pradesh", Table1[[#This Row],[Income]], 0)</f>
        <v>0</v>
      </c>
      <c r="BF343" s="9">
        <f ca="1">IF(Table1[[#This Row],[State]]="Bihar", Table1[[#This Row],[Income]], 0)</f>
        <v>0</v>
      </c>
      <c r="BG343" s="9">
        <f ca="1">IF(Table1[[#This Row],[State]]="West Bengal", Table1[[#This Row],[Income]], 0)</f>
        <v>0</v>
      </c>
      <c r="BH343" s="10">
        <f ca="1">IF(Table1[[#This Row],[State]]="Goa", Table1[[#This Row],[Income]], 0)</f>
        <v>0</v>
      </c>
      <c r="BJ343" s="8">
        <f ca="1">IF(Table1[[#This Row],[Profession]]="Health", Table1[[#This Row],[Income]], 0)</f>
        <v>0</v>
      </c>
      <c r="BK343" s="9">
        <f ca="1">IF(Table1[[#This Row],[Profession]]="Construction", Table1[[#This Row],[Income]], 0)</f>
        <v>0</v>
      </c>
      <c r="BL343" s="9">
        <f ca="1">IF(Table1[[#This Row],[Profession]]="Teaching", Table1[[#This Row],[Income]], 0)</f>
        <v>0</v>
      </c>
      <c r="BM343" s="9">
        <f ca="1">IF(Table1[[#This Row],[Profession]]="IT", Table1[[#This Row],[Income]], 0)</f>
        <v>67455</v>
      </c>
      <c r="BN343" s="9">
        <f ca="1">IF(Table1[[#This Row],[Profession]]="General Work", Table1[[#This Row],[Income]], 0)</f>
        <v>0</v>
      </c>
      <c r="BO343" s="10">
        <f ca="1">IF(Table1[[#This Row],[Profession]]="Agriculture", Table1[[#This Row],[Income]], 0)</f>
        <v>0</v>
      </c>
      <c r="BQ343" s="8">
        <f ca="1">IF(Table1[[#This Row],[Value of debts ]]&gt;Table1[[#This Row],[Income]], 1, 0)</f>
        <v>1</v>
      </c>
      <c r="BR343" s="10"/>
      <c r="BT343">
        <f ca="1">IF(Table1[[#This Row],[Net Worth of person]]&gt;$BU$4, Table1[[#This Row],[Age]], 0)</f>
        <v>0</v>
      </c>
    </row>
    <row r="344" spans="1:72" x14ac:dyDescent="0.3">
      <c r="A344">
        <f t="shared" ca="1" si="115"/>
        <v>1</v>
      </c>
      <c r="B344" t="str">
        <f t="shared" ca="1" si="116"/>
        <v>Male</v>
      </c>
      <c r="C344">
        <f t="shared" ca="1" si="117"/>
        <v>32</v>
      </c>
      <c r="D344">
        <f t="shared" ca="1" si="118"/>
        <v>2</v>
      </c>
      <c r="E344" t="str">
        <f t="shared" ca="1" si="119"/>
        <v>Construction</v>
      </c>
      <c r="F344">
        <f t="shared" ca="1" si="120"/>
        <v>2</v>
      </c>
      <c r="G344" t="str">
        <f t="shared" ca="1" si="121"/>
        <v>College</v>
      </c>
      <c r="H344">
        <f t="shared" ca="1" si="122"/>
        <v>1</v>
      </c>
      <c r="I344">
        <f t="shared" ca="1" si="123"/>
        <v>3</v>
      </c>
      <c r="J344">
        <f t="shared" ca="1" si="124"/>
        <v>88698</v>
      </c>
      <c r="K344">
        <f t="shared" ca="1" si="125"/>
        <v>12</v>
      </c>
      <c r="L344" t="str">
        <f t="shared" ca="1" si="126"/>
        <v>Bihar</v>
      </c>
      <c r="M344">
        <f t="shared" ca="1" si="127"/>
        <v>532188</v>
      </c>
      <c r="N344">
        <f t="shared" ca="1" si="128"/>
        <v>202916.12285350889</v>
      </c>
      <c r="O344">
        <f t="shared" ca="1" si="129"/>
        <v>54105.807748119303</v>
      </c>
      <c r="P344">
        <f t="shared" ca="1" si="130"/>
        <v>21950</v>
      </c>
      <c r="Q344">
        <f t="shared" ca="1" si="131"/>
        <v>104504.96547158086</v>
      </c>
      <c r="R344">
        <f t="shared" ca="1" si="132"/>
        <v>128453.08830519061</v>
      </c>
      <c r="S344">
        <f t="shared" ca="1" si="133"/>
        <v>714746.89605331002</v>
      </c>
      <c r="T344">
        <f t="shared" ca="1" si="134"/>
        <v>329371.08832508978</v>
      </c>
      <c r="U344">
        <f t="shared" ca="1" si="135"/>
        <v>385375.80772822024</v>
      </c>
      <c r="W344">
        <f t="shared" ca="1" si="136"/>
        <v>1</v>
      </c>
      <c r="AA344" s="1">
        <f ca="1">Table1[[#This Row],[Mortgage left]]/Table1[[#This Row],[Value of House]]</f>
        <v>0.38128654320185518</v>
      </c>
      <c r="AB344">
        <f t="shared" ca="1" si="137"/>
        <v>1</v>
      </c>
      <c r="AE344">
        <f ca="1">IF(Table1[[#This Row],[Gender]]="male", 1, 0)</f>
        <v>1</v>
      </c>
      <c r="AF344">
        <f ca="1">IF(Table1[[#This Row],[Gender]]="female", 1, 0)</f>
        <v>0</v>
      </c>
      <c r="AK344" s="8">
        <f ca="1">IF(Table1[[#This Row],[Profession]]="Teaching", 1, 0)</f>
        <v>0</v>
      </c>
      <c r="AL344" s="9">
        <f ca="1">IF(Table1[[#This Row],[Profession]]="Health", 1, 0)</f>
        <v>0</v>
      </c>
      <c r="AM344" s="9">
        <f ca="1">IF(Table1[[#This Row],[Profession]]="Construction", 1, 0)</f>
        <v>1</v>
      </c>
      <c r="AN344" s="9">
        <f ca="1">IF(Table1[[#This Row],[Profession]]="IT", 1, 0)</f>
        <v>0</v>
      </c>
      <c r="AO344" s="9">
        <f ca="1">IF(Table1[[#This Row],[Profession]]="Agriculture", 1, 0)</f>
        <v>0</v>
      </c>
      <c r="AP344" s="10">
        <f ca="1">IF(Table1[[#This Row],[Profession]]="General Work", 1, 0)</f>
        <v>0</v>
      </c>
      <c r="AS344">
        <f ca="1">Table1[[#This Row],[Value of Cars]]/Table1[[#This Row],[Number of Cars ]]</f>
        <v>18035.269249373101</v>
      </c>
      <c r="AU344" s="8">
        <f ca="1">IF(Table1[[#This Row],[State]]="Karnataka", Table1[[#This Row],[Income]], 0)</f>
        <v>0</v>
      </c>
      <c r="AV344" s="9">
        <f ca="1">IF(Table1[[#This Row],[State]]="Gujarat", Table1[[#This Row],[Income]], 0)</f>
        <v>0</v>
      </c>
      <c r="AW344" s="9">
        <f ca="1">IF(Table1[[#This Row],[State]]="Andhra Pradesh", Table1[[#This Row],[Income]], 0)</f>
        <v>0</v>
      </c>
      <c r="AX344" s="9">
        <f ca="1">IF(Table1[[#This Row],[State]]="Telangana", Table1[[#This Row],[Income]], 0)</f>
        <v>0</v>
      </c>
      <c r="AY344" s="9">
        <f ca="1">IF(Table1[[#This Row],[State]]="Madhya Pradesh", Table1[[#This Row],[Income]], 0)</f>
        <v>0</v>
      </c>
      <c r="AZ344" s="9">
        <f ca="1">IF(Table1[[#This Row],[State]]="Maharashtra", Table1[[#This Row],[Income]], 0)</f>
        <v>0</v>
      </c>
      <c r="BA344" s="9">
        <f ca="1">IF(Table1[[#This Row],[State]]="Punjab", Table1[[#This Row],[Income]], 0)</f>
        <v>0</v>
      </c>
      <c r="BB344" s="9">
        <f ca="1">IF(Table1[[#This Row],[State]]="Kerala", Table1[[#This Row],[Income]], 0)</f>
        <v>0</v>
      </c>
      <c r="BC344" s="9">
        <f ca="1">IF(Table1[[#This Row],[State]]="Tamil Nadu", Table1[[#This Row],[Income]], 0)</f>
        <v>0</v>
      </c>
      <c r="BD344" s="9">
        <f ca="1">IF(Table1[[#This Row],[State]]="Rajasthan", Table1[[#This Row],[Income]], 0)</f>
        <v>0</v>
      </c>
      <c r="BE344" s="9">
        <f ca="1">IF(Table1[[#This Row],[State]]="Uttar Pradesh", Table1[[#This Row],[Income]], 0)</f>
        <v>0</v>
      </c>
      <c r="BF344" s="9">
        <f ca="1">IF(Table1[[#This Row],[State]]="Bihar", Table1[[#This Row],[Income]], 0)</f>
        <v>88698</v>
      </c>
      <c r="BG344" s="9">
        <f ca="1">IF(Table1[[#This Row],[State]]="West Bengal", Table1[[#This Row],[Income]], 0)</f>
        <v>0</v>
      </c>
      <c r="BH344" s="10">
        <f ca="1">IF(Table1[[#This Row],[State]]="Goa", Table1[[#This Row],[Income]], 0)</f>
        <v>0</v>
      </c>
      <c r="BJ344" s="8">
        <f ca="1">IF(Table1[[#This Row],[Profession]]="Health", Table1[[#This Row],[Income]], 0)</f>
        <v>0</v>
      </c>
      <c r="BK344" s="9">
        <f ca="1">IF(Table1[[#This Row],[Profession]]="Construction", Table1[[#This Row],[Income]], 0)</f>
        <v>88698</v>
      </c>
      <c r="BL344" s="9">
        <f ca="1">IF(Table1[[#This Row],[Profession]]="Teaching", Table1[[#This Row],[Income]], 0)</f>
        <v>0</v>
      </c>
      <c r="BM344" s="9">
        <f ca="1">IF(Table1[[#This Row],[Profession]]="IT", Table1[[#This Row],[Income]], 0)</f>
        <v>0</v>
      </c>
      <c r="BN344" s="9">
        <f ca="1">IF(Table1[[#This Row],[Profession]]="General Work", Table1[[#This Row],[Income]], 0)</f>
        <v>0</v>
      </c>
      <c r="BO344" s="10">
        <f ca="1">IF(Table1[[#This Row],[Profession]]="Agriculture", Table1[[#This Row],[Income]], 0)</f>
        <v>0</v>
      </c>
      <c r="BQ344" s="8">
        <f ca="1">IF(Table1[[#This Row],[Value of debts ]]&gt;Table1[[#This Row],[Income]], 1, 0)</f>
        <v>1</v>
      </c>
      <c r="BR344" s="10"/>
      <c r="BT344">
        <f ca="1">IF(Table1[[#This Row],[Net Worth of person]]&gt;$BU$4, Table1[[#This Row],[Age]], 0)</f>
        <v>32</v>
      </c>
    </row>
    <row r="345" spans="1:72" x14ac:dyDescent="0.3">
      <c r="A345">
        <f t="shared" ca="1" si="115"/>
        <v>2</v>
      </c>
      <c r="B345" t="str">
        <f t="shared" ca="1" si="116"/>
        <v>Female</v>
      </c>
      <c r="C345">
        <f t="shared" ca="1" si="117"/>
        <v>33</v>
      </c>
      <c r="D345">
        <f t="shared" ca="1" si="118"/>
        <v>4</v>
      </c>
      <c r="E345" t="str">
        <f t="shared" ca="1" si="119"/>
        <v>IT</v>
      </c>
      <c r="F345">
        <f t="shared" ca="1" si="120"/>
        <v>2</v>
      </c>
      <c r="G345" t="str">
        <f t="shared" ca="1" si="121"/>
        <v>College</v>
      </c>
      <c r="H345">
        <f t="shared" ca="1" si="122"/>
        <v>0</v>
      </c>
      <c r="I345">
        <f t="shared" ca="1" si="123"/>
        <v>2</v>
      </c>
      <c r="J345">
        <f t="shared" ca="1" si="124"/>
        <v>63202</v>
      </c>
      <c r="K345">
        <f t="shared" ca="1" si="125"/>
        <v>3</v>
      </c>
      <c r="L345" t="str">
        <f t="shared" ca="1" si="126"/>
        <v>Andhra Pradesh</v>
      </c>
      <c r="M345">
        <f t="shared" ca="1" si="127"/>
        <v>379212</v>
      </c>
      <c r="N345">
        <f t="shared" ca="1" si="128"/>
        <v>363591.81653337833</v>
      </c>
      <c r="O345">
        <f t="shared" ca="1" si="129"/>
        <v>111892.73919483622</v>
      </c>
      <c r="P345">
        <f t="shared" ca="1" si="130"/>
        <v>78054</v>
      </c>
      <c r="Q345">
        <f t="shared" ca="1" si="131"/>
        <v>11006.706690753201</v>
      </c>
      <c r="R345">
        <f t="shared" ca="1" si="132"/>
        <v>32828.976238586816</v>
      </c>
      <c r="S345">
        <f t="shared" ca="1" si="133"/>
        <v>523933.71543342306</v>
      </c>
      <c r="T345">
        <f t="shared" ca="1" si="134"/>
        <v>452652.52322413155</v>
      </c>
      <c r="U345">
        <f t="shared" ca="1" si="135"/>
        <v>71281.192209291505</v>
      </c>
      <c r="W345">
        <f t="shared" ca="1" si="136"/>
        <v>1</v>
      </c>
      <c r="AA345" s="1">
        <f ca="1">Table1[[#This Row],[Mortgage left]]/Table1[[#This Row],[Value of House]]</f>
        <v>0.95880883656998805</v>
      </c>
      <c r="AB345">
        <f t="shared" ca="1" si="137"/>
        <v>0</v>
      </c>
      <c r="AE345">
        <f ca="1">IF(Table1[[#This Row],[Gender]]="male", 1, 0)</f>
        <v>0</v>
      </c>
      <c r="AF345">
        <f ca="1">IF(Table1[[#This Row],[Gender]]="female", 1, 0)</f>
        <v>1</v>
      </c>
      <c r="AK345" s="8">
        <f ca="1">IF(Table1[[#This Row],[Profession]]="Teaching", 1, 0)</f>
        <v>0</v>
      </c>
      <c r="AL345" s="9">
        <f ca="1">IF(Table1[[#This Row],[Profession]]="Health", 1, 0)</f>
        <v>0</v>
      </c>
      <c r="AM345" s="9">
        <f ca="1">IF(Table1[[#This Row],[Profession]]="Construction", 1, 0)</f>
        <v>0</v>
      </c>
      <c r="AN345" s="9">
        <f ca="1">IF(Table1[[#This Row],[Profession]]="IT", 1, 0)</f>
        <v>1</v>
      </c>
      <c r="AO345" s="9">
        <f ca="1">IF(Table1[[#This Row],[Profession]]="Agriculture", 1, 0)</f>
        <v>0</v>
      </c>
      <c r="AP345" s="10">
        <f ca="1">IF(Table1[[#This Row],[Profession]]="General Work", 1, 0)</f>
        <v>0</v>
      </c>
      <c r="AS345">
        <f ca="1">Table1[[#This Row],[Value of Cars]]/Table1[[#This Row],[Number of Cars ]]</f>
        <v>55946.36959741811</v>
      </c>
      <c r="AU345" s="8">
        <f ca="1">IF(Table1[[#This Row],[State]]="Karnataka", Table1[[#This Row],[Income]], 0)</f>
        <v>0</v>
      </c>
      <c r="AV345" s="9">
        <f ca="1">IF(Table1[[#This Row],[State]]="Gujarat", Table1[[#This Row],[Income]], 0)</f>
        <v>0</v>
      </c>
      <c r="AW345" s="9">
        <f ca="1">IF(Table1[[#This Row],[State]]="Andhra Pradesh", Table1[[#This Row],[Income]], 0)</f>
        <v>63202</v>
      </c>
      <c r="AX345" s="9">
        <f ca="1">IF(Table1[[#This Row],[State]]="Telangana", Table1[[#This Row],[Income]], 0)</f>
        <v>0</v>
      </c>
      <c r="AY345" s="9">
        <f ca="1">IF(Table1[[#This Row],[State]]="Madhya Pradesh", Table1[[#This Row],[Income]], 0)</f>
        <v>0</v>
      </c>
      <c r="AZ345" s="9">
        <f ca="1">IF(Table1[[#This Row],[State]]="Maharashtra", Table1[[#This Row],[Income]], 0)</f>
        <v>0</v>
      </c>
      <c r="BA345" s="9">
        <f ca="1">IF(Table1[[#This Row],[State]]="Punjab", Table1[[#This Row],[Income]], 0)</f>
        <v>0</v>
      </c>
      <c r="BB345" s="9">
        <f ca="1">IF(Table1[[#This Row],[State]]="Kerala", Table1[[#This Row],[Income]], 0)</f>
        <v>0</v>
      </c>
      <c r="BC345" s="9">
        <f ca="1">IF(Table1[[#This Row],[State]]="Tamil Nadu", Table1[[#This Row],[Income]], 0)</f>
        <v>0</v>
      </c>
      <c r="BD345" s="9">
        <f ca="1">IF(Table1[[#This Row],[State]]="Rajasthan", Table1[[#This Row],[Income]], 0)</f>
        <v>0</v>
      </c>
      <c r="BE345" s="9">
        <f ca="1">IF(Table1[[#This Row],[State]]="Uttar Pradesh", Table1[[#This Row],[Income]], 0)</f>
        <v>0</v>
      </c>
      <c r="BF345" s="9">
        <f ca="1">IF(Table1[[#This Row],[State]]="Bihar", Table1[[#This Row],[Income]], 0)</f>
        <v>0</v>
      </c>
      <c r="BG345" s="9">
        <f ca="1">IF(Table1[[#This Row],[State]]="West Bengal", Table1[[#This Row],[Income]], 0)</f>
        <v>0</v>
      </c>
      <c r="BH345" s="10">
        <f ca="1">IF(Table1[[#This Row],[State]]="Goa", Table1[[#This Row],[Income]], 0)</f>
        <v>0</v>
      </c>
      <c r="BJ345" s="8">
        <f ca="1">IF(Table1[[#This Row],[Profession]]="Health", Table1[[#This Row],[Income]], 0)</f>
        <v>0</v>
      </c>
      <c r="BK345" s="9">
        <f ca="1">IF(Table1[[#This Row],[Profession]]="Construction", Table1[[#This Row],[Income]], 0)</f>
        <v>0</v>
      </c>
      <c r="BL345" s="9">
        <f ca="1">IF(Table1[[#This Row],[Profession]]="Teaching", Table1[[#This Row],[Income]], 0)</f>
        <v>0</v>
      </c>
      <c r="BM345" s="9">
        <f ca="1">IF(Table1[[#This Row],[Profession]]="IT", Table1[[#This Row],[Income]], 0)</f>
        <v>63202</v>
      </c>
      <c r="BN345" s="9">
        <f ca="1">IF(Table1[[#This Row],[Profession]]="General Work", Table1[[#This Row],[Income]], 0)</f>
        <v>0</v>
      </c>
      <c r="BO345" s="10">
        <f ca="1">IF(Table1[[#This Row],[Profession]]="Agriculture", Table1[[#This Row],[Income]], 0)</f>
        <v>0</v>
      </c>
      <c r="BQ345" s="8">
        <f ca="1">IF(Table1[[#This Row],[Value of debts ]]&gt;Table1[[#This Row],[Income]], 1, 0)</f>
        <v>1</v>
      </c>
      <c r="BR345" s="10"/>
      <c r="BT345">
        <f ca="1">IF(Table1[[#This Row],[Net Worth of person]]&gt;$BU$4, Table1[[#This Row],[Age]], 0)</f>
        <v>0</v>
      </c>
    </row>
    <row r="346" spans="1:72" x14ac:dyDescent="0.3">
      <c r="A346">
        <f t="shared" ca="1" si="115"/>
        <v>2</v>
      </c>
      <c r="B346" t="str">
        <f t="shared" ca="1" si="116"/>
        <v>Female</v>
      </c>
      <c r="C346">
        <f t="shared" ca="1" si="117"/>
        <v>41</v>
      </c>
      <c r="D346">
        <f t="shared" ca="1" si="118"/>
        <v>1</v>
      </c>
      <c r="E346" t="str">
        <f t="shared" ca="1" si="119"/>
        <v>Health</v>
      </c>
      <c r="F346">
        <f t="shared" ca="1" si="120"/>
        <v>4</v>
      </c>
      <c r="G346" t="str">
        <f t="shared" ca="1" si="121"/>
        <v>Technical</v>
      </c>
      <c r="H346">
        <f t="shared" ca="1" si="122"/>
        <v>3</v>
      </c>
      <c r="I346">
        <f t="shared" ca="1" si="123"/>
        <v>3</v>
      </c>
      <c r="J346">
        <f t="shared" ca="1" si="124"/>
        <v>37451</v>
      </c>
      <c r="K346">
        <f t="shared" ca="1" si="125"/>
        <v>5</v>
      </c>
      <c r="L346" t="str">
        <f t="shared" ca="1" si="126"/>
        <v>Madhya Pradesh</v>
      </c>
      <c r="M346">
        <f t="shared" ca="1" si="127"/>
        <v>149804</v>
      </c>
      <c r="N346">
        <f t="shared" ca="1" si="128"/>
        <v>81027.93441846667</v>
      </c>
      <c r="O346">
        <f t="shared" ca="1" si="129"/>
        <v>98092.583688901708</v>
      </c>
      <c r="P346">
        <f t="shared" ca="1" si="130"/>
        <v>60826</v>
      </c>
      <c r="Q346">
        <f t="shared" ca="1" si="131"/>
        <v>42335.554040394476</v>
      </c>
      <c r="R346">
        <f t="shared" ca="1" si="132"/>
        <v>27736.163983514038</v>
      </c>
      <c r="S346">
        <f t="shared" ca="1" si="133"/>
        <v>275632.74767241575</v>
      </c>
      <c r="T346">
        <f t="shared" ca="1" si="134"/>
        <v>184189.48845886113</v>
      </c>
      <c r="U346">
        <f t="shared" ca="1" si="135"/>
        <v>91443.259213554615</v>
      </c>
      <c r="W346">
        <f t="shared" ca="1" si="136"/>
        <v>1</v>
      </c>
      <c r="AA346" s="1">
        <f ca="1">Table1[[#This Row],[Mortgage left]]/Table1[[#This Row],[Value of House]]</f>
        <v>0.54089299630494958</v>
      </c>
      <c r="AB346">
        <f t="shared" ca="1" si="137"/>
        <v>0</v>
      </c>
      <c r="AE346">
        <f ca="1">IF(Table1[[#This Row],[Gender]]="male", 1, 0)</f>
        <v>0</v>
      </c>
      <c r="AF346">
        <f ca="1">IF(Table1[[#This Row],[Gender]]="female", 1, 0)</f>
        <v>1</v>
      </c>
      <c r="AK346" s="8">
        <f ca="1">IF(Table1[[#This Row],[Profession]]="Teaching", 1, 0)</f>
        <v>0</v>
      </c>
      <c r="AL346" s="9">
        <f ca="1">IF(Table1[[#This Row],[Profession]]="Health", 1, 0)</f>
        <v>1</v>
      </c>
      <c r="AM346" s="9">
        <f ca="1">IF(Table1[[#This Row],[Profession]]="Construction", 1, 0)</f>
        <v>0</v>
      </c>
      <c r="AN346" s="9">
        <f ca="1">IF(Table1[[#This Row],[Profession]]="IT", 1, 0)</f>
        <v>0</v>
      </c>
      <c r="AO346" s="9">
        <f ca="1">IF(Table1[[#This Row],[Profession]]="Agriculture", 1, 0)</f>
        <v>0</v>
      </c>
      <c r="AP346" s="10">
        <f ca="1">IF(Table1[[#This Row],[Profession]]="General Work", 1, 0)</f>
        <v>0</v>
      </c>
      <c r="AS346">
        <f ca="1">Table1[[#This Row],[Value of Cars]]/Table1[[#This Row],[Number of Cars ]]</f>
        <v>32697.527896300569</v>
      </c>
      <c r="AU346" s="8">
        <f ca="1">IF(Table1[[#This Row],[State]]="Karnataka", Table1[[#This Row],[Income]], 0)</f>
        <v>0</v>
      </c>
      <c r="AV346" s="9">
        <f ca="1">IF(Table1[[#This Row],[State]]="Gujarat", Table1[[#This Row],[Income]], 0)</f>
        <v>0</v>
      </c>
      <c r="AW346" s="9">
        <f ca="1">IF(Table1[[#This Row],[State]]="Andhra Pradesh", Table1[[#This Row],[Income]], 0)</f>
        <v>0</v>
      </c>
      <c r="AX346" s="9">
        <f ca="1">IF(Table1[[#This Row],[State]]="Telangana", Table1[[#This Row],[Income]], 0)</f>
        <v>0</v>
      </c>
      <c r="AY346" s="9">
        <f ca="1">IF(Table1[[#This Row],[State]]="Madhya Pradesh", Table1[[#This Row],[Income]], 0)</f>
        <v>37451</v>
      </c>
      <c r="AZ346" s="9">
        <f ca="1">IF(Table1[[#This Row],[State]]="Maharashtra", Table1[[#This Row],[Income]], 0)</f>
        <v>0</v>
      </c>
      <c r="BA346" s="9">
        <f ca="1">IF(Table1[[#This Row],[State]]="Punjab", Table1[[#This Row],[Income]], 0)</f>
        <v>0</v>
      </c>
      <c r="BB346" s="9">
        <f ca="1">IF(Table1[[#This Row],[State]]="Kerala", Table1[[#This Row],[Income]], 0)</f>
        <v>0</v>
      </c>
      <c r="BC346" s="9">
        <f ca="1">IF(Table1[[#This Row],[State]]="Tamil Nadu", Table1[[#This Row],[Income]], 0)</f>
        <v>0</v>
      </c>
      <c r="BD346" s="9">
        <f ca="1">IF(Table1[[#This Row],[State]]="Rajasthan", Table1[[#This Row],[Income]], 0)</f>
        <v>0</v>
      </c>
      <c r="BE346" s="9">
        <f ca="1">IF(Table1[[#This Row],[State]]="Uttar Pradesh", Table1[[#This Row],[Income]], 0)</f>
        <v>0</v>
      </c>
      <c r="BF346" s="9">
        <f ca="1">IF(Table1[[#This Row],[State]]="Bihar", Table1[[#This Row],[Income]], 0)</f>
        <v>0</v>
      </c>
      <c r="BG346" s="9">
        <f ca="1">IF(Table1[[#This Row],[State]]="West Bengal", Table1[[#This Row],[Income]], 0)</f>
        <v>0</v>
      </c>
      <c r="BH346" s="10">
        <f ca="1">IF(Table1[[#This Row],[State]]="Goa", Table1[[#This Row],[Income]], 0)</f>
        <v>0</v>
      </c>
      <c r="BJ346" s="8">
        <f ca="1">IF(Table1[[#This Row],[Profession]]="Health", Table1[[#This Row],[Income]], 0)</f>
        <v>37451</v>
      </c>
      <c r="BK346" s="9">
        <f ca="1">IF(Table1[[#This Row],[Profession]]="Construction", Table1[[#This Row],[Income]], 0)</f>
        <v>0</v>
      </c>
      <c r="BL346" s="9">
        <f ca="1">IF(Table1[[#This Row],[Profession]]="Teaching", Table1[[#This Row],[Income]], 0)</f>
        <v>0</v>
      </c>
      <c r="BM346" s="9">
        <f ca="1">IF(Table1[[#This Row],[Profession]]="IT", Table1[[#This Row],[Income]], 0)</f>
        <v>0</v>
      </c>
      <c r="BN346" s="9">
        <f ca="1">IF(Table1[[#This Row],[Profession]]="General Work", Table1[[#This Row],[Income]], 0)</f>
        <v>0</v>
      </c>
      <c r="BO346" s="10">
        <f ca="1">IF(Table1[[#This Row],[Profession]]="Agriculture", Table1[[#This Row],[Income]], 0)</f>
        <v>0</v>
      </c>
      <c r="BQ346" s="8">
        <f ca="1">IF(Table1[[#This Row],[Value of debts ]]&gt;Table1[[#This Row],[Income]], 1, 0)</f>
        <v>1</v>
      </c>
      <c r="BR346" s="10"/>
      <c r="BT346">
        <f ca="1">IF(Table1[[#This Row],[Net Worth of person]]&gt;$BU$4, Table1[[#This Row],[Age]], 0)</f>
        <v>41</v>
      </c>
    </row>
    <row r="347" spans="1:72" x14ac:dyDescent="0.3">
      <c r="A347">
        <f t="shared" ca="1" si="115"/>
        <v>2</v>
      </c>
      <c r="B347" t="str">
        <f t="shared" ca="1" si="116"/>
        <v>Female</v>
      </c>
      <c r="C347">
        <f t="shared" ca="1" si="117"/>
        <v>31</v>
      </c>
      <c r="D347">
        <f t="shared" ca="1" si="118"/>
        <v>1</v>
      </c>
      <c r="E347" t="str">
        <f t="shared" ca="1" si="119"/>
        <v>Health</v>
      </c>
      <c r="F347">
        <f t="shared" ca="1" si="120"/>
        <v>3</v>
      </c>
      <c r="G347" t="str">
        <f t="shared" ca="1" si="121"/>
        <v>University</v>
      </c>
      <c r="H347">
        <f t="shared" ca="1" si="122"/>
        <v>3</v>
      </c>
      <c r="I347">
        <f t="shared" ca="1" si="123"/>
        <v>1</v>
      </c>
      <c r="J347">
        <f t="shared" ca="1" si="124"/>
        <v>52071</v>
      </c>
      <c r="K347">
        <f t="shared" ca="1" si="125"/>
        <v>10</v>
      </c>
      <c r="L347" t="str">
        <f t="shared" ca="1" si="126"/>
        <v>Rajasthan</v>
      </c>
      <c r="M347">
        <f t="shared" ca="1" si="127"/>
        <v>156213</v>
      </c>
      <c r="N347">
        <f t="shared" ca="1" si="128"/>
        <v>92784.474640173677</v>
      </c>
      <c r="O347">
        <f t="shared" ca="1" si="129"/>
        <v>18659.949788343562</v>
      </c>
      <c r="P347">
        <f t="shared" ca="1" si="130"/>
        <v>297</v>
      </c>
      <c r="Q347">
        <f t="shared" ca="1" si="131"/>
        <v>15042.145271075706</v>
      </c>
      <c r="R347">
        <f t="shared" ca="1" si="132"/>
        <v>9150.6035155215795</v>
      </c>
      <c r="S347">
        <f t="shared" ca="1" si="133"/>
        <v>184023.55330386513</v>
      </c>
      <c r="T347">
        <f t="shared" ca="1" si="134"/>
        <v>108123.61991124938</v>
      </c>
      <c r="U347">
        <f t="shared" ca="1" si="135"/>
        <v>75899.933392615756</v>
      </c>
      <c r="W347">
        <f t="shared" ca="1" si="136"/>
        <v>1</v>
      </c>
      <c r="AA347" s="1">
        <f ca="1">Table1[[#This Row],[Mortgage left]]/Table1[[#This Row],[Value of House]]</f>
        <v>0.59396128773004597</v>
      </c>
      <c r="AB347">
        <f t="shared" ca="1" si="137"/>
        <v>0</v>
      </c>
      <c r="AE347">
        <f ca="1">IF(Table1[[#This Row],[Gender]]="male", 1, 0)</f>
        <v>0</v>
      </c>
      <c r="AF347">
        <f ca="1">IF(Table1[[#This Row],[Gender]]="female", 1, 0)</f>
        <v>1</v>
      </c>
      <c r="AK347" s="8">
        <f ca="1">IF(Table1[[#This Row],[Profession]]="Teaching", 1, 0)</f>
        <v>0</v>
      </c>
      <c r="AL347" s="9">
        <f ca="1">IF(Table1[[#This Row],[Profession]]="Health", 1, 0)</f>
        <v>1</v>
      </c>
      <c r="AM347" s="9">
        <f ca="1">IF(Table1[[#This Row],[Profession]]="Construction", 1, 0)</f>
        <v>0</v>
      </c>
      <c r="AN347" s="9">
        <f ca="1">IF(Table1[[#This Row],[Profession]]="IT", 1, 0)</f>
        <v>0</v>
      </c>
      <c r="AO347" s="9">
        <f ca="1">IF(Table1[[#This Row],[Profession]]="Agriculture", 1, 0)</f>
        <v>0</v>
      </c>
      <c r="AP347" s="10">
        <f ca="1">IF(Table1[[#This Row],[Profession]]="General Work", 1, 0)</f>
        <v>0</v>
      </c>
      <c r="AS347">
        <f ca="1">Table1[[#This Row],[Value of Cars]]/Table1[[#This Row],[Number of Cars ]]</f>
        <v>18659.949788343562</v>
      </c>
      <c r="AU347" s="8">
        <f ca="1">IF(Table1[[#This Row],[State]]="Karnataka", Table1[[#This Row],[Income]], 0)</f>
        <v>0</v>
      </c>
      <c r="AV347" s="9">
        <f ca="1">IF(Table1[[#This Row],[State]]="Gujarat", Table1[[#This Row],[Income]], 0)</f>
        <v>0</v>
      </c>
      <c r="AW347" s="9">
        <f ca="1">IF(Table1[[#This Row],[State]]="Andhra Pradesh", Table1[[#This Row],[Income]], 0)</f>
        <v>0</v>
      </c>
      <c r="AX347" s="9">
        <f ca="1">IF(Table1[[#This Row],[State]]="Telangana", Table1[[#This Row],[Income]], 0)</f>
        <v>0</v>
      </c>
      <c r="AY347" s="9">
        <f ca="1">IF(Table1[[#This Row],[State]]="Madhya Pradesh", Table1[[#This Row],[Income]], 0)</f>
        <v>0</v>
      </c>
      <c r="AZ347" s="9">
        <f ca="1">IF(Table1[[#This Row],[State]]="Maharashtra", Table1[[#This Row],[Income]], 0)</f>
        <v>0</v>
      </c>
      <c r="BA347" s="9">
        <f ca="1">IF(Table1[[#This Row],[State]]="Punjab", Table1[[#This Row],[Income]], 0)</f>
        <v>0</v>
      </c>
      <c r="BB347" s="9">
        <f ca="1">IF(Table1[[#This Row],[State]]="Kerala", Table1[[#This Row],[Income]], 0)</f>
        <v>0</v>
      </c>
      <c r="BC347" s="9">
        <f ca="1">IF(Table1[[#This Row],[State]]="Tamil Nadu", Table1[[#This Row],[Income]], 0)</f>
        <v>0</v>
      </c>
      <c r="BD347" s="9">
        <f ca="1">IF(Table1[[#This Row],[State]]="Rajasthan", Table1[[#This Row],[Income]], 0)</f>
        <v>52071</v>
      </c>
      <c r="BE347" s="9">
        <f ca="1">IF(Table1[[#This Row],[State]]="Uttar Pradesh", Table1[[#This Row],[Income]], 0)</f>
        <v>0</v>
      </c>
      <c r="BF347" s="9">
        <f ca="1">IF(Table1[[#This Row],[State]]="Bihar", Table1[[#This Row],[Income]], 0)</f>
        <v>0</v>
      </c>
      <c r="BG347" s="9">
        <f ca="1">IF(Table1[[#This Row],[State]]="West Bengal", Table1[[#This Row],[Income]], 0)</f>
        <v>0</v>
      </c>
      <c r="BH347" s="10">
        <f ca="1">IF(Table1[[#This Row],[State]]="Goa", Table1[[#This Row],[Income]], 0)</f>
        <v>0</v>
      </c>
      <c r="BJ347" s="8">
        <f ca="1">IF(Table1[[#This Row],[Profession]]="Health", Table1[[#This Row],[Income]], 0)</f>
        <v>52071</v>
      </c>
      <c r="BK347" s="9">
        <f ca="1">IF(Table1[[#This Row],[Profession]]="Construction", Table1[[#This Row],[Income]], 0)</f>
        <v>0</v>
      </c>
      <c r="BL347" s="9">
        <f ca="1">IF(Table1[[#This Row],[Profession]]="Teaching", Table1[[#This Row],[Income]], 0)</f>
        <v>0</v>
      </c>
      <c r="BM347" s="9">
        <f ca="1">IF(Table1[[#This Row],[Profession]]="IT", Table1[[#This Row],[Income]], 0)</f>
        <v>0</v>
      </c>
      <c r="BN347" s="9">
        <f ca="1">IF(Table1[[#This Row],[Profession]]="General Work", Table1[[#This Row],[Income]], 0)</f>
        <v>0</v>
      </c>
      <c r="BO347" s="10">
        <f ca="1">IF(Table1[[#This Row],[Profession]]="Agriculture", Table1[[#This Row],[Income]], 0)</f>
        <v>0</v>
      </c>
      <c r="BQ347" s="8">
        <f ca="1">IF(Table1[[#This Row],[Value of debts ]]&gt;Table1[[#This Row],[Income]], 1, 0)</f>
        <v>1</v>
      </c>
      <c r="BR347" s="10"/>
      <c r="BT347">
        <f ca="1">IF(Table1[[#This Row],[Net Worth of person]]&gt;$BU$4, Table1[[#This Row],[Age]], 0)</f>
        <v>0</v>
      </c>
    </row>
    <row r="348" spans="1:72" x14ac:dyDescent="0.3">
      <c r="A348">
        <f t="shared" ca="1" si="115"/>
        <v>2</v>
      </c>
      <c r="B348" t="str">
        <f t="shared" ca="1" si="116"/>
        <v>Female</v>
      </c>
      <c r="C348">
        <f t="shared" ca="1" si="117"/>
        <v>43</v>
      </c>
      <c r="D348">
        <f t="shared" ca="1" si="118"/>
        <v>4</v>
      </c>
      <c r="E348" t="str">
        <f t="shared" ca="1" si="119"/>
        <v>IT</v>
      </c>
      <c r="F348">
        <f t="shared" ca="1" si="120"/>
        <v>2</v>
      </c>
      <c r="G348" t="str">
        <f t="shared" ca="1" si="121"/>
        <v>College</v>
      </c>
      <c r="H348">
        <f t="shared" ca="1" si="122"/>
        <v>0</v>
      </c>
      <c r="I348">
        <f t="shared" ca="1" si="123"/>
        <v>2</v>
      </c>
      <c r="J348">
        <f t="shared" ca="1" si="124"/>
        <v>62443</v>
      </c>
      <c r="K348">
        <f t="shared" ca="1" si="125"/>
        <v>4</v>
      </c>
      <c r="L348" t="str">
        <f t="shared" ca="1" si="126"/>
        <v>Telangana</v>
      </c>
      <c r="M348">
        <f t="shared" ca="1" si="127"/>
        <v>312215</v>
      </c>
      <c r="N348">
        <f t="shared" ca="1" si="128"/>
        <v>16278.784165480372</v>
      </c>
      <c r="O348">
        <f t="shared" ca="1" si="129"/>
        <v>74709.359676130436</v>
      </c>
      <c r="P348">
        <f t="shared" ca="1" si="130"/>
        <v>24440</v>
      </c>
      <c r="Q348">
        <f t="shared" ca="1" si="131"/>
        <v>64443.715392594437</v>
      </c>
      <c r="R348">
        <f t="shared" ca="1" si="132"/>
        <v>35445.680621188178</v>
      </c>
      <c r="S348">
        <f t="shared" ca="1" si="133"/>
        <v>422370.04029731866</v>
      </c>
      <c r="T348">
        <f t="shared" ca="1" si="134"/>
        <v>105162.49955807481</v>
      </c>
      <c r="U348">
        <f t="shared" ca="1" si="135"/>
        <v>317207.54073924385</v>
      </c>
      <c r="W348">
        <f t="shared" ca="1" si="136"/>
        <v>1</v>
      </c>
      <c r="AA348" s="1">
        <f ca="1">Table1[[#This Row],[Mortgage left]]/Table1[[#This Row],[Value of House]]</f>
        <v>5.213966070009568E-2</v>
      </c>
      <c r="AB348">
        <f t="shared" ca="1" si="137"/>
        <v>1</v>
      </c>
      <c r="AE348">
        <f ca="1">IF(Table1[[#This Row],[Gender]]="male", 1, 0)</f>
        <v>0</v>
      </c>
      <c r="AF348">
        <f ca="1">IF(Table1[[#This Row],[Gender]]="female", 1, 0)</f>
        <v>1</v>
      </c>
      <c r="AK348" s="8">
        <f ca="1">IF(Table1[[#This Row],[Profession]]="Teaching", 1, 0)</f>
        <v>0</v>
      </c>
      <c r="AL348" s="9">
        <f ca="1">IF(Table1[[#This Row],[Profession]]="Health", 1, 0)</f>
        <v>0</v>
      </c>
      <c r="AM348" s="9">
        <f ca="1">IF(Table1[[#This Row],[Profession]]="Construction", 1, 0)</f>
        <v>0</v>
      </c>
      <c r="AN348" s="9">
        <f ca="1">IF(Table1[[#This Row],[Profession]]="IT", 1, 0)</f>
        <v>1</v>
      </c>
      <c r="AO348" s="9">
        <f ca="1">IF(Table1[[#This Row],[Profession]]="Agriculture", 1, 0)</f>
        <v>0</v>
      </c>
      <c r="AP348" s="10">
        <f ca="1">IF(Table1[[#This Row],[Profession]]="General Work", 1, 0)</f>
        <v>0</v>
      </c>
      <c r="AS348">
        <f ca="1">Table1[[#This Row],[Value of Cars]]/Table1[[#This Row],[Number of Cars ]]</f>
        <v>37354.679838065218</v>
      </c>
      <c r="AU348" s="8">
        <f ca="1">IF(Table1[[#This Row],[State]]="Karnataka", Table1[[#This Row],[Income]], 0)</f>
        <v>0</v>
      </c>
      <c r="AV348" s="9">
        <f ca="1">IF(Table1[[#This Row],[State]]="Gujarat", Table1[[#This Row],[Income]], 0)</f>
        <v>0</v>
      </c>
      <c r="AW348" s="9">
        <f ca="1">IF(Table1[[#This Row],[State]]="Andhra Pradesh", Table1[[#This Row],[Income]], 0)</f>
        <v>0</v>
      </c>
      <c r="AX348" s="9">
        <f ca="1">IF(Table1[[#This Row],[State]]="Telangana", Table1[[#This Row],[Income]], 0)</f>
        <v>62443</v>
      </c>
      <c r="AY348" s="9">
        <f ca="1">IF(Table1[[#This Row],[State]]="Madhya Pradesh", Table1[[#This Row],[Income]], 0)</f>
        <v>0</v>
      </c>
      <c r="AZ348" s="9">
        <f ca="1">IF(Table1[[#This Row],[State]]="Maharashtra", Table1[[#This Row],[Income]], 0)</f>
        <v>0</v>
      </c>
      <c r="BA348" s="9">
        <f ca="1">IF(Table1[[#This Row],[State]]="Punjab", Table1[[#This Row],[Income]], 0)</f>
        <v>0</v>
      </c>
      <c r="BB348" s="9">
        <f ca="1">IF(Table1[[#This Row],[State]]="Kerala", Table1[[#This Row],[Income]], 0)</f>
        <v>0</v>
      </c>
      <c r="BC348" s="9">
        <f ca="1">IF(Table1[[#This Row],[State]]="Tamil Nadu", Table1[[#This Row],[Income]], 0)</f>
        <v>0</v>
      </c>
      <c r="BD348" s="9">
        <f ca="1">IF(Table1[[#This Row],[State]]="Rajasthan", Table1[[#This Row],[Income]], 0)</f>
        <v>0</v>
      </c>
      <c r="BE348" s="9">
        <f ca="1">IF(Table1[[#This Row],[State]]="Uttar Pradesh", Table1[[#This Row],[Income]], 0)</f>
        <v>0</v>
      </c>
      <c r="BF348" s="9">
        <f ca="1">IF(Table1[[#This Row],[State]]="Bihar", Table1[[#This Row],[Income]], 0)</f>
        <v>0</v>
      </c>
      <c r="BG348" s="9">
        <f ca="1">IF(Table1[[#This Row],[State]]="West Bengal", Table1[[#This Row],[Income]], 0)</f>
        <v>0</v>
      </c>
      <c r="BH348" s="10">
        <f ca="1">IF(Table1[[#This Row],[State]]="Goa", Table1[[#This Row],[Income]], 0)</f>
        <v>0</v>
      </c>
      <c r="BJ348" s="8">
        <f ca="1">IF(Table1[[#This Row],[Profession]]="Health", Table1[[#This Row],[Income]], 0)</f>
        <v>0</v>
      </c>
      <c r="BK348" s="9">
        <f ca="1">IF(Table1[[#This Row],[Profession]]="Construction", Table1[[#This Row],[Income]], 0)</f>
        <v>0</v>
      </c>
      <c r="BL348" s="9">
        <f ca="1">IF(Table1[[#This Row],[Profession]]="Teaching", Table1[[#This Row],[Income]], 0)</f>
        <v>0</v>
      </c>
      <c r="BM348" s="9">
        <f ca="1">IF(Table1[[#This Row],[Profession]]="IT", Table1[[#This Row],[Income]], 0)</f>
        <v>62443</v>
      </c>
      <c r="BN348" s="9">
        <f ca="1">IF(Table1[[#This Row],[Profession]]="General Work", Table1[[#This Row],[Income]], 0)</f>
        <v>0</v>
      </c>
      <c r="BO348" s="10">
        <f ca="1">IF(Table1[[#This Row],[Profession]]="Agriculture", Table1[[#This Row],[Income]], 0)</f>
        <v>0</v>
      </c>
      <c r="BQ348" s="8">
        <f ca="1">IF(Table1[[#This Row],[Value of debts ]]&gt;Table1[[#This Row],[Income]], 1, 0)</f>
        <v>1</v>
      </c>
      <c r="BR348" s="10"/>
      <c r="BT348">
        <f ca="1">IF(Table1[[#This Row],[Net Worth of person]]&gt;$BU$4, Table1[[#This Row],[Age]], 0)</f>
        <v>43</v>
      </c>
    </row>
    <row r="349" spans="1:72" x14ac:dyDescent="0.3">
      <c r="A349">
        <f t="shared" ca="1" si="115"/>
        <v>1</v>
      </c>
      <c r="B349" t="str">
        <f t="shared" ca="1" si="116"/>
        <v>Male</v>
      </c>
      <c r="C349">
        <f t="shared" ca="1" si="117"/>
        <v>39</v>
      </c>
      <c r="D349">
        <f t="shared" ca="1" si="118"/>
        <v>3</v>
      </c>
      <c r="E349" t="str">
        <f t="shared" ca="1" si="119"/>
        <v>Teaching</v>
      </c>
      <c r="F349">
        <f t="shared" ca="1" si="120"/>
        <v>2</v>
      </c>
      <c r="G349" t="str">
        <f t="shared" ca="1" si="121"/>
        <v>College</v>
      </c>
      <c r="H349">
        <f t="shared" ca="1" si="122"/>
        <v>2</v>
      </c>
      <c r="I349">
        <f t="shared" ca="1" si="123"/>
        <v>1</v>
      </c>
      <c r="J349">
        <f t="shared" ca="1" si="124"/>
        <v>50761</v>
      </c>
      <c r="K349">
        <f t="shared" ca="1" si="125"/>
        <v>14</v>
      </c>
      <c r="L349" t="str">
        <f t="shared" ca="1" si="126"/>
        <v>Goa</v>
      </c>
      <c r="M349">
        <f t="shared" ca="1" si="127"/>
        <v>203044</v>
      </c>
      <c r="N349">
        <f t="shared" ca="1" si="128"/>
        <v>161856.75999301445</v>
      </c>
      <c r="O349">
        <f t="shared" ca="1" si="129"/>
        <v>9759.2836786833432</v>
      </c>
      <c r="P349">
        <f t="shared" ca="1" si="130"/>
        <v>1633</v>
      </c>
      <c r="Q349">
        <f t="shared" ca="1" si="131"/>
        <v>32104.099884765812</v>
      </c>
      <c r="R349">
        <f t="shared" ca="1" si="132"/>
        <v>4763.9821132071083</v>
      </c>
      <c r="S349">
        <f t="shared" ca="1" si="133"/>
        <v>217567.26579189044</v>
      </c>
      <c r="T349">
        <f t="shared" ca="1" si="134"/>
        <v>195593.85987778025</v>
      </c>
      <c r="U349">
        <f t="shared" ca="1" si="135"/>
        <v>21973.40591411019</v>
      </c>
      <c r="W349">
        <f t="shared" ca="1" si="136"/>
        <v>1</v>
      </c>
      <c r="AA349" s="1">
        <f ca="1">Table1[[#This Row],[Mortgage left]]/Table1[[#This Row],[Value of House]]</f>
        <v>0.79715115932021852</v>
      </c>
      <c r="AB349">
        <f t="shared" ca="1" si="137"/>
        <v>0</v>
      </c>
      <c r="AE349">
        <f ca="1">IF(Table1[[#This Row],[Gender]]="male", 1, 0)</f>
        <v>1</v>
      </c>
      <c r="AF349">
        <f ca="1">IF(Table1[[#This Row],[Gender]]="female", 1, 0)</f>
        <v>0</v>
      </c>
      <c r="AK349" s="8">
        <f ca="1">IF(Table1[[#This Row],[Profession]]="Teaching", 1, 0)</f>
        <v>1</v>
      </c>
      <c r="AL349" s="9">
        <f ca="1">IF(Table1[[#This Row],[Profession]]="Health", 1, 0)</f>
        <v>0</v>
      </c>
      <c r="AM349" s="9">
        <f ca="1">IF(Table1[[#This Row],[Profession]]="Construction", 1, 0)</f>
        <v>0</v>
      </c>
      <c r="AN349" s="9">
        <f ca="1">IF(Table1[[#This Row],[Profession]]="IT", 1, 0)</f>
        <v>0</v>
      </c>
      <c r="AO349" s="9">
        <f ca="1">IF(Table1[[#This Row],[Profession]]="Agriculture", 1, 0)</f>
        <v>0</v>
      </c>
      <c r="AP349" s="10">
        <f ca="1">IF(Table1[[#This Row],[Profession]]="General Work", 1, 0)</f>
        <v>0</v>
      </c>
      <c r="AS349">
        <f ca="1">Table1[[#This Row],[Value of Cars]]/Table1[[#This Row],[Number of Cars ]]</f>
        <v>9759.2836786833432</v>
      </c>
      <c r="AU349" s="8">
        <f ca="1">IF(Table1[[#This Row],[State]]="Karnataka", Table1[[#This Row],[Income]], 0)</f>
        <v>0</v>
      </c>
      <c r="AV349" s="9">
        <f ca="1">IF(Table1[[#This Row],[State]]="Gujarat", Table1[[#This Row],[Income]], 0)</f>
        <v>0</v>
      </c>
      <c r="AW349" s="9">
        <f ca="1">IF(Table1[[#This Row],[State]]="Andhra Pradesh", Table1[[#This Row],[Income]], 0)</f>
        <v>0</v>
      </c>
      <c r="AX349" s="9">
        <f ca="1">IF(Table1[[#This Row],[State]]="Telangana", Table1[[#This Row],[Income]], 0)</f>
        <v>0</v>
      </c>
      <c r="AY349" s="9">
        <f ca="1">IF(Table1[[#This Row],[State]]="Madhya Pradesh", Table1[[#This Row],[Income]], 0)</f>
        <v>0</v>
      </c>
      <c r="AZ349" s="9">
        <f ca="1">IF(Table1[[#This Row],[State]]="Maharashtra", Table1[[#This Row],[Income]], 0)</f>
        <v>0</v>
      </c>
      <c r="BA349" s="9">
        <f ca="1">IF(Table1[[#This Row],[State]]="Punjab", Table1[[#This Row],[Income]], 0)</f>
        <v>0</v>
      </c>
      <c r="BB349" s="9">
        <f ca="1">IF(Table1[[#This Row],[State]]="Kerala", Table1[[#This Row],[Income]], 0)</f>
        <v>0</v>
      </c>
      <c r="BC349" s="9">
        <f ca="1">IF(Table1[[#This Row],[State]]="Tamil Nadu", Table1[[#This Row],[Income]], 0)</f>
        <v>0</v>
      </c>
      <c r="BD349" s="9">
        <f ca="1">IF(Table1[[#This Row],[State]]="Rajasthan", Table1[[#This Row],[Income]], 0)</f>
        <v>0</v>
      </c>
      <c r="BE349" s="9">
        <f ca="1">IF(Table1[[#This Row],[State]]="Uttar Pradesh", Table1[[#This Row],[Income]], 0)</f>
        <v>0</v>
      </c>
      <c r="BF349" s="9">
        <f ca="1">IF(Table1[[#This Row],[State]]="Bihar", Table1[[#This Row],[Income]], 0)</f>
        <v>0</v>
      </c>
      <c r="BG349" s="9">
        <f ca="1">IF(Table1[[#This Row],[State]]="West Bengal", Table1[[#This Row],[Income]], 0)</f>
        <v>0</v>
      </c>
      <c r="BH349" s="10">
        <f ca="1">IF(Table1[[#This Row],[State]]="Goa", Table1[[#This Row],[Income]], 0)</f>
        <v>50761</v>
      </c>
      <c r="BJ349" s="8">
        <f ca="1">IF(Table1[[#This Row],[Profession]]="Health", Table1[[#This Row],[Income]], 0)</f>
        <v>0</v>
      </c>
      <c r="BK349" s="9">
        <f ca="1">IF(Table1[[#This Row],[Profession]]="Construction", Table1[[#This Row],[Income]], 0)</f>
        <v>0</v>
      </c>
      <c r="BL349" s="9">
        <f ca="1">IF(Table1[[#This Row],[Profession]]="Teaching", Table1[[#This Row],[Income]], 0)</f>
        <v>50761</v>
      </c>
      <c r="BM349" s="9">
        <f ca="1">IF(Table1[[#This Row],[Profession]]="IT", Table1[[#This Row],[Income]], 0)</f>
        <v>0</v>
      </c>
      <c r="BN349" s="9">
        <f ca="1">IF(Table1[[#This Row],[Profession]]="General Work", Table1[[#This Row],[Income]], 0)</f>
        <v>0</v>
      </c>
      <c r="BO349" s="10">
        <f ca="1">IF(Table1[[#This Row],[Profession]]="Agriculture", Table1[[#This Row],[Income]], 0)</f>
        <v>0</v>
      </c>
      <c r="BQ349" s="8">
        <f ca="1">IF(Table1[[#This Row],[Value of debts ]]&gt;Table1[[#This Row],[Income]], 1, 0)</f>
        <v>1</v>
      </c>
      <c r="BR349" s="10"/>
      <c r="BT349">
        <f ca="1">IF(Table1[[#This Row],[Net Worth of person]]&gt;$BU$4, Table1[[#This Row],[Age]], 0)</f>
        <v>0</v>
      </c>
    </row>
    <row r="350" spans="1:72" x14ac:dyDescent="0.3">
      <c r="A350">
        <f t="shared" ca="1" si="115"/>
        <v>1</v>
      </c>
      <c r="B350" t="str">
        <f t="shared" ca="1" si="116"/>
        <v>Male</v>
      </c>
      <c r="C350">
        <f t="shared" ca="1" si="117"/>
        <v>31</v>
      </c>
      <c r="D350">
        <f t="shared" ca="1" si="118"/>
        <v>2</v>
      </c>
      <c r="E350" t="str">
        <f t="shared" ca="1" si="119"/>
        <v>Construction</v>
      </c>
      <c r="F350">
        <f t="shared" ca="1" si="120"/>
        <v>4</v>
      </c>
      <c r="G350" t="str">
        <f t="shared" ca="1" si="121"/>
        <v>Technical</v>
      </c>
      <c r="H350">
        <f t="shared" ca="1" si="122"/>
        <v>1</v>
      </c>
      <c r="I350">
        <f t="shared" ca="1" si="123"/>
        <v>3</v>
      </c>
      <c r="J350">
        <f t="shared" ca="1" si="124"/>
        <v>41825</v>
      </c>
      <c r="K350">
        <f t="shared" ca="1" si="125"/>
        <v>3</v>
      </c>
      <c r="L350" t="str">
        <f t="shared" ca="1" si="126"/>
        <v>Andhra Pradesh</v>
      </c>
      <c r="M350">
        <f t="shared" ca="1" si="127"/>
        <v>125475</v>
      </c>
      <c r="N350">
        <f t="shared" ca="1" si="128"/>
        <v>23002.735353031665</v>
      </c>
      <c r="O350">
        <f t="shared" ca="1" si="129"/>
        <v>46866.489915693222</v>
      </c>
      <c r="P350">
        <f t="shared" ca="1" si="130"/>
        <v>15481</v>
      </c>
      <c r="Q350">
        <f t="shared" ca="1" si="131"/>
        <v>20400.311061604425</v>
      </c>
      <c r="R350">
        <f t="shared" ca="1" si="132"/>
        <v>5633.4579741255538</v>
      </c>
      <c r="S350">
        <f t="shared" ca="1" si="133"/>
        <v>177974.94788981878</v>
      </c>
      <c r="T350">
        <f t="shared" ca="1" si="134"/>
        <v>58884.04641463609</v>
      </c>
      <c r="U350">
        <f t="shared" ca="1" si="135"/>
        <v>119090.90147518269</v>
      </c>
      <c r="W350">
        <f t="shared" ca="1" si="136"/>
        <v>1</v>
      </c>
      <c r="AA350" s="1">
        <f ca="1">Table1[[#This Row],[Mortgage left]]/Table1[[#This Row],[Value of House]]</f>
        <v>0.1833252468860862</v>
      </c>
      <c r="AB350">
        <f t="shared" ca="1" si="137"/>
        <v>1</v>
      </c>
      <c r="AE350">
        <f ca="1">IF(Table1[[#This Row],[Gender]]="male", 1, 0)</f>
        <v>1</v>
      </c>
      <c r="AF350">
        <f ca="1">IF(Table1[[#This Row],[Gender]]="female", 1, 0)</f>
        <v>0</v>
      </c>
      <c r="AK350" s="8">
        <f ca="1">IF(Table1[[#This Row],[Profession]]="Teaching", 1, 0)</f>
        <v>0</v>
      </c>
      <c r="AL350" s="9">
        <f ca="1">IF(Table1[[#This Row],[Profession]]="Health", 1, 0)</f>
        <v>0</v>
      </c>
      <c r="AM350" s="9">
        <f ca="1">IF(Table1[[#This Row],[Profession]]="Construction", 1, 0)</f>
        <v>1</v>
      </c>
      <c r="AN350" s="9">
        <f ca="1">IF(Table1[[#This Row],[Profession]]="IT", 1, 0)</f>
        <v>0</v>
      </c>
      <c r="AO350" s="9">
        <f ca="1">IF(Table1[[#This Row],[Profession]]="Agriculture", 1, 0)</f>
        <v>0</v>
      </c>
      <c r="AP350" s="10">
        <f ca="1">IF(Table1[[#This Row],[Profession]]="General Work", 1, 0)</f>
        <v>0</v>
      </c>
      <c r="AS350">
        <f ca="1">Table1[[#This Row],[Value of Cars]]/Table1[[#This Row],[Number of Cars ]]</f>
        <v>15622.163305231074</v>
      </c>
      <c r="AU350" s="8">
        <f ca="1">IF(Table1[[#This Row],[State]]="Karnataka", Table1[[#This Row],[Income]], 0)</f>
        <v>0</v>
      </c>
      <c r="AV350" s="9">
        <f ca="1">IF(Table1[[#This Row],[State]]="Gujarat", Table1[[#This Row],[Income]], 0)</f>
        <v>0</v>
      </c>
      <c r="AW350" s="9">
        <f ca="1">IF(Table1[[#This Row],[State]]="Andhra Pradesh", Table1[[#This Row],[Income]], 0)</f>
        <v>41825</v>
      </c>
      <c r="AX350" s="9">
        <f ca="1">IF(Table1[[#This Row],[State]]="Telangana", Table1[[#This Row],[Income]], 0)</f>
        <v>0</v>
      </c>
      <c r="AY350" s="9">
        <f ca="1">IF(Table1[[#This Row],[State]]="Madhya Pradesh", Table1[[#This Row],[Income]], 0)</f>
        <v>0</v>
      </c>
      <c r="AZ350" s="9">
        <f ca="1">IF(Table1[[#This Row],[State]]="Maharashtra", Table1[[#This Row],[Income]], 0)</f>
        <v>0</v>
      </c>
      <c r="BA350" s="9">
        <f ca="1">IF(Table1[[#This Row],[State]]="Punjab", Table1[[#This Row],[Income]], 0)</f>
        <v>0</v>
      </c>
      <c r="BB350" s="9">
        <f ca="1">IF(Table1[[#This Row],[State]]="Kerala", Table1[[#This Row],[Income]], 0)</f>
        <v>0</v>
      </c>
      <c r="BC350" s="9">
        <f ca="1">IF(Table1[[#This Row],[State]]="Tamil Nadu", Table1[[#This Row],[Income]], 0)</f>
        <v>0</v>
      </c>
      <c r="BD350" s="9">
        <f ca="1">IF(Table1[[#This Row],[State]]="Rajasthan", Table1[[#This Row],[Income]], 0)</f>
        <v>0</v>
      </c>
      <c r="BE350" s="9">
        <f ca="1">IF(Table1[[#This Row],[State]]="Uttar Pradesh", Table1[[#This Row],[Income]], 0)</f>
        <v>0</v>
      </c>
      <c r="BF350" s="9">
        <f ca="1">IF(Table1[[#This Row],[State]]="Bihar", Table1[[#This Row],[Income]], 0)</f>
        <v>0</v>
      </c>
      <c r="BG350" s="9">
        <f ca="1">IF(Table1[[#This Row],[State]]="West Bengal", Table1[[#This Row],[Income]], 0)</f>
        <v>0</v>
      </c>
      <c r="BH350" s="10">
        <f ca="1">IF(Table1[[#This Row],[State]]="Goa", Table1[[#This Row],[Income]], 0)</f>
        <v>0</v>
      </c>
      <c r="BJ350" s="8">
        <f ca="1">IF(Table1[[#This Row],[Profession]]="Health", Table1[[#This Row],[Income]], 0)</f>
        <v>0</v>
      </c>
      <c r="BK350" s="9">
        <f ca="1">IF(Table1[[#This Row],[Profession]]="Construction", Table1[[#This Row],[Income]], 0)</f>
        <v>41825</v>
      </c>
      <c r="BL350" s="9">
        <f ca="1">IF(Table1[[#This Row],[Profession]]="Teaching", Table1[[#This Row],[Income]], 0)</f>
        <v>0</v>
      </c>
      <c r="BM350" s="9">
        <f ca="1">IF(Table1[[#This Row],[Profession]]="IT", Table1[[#This Row],[Income]], 0)</f>
        <v>0</v>
      </c>
      <c r="BN350" s="9">
        <f ca="1">IF(Table1[[#This Row],[Profession]]="General Work", Table1[[#This Row],[Income]], 0)</f>
        <v>0</v>
      </c>
      <c r="BO350" s="10">
        <f ca="1">IF(Table1[[#This Row],[Profession]]="Agriculture", Table1[[#This Row],[Income]], 0)</f>
        <v>0</v>
      </c>
      <c r="BQ350" s="8">
        <f ca="1">IF(Table1[[#This Row],[Value of debts ]]&gt;Table1[[#This Row],[Income]], 1, 0)</f>
        <v>1</v>
      </c>
      <c r="BR350" s="10"/>
      <c r="BT350">
        <f ca="1">IF(Table1[[#This Row],[Net Worth of person]]&gt;$BU$4, Table1[[#This Row],[Age]], 0)</f>
        <v>31</v>
      </c>
    </row>
    <row r="351" spans="1:72" x14ac:dyDescent="0.3">
      <c r="A351">
        <f t="shared" ca="1" si="115"/>
        <v>2</v>
      </c>
      <c r="B351" t="str">
        <f t="shared" ca="1" si="116"/>
        <v>Female</v>
      </c>
      <c r="C351">
        <f t="shared" ca="1" si="117"/>
        <v>28</v>
      </c>
      <c r="D351">
        <f t="shared" ca="1" si="118"/>
        <v>2</v>
      </c>
      <c r="E351" t="str">
        <f t="shared" ca="1" si="119"/>
        <v>Construction</v>
      </c>
      <c r="F351">
        <f t="shared" ca="1" si="120"/>
        <v>4</v>
      </c>
      <c r="G351" t="str">
        <f t="shared" ca="1" si="121"/>
        <v>Technical</v>
      </c>
      <c r="H351">
        <f t="shared" ca="1" si="122"/>
        <v>1</v>
      </c>
      <c r="I351">
        <f t="shared" ca="1" si="123"/>
        <v>2</v>
      </c>
      <c r="J351">
        <f t="shared" ca="1" si="124"/>
        <v>47275</v>
      </c>
      <c r="K351">
        <f t="shared" ca="1" si="125"/>
        <v>3</v>
      </c>
      <c r="L351" t="str">
        <f t="shared" ca="1" si="126"/>
        <v>Andhra Pradesh</v>
      </c>
      <c r="M351">
        <f t="shared" ca="1" si="127"/>
        <v>141825</v>
      </c>
      <c r="N351">
        <f t="shared" ca="1" si="128"/>
        <v>50854.76244314541</v>
      </c>
      <c r="O351">
        <f t="shared" ca="1" si="129"/>
        <v>12661.470464719043</v>
      </c>
      <c r="P351">
        <f t="shared" ca="1" si="130"/>
        <v>202</v>
      </c>
      <c r="Q351">
        <f t="shared" ca="1" si="131"/>
        <v>83489.773726980406</v>
      </c>
      <c r="R351">
        <f t="shared" ca="1" si="132"/>
        <v>50358.531440465798</v>
      </c>
      <c r="S351">
        <f t="shared" ca="1" si="133"/>
        <v>204845.00190518485</v>
      </c>
      <c r="T351">
        <f t="shared" ca="1" si="134"/>
        <v>134546.53617012582</v>
      </c>
      <c r="U351">
        <f t="shared" ca="1" si="135"/>
        <v>70298.465735059028</v>
      </c>
      <c r="W351">
        <f t="shared" ca="1" si="136"/>
        <v>1</v>
      </c>
      <c r="AA351" s="1">
        <f ca="1">Table1[[#This Row],[Mortgage left]]/Table1[[#This Row],[Value of House]]</f>
        <v>0.35857403450128966</v>
      </c>
      <c r="AB351">
        <f t="shared" ca="1" si="137"/>
        <v>1</v>
      </c>
      <c r="AE351">
        <f ca="1">IF(Table1[[#This Row],[Gender]]="male", 1, 0)</f>
        <v>0</v>
      </c>
      <c r="AF351">
        <f ca="1">IF(Table1[[#This Row],[Gender]]="female", 1, 0)</f>
        <v>1</v>
      </c>
      <c r="AK351" s="8">
        <f ca="1">IF(Table1[[#This Row],[Profession]]="Teaching", 1, 0)</f>
        <v>0</v>
      </c>
      <c r="AL351" s="9">
        <f ca="1">IF(Table1[[#This Row],[Profession]]="Health", 1, 0)</f>
        <v>0</v>
      </c>
      <c r="AM351" s="9">
        <f ca="1">IF(Table1[[#This Row],[Profession]]="Construction", 1, 0)</f>
        <v>1</v>
      </c>
      <c r="AN351" s="9">
        <f ca="1">IF(Table1[[#This Row],[Profession]]="IT", 1, 0)</f>
        <v>0</v>
      </c>
      <c r="AO351" s="9">
        <f ca="1">IF(Table1[[#This Row],[Profession]]="Agriculture", 1, 0)</f>
        <v>0</v>
      </c>
      <c r="AP351" s="10">
        <f ca="1">IF(Table1[[#This Row],[Profession]]="General Work", 1, 0)</f>
        <v>0</v>
      </c>
      <c r="AS351">
        <f ca="1">Table1[[#This Row],[Value of Cars]]/Table1[[#This Row],[Number of Cars ]]</f>
        <v>6330.7352323595214</v>
      </c>
      <c r="AU351" s="8">
        <f ca="1">IF(Table1[[#This Row],[State]]="Karnataka", Table1[[#This Row],[Income]], 0)</f>
        <v>0</v>
      </c>
      <c r="AV351" s="9">
        <f ca="1">IF(Table1[[#This Row],[State]]="Gujarat", Table1[[#This Row],[Income]], 0)</f>
        <v>0</v>
      </c>
      <c r="AW351" s="9">
        <f ca="1">IF(Table1[[#This Row],[State]]="Andhra Pradesh", Table1[[#This Row],[Income]], 0)</f>
        <v>47275</v>
      </c>
      <c r="AX351" s="9">
        <f ca="1">IF(Table1[[#This Row],[State]]="Telangana", Table1[[#This Row],[Income]], 0)</f>
        <v>0</v>
      </c>
      <c r="AY351" s="9">
        <f ca="1">IF(Table1[[#This Row],[State]]="Madhya Pradesh", Table1[[#This Row],[Income]], 0)</f>
        <v>0</v>
      </c>
      <c r="AZ351" s="9">
        <f ca="1">IF(Table1[[#This Row],[State]]="Maharashtra", Table1[[#This Row],[Income]], 0)</f>
        <v>0</v>
      </c>
      <c r="BA351" s="9">
        <f ca="1">IF(Table1[[#This Row],[State]]="Punjab", Table1[[#This Row],[Income]], 0)</f>
        <v>0</v>
      </c>
      <c r="BB351" s="9">
        <f ca="1">IF(Table1[[#This Row],[State]]="Kerala", Table1[[#This Row],[Income]], 0)</f>
        <v>0</v>
      </c>
      <c r="BC351" s="9">
        <f ca="1">IF(Table1[[#This Row],[State]]="Tamil Nadu", Table1[[#This Row],[Income]], 0)</f>
        <v>0</v>
      </c>
      <c r="BD351" s="9">
        <f ca="1">IF(Table1[[#This Row],[State]]="Rajasthan", Table1[[#This Row],[Income]], 0)</f>
        <v>0</v>
      </c>
      <c r="BE351" s="9">
        <f ca="1">IF(Table1[[#This Row],[State]]="Uttar Pradesh", Table1[[#This Row],[Income]], 0)</f>
        <v>0</v>
      </c>
      <c r="BF351" s="9">
        <f ca="1">IF(Table1[[#This Row],[State]]="Bihar", Table1[[#This Row],[Income]], 0)</f>
        <v>0</v>
      </c>
      <c r="BG351" s="9">
        <f ca="1">IF(Table1[[#This Row],[State]]="West Bengal", Table1[[#This Row],[Income]], 0)</f>
        <v>0</v>
      </c>
      <c r="BH351" s="10">
        <f ca="1">IF(Table1[[#This Row],[State]]="Goa", Table1[[#This Row],[Income]], 0)</f>
        <v>0</v>
      </c>
      <c r="BJ351" s="8">
        <f ca="1">IF(Table1[[#This Row],[Profession]]="Health", Table1[[#This Row],[Income]], 0)</f>
        <v>0</v>
      </c>
      <c r="BK351" s="9">
        <f ca="1">IF(Table1[[#This Row],[Profession]]="Construction", Table1[[#This Row],[Income]], 0)</f>
        <v>47275</v>
      </c>
      <c r="BL351" s="9">
        <f ca="1">IF(Table1[[#This Row],[Profession]]="Teaching", Table1[[#This Row],[Income]], 0)</f>
        <v>0</v>
      </c>
      <c r="BM351" s="9">
        <f ca="1">IF(Table1[[#This Row],[Profession]]="IT", Table1[[#This Row],[Income]], 0)</f>
        <v>0</v>
      </c>
      <c r="BN351" s="9">
        <f ca="1">IF(Table1[[#This Row],[Profession]]="General Work", Table1[[#This Row],[Income]], 0)</f>
        <v>0</v>
      </c>
      <c r="BO351" s="10">
        <f ca="1">IF(Table1[[#This Row],[Profession]]="Agriculture", Table1[[#This Row],[Income]], 0)</f>
        <v>0</v>
      </c>
      <c r="BQ351" s="8">
        <f ca="1">IF(Table1[[#This Row],[Value of debts ]]&gt;Table1[[#This Row],[Income]], 1, 0)</f>
        <v>1</v>
      </c>
      <c r="BR351" s="10"/>
      <c r="BT351">
        <f ca="1">IF(Table1[[#This Row],[Net Worth of person]]&gt;$BU$4, Table1[[#This Row],[Age]], 0)</f>
        <v>0</v>
      </c>
    </row>
    <row r="352" spans="1:72" x14ac:dyDescent="0.3">
      <c r="A352">
        <f t="shared" ca="1" si="115"/>
        <v>2</v>
      </c>
      <c r="B352" t="str">
        <f t="shared" ca="1" si="116"/>
        <v>Female</v>
      </c>
      <c r="C352">
        <f t="shared" ca="1" si="117"/>
        <v>27</v>
      </c>
      <c r="D352">
        <f t="shared" ca="1" si="118"/>
        <v>1</v>
      </c>
      <c r="E352" t="str">
        <f t="shared" ca="1" si="119"/>
        <v>Health</v>
      </c>
      <c r="F352">
        <f t="shared" ca="1" si="120"/>
        <v>4</v>
      </c>
      <c r="G352" t="str">
        <f t="shared" ca="1" si="121"/>
        <v>Technical</v>
      </c>
      <c r="H352">
        <f t="shared" ca="1" si="122"/>
        <v>4</v>
      </c>
      <c r="I352">
        <f t="shared" ca="1" si="123"/>
        <v>1</v>
      </c>
      <c r="J352">
        <f t="shared" ca="1" si="124"/>
        <v>82003</v>
      </c>
      <c r="K352">
        <f t="shared" ca="1" si="125"/>
        <v>1</v>
      </c>
      <c r="L352" t="str">
        <f t="shared" ca="1" si="126"/>
        <v>Karnataka</v>
      </c>
      <c r="M352">
        <f t="shared" ca="1" si="127"/>
        <v>328012</v>
      </c>
      <c r="N352">
        <f t="shared" ca="1" si="128"/>
        <v>310349.65952225955</v>
      </c>
      <c r="O352">
        <f t="shared" ca="1" si="129"/>
        <v>41792.989268747217</v>
      </c>
      <c r="P352">
        <f t="shared" ca="1" si="130"/>
        <v>3251</v>
      </c>
      <c r="Q352">
        <f t="shared" ca="1" si="131"/>
        <v>112301.63842772975</v>
      </c>
      <c r="R352">
        <f t="shared" ca="1" si="132"/>
        <v>61957.429935693639</v>
      </c>
      <c r="S352">
        <f t="shared" ca="1" si="133"/>
        <v>431762.41920444084</v>
      </c>
      <c r="T352">
        <f t="shared" ca="1" si="134"/>
        <v>425902.29794998933</v>
      </c>
      <c r="U352">
        <f t="shared" ca="1" si="135"/>
        <v>5860.1212544515147</v>
      </c>
      <c r="W352">
        <f t="shared" ca="1" si="136"/>
        <v>1</v>
      </c>
      <c r="AA352" s="1">
        <f ca="1">Table1[[#This Row],[Mortgage left]]/Table1[[#This Row],[Value of House]]</f>
        <v>0.94615337098112129</v>
      </c>
      <c r="AB352">
        <f t="shared" ca="1" si="137"/>
        <v>0</v>
      </c>
      <c r="AE352">
        <f ca="1">IF(Table1[[#This Row],[Gender]]="male", 1, 0)</f>
        <v>0</v>
      </c>
      <c r="AF352">
        <f ca="1">IF(Table1[[#This Row],[Gender]]="female", 1, 0)</f>
        <v>1</v>
      </c>
      <c r="AK352" s="8">
        <f ca="1">IF(Table1[[#This Row],[Profession]]="Teaching", 1, 0)</f>
        <v>0</v>
      </c>
      <c r="AL352" s="9">
        <f ca="1">IF(Table1[[#This Row],[Profession]]="Health", 1, 0)</f>
        <v>1</v>
      </c>
      <c r="AM352" s="9">
        <f ca="1">IF(Table1[[#This Row],[Profession]]="Construction", 1, 0)</f>
        <v>0</v>
      </c>
      <c r="AN352" s="9">
        <f ca="1">IF(Table1[[#This Row],[Profession]]="IT", 1, 0)</f>
        <v>0</v>
      </c>
      <c r="AO352" s="9">
        <f ca="1">IF(Table1[[#This Row],[Profession]]="Agriculture", 1, 0)</f>
        <v>0</v>
      </c>
      <c r="AP352" s="10">
        <f ca="1">IF(Table1[[#This Row],[Profession]]="General Work", 1, 0)</f>
        <v>0</v>
      </c>
      <c r="AS352">
        <f ca="1">Table1[[#This Row],[Value of Cars]]/Table1[[#This Row],[Number of Cars ]]</f>
        <v>41792.989268747217</v>
      </c>
      <c r="AU352" s="8">
        <f ca="1">IF(Table1[[#This Row],[State]]="Karnataka", Table1[[#This Row],[Income]], 0)</f>
        <v>82003</v>
      </c>
      <c r="AV352" s="9">
        <f ca="1">IF(Table1[[#This Row],[State]]="Gujarat", Table1[[#This Row],[Income]], 0)</f>
        <v>0</v>
      </c>
      <c r="AW352" s="9">
        <f ca="1">IF(Table1[[#This Row],[State]]="Andhra Pradesh", Table1[[#This Row],[Income]], 0)</f>
        <v>0</v>
      </c>
      <c r="AX352" s="9">
        <f ca="1">IF(Table1[[#This Row],[State]]="Telangana", Table1[[#This Row],[Income]], 0)</f>
        <v>0</v>
      </c>
      <c r="AY352" s="9">
        <f ca="1">IF(Table1[[#This Row],[State]]="Madhya Pradesh", Table1[[#This Row],[Income]], 0)</f>
        <v>0</v>
      </c>
      <c r="AZ352" s="9">
        <f ca="1">IF(Table1[[#This Row],[State]]="Maharashtra", Table1[[#This Row],[Income]], 0)</f>
        <v>0</v>
      </c>
      <c r="BA352" s="9">
        <f ca="1">IF(Table1[[#This Row],[State]]="Punjab", Table1[[#This Row],[Income]], 0)</f>
        <v>0</v>
      </c>
      <c r="BB352" s="9">
        <f ca="1">IF(Table1[[#This Row],[State]]="Kerala", Table1[[#This Row],[Income]], 0)</f>
        <v>0</v>
      </c>
      <c r="BC352" s="9">
        <f ca="1">IF(Table1[[#This Row],[State]]="Tamil Nadu", Table1[[#This Row],[Income]], 0)</f>
        <v>0</v>
      </c>
      <c r="BD352" s="9">
        <f ca="1">IF(Table1[[#This Row],[State]]="Rajasthan", Table1[[#This Row],[Income]], 0)</f>
        <v>0</v>
      </c>
      <c r="BE352" s="9">
        <f ca="1">IF(Table1[[#This Row],[State]]="Uttar Pradesh", Table1[[#This Row],[Income]], 0)</f>
        <v>0</v>
      </c>
      <c r="BF352" s="9">
        <f ca="1">IF(Table1[[#This Row],[State]]="Bihar", Table1[[#This Row],[Income]], 0)</f>
        <v>0</v>
      </c>
      <c r="BG352" s="9">
        <f ca="1">IF(Table1[[#This Row],[State]]="West Bengal", Table1[[#This Row],[Income]], 0)</f>
        <v>0</v>
      </c>
      <c r="BH352" s="10">
        <f ca="1">IF(Table1[[#This Row],[State]]="Goa", Table1[[#This Row],[Income]], 0)</f>
        <v>0</v>
      </c>
      <c r="BJ352" s="8">
        <f ca="1">IF(Table1[[#This Row],[Profession]]="Health", Table1[[#This Row],[Income]], 0)</f>
        <v>82003</v>
      </c>
      <c r="BK352" s="9">
        <f ca="1">IF(Table1[[#This Row],[Profession]]="Construction", Table1[[#This Row],[Income]], 0)</f>
        <v>0</v>
      </c>
      <c r="BL352" s="9">
        <f ca="1">IF(Table1[[#This Row],[Profession]]="Teaching", Table1[[#This Row],[Income]], 0)</f>
        <v>0</v>
      </c>
      <c r="BM352" s="9">
        <f ca="1">IF(Table1[[#This Row],[Profession]]="IT", Table1[[#This Row],[Income]], 0)</f>
        <v>0</v>
      </c>
      <c r="BN352" s="9">
        <f ca="1">IF(Table1[[#This Row],[Profession]]="General Work", Table1[[#This Row],[Income]], 0)</f>
        <v>0</v>
      </c>
      <c r="BO352" s="10">
        <f ca="1">IF(Table1[[#This Row],[Profession]]="Agriculture", Table1[[#This Row],[Income]], 0)</f>
        <v>0</v>
      </c>
      <c r="BQ352" s="8">
        <f ca="1">IF(Table1[[#This Row],[Value of debts ]]&gt;Table1[[#This Row],[Income]], 1, 0)</f>
        <v>1</v>
      </c>
      <c r="BR352" s="10"/>
      <c r="BT352">
        <f ca="1">IF(Table1[[#This Row],[Net Worth of person]]&gt;$BU$4, Table1[[#This Row],[Age]], 0)</f>
        <v>0</v>
      </c>
    </row>
    <row r="353" spans="1:72" x14ac:dyDescent="0.3">
      <c r="A353">
        <f t="shared" ca="1" si="115"/>
        <v>2</v>
      </c>
      <c r="B353" t="str">
        <f t="shared" ca="1" si="116"/>
        <v>Female</v>
      </c>
      <c r="C353">
        <f t="shared" ca="1" si="117"/>
        <v>28</v>
      </c>
      <c r="D353">
        <f t="shared" ca="1" si="118"/>
        <v>5</v>
      </c>
      <c r="E353" t="str">
        <f t="shared" ca="1" si="119"/>
        <v>General Work</v>
      </c>
      <c r="F353">
        <f t="shared" ca="1" si="120"/>
        <v>5</v>
      </c>
      <c r="G353" t="str">
        <f t="shared" ca="1" si="121"/>
        <v>Other</v>
      </c>
      <c r="H353">
        <f t="shared" ca="1" si="122"/>
        <v>0</v>
      </c>
      <c r="I353">
        <f t="shared" ca="1" si="123"/>
        <v>3</v>
      </c>
      <c r="J353">
        <f t="shared" ca="1" si="124"/>
        <v>47612</v>
      </c>
      <c r="K353">
        <f t="shared" ca="1" si="125"/>
        <v>4</v>
      </c>
      <c r="L353" t="str">
        <f t="shared" ca="1" si="126"/>
        <v>Telangana</v>
      </c>
      <c r="M353">
        <f t="shared" ca="1" si="127"/>
        <v>238060</v>
      </c>
      <c r="N353">
        <f t="shared" ca="1" si="128"/>
        <v>230825.96947595474</v>
      </c>
      <c r="O353">
        <f t="shared" ca="1" si="129"/>
        <v>61620.086476783996</v>
      </c>
      <c r="P353">
        <f t="shared" ca="1" si="130"/>
        <v>5438</v>
      </c>
      <c r="Q353">
        <f t="shared" ca="1" si="131"/>
        <v>20027.022557184278</v>
      </c>
      <c r="R353">
        <f t="shared" ca="1" si="132"/>
        <v>27004.193305914647</v>
      </c>
      <c r="S353">
        <f t="shared" ca="1" si="133"/>
        <v>326684.27978269861</v>
      </c>
      <c r="T353">
        <f t="shared" ca="1" si="134"/>
        <v>256290.99203313902</v>
      </c>
      <c r="U353">
        <f t="shared" ca="1" si="135"/>
        <v>70393.287749559589</v>
      </c>
      <c r="W353">
        <f t="shared" ca="1" si="136"/>
        <v>1</v>
      </c>
      <c r="AA353" s="1">
        <f ca="1">Table1[[#This Row],[Mortgage left]]/Table1[[#This Row],[Value of House]]</f>
        <v>0.96961257446003002</v>
      </c>
      <c r="AB353">
        <f t="shared" ca="1" si="137"/>
        <v>0</v>
      </c>
      <c r="AE353">
        <f ca="1">IF(Table1[[#This Row],[Gender]]="male", 1, 0)</f>
        <v>0</v>
      </c>
      <c r="AF353">
        <f ca="1">IF(Table1[[#This Row],[Gender]]="female", 1, 0)</f>
        <v>1</v>
      </c>
      <c r="AK353" s="8">
        <f ca="1">IF(Table1[[#This Row],[Profession]]="Teaching", 1, 0)</f>
        <v>0</v>
      </c>
      <c r="AL353" s="9">
        <f ca="1">IF(Table1[[#This Row],[Profession]]="Health", 1, 0)</f>
        <v>0</v>
      </c>
      <c r="AM353" s="9">
        <f ca="1">IF(Table1[[#This Row],[Profession]]="Construction", 1, 0)</f>
        <v>0</v>
      </c>
      <c r="AN353" s="9">
        <f ca="1">IF(Table1[[#This Row],[Profession]]="IT", 1, 0)</f>
        <v>0</v>
      </c>
      <c r="AO353" s="9">
        <f ca="1">IF(Table1[[#This Row],[Profession]]="Agriculture", 1, 0)</f>
        <v>0</v>
      </c>
      <c r="AP353" s="10">
        <f ca="1">IF(Table1[[#This Row],[Profession]]="General Work", 1, 0)</f>
        <v>1</v>
      </c>
      <c r="AS353">
        <f ca="1">Table1[[#This Row],[Value of Cars]]/Table1[[#This Row],[Number of Cars ]]</f>
        <v>20540.028825594665</v>
      </c>
      <c r="AU353" s="8">
        <f ca="1">IF(Table1[[#This Row],[State]]="Karnataka", Table1[[#This Row],[Income]], 0)</f>
        <v>0</v>
      </c>
      <c r="AV353" s="9">
        <f ca="1">IF(Table1[[#This Row],[State]]="Gujarat", Table1[[#This Row],[Income]], 0)</f>
        <v>0</v>
      </c>
      <c r="AW353" s="9">
        <f ca="1">IF(Table1[[#This Row],[State]]="Andhra Pradesh", Table1[[#This Row],[Income]], 0)</f>
        <v>0</v>
      </c>
      <c r="AX353" s="9">
        <f ca="1">IF(Table1[[#This Row],[State]]="Telangana", Table1[[#This Row],[Income]], 0)</f>
        <v>47612</v>
      </c>
      <c r="AY353" s="9">
        <f ca="1">IF(Table1[[#This Row],[State]]="Madhya Pradesh", Table1[[#This Row],[Income]], 0)</f>
        <v>0</v>
      </c>
      <c r="AZ353" s="9">
        <f ca="1">IF(Table1[[#This Row],[State]]="Maharashtra", Table1[[#This Row],[Income]], 0)</f>
        <v>0</v>
      </c>
      <c r="BA353" s="9">
        <f ca="1">IF(Table1[[#This Row],[State]]="Punjab", Table1[[#This Row],[Income]], 0)</f>
        <v>0</v>
      </c>
      <c r="BB353" s="9">
        <f ca="1">IF(Table1[[#This Row],[State]]="Kerala", Table1[[#This Row],[Income]], 0)</f>
        <v>0</v>
      </c>
      <c r="BC353" s="9">
        <f ca="1">IF(Table1[[#This Row],[State]]="Tamil Nadu", Table1[[#This Row],[Income]], 0)</f>
        <v>0</v>
      </c>
      <c r="BD353" s="9">
        <f ca="1">IF(Table1[[#This Row],[State]]="Rajasthan", Table1[[#This Row],[Income]], 0)</f>
        <v>0</v>
      </c>
      <c r="BE353" s="9">
        <f ca="1">IF(Table1[[#This Row],[State]]="Uttar Pradesh", Table1[[#This Row],[Income]], 0)</f>
        <v>0</v>
      </c>
      <c r="BF353" s="9">
        <f ca="1">IF(Table1[[#This Row],[State]]="Bihar", Table1[[#This Row],[Income]], 0)</f>
        <v>0</v>
      </c>
      <c r="BG353" s="9">
        <f ca="1">IF(Table1[[#This Row],[State]]="West Bengal", Table1[[#This Row],[Income]], 0)</f>
        <v>0</v>
      </c>
      <c r="BH353" s="10">
        <f ca="1">IF(Table1[[#This Row],[State]]="Goa", Table1[[#This Row],[Income]], 0)</f>
        <v>0</v>
      </c>
      <c r="BJ353" s="8">
        <f ca="1">IF(Table1[[#This Row],[Profession]]="Health", Table1[[#This Row],[Income]], 0)</f>
        <v>0</v>
      </c>
      <c r="BK353" s="9">
        <f ca="1">IF(Table1[[#This Row],[Profession]]="Construction", Table1[[#This Row],[Income]], 0)</f>
        <v>0</v>
      </c>
      <c r="BL353" s="9">
        <f ca="1">IF(Table1[[#This Row],[Profession]]="Teaching", Table1[[#This Row],[Income]], 0)</f>
        <v>0</v>
      </c>
      <c r="BM353" s="9">
        <f ca="1">IF(Table1[[#This Row],[Profession]]="IT", Table1[[#This Row],[Income]], 0)</f>
        <v>0</v>
      </c>
      <c r="BN353" s="9">
        <f ca="1">IF(Table1[[#This Row],[Profession]]="General Work", Table1[[#This Row],[Income]], 0)</f>
        <v>47612</v>
      </c>
      <c r="BO353" s="10">
        <f ca="1">IF(Table1[[#This Row],[Profession]]="Agriculture", Table1[[#This Row],[Income]], 0)</f>
        <v>0</v>
      </c>
      <c r="BQ353" s="8">
        <f ca="1">IF(Table1[[#This Row],[Value of debts ]]&gt;Table1[[#This Row],[Income]], 1, 0)</f>
        <v>1</v>
      </c>
      <c r="BR353" s="10"/>
      <c r="BT353">
        <f ca="1">IF(Table1[[#This Row],[Net Worth of person]]&gt;$BU$4, Table1[[#This Row],[Age]], 0)</f>
        <v>0</v>
      </c>
    </row>
    <row r="354" spans="1:72" x14ac:dyDescent="0.3">
      <c r="A354">
        <f t="shared" ca="1" si="115"/>
        <v>2</v>
      </c>
      <c r="B354" t="str">
        <f t="shared" ca="1" si="116"/>
        <v>Female</v>
      </c>
      <c r="C354">
        <f t="shared" ca="1" si="117"/>
        <v>35</v>
      </c>
      <c r="D354">
        <f t="shared" ca="1" si="118"/>
        <v>4</v>
      </c>
      <c r="E354" t="str">
        <f t="shared" ca="1" si="119"/>
        <v>IT</v>
      </c>
      <c r="F354">
        <f t="shared" ca="1" si="120"/>
        <v>3</v>
      </c>
      <c r="G354" t="str">
        <f t="shared" ca="1" si="121"/>
        <v>University</v>
      </c>
      <c r="H354">
        <f t="shared" ca="1" si="122"/>
        <v>1</v>
      </c>
      <c r="I354">
        <f t="shared" ca="1" si="123"/>
        <v>3</v>
      </c>
      <c r="J354">
        <f t="shared" ca="1" si="124"/>
        <v>63533</v>
      </c>
      <c r="K354">
        <f t="shared" ca="1" si="125"/>
        <v>4</v>
      </c>
      <c r="L354" t="str">
        <f t="shared" ca="1" si="126"/>
        <v>Telangana</v>
      </c>
      <c r="M354">
        <f t="shared" ca="1" si="127"/>
        <v>381198</v>
      </c>
      <c r="N354">
        <f t="shared" ca="1" si="128"/>
        <v>181967.40473501349</v>
      </c>
      <c r="O354">
        <f t="shared" ca="1" si="129"/>
        <v>17718.833749930676</v>
      </c>
      <c r="P354">
        <f t="shared" ca="1" si="130"/>
        <v>1097</v>
      </c>
      <c r="Q354">
        <f t="shared" ca="1" si="131"/>
        <v>126281.3642790438</v>
      </c>
      <c r="R354">
        <f t="shared" ca="1" si="132"/>
        <v>40500.781177175777</v>
      </c>
      <c r="S354">
        <f t="shared" ca="1" si="133"/>
        <v>439417.61492710642</v>
      </c>
      <c r="T354">
        <f t="shared" ca="1" si="134"/>
        <v>309345.7690140573</v>
      </c>
      <c r="U354">
        <f t="shared" ca="1" si="135"/>
        <v>130071.84591304912</v>
      </c>
      <c r="W354">
        <f t="shared" ca="1" si="136"/>
        <v>1</v>
      </c>
      <c r="AA354" s="1">
        <f ca="1">Table1[[#This Row],[Mortgage left]]/Table1[[#This Row],[Value of House]]</f>
        <v>0.47735666172176533</v>
      </c>
      <c r="AB354">
        <f t="shared" ca="1" si="137"/>
        <v>0</v>
      </c>
      <c r="AE354">
        <f ca="1">IF(Table1[[#This Row],[Gender]]="male", 1, 0)</f>
        <v>0</v>
      </c>
      <c r="AF354">
        <f ca="1">IF(Table1[[#This Row],[Gender]]="female", 1, 0)</f>
        <v>1</v>
      </c>
      <c r="AK354" s="8">
        <f ca="1">IF(Table1[[#This Row],[Profession]]="Teaching", 1, 0)</f>
        <v>0</v>
      </c>
      <c r="AL354" s="9">
        <f ca="1">IF(Table1[[#This Row],[Profession]]="Health", 1, 0)</f>
        <v>0</v>
      </c>
      <c r="AM354" s="9">
        <f ca="1">IF(Table1[[#This Row],[Profession]]="Construction", 1, 0)</f>
        <v>0</v>
      </c>
      <c r="AN354" s="9">
        <f ca="1">IF(Table1[[#This Row],[Profession]]="IT", 1, 0)</f>
        <v>1</v>
      </c>
      <c r="AO354" s="9">
        <f ca="1">IF(Table1[[#This Row],[Profession]]="Agriculture", 1, 0)</f>
        <v>0</v>
      </c>
      <c r="AP354" s="10">
        <f ca="1">IF(Table1[[#This Row],[Profession]]="General Work", 1, 0)</f>
        <v>0</v>
      </c>
      <c r="AS354">
        <f ca="1">Table1[[#This Row],[Value of Cars]]/Table1[[#This Row],[Number of Cars ]]</f>
        <v>5906.2779166435585</v>
      </c>
      <c r="AU354" s="8">
        <f ca="1">IF(Table1[[#This Row],[State]]="Karnataka", Table1[[#This Row],[Income]], 0)</f>
        <v>0</v>
      </c>
      <c r="AV354" s="9">
        <f ca="1">IF(Table1[[#This Row],[State]]="Gujarat", Table1[[#This Row],[Income]], 0)</f>
        <v>0</v>
      </c>
      <c r="AW354" s="9">
        <f ca="1">IF(Table1[[#This Row],[State]]="Andhra Pradesh", Table1[[#This Row],[Income]], 0)</f>
        <v>0</v>
      </c>
      <c r="AX354" s="9">
        <f ca="1">IF(Table1[[#This Row],[State]]="Telangana", Table1[[#This Row],[Income]], 0)</f>
        <v>63533</v>
      </c>
      <c r="AY354" s="9">
        <f ca="1">IF(Table1[[#This Row],[State]]="Madhya Pradesh", Table1[[#This Row],[Income]], 0)</f>
        <v>0</v>
      </c>
      <c r="AZ354" s="9">
        <f ca="1">IF(Table1[[#This Row],[State]]="Maharashtra", Table1[[#This Row],[Income]], 0)</f>
        <v>0</v>
      </c>
      <c r="BA354" s="9">
        <f ca="1">IF(Table1[[#This Row],[State]]="Punjab", Table1[[#This Row],[Income]], 0)</f>
        <v>0</v>
      </c>
      <c r="BB354" s="9">
        <f ca="1">IF(Table1[[#This Row],[State]]="Kerala", Table1[[#This Row],[Income]], 0)</f>
        <v>0</v>
      </c>
      <c r="BC354" s="9">
        <f ca="1">IF(Table1[[#This Row],[State]]="Tamil Nadu", Table1[[#This Row],[Income]], 0)</f>
        <v>0</v>
      </c>
      <c r="BD354" s="9">
        <f ca="1">IF(Table1[[#This Row],[State]]="Rajasthan", Table1[[#This Row],[Income]], 0)</f>
        <v>0</v>
      </c>
      <c r="BE354" s="9">
        <f ca="1">IF(Table1[[#This Row],[State]]="Uttar Pradesh", Table1[[#This Row],[Income]], 0)</f>
        <v>0</v>
      </c>
      <c r="BF354" s="9">
        <f ca="1">IF(Table1[[#This Row],[State]]="Bihar", Table1[[#This Row],[Income]], 0)</f>
        <v>0</v>
      </c>
      <c r="BG354" s="9">
        <f ca="1">IF(Table1[[#This Row],[State]]="West Bengal", Table1[[#This Row],[Income]], 0)</f>
        <v>0</v>
      </c>
      <c r="BH354" s="10">
        <f ca="1">IF(Table1[[#This Row],[State]]="Goa", Table1[[#This Row],[Income]], 0)</f>
        <v>0</v>
      </c>
      <c r="BJ354" s="8">
        <f ca="1">IF(Table1[[#This Row],[Profession]]="Health", Table1[[#This Row],[Income]], 0)</f>
        <v>0</v>
      </c>
      <c r="BK354" s="9">
        <f ca="1">IF(Table1[[#This Row],[Profession]]="Construction", Table1[[#This Row],[Income]], 0)</f>
        <v>0</v>
      </c>
      <c r="BL354" s="9">
        <f ca="1">IF(Table1[[#This Row],[Profession]]="Teaching", Table1[[#This Row],[Income]], 0)</f>
        <v>0</v>
      </c>
      <c r="BM354" s="9">
        <f ca="1">IF(Table1[[#This Row],[Profession]]="IT", Table1[[#This Row],[Income]], 0)</f>
        <v>63533</v>
      </c>
      <c r="BN354" s="9">
        <f ca="1">IF(Table1[[#This Row],[Profession]]="General Work", Table1[[#This Row],[Income]], 0)</f>
        <v>0</v>
      </c>
      <c r="BO354" s="10">
        <f ca="1">IF(Table1[[#This Row],[Profession]]="Agriculture", Table1[[#This Row],[Income]], 0)</f>
        <v>0</v>
      </c>
      <c r="BQ354" s="8">
        <f ca="1">IF(Table1[[#This Row],[Value of debts ]]&gt;Table1[[#This Row],[Income]], 1, 0)</f>
        <v>1</v>
      </c>
      <c r="BR354" s="10"/>
      <c r="BT354">
        <f ca="1">IF(Table1[[#This Row],[Net Worth of person]]&gt;$BU$4, Table1[[#This Row],[Age]], 0)</f>
        <v>35</v>
      </c>
    </row>
    <row r="355" spans="1:72" x14ac:dyDescent="0.3">
      <c r="A355">
        <f t="shared" ca="1" si="115"/>
        <v>1</v>
      </c>
      <c r="B355" t="str">
        <f t="shared" ca="1" si="116"/>
        <v>Male</v>
      </c>
      <c r="C355">
        <f t="shared" ca="1" si="117"/>
        <v>27</v>
      </c>
      <c r="D355">
        <f t="shared" ca="1" si="118"/>
        <v>4</v>
      </c>
      <c r="E355" t="str">
        <f t="shared" ca="1" si="119"/>
        <v>IT</v>
      </c>
      <c r="F355">
        <f t="shared" ca="1" si="120"/>
        <v>5</v>
      </c>
      <c r="G355" t="str">
        <f t="shared" ca="1" si="121"/>
        <v>Other</v>
      </c>
      <c r="H355">
        <f t="shared" ca="1" si="122"/>
        <v>3</v>
      </c>
      <c r="I355">
        <f t="shared" ca="1" si="123"/>
        <v>1</v>
      </c>
      <c r="J355">
        <f t="shared" ca="1" si="124"/>
        <v>78899</v>
      </c>
      <c r="K355">
        <f t="shared" ca="1" si="125"/>
        <v>10</v>
      </c>
      <c r="L355" t="str">
        <f t="shared" ca="1" si="126"/>
        <v>Rajasthan</v>
      </c>
      <c r="M355">
        <f t="shared" ca="1" si="127"/>
        <v>236697</v>
      </c>
      <c r="N355">
        <f t="shared" ca="1" si="128"/>
        <v>170598.44041235381</v>
      </c>
      <c r="O355">
        <f t="shared" ca="1" si="129"/>
        <v>32731.089456150628</v>
      </c>
      <c r="P355">
        <f t="shared" ca="1" si="130"/>
        <v>15623</v>
      </c>
      <c r="Q355">
        <f t="shared" ca="1" si="131"/>
        <v>85950.679306509846</v>
      </c>
      <c r="R355">
        <f t="shared" ca="1" si="132"/>
        <v>22186.395203006537</v>
      </c>
      <c r="S355">
        <f t="shared" ca="1" si="133"/>
        <v>291614.48465915717</v>
      </c>
      <c r="T355">
        <f t="shared" ca="1" si="134"/>
        <v>272172.11971886363</v>
      </c>
      <c r="U355">
        <f t="shared" ca="1" si="135"/>
        <v>19442.364940293541</v>
      </c>
      <c r="W355">
        <f t="shared" ca="1" si="136"/>
        <v>1</v>
      </c>
      <c r="AA355" s="1">
        <f ca="1">Table1[[#This Row],[Mortgage left]]/Table1[[#This Row],[Value of House]]</f>
        <v>0.7207461032981145</v>
      </c>
      <c r="AB355">
        <f t="shared" ca="1" si="137"/>
        <v>0</v>
      </c>
      <c r="AE355">
        <f ca="1">IF(Table1[[#This Row],[Gender]]="male", 1, 0)</f>
        <v>1</v>
      </c>
      <c r="AF355">
        <f ca="1">IF(Table1[[#This Row],[Gender]]="female", 1, 0)</f>
        <v>0</v>
      </c>
      <c r="AK355" s="8">
        <f ca="1">IF(Table1[[#This Row],[Profession]]="Teaching", 1, 0)</f>
        <v>0</v>
      </c>
      <c r="AL355" s="9">
        <f ca="1">IF(Table1[[#This Row],[Profession]]="Health", 1, 0)</f>
        <v>0</v>
      </c>
      <c r="AM355" s="9">
        <f ca="1">IF(Table1[[#This Row],[Profession]]="Construction", 1, 0)</f>
        <v>0</v>
      </c>
      <c r="AN355" s="9">
        <f ca="1">IF(Table1[[#This Row],[Profession]]="IT", 1, 0)</f>
        <v>1</v>
      </c>
      <c r="AO355" s="9">
        <f ca="1">IF(Table1[[#This Row],[Profession]]="Agriculture", 1, 0)</f>
        <v>0</v>
      </c>
      <c r="AP355" s="10">
        <f ca="1">IF(Table1[[#This Row],[Profession]]="General Work", 1, 0)</f>
        <v>0</v>
      </c>
      <c r="AS355">
        <f ca="1">Table1[[#This Row],[Value of Cars]]/Table1[[#This Row],[Number of Cars ]]</f>
        <v>32731.089456150628</v>
      </c>
      <c r="AU355" s="8">
        <f ca="1">IF(Table1[[#This Row],[State]]="Karnataka", Table1[[#This Row],[Income]], 0)</f>
        <v>0</v>
      </c>
      <c r="AV355" s="9">
        <f ca="1">IF(Table1[[#This Row],[State]]="Gujarat", Table1[[#This Row],[Income]], 0)</f>
        <v>0</v>
      </c>
      <c r="AW355" s="9">
        <f ca="1">IF(Table1[[#This Row],[State]]="Andhra Pradesh", Table1[[#This Row],[Income]], 0)</f>
        <v>0</v>
      </c>
      <c r="AX355" s="9">
        <f ca="1">IF(Table1[[#This Row],[State]]="Telangana", Table1[[#This Row],[Income]], 0)</f>
        <v>0</v>
      </c>
      <c r="AY355" s="9">
        <f ca="1">IF(Table1[[#This Row],[State]]="Madhya Pradesh", Table1[[#This Row],[Income]], 0)</f>
        <v>0</v>
      </c>
      <c r="AZ355" s="9">
        <f ca="1">IF(Table1[[#This Row],[State]]="Maharashtra", Table1[[#This Row],[Income]], 0)</f>
        <v>0</v>
      </c>
      <c r="BA355" s="9">
        <f ca="1">IF(Table1[[#This Row],[State]]="Punjab", Table1[[#This Row],[Income]], 0)</f>
        <v>0</v>
      </c>
      <c r="BB355" s="9">
        <f ca="1">IF(Table1[[#This Row],[State]]="Kerala", Table1[[#This Row],[Income]], 0)</f>
        <v>0</v>
      </c>
      <c r="BC355" s="9">
        <f ca="1">IF(Table1[[#This Row],[State]]="Tamil Nadu", Table1[[#This Row],[Income]], 0)</f>
        <v>0</v>
      </c>
      <c r="BD355" s="9">
        <f ca="1">IF(Table1[[#This Row],[State]]="Rajasthan", Table1[[#This Row],[Income]], 0)</f>
        <v>78899</v>
      </c>
      <c r="BE355" s="9">
        <f ca="1">IF(Table1[[#This Row],[State]]="Uttar Pradesh", Table1[[#This Row],[Income]], 0)</f>
        <v>0</v>
      </c>
      <c r="BF355" s="9">
        <f ca="1">IF(Table1[[#This Row],[State]]="Bihar", Table1[[#This Row],[Income]], 0)</f>
        <v>0</v>
      </c>
      <c r="BG355" s="9">
        <f ca="1">IF(Table1[[#This Row],[State]]="West Bengal", Table1[[#This Row],[Income]], 0)</f>
        <v>0</v>
      </c>
      <c r="BH355" s="10">
        <f ca="1">IF(Table1[[#This Row],[State]]="Goa", Table1[[#This Row],[Income]], 0)</f>
        <v>0</v>
      </c>
      <c r="BJ355" s="8">
        <f ca="1">IF(Table1[[#This Row],[Profession]]="Health", Table1[[#This Row],[Income]], 0)</f>
        <v>0</v>
      </c>
      <c r="BK355" s="9">
        <f ca="1">IF(Table1[[#This Row],[Profession]]="Construction", Table1[[#This Row],[Income]], 0)</f>
        <v>0</v>
      </c>
      <c r="BL355" s="9">
        <f ca="1">IF(Table1[[#This Row],[Profession]]="Teaching", Table1[[#This Row],[Income]], 0)</f>
        <v>0</v>
      </c>
      <c r="BM355" s="9">
        <f ca="1">IF(Table1[[#This Row],[Profession]]="IT", Table1[[#This Row],[Income]], 0)</f>
        <v>78899</v>
      </c>
      <c r="BN355" s="9">
        <f ca="1">IF(Table1[[#This Row],[Profession]]="General Work", Table1[[#This Row],[Income]], 0)</f>
        <v>0</v>
      </c>
      <c r="BO355" s="10">
        <f ca="1">IF(Table1[[#This Row],[Profession]]="Agriculture", Table1[[#This Row],[Income]], 0)</f>
        <v>0</v>
      </c>
      <c r="BQ355" s="8">
        <f ca="1">IF(Table1[[#This Row],[Value of debts ]]&gt;Table1[[#This Row],[Income]], 1, 0)</f>
        <v>1</v>
      </c>
      <c r="BR355" s="10"/>
      <c r="BT355">
        <f ca="1">IF(Table1[[#This Row],[Net Worth of person]]&gt;$BU$4, Table1[[#This Row],[Age]], 0)</f>
        <v>0</v>
      </c>
    </row>
    <row r="356" spans="1:72" x14ac:dyDescent="0.3">
      <c r="A356">
        <f t="shared" ca="1" si="115"/>
        <v>1</v>
      </c>
      <c r="B356" t="str">
        <f t="shared" ca="1" si="116"/>
        <v>Male</v>
      </c>
      <c r="C356">
        <f t="shared" ca="1" si="117"/>
        <v>35</v>
      </c>
      <c r="D356">
        <f t="shared" ca="1" si="118"/>
        <v>5</v>
      </c>
      <c r="E356" t="str">
        <f t="shared" ca="1" si="119"/>
        <v>General Work</v>
      </c>
      <c r="F356">
        <f t="shared" ca="1" si="120"/>
        <v>5</v>
      </c>
      <c r="G356" t="str">
        <f t="shared" ca="1" si="121"/>
        <v>Other</v>
      </c>
      <c r="H356">
        <f t="shared" ca="1" si="122"/>
        <v>2</v>
      </c>
      <c r="I356">
        <f t="shared" ca="1" si="123"/>
        <v>2</v>
      </c>
      <c r="J356">
        <f t="shared" ca="1" si="124"/>
        <v>70735</v>
      </c>
      <c r="K356">
        <f t="shared" ca="1" si="125"/>
        <v>10</v>
      </c>
      <c r="L356" t="str">
        <f t="shared" ca="1" si="126"/>
        <v>Rajasthan</v>
      </c>
      <c r="M356">
        <f t="shared" ca="1" si="127"/>
        <v>282940</v>
      </c>
      <c r="N356">
        <f t="shared" ca="1" si="128"/>
        <v>152383.26359755557</v>
      </c>
      <c r="O356">
        <f t="shared" ca="1" si="129"/>
        <v>35742.366379845138</v>
      </c>
      <c r="P356">
        <f t="shared" ca="1" si="130"/>
        <v>4935</v>
      </c>
      <c r="Q356">
        <f t="shared" ca="1" si="131"/>
        <v>112209.57397759894</v>
      </c>
      <c r="R356">
        <f t="shared" ca="1" si="132"/>
        <v>62408.911809890233</v>
      </c>
      <c r="S356">
        <f t="shared" ca="1" si="133"/>
        <v>381091.27818973537</v>
      </c>
      <c r="T356">
        <f t="shared" ca="1" si="134"/>
        <v>269527.8375751545</v>
      </c>
      <c r="U356">
        <f t="shared" ca="1" si="135"/>
        <v>111563.44061458088</v>
      </c>
      <c r="W356">
        <f t="shared" ca="1" si="136"/>
        <v>1</v>
      </c>
      <c r="AA356" s="1">
        <f ca="1">Table1[[#This Row],[Mortgage left]]/Table1[[#This Row],[Value of House]]</f>
        <v>0.53857094648178261</v>
      </c>
      <c r="AB356">
        <f t="shared" ca="1" si="137"/>
        <v>0</v>
      </c>
      <c r="AE356">
        <f ca="1">IF(Table1[[#This Row],[Gender]]="male", 1, 0)</f>
        <v>1</v>
      </c>
      <c r="AF356">
        <f ca="1">IF(Table1[[#This Row],[Gender]]="female", 1, 0)</f>
        <v>0</v>
      </c>
      <c r="AK356" s="8">
        <f ca="1">IF(Table1[[#This Row],[Profession]]="Teaching", 1, 0)</f>
        <v>0</v>
      </c>
      <c r="AL356" s="9">
        <f ca="1">IF(Table1[[#This Row],[Profession]]="Health", 1, 0)</f>
        <v>0</v>
      </c>
      <c r="AM356" s="9">
        <f ca="1">IF(Table1[[#This Row],[Profession]]="Construction", 1, 0)</f>
        <v>0</v>
      </c>
      <c r="AN356" s="9">
        <f ca="1">IF(Table1[[#This Row],[Profession]]="IT", 1, 0)</f>
        <v>0</v>
      </c>
      <c r="AO356" s="9">
        <f ca="1">IF(Table1[[#This Row],[Profession]]="Agriculture", 1, 0)</f>
        <v>0</v>
      </c>
      <c r="AP356" s="10">
        <f ca="1">IF(Table1[[#This Row],[Profession]]="General Work", 1, 0)</f>
        <v>1</v>
      </c>
      <c r="AS356">
        <f ca="1">Table1[[#This Row],[Value of Cars]]/Table1[[#This Row],[Number of Cars ]]</f>
        <v>17871.183189922569</v>
      </c>
      <c r="AU356" s="8">
        <f ca="1">IF(Table1[[#This Row],[State]]="Karnataka", Table1[[#This Row],[Income]], 0)</f>
        <v>0</v>
      </c>
      <c r="AV356" s="9">
        <f ca="1">IF(Table1[[#This Row],[State]]="Gujarat", Table1[[#This Row],[Income]], 0)</f>
        <v>0</v>
      </c>
      <c r="AW356" s="9">
        <f ca="1">IF(Table1[[#This Row],[State]]="Andhra Pradesh", Table1[[#This Row],[Income]], 0)</f>
        <v>0</v>
      </c>
      <c r="AX356" s="9">
        <f ca="1">IF(Table1[[#This Row],[State]]="Telangana", Table1[[#This Row],[Income]], 0)</f>
        <v>0</v>
      </c>
      <c r="AY356" s="9">
        <f ca="1">IF(Table1[[#This Row],[State]]="Madhya Pradesh", Table1[[#This Row],[Income]], 0)</f>
        <v>0</v>
      </c>
      <c r="AZ356" s="9">
        <f ca="1">IF(Table1[[#This Row],[State]]="Maharashtra", Table1[[#This Row],[Income]], 0)</f>
        <v>0</v>
      </c>
      <c r="BA356" s="9">
        <f ca="1">IF(Table1[[#This Row],[State]]="Punjab", Table1[[#This Row],[Income]], 0)</f>
        <v>0</v>
      </c>
      <c r="BB356" s="9">
        <f ca="1">IF(Table1[[#This Row],[State]]="Kerala", Table1[[#This Row],[Income]], 0)</f>
        <v>0</v>
      </c>
      <c r="BC356" s="9">
        <f ca="1">IF(Table1[[#This Row],[State]]="Tamil Nadu", Table1[[#This Row],[Income]], 0)</f>
        <v>0</v>
      </c>
      <c r="BD356" s="9">
        <f ca="1">IF(Table1[[#This Row],[State]]="Rajasthan", Table1[[#This Row],[Income]], 0)</f>
        <v>70735</v>
      </c>
      <c r="BE356" s="9">
        <f ca="1">IF(Table1[[#This Row],[State]]="Uttar Pradesh", Table1[[#This Row],[Income]], 0)</f>
        <v>0</v>
      </c>
      <c r="BF356" s="9">
        <f ca="1">IF(Table1[[#This Row],[State]]="Bihar", Table1[[#This Row],[Income]], 0)</f>
        <v>0</v>
      </c>
      <c r="BG356" s="9">
        <f ca="1">IF(Table1[[#This Row],[State]]="West Bengal", Table1[[#This Row],[Income]], 0)</f>
        <v>0</v>
      </c>
      <c r="BH356" s="10">
        <f ca="1">IF(Table1[[#This Row],[State]]="Goa", Table1[[#This Row],[Income]], 0)</f>
        <v>0</v>
      </c>
      <c r="BJ356" s="8">
        <f ca="1">IF(Table1[[#This Row],[Profession]]="Health", Table1[[#This Row],[Income]], 0)</f>
        <v>0</v>
      </c>
      <c r="BK356" s="9">
        <f ca="1">IF(Table1[[#This Row],[Profession]]="Construction", Table1[[#This Row],[Income]], 0)</f>
        <v>0</v>
      </c>
      <c r="BL356" s="9">
        <f ca="1">IF(Table1[[#This Row],[Profession]]="Teaching", Table1[[#This Row],[Income]], 0)</f>
        <v>0</v>
      </c>
      <c r="BM356" s="9">
        <f ca="1">IF(Table1[[#This Row],[Profession]]="IT", Table1[[#This Row],[Income]], 0)</f>
        <v>0</v>
      </c>
      <c r="BN356" s="9">
        <f ca="1">IF(Table1[[#This Row],[Profession]]="General Work", Table1[[#This Row],[Income]], 0)</f>
        <v>70735</v>
      </c>
      <c r="BO356" s="10">
        <f ca="1">IF(Table1[[#This Row],[Profession]]="Agriculture", Table1[[#This Row],[Income]], 0)</f>
        <v>0</v>
      </c>
      <c r="BQ356" s="8">
        <f ca="1">IF(Table1[[#This Row],[Value of debts ]]&gt;Table1[[#This Row],[Income]], 1, 0)</f>
        <v>1</v>
      </c>
      <c r="BR356" s="10"/>
      <c r="BT356">
        <f ca="1">IF(Table1[[#This Row],[Net Worth of person]]&gt;$BU$4, Table1[[#This Row],[Age]], 0)</f>
        <v>35</v>
      </c>
    </row>
    <row r="357" spans="1:72" x14ac:dyDescent="0.3">
      <c r="A357">
        <f t="shared" ca="1" si="115"/>
        <v>2</v>
      </c>
      <c r="B357" t="str">
        <f t="shared" ca="1" si="116"/>
        <v>Female</v>
      </c>
      <c r="C357">
        <f t="shared" ca="1" si="117"/>
        <v>25</v>
      </c>
      <c r="D357">
        <f t="shared" ca="1" si="118"/>
        <v>2</v>
      </c>
      <c r="E357" t="str">
        <f t="shared" ca="1" si="119"/>
        <v>Construction</v>
      </c>
      <c r="F357">
        <f t="shared" ca="1" si="120"/>
        <v>3</v>
      </c>
      <c r="G357" t="str">
        <f t="shared" ca="1" si="121"/>
        <v>University</v>
      </c>
      <c r="H357">
        <f t="shared" ca="1" si="122"/>
        <v>1</v>
      </c>
      <c r="I357">
        <f t="shared" ca="1" si="123"/>
        <v>3</v>
      </c>
      <c r="J357">
        <f t="shared" ca="1" si="124"/>
        <v>49034</v>
      </c>
      <c r="K357">
        <f t="shared" ca="1" si="125"/>
        <v>14</v>
      </c>
      <c r="L357" t="str">
        <f t="shared" ca="1" si="126"/>
        <v>Goa</v>
      </c>
      <c r="M357">
        <f t="shared" ca="1" si="127"/>
        <v>294204</v>
      </c>
      <c r="N357">
        <f t="shared" ca="1" si="128"/>
        <v>124001.78611603822</v>
      </c>
      <c r="O357">
        <f t="shared" ca="1" si="129"/>
        <v>97815.945318204482</v>
      </c>
      <c r="P357">
        <f t="shared" ca="1" si="130"/>
        <v>14825</v>
      </c>
      <c r="Q357">
        <f t="shared" ca="1" si="131"/>
        <v>88713.506752492453</v>
      </c>
      <c r="R357">
        <f t="shared" ca="1" si="132"/>
        <v>3487.8793776853236</v>
      </c>
      <c r="S357">
        <f t="shared" ca="1" si="133"/>
        <v>395507.82469588978</v>
      </c>
      <c r="T357">
        <f t="shared" ca="1" si="134"/>
        <v>227540.29286853067</v>
      </c>
      <c r="U357">
        <f t="shared" ca="1" si="135"/>
        <v>167967.53182735911</v>
      </c>
      <c r="W357">
        <f t="shared" ca="1" si="136"/>
        <v>1</v>
      </c>
      <c r="AA357" s="1">
        <f ca="1">Table1[[#This Row],[Mortgage left]]/Table1[[#This Row],[Value of House]]</f>
        <v>0.42148232558373855</v>
      </c>
      <c r="AB357">
        <f t="shared" ca="1" si="137"/>
        <v>0</v>
      </c>
      <c r="AE357">
        <f ca="1">IF(Table1[[#This Row],[Gender]]="male", 1, 0)</f>
        <v>0</v>
      </c>
      <c r="AF357">
        <f ca="1">IF(Table1[[#This Row],[Gender]]="female", 1, 0)</f>
        <v>1</v>
      </c>
      <c r="AK357" s="8">
        <f ca="1">IF(Table1[[#This Row],[Profession]]="Teaching", 1, 0)</f>
        <v>0</v>
      </c>
      <c r="AL357" s="9">
        <f ca="1">IF(Table1[[#This Row],[Profession]]="Health", 1, 0)</f>
        <v>0</v>
      </c>
      <c r="AM357" s="9">
        <f ca="1">IF(Table1[[#This Row],[Profession]]="Construction", 1, 0)</f>
        <v>1</v>
      </c>
      <c r="AN357" s="9">
        <f ca="1">IF(Table1[[#This Row],[Profession]]="IT", 1, 0)</f>
        <v>0</v>
      </c>
      <c r="AO357" s="9">
        <f ca="1">IF(Table1[[#This Row],[Profession]]="Agriculture", 1, 0)</f>
        <v>0</v>
      </c>
      <c r="AP357" s="10">
        <f ca="1">IF(Table1[[#This Row],[Profession]]="General Work", 1, 0)</f>
        <v>0</v>
      </c>
      <c r="AS357">
        <f ca="1">Table1[[#This Row],[Value of Cars]]/Table1[[#This Row],[Number of Cars ]]</f>
        <v>32605.315106068159</v>
      </c>
      <c r="AU357" s="8">
        <f ca="1">IF(Table1[[#This Row],[State]]="Karnataka", Table1[[#This Row],[Income]], 0)</f>
        <v>0</v>
      </c>
      <c r="AV357" s="9">
        <f ca="1">IF(Table1[[#This Row],[State]]="Gujarat", Table1[[#This Row],[Income]], 0)</f>
        <v>0</v>
      </c>
      <c r="AW357" s="9">
        <f ca="1">IF(Table1[[#This Row],[State]]="Andhra Pradesh", Table1[[#This Row],[Income]], 0)</f>
        <v>0</v>
      </c>
      <c r="AX357" s="9">
        <f ca="1">IF(Table1[[#This Row],[State]]="Telangana", Table1[[#This Row],[Income]], 0)</f>
        <v>0</v>
      </c>
      <c r="AY357" s="9">
        <f ca="1">IF(Table1[[#This Row],[State]]="Madhya Pradesh", Table1[[#This Row],[Income]], 0)</f>
        <v>0</v>
      </c>
      <c r="AZ357" s="9">
        <f ca="1">IF(Table1[[#This Row],[State]]="Maharashtra", Table1[[#This Row],[Income]], 0)</f>
        <v>0</v>
      </c>
      <c r="BA357" s="9">
        <f ca="1">IF(Table1[[#This Row],[State]]="Punjab", Table1[[#This Row],[Income]], 0)</f>
        <v>0</v>
      </c>
      <c r="BB357" s="9">
        <f ca="1">IF(Table1[[#This Row],[State]]="Kerala", Table1[[#This Row],[Income]], 0)</f>
        <v>0</v>
      </c>
      <c r="BC357" s="9">
        <f ca="1">IF(Table1[[#This Row],[State]]="Tamil Nadu", Table1[[#This Row],[Income]], 0)</f>
        <v>0</v>
      </c>
      <c r="BD357" s="9">
        <f ca="1">IF(Table1[[#This Row],[State]]="Rajasthan", Table1[[#This Row],[Income]], 0)</f>
        <v>0</v>
      </c>
      <c r="BE357" s="9">
        <f ca="1">IF(Table1[[#This Row],[State]]="Uttar Pradesh", Table1[[#This Row],[Income]], 0)</f>
        <v>0</v>
      </c>
      <c r="BF357" s="9">
        <f ca="1">IF(Table1[[#This Row],[State]]="Bihar", Table1[[#This Row],[Income]], 0)</f>
        <v>0</v>
      </c>
      <c r="BG357" s="9">
        <f ca="1">IF(Table1[[#This Row],[State]]="West Bengal", Table1[[#This Row],[Income]], 0)</f>
        <v>0</v>
      </c>
      <c r="BH357" s="10">
        <f ca="1">IF(Table1[[#This Row],[State]]="Goa", Table1[[#This Row],[Income]], 0)</f>
        <v>49034</v>
      </c>
      <c r="BJ357" s="8">
        <f ca="1">IF(Table1[[#This Row],[Profession]]="Health", Table1[[#This Row],[Income]], 0)</f>
        <v>0</v>
      </c>
      <c r="BK357" s="9">
        <f ca="1">IF(Table1[[#This Row],[Profession]]="Construction", Table1[[#This Row],[Income]], 0)</f>
        <v>49034</v>
      </c>
      <c r="BL357" s="9">
        <f ca="1">IF(Table1[[#This Row],[Profession]]="Teaching", Table1[[#This Row],[Income]], 0)</f>
        <v>0</v>
      </c>
      <c r="BM357" s="9">
        <f ca="1">IF(Table1[[#This Row],[Profession]]="IT", Table1[[#This Row],[Income]], 0)</f>
        <v>0</v>
      </c>
      <c r="BN357" s="9">
        <f ca="1">IF(Table1[[#This Row],[Profession]]="General Work", Table1[[#This Row],[Income]], 0)</f>
        <v>0</v>
      </c>
      <c r="BO357" s="10">
        <f ca="1">IF(Table1[[#This Row],[Profession]]="Agriculture", Table1[[#This Row],[Income]], 0)</f>
        <v>0</v>
      </c>
      <c r="BQ357" s="8">
        <f ca="1">IF(Table1[[#This Row],[Value of debts ]]&gt;Table1[[#This Row],[Income]], 1, 0)</f>
        <v>1</v>
      </c>
      <c r="BR357" s="10"/>
      <c r="BT357">
        <f ca="1">IF(Table1[[#This Row],[Net Worth of person]]&gt;$BU$4, Table1[[#This Row],[Age]], 0)</f>
        <v>25</v>
      </c>
    </row>
    <row r="358" spans="1:72" x14ac:dyDescent="0.3">
      <c r="A358">
        <f t="shared" ca="1" si="115"/>
        <v>1</v>
      </c>
      <c r="B358" t="str">
        <f t="shared" ca="1" si="116"/>
        <v>Male</v>
      </c>
      <c r="C358">
        <f t="shared" ca="1" si="117"/>
        <v>35</v>
      </c>
      <c r="D358">
        <f t="shared" ca="1" si="118"/>
        <v>3</v>
      </c>
      <c r="E358" t="str">
        <f t="shared" ca="1" si="119"/>
        <v>Teaching</v>
      </c>
      <c r="F358">
        <f t="shared" ca="1" si="120"/>
        <v>3</v>
      </c>
      <c r="G358" t="str">
        <f t="shared" ca="1" si="121"/>
        <v>University</v>
      </c>
      <c r="H358">
        <f t="shared" ca="1" si="122"/>
        <v>0</v>
      </c>
      <c r="I358">
        <f t="shared" ca="1" si="123"/>
        <v>3</v>
      </c>
      <c r="J358">
        <f t="shared" ca="1" si="124"/>
        <v>40262</v>
      </c>
      <c r="K358">
        <f t="shared" ca="1" si="125"/>
        <v>1</v>
      </c>
      <c r="L358" t="str">
        <f t="shared" ca="1" si="126"/>
        <v>Karnataka</v>
      </c>
      <c r="M358">
        <f t="shared" ca="1" si="127"/>
        <v>201310</v>
      </c>
      <c r="N358">
        <f t="shared" ca="1" si="128"/>
        <v>48398.149657006572</v>
      </c>
      <c r="O358">
        <f t="shared" ca="1" si="129"/>
        <v>12534.861127535032</v>
      </c>
      <c r="P358">
        <f t="shared" ca="1" si="130"/>
        <v>3614</v>
      </c>
      <c r="Q358">
        <f t="shared" ca="1" si="131"/>
        <v>23272.18605044268</v>
      </c>
      <c r="R358">
        <f t="shared" ca="1" si="132"/>
        <v>20069.819527841613</v>
      </c>
      <c r="S358">
        <f t="shared" ca="1" si="133"/>
        <v>233914.68065537664</v>
      </c>
      <c r="T358">
        <f t="shared" ca="1" si="134"/>
        <v>75284.335707449252</v>
      </c>
      <c r="U358">
        <f t="shared" ca="1" si="135"/>
        <v>158630.3449479274</v>
      </c>
      <c r="W358">
        <f t="shared" ca="1" si="136"/>
        <v>1</v>
      </c>
      <c r="AA358" s="1">
        <f ca="1">Table1[[#This Row],[Mortgage left]]/Table1[[#This Row],[Value of House]]</f>
        <v>0.24041602333220691</v>
      </c>
      <c r="AB358">
        <f t="shared" ca="1" si="137"/>
        <v>1</v>
      </c>
      <c r="AE358">
        <f ca="1">IF(Table1[[#This Row],[Gender]]="male", 1, 0)</f>
        <v>1</v>
      </c>
      <c r="AF358">
        <f ca="1">IF(Table1[[#This Row],[Gender]]="female", 1, 0)</f>
        <v>0</v>
      </c>
      <c r="AK358" s="8">
        <f ca="1">IF(Table1[[#This Row],[Profession]]="Teaching", 1, 0)</f>
        <v>1</v>
      </c>
      <c r="AL358" s="9">
        <f ca="1">IF(Table1[[#This Row],[Profession]]="Health", 1, 0)</f>
        <v>0</v>
      </c>
      <c r="AM358" s="9">
        <f ca="1">IF(Table1[[#This Row],[Profession]]="Construction", 1, 0)</f>
        <v>0</v>
      </c>
      <c r="AN358" s="9">
        <f ca="1">IF(Table1[[#This Row],[Profession]]="IT", 1, 0)</f>
        <v>0</v>
      </c>
      <c r="AO358" s="9">
        <f ca="1">IF(Table1[[#This Row],[Profession]]="Agriculture", 1, 0)</f>
        <v>0</v>
      </c>
      <c r="AP358" s="10">
        <f ca="1">IF(Table1[[#This Row],[Profession]]="General Work", 1, 0)</f>
        <v>0</v>
      </c>
      <c r="AS358">
        <f ca="1">Table1[[#This Row],[Value of Cars]]/Table1[[#This Row],[Number of Cars ]]</f>
        <v>4178.2870425116771</v>
      </c>
      <c r="AU358" s="8">
        <f ca="1">IF(Table1[[#This Row],[State]]="Karnataka", Table1[[#This Row],[Income]], 0)</f>
        <v>40262</v>
      </c>
      <c r="AV358" s="9">
        <f ca="1">IF(Table1[[#This Row],[State]]="Gujarat", Table1[[#This Row],[Income]], 0)</f>
        <v>0</v>
      </c>
      <c r="AW358" s="9">
        <f ca="1">IF(Table1[[#This Row],[State]]="Andhra Pradesh", Table1[[#This Row],[Income]], 0)</f>
        <v>0</v>
      </c>
      <c r="AX358" s="9">
        <f ca="1">IF(Table1[[#This Row],[State]]="Telangana", Table1[[#This Row],[Income]], 0)</f>
        <v>0</v>
      </c>
      <c r="AY358" s="9">
        <f ca="1">IF(Table1[[#This Row],[State]]="Madhya Pradesh", Table1[[#This Row],[Income]], 0)</f>
        <v>0</v>
      </c>
      <c r="AZ358" s="9">
        <f ca="1">IF(Table1[[#This Row],[State]]="Maharashtra", Table1[[#This Row],[Income]], 0)</f>
        <v>0</v>
      </c>
      <c r="BA358" s="9">
        <f ca="1">IF(Table1[[#This Row],[State]]="Punjab", Table1[[#This Row],[Income]], 0)</f>
        <v>0</v>
      </c>
      <c r="BB358" s="9">
        <f ca="1">IF(Table1[[#This Row],[State]]="Kerala", Table1[[#This Row],[Income]], 0)</f>
        <v>0</v>
      </c>
      <c r="BC358" s="9">
        <f ca="1">IF(Table1[[#This Row],[State]]="Tamil Nadu", Table1[[#This Row],[Income]], 0)</f>
        <v>0</v>
      </c>
      <c r="BD358" s="9">
        <f ca="1">IF(Table1[[#This Row],[State]]="Rajasthan", Table1[[#This Row],[Income]], 0)</f>
        <v>0</v>
      </c>
      <c r="BE358" s="9">
        <f ca="1">IF(Table1[[#This Row],[State]]="Uttar Pradesh", Table1[[#This Row],[Income]], 0)</f>
        <v>0</v>
      </c>
      <c r="BF358" s="9">
        <f ca="1">IF(Table1[[#This Row],[State]]="Bihar", Table1[[#This Row],[Income]], 0)</f>
        <v>0</v>
      </c>
      <c r="BG358" s="9">
        <f ca="1">IF(Table1[[#This Row],[State]]="West Bengal", Table1[[#This Row],[Income]], 0)</f>
        <v>0</v>
      </c>
      <c r="BH358" s="10">
        <f ca="1">IF(Table1[[#This Row],[State]]="Goa", Table1[[#This Row],[Income]], 0)</f>
        <v>0</v>
      </c>
      <c r="BJ358" s="8">
        <f ca="1">IF(Table1[[#This Row],[Profession]]="Health", Table1[[#This Row],[Income]], 0)</f>
        <v>0</v>
      </c>
      <c r="BK358" s="9">
        <f ca="1">IF(Table1[[#This Row],[Profession]]="Construction", Table1[[#This Row],[Income]], 0)</f>
        <v>0</v>
      </c>
      <c r="BL358" s="9">
        <f ca="1">IF(Table1[[#This Row],[Profession]]="Teaching", Table1[[#This Row],[Income]], 0)</f>
        <v>40262</v>
      </c>
      <c r="BM358" s="9">
        <f ca="1">IF(Table1[[#This Row],[Profession]]="IT", Table1[[#This Row],[Income]], 0)</f>
        <v>0</v>
      </c>
      <c r="BN358" s="9">
        <f ca="1">IF(Table1[[#This Row],[Profession]]="General Work", Table1[[#This Row],[Income]], 0)</f>
        <v>0</v>
      </c>
      <c r="BO358" s="10">
        <f ca="1">IF(Table1[[#This Row],[Profession]]="Agriculture", Table1[[#This Row],[Income]], 0)</f>
        <v>0</v>
      </c>
      <c r="BQ358" s="8">
        <f ca="1">IF(Table1[[#This Row],[Value of debts ]]&gt;Table1[[#This Row],[Income]], 1, 0)</f>
        <v>1</v>
      </c>
      <c r="BR358" s="10"/>
      <c r="BT358">
        <f ca="1">IF(Table1[[#This Row],[Net Worth of person]]&gt;$BU$4, Table1[[#This Row],[Age]], 0)</f>
        <v>35</v>
      </c>
    </row>
    <row r="359" spans="1:72" x14ac:dyDescent="0.3">
      <c r="A359">
        <f t="shared" ca="1" si="115"/>
        <v>2</v>
      </c>
      <c r="B359" t="str">
        <f t="shared" ca="1" si="116"/>
        <v>Female</v>
      </c>
      <c r="C359">
        <f t="shared" ca="1" si="117"/>
        <v>32</v>
      </c>
      <c r="D359">
        <f t="shared" ca="1" si="118"/>
        <v>1</v>
      </c>
      <c r="E359" t="str">
        <f t="shared" ca="1" si="119"/>
        <v>Health</v>
      </c>
      <c r="F359">
        <f t="shared" ca="1" si="120"/>
        <v>2</v>
      </c>
      <c r="G359" t="str">
        <f t="shared" ca="1" si="121"/>
        <v>College</v>
      </c>
      <c r="H359">
        <f t="shared" ca="1" si="122"/>
        <v>1</v>
      </c>
      <c r="I359">
        <f t="shared" ca="1" si="123"/>
        <v>3</v>
      </c>
      <c r="J359">
        <f t="shared" ca="1" si="124"/>
        <v>47118</v>
      </c>
      <c r="K359">
        <f t="shared" ca="1" si="125"/>
        <v>13</v>
      </c>
      <c r="L359" t="str">
        <f t="shared" ca="1" si="126"/>
        <v>West Bengal</v>
      </c>
      <c r="M359">
        <f t="shared" ca="1" si="127"/>
        <v>141354</v>
      </c>
      <c r="N359">
        <f t="shared" ca="1" si="128"/>
        <v>60075.595381570056</v>
      </c>
      <c r="O359">
        <f t="shared" ca="1" si="129"/>
        <v>81721.833049390742</v>
      </c>
      <c r="P359">
        <f t="shared" ca="1" si="130"/>
        <v>11168</v>
      </c>
      <c r="Q359">
        <f t="shared" ca="1" si="131"/>
        <v>83655.565931626203</v>
      </c>
      <c r="R359">
        <f t="shared" ca="1" si="132"/>
        <v>52936.918592233196</v>
      </c>
      <c r="S359">
        <f t="shared" ca="1" si="133"/>
        <v>276012.75164162397</v>
      </c>
      <c r="T359">
        <f t="shared" ca="1" si="134"/>
        <v>154899.16131319624</v>
      </c>
      <c r="U359">
        <f t="shared" ca="1" si="135"/>
        <v>121113.59032842773</v>
      </c>
      <c r="W359">
        <f t="shared" ca="1" si="136"/>
        <v>1</v>
      </c>
      <c r="AA359" s="1">
        <f ca="1">Table1[[#This Row],[Mortgage left]]/Table1[[#This Row],[Value of House]]</f>
        <v>0.42500102849279153</v>
      </c>
      <c r="AB359">
        <f t="shared" ca="1" si="137"/>
        <v>0</v>
      </c>
      <c r="AE359">
        <f ca="1">IF(Table1[[#This Row],[Gender]]="male", 1, 0)</f>
        <v>0</v>
      </c>
      <c r="AF359">
        <f ca="1">IF(Table1[[#This Row],[Gender]]="female", 1, 0)</f>
        <v>1</v>
      </c>
      <c r="AK359" s="8">
        <f ca="1">IF(Table1[[#This Row],[Profession]]="Teaching", 1, 0)</f>
        <v>0</v>
      </c>
      <c r="AL359" s="9">
        <f ca="1">IF(Table1[[#This Row],[Profession]]="Health", 1, 0)</f>
        <v>1</v>
      </c>
      <c r="AM359" s="9">
        <f ca="1">IF(Table1[[#This Row],[Profession]]="Construction", 1, 0)</f>
        <v>0</v>
      </c>
      <c r="AN359" s="9">
        <f ca="1">IF(Table1[[#This Row],[Profession]]="IT", 1, 0)</f>
        <v>0</v>
      </c>
      <c r="AO359" s="9">
        <f ca="1">IF(Table1[[#This Row],[Profession]]="Agriculture", 1, 0)</f>
        <v>0</v>
      </c>
      <c r="AP359" s="10">
        <f ca="1">IF(Table1[[#This Row],[Profession]]="General Work", 1, 0)</f>
        <v>0</v>
      </c>
      <c r="AS359">
        <f ca="1">Table1[[#This Row],[Value of Cars]]/Table1[[#This Row],[Number of Cars ]]</f>
        <v>27240.611016463579</v>
      </c>
      <c r="AU359" s="8">
        <f ca="1">IF(Table1[[#This Row],[State]]="Karnataka", Table1[[#This Row],[Income]], 0)</f>
        <v>0</v>
      </c>
      <c r="AV359" s="9">
        <f ca="1">IF(Table1[[#This Row],[State]]="Gujarat", Table1[[#This Row],[Income]], 0)</f>
        <v>0</v>
      </c>
      <c r="AW359" s="9">
        <f ca="1">IF(Table1[[#This Row],[State]]="Andhra Pradesh", Table1[[#This Row],[Income]], 0)</f>
        <v>0</v>
      </c>
      <c r="AX359" s="9">
        <f ca="1">IF(Table1[[#This Row],[State]]="Telangana", Table1[[#This Row],[Income]], 0)</f>
        <v>0</v>
      </c>
      <c r="AY359" s="9">
        <f ca="1">IF(Table1[[#This Row],[State]]="Madhya Pradesh", Table1[[#This Row],[Income]], 0)</f>
        <v>0</v>
      </c>
      <c r="AZ359" s="9">
        <f ca="1">IF(Table1[[#This Row],[State]]="Maharashtra", Table1[[#This Row],[Income]], 0)</f>
        <v>0</v>
      </c>
      <c r="BA359" s="9">
        <f ca="1">IF(Table1[[#This Row],[State]]="Punjab", Table1[[#This Row],[Income]], 0)</f>
        <v>0</v>
      </c>
      <c r="BB359" s="9">
        <f ca="1">IF(Table1[[#This Row],[State]]="Kerala", Table1[[#This Row],[Income]], 0)</f>
        <v>0</v>
      </c>
      <c r="BC359" s="9">
        <f ca="1">IF(Table1[[#This Row],[State]]="Tamil Nadu", Table1[[#This Row],[Income]], 0)</f>
        <v>0</v>
      </c>
      <c r="BD359" s="9">
        <f ca="1">IF(Table1[[#This Row],[State]]="Rajasthan", Table1[[#This Row],[Income]], 0)</f>
        <v>0</v>
      </c>
      <c r="BE359" s="9">
        <f ca="1">IF(Table1[[#This Row],[State]]="Uttar Pradesh", Table1[[#This Row],[Income]], 0)</f>
        <v>0</v>
      </c>
      <c r="BF359" s="9">
        <f ca="1">IF(Table1[[#This Row],[State]]="Bihar", Table1[[#This Row],[Income]], 0)</f>
        <v>0</v>
      </c>
      <c r="BG359" s="9">
        <f ca="1">IF(Table1[[#This Row],[State]]="West Bengal", Table1[[#This Row],[Income]], 0)</f>
        <v>47118</v>
      </c>
      <c r="BH359" s="10">
        <f ca="1">IF(Table1[[#This Row],[State]]="Goa", Table1[[#This Row],[Income]], 0)</f>
        <v>0</v>
      </c>
      <c r="BJ359" s="8">
        <f ca="1">IF(Table1[[#This Row],[Profession]]="Health", Table1[[#This Row],[Income]], 0)</f>
        <v>47118</v>
      </c>
      <c r="BK359" s="9">
        <f ca="1">IF(Table1[[#This Row],[Profession]]="Construction", Table1[[#This Row],[Income]], 0)</f>
        <v>0</v>
      </c>
      <c r="BL359" s="9">
        <f ca="1">IF(Table1[[#This Row],[Profession]]="Teaching", Table1[[#This Row],[Income]], 0)</f>
        <v>0</v>
      </c>
      <c r="BM359" s="9">
        <f ca="1">IF(Table1[[#This Row],[Profession]]="IT", Table1[[#This Row],[Income]], 0)</f>
        <v>0</v>
      </c>
      <c r="BN359" s="9">
        <f ca="1">IF(Table1[[#This Row],[Profession]]="General Work", Table1[[#This Row],[Income]], 0)</f>
        <v>0</v>
      </c>
      <c r="BO359" s="10">
        <f ca="1">IF(Table1[[#This Row],[Profession]]="Agriculture", Table1[[#This Row],[Income]], 0)</f>
        <v>0</v>
      </c>
      <c r="BQ359" s="8">
        <f ca="1">IF(Table1[[#This Row],[Value of debts ]]&gt;Table1[[#This Row],[Income]], 1, 0)</f>
        <v>1</v>
      </c>
      <c r="BR359" s="10"/>
      <c r="BT359">
        <f ca="1">IF(Table1[[#This Row],[Net Worth of person]]&gt;$BU$4, Table1[[#This Row],[Age]], 0)</f>
        <v>32</v>
      </c>
    </row>
    <row r="360" spans="1:72" x14ac:dyDescent="0.3">
      <c r="A360">
        <f t="shared" ca="1" si="115"/>
        <v>2</v>
      </c>
      <c r="B360" t="str">
        <f t="shared" ca="1" si="116"/>
        <v>Female</v>
      </c>
      <c r="C360">
        <f t="shared" ca="1" si="117"/>
        <v>33</v>
      </c>
      <c r="D360">
        <f t="shared" ca="1" si="118"/>
        <v>1</v>
      </c>
      <c r="E360" t="str">
        <f t="shared" ca="1" si="119"/>
        <v>Health</v>
      </c>
      <c r="F360">
        <f t="shared" ca="1" si="120"/>
        <v>2</v>
      </c>
      <c r="G360" t="str">
        <f t="shared" ca="1" si="121"/>
        <v>College</v>
      </c>
      <c r="H360">
        <f t="shared" ca="1" si="122"/>
        <v>1</v>
      </c>
      <c r="I360">
        <f t="shared" ca="1" si="123"/>
        <v>1</v>
      </c>
      <c r="J360">
        <f t="shared" ca="1" si="124"/>
        <v>89952</v>
      </c>
      <c r="K360">
        <f t="shared" ca="1" si="125"/>
        <v>1</v>
      </c>
      <c r="L360" t="str">
        <f t="shared" ca="1" si="126"/>
        <v>Karnataka</v>
      </c>
      <c r="M360">
        <f t="shared" ca="1" si="127"/>
        <v>359808</v>
      </c>
      <c r="N360">
        <f t="shared" ca="1" si="128"/>
        <v>121624.92230522881</v>
      </c>
      <c r="O360">
        <f t="shared" ca="1" si="129"/>
        <v>47165.956093728841</v>
      </c>
      <c r="P360">
        <f t="shared" ca="1" si="130"/>
        <v>7068</v>
      </c>
      <c r="Q360">
        <f t="shared" ca="1" si="131"/>
        <v>131417.20171550161</v>
      </c>
      <c r="R360">
        <f t="shared" ca="1" si="132"/>
        <v>55428.729078072007</v>
      </c>
      <c r="S360">
        <f t="shared" ca="1" si="133"/>
        <v>462402.68517180084</v>
      </c>
      <c r="T360">
        <f t="shared" ca="1" si="134"/>
        <v>260110.12402073044</v>
      </c>
      <c r="U360">
        <f t="shared" ca="1" si="135"/>
        <v>202292.5611510704</v>
      </c>
      <c r="W360">
        <f t="shared" ca="1" si="136"/>
        <v>1</v>
      </c>
      <c r="AA360" s="1">
        <f ca="1">Table1[[#This Row],[Mortgage left]]/Table1[[#This Row],[Value of House]]</f>
        <v>0.33802728762347922</v>
      </c>
      <c r="AB360">
        <f t="shared" ca="1" si="137"/>
        <v>1</v>
      </c>
      <c r="AE360">
        <f ca="1">IF(Table1[[#This Row],[Gender]]="male", 1, 0)</f>
        <v>0</v>
      </c>
      <c r="AF360">
        <f ca="1">IF(Table1[[#This Row],[Gender]]="female", 1, 0)</f>
        <v>1</v>
      </c>
      <c r="AK360" s="8">
        <f ca="1">IF(Table1[[#This Row],[Profession]]="Teaching", 1, 0)</f>
        <v>0</v>
      </c>
      <c r="AL360" s="9">
        <f ca="1">IF(Table1[[#This Row],[Profession]]="Health", 1, 0)</f>
        <v>1</v>
      </c>
      <c r="AM360" s="9">
        <f ca="1">IF(Table1[[#This Row],[Profession]]="Construction", 1, 0)</f>
        <v>0</v>
      </c>
      <c r="AN360" s="9">
        <f ca="1">IF(Table1[[#This Row],[Profession]]="IT", 1, 0)</f>
        <v>0</v>
      </c>
      <c r="AO360" s="9">
        <f ca="1">IF(Table1[[#This Row],[Profession]]="Agriculture", 1, 0)</f>
        <v>0</v>
      </c>
      <c r="AP360" s="10">
        <f ca="1">IF(Table1[[#This Row],[Profession]]="General Work", 1, 0)</f>
        <v>0</v>
      </c>
      <c r="AS360">
        <f ca="1">Table1[[#This Row],[Value of Cars]]/Table1[[#This Row],[Number of Cars ]]</f>
        <v>47165.956093728841</v>
      </c>
      <c r="AU360" s="8">
        <f ca="1">IF(Table1[[#This Row],[State]]="Karnataka", Table1[[#This Row],[Income]], 0)</f>
        <v>89952</v>
      </c>
      <c r="AV360" s="9">
        <f ca="1">IF(Table1[[#This Row],[State]]="Gujarat", Table1[[#This Row],[Income]], 0)</f>
        <v>0</v>
      </c>
      <c r="AW360" s="9">
        <f ca="1">IF(Table1[[#This Row],[State]]="Andhra Pradesh", Table1[[#This Row],[Income]], 0)</f>
        <v>0</v>
      </c>
      <c r="AX360" s="9">
        <f ca="1">IF(Table1[[#This Row],[State]]="Telangana", Table1[[#This Row],[Income]], 0)</f>
        <v>0</v>
      </c>
      <c r="AY360" s="9">
        <f ca="1">IF(Table1[[#This Row],[State]]="Madhya Pradesh", Table1[[#This Row],[Income]], 0)</f>
        <v>0</v>
      </c>
      <c r="AZ360" s="9">
        <f ca="1">IF(Table1[[#This Row],[State]]="Maharashtra", Table1[[#This Row],[Income]], 0)</f>
        <v>0</v>
      </c>
      <c r="BA360" s="9">
        <f ca="1">IF(Table1[[#This Row],[State]]="Punjab", Table1[[#This Row],[Income]], 0)</f>
        <v>0</v>
      </c>
      <c r="BB360" s="9">
        <f ca="1">IF(Table1[[#This Row],[State]]="Kerala", Table1[[#This Row],[Income]], 0)</f>
        <v>0</v>
      </c>
      <c r="BC360" s="9">
        <f ca="1">IF(Table1[[#This Row],[State]]="Tamil Nadu", Table1[[#This Row],[Income]], 0)</f>
        <v>0</v>
      </c>
      <c r="BD360" s="9">
        <f ca="1">IF(Table1[[#This Row],[State]]="Rajasthan", Table1[[#This Row],[Income]], 0)</f>
        <v>0</v>
      </c>
      <c r="BE360" s="9">
        <f ca="1">IF(Table1[[#This Row],[State]]="Uttar Pradesh", Table1[[#This Row],[Income]], 0)</f>
        <v>0</v>
      </c>
      <c r="BF360" s="9">
        <f ca="1">IF(Table1[[#This Row],[State]]="Bihar", Table1[[#This Row],[Income]], 0)</f>
        <v>0</v>
      </c>
      <c r="BG360" s="9">
        <f ca="1">IF(Table1[[#This Row],[State]]="West Bengal", Table1[[#This Row],[Income]], 0)</f>
        <v>0</v>
      </c>
      <c r="BH360" s="10">
        <f ca="1">IF(Table1[[#This Row],[State]]="Goa", Table1[[#This Row],[Income]], 0)</f>
        <v>0</v>
      </c>
      <c r="BJ360" s="8">
        <f ca="1">IF(Table1[[#This Row],[Profession]]="Health", Table1[[#This Row],[Income]], 0)</f>
        <v>89952</v>
      </c>
      <c r="BK360" s="9">
        <f ca="1">IF(Table1[[#This Row],[Profession]]="Construction", Table1[[#This Row],[Income]], 0)</f>
        <v>0</v>
      </c>
      <c r="BL360" s="9">
        <f ca="1">IF(Table1[[#This Row],[Profession]]="Teaching", Table1[[#This Row],[Income]], 0)</f>
        <v>0</v>
      </c>
      <c r="BM360" s="9">
        <f ca="1">IF(Table1[[#This Row],[Profession]]="IT", Table1[[#This Row],[Income]], 0)</f>
        <v>0</v>
      </c>
      <c r="BN360" s="9">
        <f ca="1">IF(Table1[[#This Row],[Profession]]="General Work", Table1[[#This Row],[Income]], 0)</f>
        <v>0</v>
      </c>
      <c r="BO360" s="10">
        <f ca="1">IF(Table1[[#This Row],[Profession]]="Agriculture", Table1[[#This Row],[Income]], 0)</f>
        <v>0</v>
      </c>
      <c r="BQ360" s="8">
        <f ca="1">IF(Table1[[#This Row],[Value of debts ]]&gt;Table1[[#This Row],[Income]], 1, 0)</f>
        <v>1</v>
      </c>
      <c r="BR360" s="10"/>
      <c r="BT360">
        <f ca="1">IF(Table1[[#This Row],[Net Worth of person]]&gt;$BU$4, Table1[[#This Row],[Age]], 0)</f>
        <v>33</v>
      </c>
    </row>
    <row r="361" spans="1:72" x14ac:dyDescent="0.3">
      <c r="A361">
        <f t="shared" ca="1" si="115"/>
        <v>1</v>
      </c>
      <c r="B361" t="str">
        <f t="shared" ca="1" si="116"/>
        <v>Male</v>
      </c>
      <c r="C361">
        <f t="shared" ca="1" si="117"/>
        <v>41</v>
      </c>
      <c r="D361">
        <f t="shared" ca="1" si="118"/>
        <v>1</v>
      </c>
      <c r="E361" t="str">
        <f t="shared" ca="1" si="119"/>
        <v>Health</v>
      </c>
      <c r="F361">
        <f t="shared" ca="1" si="120"/>
        <v>5</v>
      </c>
      <c r="G361" t="str">
        <f t="shared" ca="1" si="121"/>
        <v>Other</v>
      </c>
      <c r="H361">
        <f t="shared" ca="1" si="122"/>
        <v>3</v>
      </c>
      <c r="I361">
        <f t="shared" ca="1" si="123"/>
        <v>2</v>
      </c>
      <c r="J361">
        <f t="shared" ca="1" si="124"/>
        <v>70265</v>
      </c>
      <c r="K361">
        <f t="shared" ca="1" si="125"/>
        <v>12</v>
      </c>
      <c r="L361" t="str">
        <f t="shared" ca="1" si="126"/>
        <v>Bihar</v>
      </c>
      <c r="M361">
        <f t="shared" ca="1" si="127"/>
        <v>351325</v>
      </c>
      <c r="N361">
        <f t="shared" ca="1" si="128"/>
        <v>207598.62207564339</v>
      </c>
      <c r="O361">
        <f t="shared" ca="1" si="129"/>
        <v>40311.648580769863</v>
      </c>
      <c r="P361">
        <f t="shared" ca="1" si="130"/>
        <v>30673</v>
      </c>
      <c r="Q361">
        <f t="shared" ca="1" si="131"/>
        <v>28749.987765414393</v>
      </c>
      <c r="R361">
        <f t="shared" ca="1" si="132"/>
        <v>27731.038695713112</v>
      </c>
      <c r="S361">
        <f t="shared" ca="1" si="133"/>
        <v>419367.68727648299</v>
      </c>
      <c r="T361">
        <f t="shared" ca="1" si="134"/>
        <v>267021.6098410578</v>
      </c>
      <c r="U361">
        <f t="shared" ca="1" si="135"/>
        <v>152346.07743542519</v>
      </c>
      <c r="W361">
        <f t="shared" ca="1" si="136"/>
        <v>1</v>
      </c>
      <c r="AA361" s="1">
        <f ca="1">Table1[[#This Row],[Mortgage left]]/Table1[[#This Row],[Value of House]]</f>
        <v>0.5909019343219053</v>
      </c>
      <c r="AB361">
        <f t="shared" ca="1" si="137"/>
        <v>0</v>
      </c>
      <c r="AE361">
        <f ca="1">IF(Table1[[#This Row],[Gender]]="male", 1, 0)</f>
        <v>1</v>
      </c>
      <c r="AF361">
        <f ca="1">IF(Table1[[#This Row],[Gender]]="female", 1, 0)</f>
        <v>0</v>
      </c>
      <c r="AK361" s="8">
        <f ca="1">IF(Table1[[#This Row],[Profession]]="Teaching", 1, 0)</f>
        <v>0</v>
      </c>
      <c r="AL361" s="9">
        <f ca="1">IF(Table1[[#This Row],[Profession]]="Health", 1, 0)</f>
        <v>1</v>
      </c>
      <c r="AM361" s="9">
        <f ca="1">IF(Table1[[#This Row],[Profession]]="Construction", 1, 0)</f>
        <v>0</v>
      </c>
      <c r="AN361" s="9">
        <f ca="1">IF(Table1[[#This Row],[Profession]]="IT", 1, 0)</f>
        <v>0</v>
      </c>
      <c r="AO361" s="9">
        <f ca="1">IF(Table1[[#This Row],[Profession]]="Agriculture", 1, 0)</f>
        <v>0</v>
      </c>
      <c r="AP361" s="10">
        <f ca="1">IF(Table1[[#This Row],[Profession]]="General Work", 1, 0)</f>
        <v>0</v>
      </c>
      <c r="AS361">
        <f ca="1">Table1[[#This Row],[Value of Cars]]/Table1[[#This Row],[Number of Cars ]]</f>
        <v>20155.824290384931</v>
      </c>
      <c r="AU361" s="8">
        <f ca="1">IF(Table1[[#This Row],[State]]="Karnataka", Table1[[#This Row],[Income]], 0)</f>
        <v>0</v>
      </c>
      <c r="AV361" s="9">
        <f ca="1">IF(Table1[[#This Row],[State]]="Gujarat", Table1[[#This Row],[Income]], 0)</f>
        <v>0</v>
      </c>
      <c r="AW361" s="9">
        <f ca="1">IF(Table1[[#This Row],[State]]="Andhra Pradesh", Table1[[#This Row],[Income]], 0)</f>
        <v>0</v>
      </c>
      <c r="AX361" s="9">
        <f ca="1">IF(Table1[[#This Row],[State]]="Telangana", Table1[[#This Row],[Income]], 0)</f>
        <v>0</v>
      </c>
      <c r="AY361" s="9">
        <f ca="1">IF(Table1[[#This Row],[State]]="Madhya Pradesh", Table1[[#This Row],[Income]], 0)</f>
        <v>0</v>
      </c>
      <c r="AZ361" s="9">
        <f ca="1">IF(Table1[[#This Row],[State]]="Maharashtra", Table1[[#This Row],[Income]], 0)</f>
        <v>0</v>
      </c>
      <c r="BA361" s="9">
        <f ca="1">IF(Table1[[#This Row],[State]]="Punjab", Table1[[#This Row],[Income]], 0)</f>
        <v>0</v>
      </c>
      <c r="BB361" s="9">
        <f ca="1">IF(Table1[[#This Row],[State]]="Kerala", Table1[[#This Row],[Income]], 0)</f>
        <v>0</v>
      </c>
      <c r="BC361" s="9">
        <f ca="1">IF(Table1[[#This Row],[State]]="Tamil Nadu", Table1[[#This Row],[Income]], 0)</f>
        <v>0</v>
      </c>
      <c r="BD361" s="9">
        <f ca="1">IF(Table1[[#This Row],[State]]="Rajasthan", Table1[[#This Row],[Income]], 0)</f>
        <v>0</v>
      </c>
      <c r="BE361" s="9">
        <f ca="1">IF(Table1[[#This Row],[State]]="Uttar Pradesh", Table1[[#This Row],[Income]], 0)</f>
        <v>0</v>
      </c>
      <c r="BF361" s="9">
        <f ca="1">IF(Table1[[#This Row],[State]]="Bihar", Table1[[#This Row],[Income]], 0)</f>
        <v>70265</v>
      </c>
      <c r="BG361" s="9">
        <f ca="1">IF(Table1[[#This Row],[State]]="West Bengal", Table1[[#This Row],[Income]], 0)</f>
        <v>0</v>
      </c>
      <c r="BH361" s="10">
        <f ca="1">IF(Table1[[#This Row],[State]]="Goa", Table1[[#This Row],[Income]], 0)</f>
        <v>0</v>
      </c>
      <c r="BJ361" s="8">
        <f ca="1">IF(Table1[[#This Row],[Profession]]="Health", Table1[[#This Row],[Income]], 0)</f>
        <v>70265</v>
      </c>
      <c r="BK361" s="9">
        <f ca="1">IF(Table1[[#This Row],[Profession]]="Construction", Table1[[#This Row],[Income]], 0)</f>
        <v>0</v>
      </c>
      <c r="BL361" s="9">
        <f ca="1">IF(Table1[[#This Row],[Profession]]="Teaching", Table1[[#This Row],[Income]], 0)</f>
        <v>0</v>
      </c>
      <c r="BM361" s="9">
        <f ca="1">IF(Table1[[#This Row],[Profession]]="IT", Table1[[#This Row],[Income]], 0)</f>
        <v>0</v>
      </c>
      <c r="BN361" s="9">
        <f ca="1">IF(Table1[[#This Row],[Profession]]="General Work", Table1[[#This Row],[Income]], 0)</f>
        <v>0</v>
      </c>
      <c r="BO361" s="10">
        <f ca="1">IF(Table1[[#This Row],[Profession]]="Agriculture", Table1[[#This Row],[Income]], 0)</f>
        <v>0</v>
      </c>
      <c r="BQ361" s="8">
        <f ca="1">IF(Table1[[#This Row],[Value of debts ]]&gt;Table1[[#This Row],[Income]], 1, 0)</f>
        <v>1</v>
      </c>
      <c r="BR361" s="10"/>
      <c r="BT361">
        <f ca="1">IF(Table1[[#This Row],[Net Worth of person]]&gt;$BU$4, Table1[[#This Row],[Age]], 0)</f>
        <v>41</v>
      </c>
    </row>
    <row r="362" spans="1:72" x14ac:dyDescent="0.3">
      <c r="A362">
        <f t="shared" ca="1" si="115"/>
        <v>2</v>
      </c>
      <c r="B362" t="str">
        <f t="shared" ca="1" si="116"/>
        <v>Female</v>
      </c>
      <c r="C362">
        <f t="shared" ca="1" si="117"/>
        <v>40</v>
      </c>
      <c r="D362">
        <f t="shared" ca="1" si="118"/>
        <v>4</v>
      </c>
      <c r="E362" t="str">
        <f t="shared" ca="1" si="119"/>
        <v>IT</v>
      </c>
      <c r="F362">
        <f t="shared" ca="1" si="120"/>
        <v>3</v>
      </c>
      <c r="G362" t="str">
        <f t="shared" ca="1" si="121"/>
        <v>University</v>
      </c>
      <c r="H362">
        <f t="shared" ca="1" si="122"/>
        <v>2</v>
      </c>
      <c r="I362">
        <f t="shared" ca="1" si="123"/>
        <v>1</v>
      </c>
      <c r="J362">
        <f t="shared" ca="1" si="124"/>
        <v>39963</v>
      </c>
      <c r="K362">
        <f t="shared" ca="1" si="125"/>
        <v>12</v>
      </c>
      <c r="L362" t="str">
        <f t="shared" ca="1" si="126"/>
        <v>Bihar</v>
      </c>
      <c r="M362">
        <f t="shared" ca="1" si="127"/>
        <v>199815</v>
      </c>
      <c r="N362">
        <f t="shared" ca="1" si="128"/>
        <v>153779.60894115234</v>
      </c>
      <c r="O362">
        <f t="shared" ca="1" si="129"/>
        <v>7472.6491542554513</v>
      </c>
      <c r="P362">
        <f t="shared" ca="1" si="130"/>
        <v>1457</v>
      </c>
      <c r="Q362">
        <f t="shared" ca="1" si="131"/>
        <v>46240.372956136925</v>
      </c>
      <c r="R362">
        <f t="shared" ca="1" si="132"/>
        <v>4017.2443716546877</v>
      </c>
      <c r="S362">
        <f t="shared" ca="1" si="133"/>
        <v>211304.89352591016</v>
      </c>
      <c r="T362">
        <f t="shared" ca="1" si="134"/>
        <v>201476.98189728928</v>
      </c>
      <c r="U362">
        <f t="shared" ca="1" si="135"/>
        <v>9827.9116286208737</v>
      </c>
      <c r="W362">
        <f t="shared" ca="1" si="136"/>
        <v>1</v>
      </c>
      <c r="AA362" s="1">
        <f ca="1">Table1[[#This Row],[Mortgage left]]/Table1[[#This Row],[Value of House]]</f>
        <v>0.76960993389461418</v>
      </c>
      <c r="AB362">
        <f t="shared" ca="1" si="137"/>
        <v>0</v>
      </c>
      <c r="AE362">
        <f ca="1">IF(Table1[[#This Row],[Gender]]="male", 1, 0)</f>
        <v>0</v>
      </c>
      <c r="AF362">
        <f ca="1">IF(Table1[[#This Row],[Gender]]="female", 1, 0)</f>
        <v>1</v>
      </c>
      <c r="AK362" s="8">
        <f ca="1">IF(Table1[[#This Row],[Profession]]="Teaching", 1, 0)</f>
        <v>0</v>
      </c>
      <c r="AL362" s="9">
        <f ca="1">IF(Table1[[#This Row],[Profession]]="Health", 1, 0)</f>
        <v>0</v>
      </c>
      <c r="AM362" s="9">
        <f ca="1">IF(Table1[[#This Row],[Profession]]="Construction", 1, 0)</f>
        <v>0</v>
      </c>
      <c r="AN362" s="9">
        <f ca="1">IF(Table1[[#This Row],[Profession]]="IT", 1, 0)</f>
        <v>1</v>
      </c>
      <c r="AO362" s="9">
        <f ca="1">IF(Table1[[#This Row],[Profession]]="Agriculture", 1, 0)</f>
        <v>0</v>
      </c>
      <c r="AP362" s="10">
        <f ca="1">IF(Table1[[#This Row],[Profession]]="General Work", 1, 0)</f>
        <v>0</v>
      </c>
      <c r="AS362">
        <f ca="1">Table1[[#This Row],[Value of Cars]]/Table1[[#This Row],[Number of Cars ]]</f>
        <v>7472.6491542554513</v>
      </c>
      <c r="AU362" s="8">
        <f ca="1">IF(Table1[[#This Row],[State]]="Karnataka", Table1[[#This Row],[Income]], 0)</f>
        <v>0</v>
      </c>
      <c r="AV362" s="9">
        <f ca="1">IF(Table1[[#This Row],[State]]="Gujarat", Table1[[#This Row],[Income]], 0)</f>
        <v>0</v>
      </c>
      <c r="AW362" s="9">
        <f ca="1">IF(Table1[[#This Row],[State]]="Andhra Pradesh", Table1[[#This Row],[Income]], 0)</f>
        <v>0</v>
      </c>
      <c r="AX362" s="9">
        <f ca="1">IF(Table1[[#This Row],[State]]="Telangana", Table1[[#This Row],[Income]], 0)</f>
        <v>0</v>
      </c>
      <c r="AY362" s="9">
        <f ca="1">IF(Table1[[#This Row],[State]]="Madhya Pradesh", Table1[[#This Row],[Income]], 0)</f>
        <v>0</v>
      </c>
      <c r="AZ362" s="9">
        <f ca="1">IF(Table1[[#This Row],[State]]="Maharashtra", Table1[[#This Row],[Income]], 0)</f>
        <v>0</v>
      </c>
      <c r="BA362" s="9">
        <f ca="1">IF(Table1[[#This Row],[State]]="Punjab", Table1[[#This Row],[Income]], 0)</f>
        <v>0</v>
      </c>
      <c r="BB362" s="9">
        <f ca="1">IF(Table1[[#This Row],[State]]="Kerala", Table1[[#This Row],[Income]], 0)</f>
        <v>0</v>
      </c>
      <c r="BC362" s="9">
        <f ca="1">IF(Table1[[#This Row],[State]]="Tamil Nadu", Table1[[#This Row],[Income]], 0)</f>
        <v>0</v>
      </c>
      <c r="BD362" s="9">
        <f ca="1">IF(Table1[[#This Row],[State]]="Rajasthan", Table1[[#This Row],[Income]], 0)</f>
        <v>0</v>
      </c>
      <c r="BE362" s="9">
        <f ca="1">IF(Table1[[#This Row],[State]]="Uttar Pradesh", Table1[[#This Row],[Income]], 0)</f>
        <v>0</v>
      </c>
      <c r="BF362" s="9">
        <f ca="1">IF(Table1[[#This Row],[State]]="Bihar", Table1[[#This Row],[Income]], 0)</f>
        <v>39963</v>
      </c>
      <c r="BG362" s="9">
        <f ca="1">IF(Table1[[#This Row],[State]]="West Bengal", Table1[[#This Row],[Income]], 0)</f>
        <v>0</v>
      </c>
      <c r="BH362" s="10">
        <f ca="1">IF(Table1[[#This Row],[State]]="Goa", Table1[[#This Row],[Income]], 0)</f>
        <v>0</v>
      </c>
      <c r="BJ362" s="8">
        <f ca="1">IF(Table1[[#This Row],[Profession]]="Health", Table1[[#This Row],[Income]], 0)</f>
        <v>0</v>
      </c>
      <c r="BK362" s="9">
        <f ca="1">IF(Table1[[#This Row],[Profession]]="Construction", Table1[[#This Row],[Income]], 0)</f>
        <v>0</v>
      </c>
      <c r="BL362" s="9">
        <f ca="1">IF(Table1[[#This Row],[Profession]]="Teaching", Table1[[#This Row],[Income]], 0)</f>
        <v>0</v>
      </c>
      <c r="BM362" s="9">
        <f ca="1">IF(Table1[[#This Row],[Profession]]="IT", Table1[[#This Row],[Income]], 0)</f>
        <v>39963</v>
      </c>
      <c r="BN362" s="9">
        <f ca="1">IF(Table1[[#This Row],[Profession]]="General Work", Table1[[#This Row],[Income]], 0)</f>
        <v>0</v>
      </c>
      <c r="BO362" s="10">
        <f ca="1">IF(Table1[[#This Row],[Profession]]="Agriculture", Table1[[#This Row],[Income]], 0)</f>
        <v>0</v>
      </c>
      <c r="BQ362" s="8">
        <f ca="1">IF(Table1[[#This Row],[Value of debts ]]&gt;Table1[[#This Row],[Income]], 1, 0)</f>
        <v>1</v>
      </c>
      <c r="BR362" s="10"/>
      <c r="BT362">
        <f ca="1">IF(Table1[[#This Row],[Net Worth of person]]&gt;$BU$4, Table1[[#This Row],[Age]], 0)</f>
        <v>0</v>
      </c>
    </row>
    <row r="363" spans="1:72" x14ac:dyDescent="0.3">
      <c r="A363">
        <f t="shared" ca="1" si="115"/>
        <v>2</v>
      </c>
      <c r="B363" t="str">
        <f t="shared" ca="1" si="116"/>
        <v>Female</v>
      </c>
      <c r="C363">
        <f t="shared" ca="1" si="117"/>
        <v>37</v>
      </c>
      <c r="D363">
        <f t="shared" ca="1" si="118"/>
        <v>2</v>
      </c>
      <c r="E363" t="str">
        <f t="shared" ca="1" si="119"/>
        <v>Construction</v>
      </c>
      <c r="F363">
        <f t="shared" ca="1" si="120"/>
        <v>1</v>
      </c>
      <c r="G363" t="str">
        <f t="shared" ca="1" si="121"/>
        <v>High School</v>
      </c>
      <c r="H363">
        <f t="shared" ca="1" si="122"/>
        <v>2</v>
      </c>
      <c r="I363">
        <f t="shared" ca="1" si="123"/>
        <v>1</v>
      </c>
      <c r="J363">
        <f t="shared" ca="1" si="124"/>
        <v>78785</v>
      </c>
      <c r="K363">
        <f t="shared" ca="1" si="125"/>
        <v>2</v>
      </c>
      <c r="L363" t="str">
        <f t="shared" ca="1" si="126"/>
        <v>Gujarat</v>
      </c>
      <c r="M363">
        <f t="shared" ca="1" si="127"/>
        <v>236355</v>
      </c>
      <c r="N363">
        <f t="shared" ca="1" si="128"/>
        <v>179297.62887363514</v>
      </c>
      <c r="O363">
        <f t="shared" ca="1" si="129"/>
        <v>56468.238049197003</v>
      </c>
      <c r="P363">
        <f t="shared" ca="1" si="130"/>
        <v>35129</v>
      </c>
      <c r="Q363">
        <f t="shared" ca="1" si="131"/>
        <v>127669.62473504296</v>
      </c>
      <c r="R363">
        <f t="shared" ca="1" si="132"/>
        <v>58343.70253262941</v>
      </c>
      <c r="S363">
        <f t="shared" ca="1" si="133"/>
        <v>351166.94058182643</v>
      </c>
      <c r="T363">
        <f t="shared" ca="1" si="134"/>
        <v>342096.25360867812</v>
      </c>
      <c r="U363">
        <f t="shared" ca="1" si="135"/>
        <v>9070.6869731483166</v>
      </c>
      <c r="W363">
        <f t="shared" ca="1" si="136"/>
        <v>1</v>
      </c>
      <c r="AA363" s="1">
        <f ca="1">Table1[[#This Row],[Mortgage left]]/Table1[[#This Row],[Value of House]]</f>
        <v>0.75859460926841038</v>
      </c>
      <c r="AB363">
        <f t="shared" ca="1" si="137"/>
        <v>0</v>
      </c>
      <c r="AE363">
        <f ca="1">IF(Table1[[#This Row],[Gender]]="male", 1, 0)</f>
        <v>0</v>
      </c>
      <c r="AF363">
        <f ca="1">IF(Table1[[#This Row],[Gender]]="female", 1, 0)</f>
        <v>1</v>
      </c>
      <c r="AK363" s="8">
        <f ca="1">IF(Table1[[#This Row],[Profession]]="Teaching", 1, 0)</f>
        <v>0</v>
      </c>
      <c r="AL363" s="9">
        <f ca="1">IF(Table1[[#This Row],[Profession]]="Health", 1, 0)</f>
        <v>0</v>
      </c>
      <c r="AM363" s="9">
        <f ca="1">IF(Table1[[#This Row],[Profession]]="Construction", 1, 0)</f>
        <v>1</v>
      </c>
      <c r="AN363" s="9">
        <f ca="1">IF(Table1[[#This Row],[Profession]]="IT", 1, 0)</f>
        <v>0</v>
      </c>
      <c r="AO363" s="9">
        <f ca="1">IF(Table1[[#This Row],[Profession]]="Agriculture", 1, 0)</f>
        <v>0</v>
      </c>
      <c r="AP363" s="10">
        <f ca="1">IF(Table1[[#This Row],[Profession]]="General Work", 1, 0)</f>
        <v>0</v>
      </c>
      <c r="AS363">
        <f ca="1">Table1[[#This Row],[Value of Cars]]/Table1[[#This Row],[Number of Cars ]]</f>
        <v>56468.238049197003</v>
      </c>
      <c r="AU363" s="8">
        <f ca="1">IF(Table1[[#This Row],[State]]="Karnataka", Table1[[#This Row],[Income]], 0)</f>
        <v>0</v>
      </c>
      <c r="AV363" s="9">
        <f ca="1">IF(Table1[[#This Row],[State]]="Gujarat", Table1[[#This Row],[Income]], 0)</f>
        <v>78785</v>
      </c>
      <c r="AW363" s="9">
        <f ca="1">IF(Table1[[#This Row],[State]]="Andhra Pradesh", Table1[[#This Row],[Income]], 0)</f>
        <v>0</v>
      </c>
      <c r="AX363" s="9">
        <f ca="1">IF(Table1[[#This Row],[State]]="Telangana", Table1[[#This Row],[Income]], 0)</f>
        <v>0</v>
      </c>
      <c r="AY363" s="9">
        <f ca="1">IF(Table1[[#This Row],[State]]="Madhya Pradesh", Table1[[#This Row],[Income]], 0)</f>
        <v>0</v>
      </c>
      <c r="AZ363" s="9">
        <f ca="1">IF(Table1[[#This Row],[State]]="Maharashtra", Table1[[#This Row],[Income]], 0)</f>
        <v>0</v>
      </c>
      <c r="BA363" s="9">
        <f ca="1">IF(Table1[[#This Row],[State]]="Punjab", Table1[[#This Row],[Income]], 0)</f>
        <v>0</v>
      </c>
      <c r="BB363" s="9">
        <f ca="1">IF(Table1[[#This Row],[State]]="Kerala", Table1[[#This Row],[Income]], 0)</f>
        <v>0</v>
      </c>
      <c r="BC363" s="9">
        <f ca="1">IF(Table1[[#This Row],[State]]="Tamil Nadu", Table1[[#This Row],[Income]], 0)</f>
        <v>0</v>
      </c>
      <c r="BD363" s="9">
        <f ca="1">IF(Table1[[#This Row],[State]]="Rajasthan", Table1[[#This Row],[Income]], 0)</f>
        <v>0</v>
      </c>
      <c r="BE363" s="9">
        <f ca="1">IF(Table1[[#This Row],[State]]="Uttar Pradesh", Table1[[#This Row],[Income]], 0)</f>
        <v>0</v>
      </c>
      <c r="BF363" s="9">
        <f ca="1">IF(Table1[[#This Row],[State]]="Bihar", Table1[[#This Row],[Income]], 0)</f>
        <v>0</v>
      </c>
      <c r="BG363" s="9">
        <f ca="1">IF(Table1[[#This Row],[State]]="West Bengal", Table1[[#This Row],[Income]], 0)</f>
        <v>0</v>
      </c>
      <c r="BH363" s="10">
        <f ca="1">IF(Table1[[#This Row],[State]]="Goa", Table1[[#This Row],[Income]], 0)</f>
        <v>0</v>
      </c>
      <c r="BJ363" s="8">
        <f ca="1">IF(Table1[[#This Row],[Profession]]="Health", Table1[[#This Row],[Income]], 0)</f>
        <v>0</v>
      </c>
      <c r="BK363" s="9">
        <f ca="1">IF(Table1[[#This Row],[Profession]]="Construction", Table1[[#This Row],[Income]], 0)</f>
        <v>78785</v>
      </c>
      <c r="BL363" s="9">
        <f ca="1">IF(Table1[[#This Row],[Profession]]="Teaching", Table1[[#This Row],[Income]], 0)</f>
        <v>0</v>
      </c>
      <c r="BM363" s="9">
        <f ca="1">IF(Table1[[#This Row],[Profession]]="IT", Table1[[#This Row],[Income]], 0)</f>
        <v>0</v>
      </c>
      <c r="BN363" s="9">
        <f ca="1">IF(Table1[[#This Row],[Profession]]="General Work", Table1[[#This Row],[Income]], 0)</f>
        <v>0</v>
      </c>
      <c r="BO363" s="10">
        <f ca="1">IF(Table1[[#This Row],[Profession]]="Agriculture", Table1[[#This Row],[Income]], 0)</f>
        <v>0</v>
      </c>
      <c r="BQ363" s="8">
        <f ca="1">IF(Table1[[#This Row],[Value of debts ]]&gt;Table1[[#This Row],[Income]], 1, 0)</f>
        <v>1</v>
      </c>
      <c r="BR363" s="10"/>
      <c r="BT363">
        <f ca="1">IF(Table1[[#This Row],[Net Worth of person]]&gt;$BU$4, Table1[[#This Row],[Age]], 0)</f>
        <v>0</v>
      </c>
    </row>
    <row r="364" spans="1:72" x14ac:dyDescent="0.3">
      <c r="A364">
        <f t="shared" ca="1" si="115"/>
        <v>2</v>
      </c>
      <c r="B364" t="str">
        <f t="shared" ca="1" si="116"/>
        <v>Female</v>
      </c>
      <c r="C364">
        <f t="shared" ca="1" si="117"/>
        <v>28</v>
      </c>
      <c r="D364">
        <f t="shared" ca="1" si="118"/>
        <v>2</v>
      </c>
      <c r="E364" t="str">
        <f t="shared" ca="1" si="119"/>
        <v>Construction</v>
      </c>
      <c r="F364">
        <f t="shared" ca="1" si="120"/>
        <v>4</v>
      </c>
      <c r="G364" t="str">
        <f t="shared" ca="1" si="121"/>
        <v>Technical</v>
      </c>
      <c r="H364">
        <f t="shared" ca="1" si="122"/>
        <v>3</v>
      </c>
      <c r="I364">
        <f t="shared" ca="1" si="123"/>
        <v>3</v>
      </c>
      <c r="J364">
        <f t="shared" ca="1" si="124"/>
        <v>42977</v>
      </c>
      <c r="K364">
        <f t="shared" ca="1" si="125"/>
        <v>9</v>
      </c>
      <c r="L364" t="str">
        <f t="shared" ca="1" si="126"/>
        <v>Tamil Nadu</v>
      </c>
      <c r="M364">
        <f t="shared" ca="1" si="127"/>
        <v>128931</v>
      </c>
      <c r="N364">
        <f t="shared" ca="1" si="128"/>
        <v>66535.369941168945</v>
      </c>
      <c r="O364">
        <f t="shared" ca="1" si="129"/>
        <v>75687.266100689245</v>
      </c>
      <c r="P364">
        <f t="shared" ca="1" si="130"/>
        <v>52501</v>
      </c>
      <c r="Q364">
        <f t="shared" ca="1" si="131"/>
        <v>33319.84062411356</v>
      </c>
      <c r="R364">
        <f t="shared" ca="1" si="132"/>
        <v>38554.043903338476</v>
      </c>
      <c r="S364">
        <f t="shared" ca="1" si="133"/>
        <v>243172.31000402773</v>
      </c>
      <c r="T364">
        <f t="shared" ca="1" si="134"/>
        <v>152356.2105652825</v>
      </c>
      <c r="U364">
        <f t="shared" ca="1" si="135"/>
        <v>90816.099438745237</v>
      </c>
      <c r="W364">
        <f t="shared" ca="1" si="136"/>
        <v>1</v>
      </c>
      <c r="AA364" s="1">
        <f ca="1">Table1[[#This Row],[Mortgage left]]/Table1[[#This Row],[Value of House]]</f>
        <v>0.51605409049157258</v>
      </c>
      <c r="AB364">
        <f t="shared" ca="1" si="137"/>
        <v>0</v>
      </c>
      <c r="AE364">
        <f ca="1">IF(Table1[[#This Row],[Gender]]="male", 1, 0)</f>
        <v>0</v>
      </c>
      <c r="AF364">
        <f ca="1">IF(Table1[[#This Row],[Gender]]="female", 1, 0)</f>
        <v>1</v>
      </c>
      <c r="AK364" s="8">
        <f ca="1">IF(Table1[[#This Row],[Profession]]="Teaching", 1, 0)</f>
        <v>0</v>
      </c>
      <c r="AL364" s="9">
        <f ca="1">IF(Table1[[#This Row],[Profession]]="Health", 1, 0)</f>
        <v>0</v>
      </c>
      <c r="AM364" s="9">
        <f ca="1">IF(Table1[[#This Row],[Profession]]="Construction", 1, 0)</f>
        <v>1</v>
      </c>
      <c r="AN364" s="9">
        <f ca="1">IF(Table1[[#This Row],[Profession]]="IT", 1, 0)</f>
        <v>0</v>
      </c>
      <c r="AO364" s="9">
        <f ca="1">IF(Table1[[#This Row],[Profession]]="Agriculture", 1, 0)</f>
        <v>0</v>
      </c>
      <c r="AP364" s="10">
        <f ca="1">IF(Table1[[#This Row],[Profession]]="General Work", 1, 0)</f>
        <v>0</v>
      </c>
      <c r="AS364">
        <f ca="1">Table1[[#This Row],[Value of Cars]]/Table1[[#This Row],[Number of Cars ]]</f>
        <v>25229.08870022975</v>
      </c>
      <c r="AU364" s="8">
        <f ca="1">IF(Table1[[#This Row],[State]]="Karnataka", Table1[[#This Row],[Income]], 0)</f>
        <v>0</v>
      </c>
      <c r="AV364" s="9">
        <f ca="1">IF(Table1[[#This Row],[State]]="Gujarat", Table1[[#This Row],[Income]], 0)</f>
        <v>0</v>
      </c>
      <c r="AW364" s="9">
        <f ca="1">IF(Table1[[#This Row],[State]]="Andhra Pradesh", Table1[[#This Row],[Income]], 0)</f>
        <v>0</v>
      </c>
      <c r="AX364" s="9">
        <f ca="1">IF(Table1[[#This Row],[State]]="Telangana", Table1[[#This Row],[Income]], 0)</f>
        <v>0</v>
      </c>
      <c r="AY364" s="9">
        <f ca="1">IF(Table1[[#This Row],[State]]="Madhya Pradesh", Table1[[#This Row],[Income]], 0)</f>
        <v>0</v>
      </c>
      <c r="AZ364" s="9">
        <f ca="1">IF(Table1[[#This Row],[State]]="Maharashtra", Table1[[#This Row],[Income]], 0)</f>
        <v>0</v>
      </c>
      <c r="BA364" s="9">
        <f ca="1">IF(Table1[[#This Row],[State]]="Punjab", Table1[[#This Row],[Income]], 0)</f>
        <v>0</v>
      </c>
      <c r="BB364" s="9">
        <f ca="1">IF(Table1[[#This Row],[State]]="Kerala", Table1[[#This Row],[Income]], 0)</f>
        <v>0</v>
      </c>
      <c r="BC364" s="9">
        <f ca="1">IF(Table1[[#This Row],[State]]="Tamil Nadu", Table1[[#This Row],[Income]], 0)</f>
        <v>42977</v>
      </c>
      <c r="BD364" s="9">
        <f ca="1">IF(Table1[[#This Row],[State]]="Rajasthan", Table1[[#This Row],[Income]], 0)</f>
        <v>0</v>
      </c>
      <c r="BE364" s="9">
        <f ca="1">IF(Table1[[#This Row],[State]]="Uttar Pradesh", Table1[[#This Row],[Income]], 0)</f>
        <v>0</v>
      </c>
      <c r="BF364" s="9">
        <f ca="1">IF(Table1[[#This Row],[State]]="Bihar", Table1[[#This Row],[Income]], 0)</f>
        <v>0</v>
      </c>
      <c r="BG364" s="9">
        <f ca="1">IF(Table1[[#This Row],[State]]="West Bengal", Table1[[#This Row],[Income]], 0)</f>
        <v>0</v>
      </c>
      <c r="BH364" s="10">
        <f ca="1">IF(Table1[[#This Row],[State]]="Goa", Table1[[#This Row],[Income]], 0)</f>
        <v>0</v>
      </c>
      <c r="BJ364" s="8">
        <f ca="1">IF(Table1[[#This Row],[Profession]]="Health", Table1[[#This Row],[Income]], 0)</f>
        <v>0</v>
      </c>
      <c r="BK364" s="9">
        <f ca="1">IF(Table1[[#This Row],[Profession]]="Construction", Table1[[#This Row],[Income]], 0)</f>
        <v>42977</v>
      </c>
      <c r="BL364" s="9">
        <f ca="1">IF(Table1[[#This Row],[Profession]]="Teaching", Table1[[#This Row],[Income]], 0)</f>
        <v>0</v>
      </c>
      <c r="BM364" s="9">
        <f ca="1">IF(Table1[[#This Row],[Profession]]="IT", Table1[[#This Row],[Income]], 0)</f>
        <v>0</v>
      </c>
      <c r="BN364" s="9">
        <f ca="1">IF(Table1[[#This Row],[Profession]]="General Work", Table1[[#This Row],[Income]], 0)</f>
        <v>0</v>
      </c>
      <c r="BO364" s="10">
        <f ca="1">IF(Table1[[#This Row],[Profession]]="Agriculture", Table1[[#This Row],[Income]], 0)</f>
        <v>0</v>
      </c>
      <c r="BQ364" s="8">
        <f ca="1">IF(Table1[[#This Row],[Value of debts ]]&gt;Table1[[#This Row],[Income]], 1, 0)</f>
        <v>1</v>
      </c>
      <c r="BR364" s="10"/>
      <c r="BT364">
        <f ca="1">IF(Table1[[#This Row],[Net Worth of person]]&gt;$BU$4, Table1[[#This Row],[Age]], 0)</f>
        <v>28</v>
      </c>
    </row>
    <row r="365" spans="1:72" x14ac:dyDescent="0.3">
      <c r="A365">
        <f t="shared" ca="1" si="115"/>
        <v>1</v>
      </c>
      <c r="B365" t="str">
        <f t="shared" ca="1" si="116"/>
        <v>Male</v>
      </c>
      <c r="C365">
        <f t="shared" ca="1" si="117"/>
        <v>45</v>
      </c>
      <c r="D365">
        <f t="shared" ca="1" si="118"/>
        <v>1</v>
      </c>
      <c r="E365" t="str">
        <f t="shared" ca="1" si="119"/>
        <v>Health</v>
      </c>
      <c r="F365">
        <f t="shared" ca="1" si="120"/>
        <v>5</v>
      </c>
      <c r="G365" t="str">
        <f t="shared" ca="1" si="121"/>
        <v>Other</v>
      </c>
      <c r="H365">
        <f t="shared" ca="1" si="122"/>
        <v>3</v>
      </c>
      <c r="I365">
        <f t="shared" ca="1" si="123"/>
        <v>1</v>
      </c>
      <c r="J365">
        <f t="shared" ca="1" si="124"/>
        <v>80207</v>
      </c>
      <c r="K365">
        <f t="shared" ca="1" si="125"/>
        <v>2</v>
      </c>
      <c r="L365" t="str">
        <f t="shared" ca="1" si="126"/>
        <v>Gujarat</v>
      </c>
      <c r="M365">
        <f t="shared" ca="1" si="127"/>
        <v>240621</v>
      </c>
      <c r="N365">
        <f t="shared" ca="1" si="128"/>
        <v>3477.1221877375951</v>
      </c>
      <c r="O365">
        <f t="shared" ca="1" si="129"/>
        <v>3821.688638091573</v>
      </c>
      <c r="P365">
        <f t="shared" ca="1" si="130"/>
        <v>671</v>
      </c>
      <c r="Q365">
        <f t="shared" ca="1" si="131"/>
        <v>125398.29112359705</v>
      </c>
      <c r="R365">
        <f t="shared" ca="1" si="132"/>
        <v>44169.65759174792</v>
      </c>
      <c r="S365">
        <f t="shared" ca="1" si="133"/>
        <v>288612.34622983949</v>
      </c>
      <c r="T365">
        <f t="shared" ca="1" si="134"/>
        <v>129546.41331133465</v>
      </c>
      <c r="U365">
        <f t="shared" ca="1" si="135"/>
        <v>159065.93291850484</v>
      </c>
      <c r="W365">
        <f t="shared" ca="1" si="136"/>
        <v>1</v>
      </c>
      <c r="AA365" s="1">
        <f ca="1">Table1[[#This Row],[Mortgage left]]/Table1[[#This Row],[Value of House]]</f>
        <v>1.4450618141133131E-2</v>
      </c>
      <c r="AB365">
        <f t="shared" ca="1" si="137"/>
        <v>1</v>
      </c>
      <c r="AE365">
        <f ca="1">IF(Table1[[#This Row],[Gender]]="male", 1, 0)</f>
        <v>1</v>
      </c>
      <c r="AF365">
        <f ca="1">IF(Table1[[#This Row],[Gender]]="female", 1, 0)</f>
        <v>0</v>
      </c>
      <c r="AK365" s="8">
        <f ca="1">IF(Table1[[#This Row],[Profession]]="Teaching", 1, 0)</f>
        <v>0</v>
      </c>
      <c r="AL365" s="9">
        <f ca="1">IF(Table1[[#This Row],[Profession]]="Health", 1, 0)</f>
        <v>1</v>
      </c>
      <c r="AM365" s="9">
        <f ca="1">IF(Table1[[#This Row],[Profession]]="Construction", 1, 0)</f>
        <v>0</v>
      </c>
      <c r="AN365" s="9">
        <f ca="1">IF(Table1[[#This Row],[Profession]]="IT", 1, 0)</f>
        <v>0</v>
      </c>
      <c r="AO365" s="9">
        <f ca="1">IF(Table1[[#This Row],[Profession]]="Agriculture", 1, 0)</f>
        <v>0</v>
      </c>
      <c r="AP365" s="10">
        <f ca="1">IF(Table1[[#This Row],[Profession]]="General Work", 1, 0)</f>
        <v>0</v>
      </c>
      <c r="AS365">
        <f ca="1">Table1[[#This Row],[Value of Cars]]/Table1[[#This Row],[Number of Cars ]]</f>
        <v>3821.688638091573</v>
      </c>
      <c r="AU365" s="8">
        <f ca="1">IF(Table1[[#This Row],[State]]="Karnataka", Table1[[#This Row],[Income]], 0)</f>
        <v>0</v>
      </c>
      <c r="AV365" s="9">
        <f ca="1">IF(Table1[[#This Row],[State]]="Gujarat", Table1[[#This Row],[Income]], 0)</f>
        <v>80207</v>
      </c>
      <c r="AW365" s="9">
        <f ca="1">IF(Table1[[#This Row],[State]]="Andhra Pradesh", Table1[[#This Row],[Income]], 0)</f>
        <v>0</v>
      </c>
      <c r="AX365" s="9">
        <f ca="1">IF(Table1[[#This Row],[State]]="Telangana", Table1[[#This Row],[Income]], 0)</f>
        <v>0</v>
      </c>
      <c r="AY365" s="9">
        <f ca="1">IF(Table1[[#This Row],[State]]="Madhya Pradesh", Table1[[#This Row],[Income]], 0)</f>
        <v>0</v>
      </c>
      <c r="AZ365" s="9">
        <f ca="1">IF(Table1[[#This Row],[State]]="Maharashtra", Table1[[#This Row],[Income]], 0)</f>
        <v>0</v>
      </c>
      <c r="BA365" s="9">
        <f ca="1">IF(Table1[[#This Row],[State]]="Punjab", Table1[[#This Row],[Income]], 0)</f>
        <v>0</v>
      </c>
      <c r="BB365" s="9">
        <f ca="1">IF(Table1[[#This Row],[State]]="Kerala", Table1[[#This Row],[Income]], 0)</f>
        <v>0</v>
      </c>
      <c r="BC365" s="9">
        <f ca="1">IF(Table1[[#This Row],[State]]="Tamil Nadu", Table1[[#This Row],[Income]], 0)</f>
        <v>0</v>
      </c>
      <c r="BD365" s="9">
        <f ca="1">IF(Table1[[#This Row],[State]]="Rajasthan", Table1[[#This Row],[Income]], 0)</f>
        <v>0</v>
      </c>
      <c r="BE365" s="9">
        <f ca="1">IF(Table1[[#This Row],[State]]="Uttar Pradesh", Table1[[#This Row],[Income]], 0)</f>
        <v>0</v>
      </c>
      <c r="BF365" s="9">
        <f ca="1">IF(Table1[[#This Row],[State]]="Bihar", Table1[[#This Row],[Income]], 0)</f>
        <v>0</v>
      </c>
      <c r="BG365" s="9">
        <f ca="1">IF(Table1[[#This Row],[State]]="West Bengal", Table1[[#This Row],[Income]], 0)</f>
        <v>0</v>
      </c>
      <c r="BH365" s="10">
        <f ca="1">IF(Table1[[#This Row],[State]]="Goa", Table1[[#This Row],[Income]], 0)</f>
        <v>0</v>
      </c>
      <c r="BJ365" s="8">
        <f ca="1">IF(Table1[[#This Row],[Profession]]="Health", Table1[[#This Row],[Income]], 0)</f>
        <v>80207</v>
      </c>
      <c r="BK365" s="9">
        <f ca="1">IF(Table1[[#This Row],[Profession]]="Construction", Table1[[#This Row],[Income]], 0)</f>
        <v>0</v>
      </c>
      <c r="BL365" s="9">
        <f ca="1">IF(Table1[[#This Row],[Profession]]="Teaching", Table1[[#This Row],[Income]], 0)</f>
        <v>0</v>
      </c>
      <c r="BM365" s="9">
        <f ca="1">IF(Table1[[#This Row],[Profession]]="IT", Table1[[#This Row],[Income]], 0)</f>
        <v>0</v>
      </c>
      <c r="BN365" s="9">
        <f ca="1">IF(Table1[[#This Row],[Profession]]="General Work", Table1[[#This Row],[Income]], 0)</f>
        <v>0</v>
      </c>
      <c r="BO365" s="10">
        <f ca="1">IF(Table1[[#This Row],[Profession]]="Agriculture", Table1[[#This Row],[Income]], 0)</f>
        <v>0</v>
      </c>
      <c r="BQ365" s="8">
        <f ca="1">IF(Table1[[#This Row],[Value of debts ]]&gt;Table1[[#This Row],[Income]], 1, 0)</f>
        <v>1</v>
      </c>
      <c r="BR365" s="10"/>
      <c r="BT365">
        <f ca="1">IF(Table1[[#This Row],[Net Worth of person]]&gt;$BU$4, Table1[[#This Row],[Age]], 0)</f>
        <v>45</v>
      </c>
    </row>
    <row r="366" spans="1:72" x14ac:dyDescent="0.3">
      <c r="A366">
        <f t="shared" ca="1" si="115"/>
        <v>2</v>
      </c>
      <c r="B366" t="str">
        <f t="shared" ca="1" si="116"/>
        <v>Female</v>
      </c>
      <c r="C366">
        <f t="shared" ca="1" si="117"/>
        <v>44</v>
      </c>
      <c r="D366">
        <f t="shared" ca="1" si="118"/>
        <v>5</v>
      </c>
      <c r="E366" t="str">
        <f t="shared" ca="1" si="119"/>
        <v>General Work</v>
      </c>
      <c r="F366">
        <f t="shared" ca="1" si="120"/>
        <v>1</v>
      </c>
      <c r="G366" t="str">
        <f t="shared" ca="1" si="121"/>
        <v>High School</v>
      </c>
      <c r="H366">
        <f t="shared" ca="1" si="122"/>
        <v>2</v>
      </c>
      <c r="I366">
        <f t="shared" ca="1" si="123"/>
        <v>1</v>
      </c>
      <c r="J366">
        <f t="shared" ca="1" si="124"/>
        <v>42463</v>
      </c>
      <c r="K366">
        <f t="shared" ca="1" si="125"/>
        <v>12</v>
      </c>
      <c r="L366" t="str">
        <f t="shared" ca="1" si="126"/>
        <v>Bihar</v>
      </c>
      <c r="M366">
        <f t="shared" ca="1" si="127"/>
        <v>254778</v>
      </c>
      <c r="N366">
        <f t="shared" ca="1" si="128"/>
        <v>131784.22940400077</v>
      </c>
      <c r="O366">
        <f t="shared" ca="1" si="129"/>
        <v>2812.3473460739715</v>
      </c>
      <c r="P366">
        <f t="shared" ca="1" si="130"/>
        <v>2094</v>
      </c>
      <c r="Q366">
        <f t="shared" ca="1" si="131"/>
        <v>29553.250903342039</v>
      </c>
      <c r="R366">
        <f t="shared" ca="1" si="132"/>
        <v>56239.78051369726</v>
      </c>
      <c r="S366">
        <f t="shared" ca="1" si="133"/>
        <v>313830.12785977125</v>
      </c>
      <c r="T366">
        <f t="shared" ca="1" si="134"/>
        <v>163431.4803073428</v>
      </c>
      <c r="U366">
        <f t="shared" ca="1" si="135"/>
        <v>150398.64755242845</v>
      </c>
      <c r="W366">
        <f t="shared" ca="1" si="136"/>
        <v>1</v>
      </c>
      <c r="AA366" s="1">
        <f ca="1">Table1[[#This Row],[Mortgage left]]/Table1[[#This Row],[Value of House]]</f>
        <v>0.51725121244377759</v>
      </c>
      <c r="AB366">
        <f t="shared" ca="1" si="137"/>
        <v>0</v>
      </c>
      <c r="AE366">
        <f ca="1">IF(Table1[[#This Row],[Gender]]="male", 1, 0)</f>
        <v>0</v>
      </c>
      <c r="AF366">
        <f ca="1">IF(Table1[[#This Row],[Gender]]="female", 1, 0)</f>
        <v>1</v>
      </c>
      <c r="AK366" s="8">
        <f ca="1">IF(Table1[[#This Row],[Profession]]="Teaching", 1, 0)</f>
        <v>0</v>
      </c>
      <c r="AL366" s="9">
        <f ca="1">IF(Table1[[#This Row],[Profession]]="Health", 1, 0)</f>
        <v>0</v>
      </c>
      <c r="AM366" s="9">
        <f ca="1">IF(Table1[[#This Row],[Profession]]="Construction", 1, 0)</f>
        <v>0</v>
      </c>
      <c r="AN366" s="9">
        <f ca="1">IF(Table1[[#This Row],[Profession]]="IT", 1, 0)</f>
        <v>0</v>
      </c>
      <c r="AO366" s="9">
        <f ca="1">IF(Table1[[#This Row],[Profession]]="Agriculture", 1, 0)</f>
        <v>0</v>
      </c>
      <c r="AP366" s="10">
        <f ca="1">IF(Table1[[#This Row],[Profession]]="General Work", 1, 0)</f>
        <v>1</v>
      </c>
      <c r="AS366">
        <f ca="1">Table1[[#This Row],[Value of Cars]]/Table1[[#This Row],[Number of Cars ]]</f>
        <v>2812.3473460739715</v>
      </c>
      <c r="AU366" s="8">
        <f ca="1">IF(Table1[[#This Row],[State]]="Karnataka", Table1[[#This Row],[Income]], 0)</f>
        <v>0</v>
      </c>
      <c r="AV366" s="9">
        <f ca="1">IF(Table1[[#This Row],[State]]="Gujarat", Table1[[#This Row],[Income]], 0)</f>
        <v>0</v>
      </c>
      <c r="AW366" s="9">
        <f ca="1">IF(Table1[[#This Row],[State]]="Andhra Pradesh", Table1[[#This Row],[Income]], 0)</f>
        <v>0</v>
      </c>
      <c r="AX366" s="9">
        <f ca="1">IF(Table1[[#This Row],[State]]="Telangana", Table1[[#This Row],[Income]], 0)</f>
        <v>0</v>
      </c>
      <c r="AY366" s="9">
        <f ca="1">IF(Table1[[#This Row],[State]]="Madhya Pradesh", Table1[[#This Row],[Income]], 0)</f>
        <v>0</v>
      </c>
      <c r="AZ366" s="9">
        <f ca="1">IF(Table1[[#This Row],[State]]="Maharashtra", Table1[[#This Row],[Income]], 0)</f>
        <v>0</v>
      </c>
      <c r="BA366" s="9">
        <f ca="1">IF(Table1[[#This Row],[State]]="Punjab", Table1[[#This Row],[Income]], 0)</f>
        <v>0</v>
      </c>
      <c r="BB366" s="9">
        <f ca="1">IF(Table1[[#This Row],[State]]="Kerala", Table1[[#This Row],[Income]], 0)</f>
        <v>0</v>
      </c>
      <c r="BC366" s="9">
        <f ca="1">IF(Table1[[#This Row],[State]]="Tamil Nadu", Table1[[#This Row],[Income]], 0)</f>
        <v>0</v>
      </c>
      <c r="BD366" s="9">
        <f ca="1">IF(Table1[[#This Row],[State]]="Rajasthan", Table1[[#This Row],[Income]], 0)</f>
        <v>0</v>
      </c>
      <c r="BE366" s="9">
        <f ca="1">IF(Table1[[#This Row],[State]]="Uttar Pradesh", Table1[[#This Row],[Income]], 0)</f>
        <v>0</v>
      </c>
      <c r="BF366" s="9">
        <f ca="1">IF(Table1[[#This Row],[State]]="Bihar", Table1[[#This Row],[Income]], 0)</f>
        <v>42463</v>
      </c>
      <c r="BG366" s="9">
        <f ca="1">IF(Table1[[#This Row],[State]]="West Bengal", Table1[[#This Row],[Income]], 0)</f>
        <v>0</v>
      </c>
      <c r="BH366" s="10">
        <f ca="1">IF(Table1[[#This Row],[State]]="Goa", Table1[[#This Row],[Income]], 0)</f>
        <v>0</v>
      </c>
      <c r="BJ366" s="8">
        <f ca="1">IF(Table1[[#This Row],[Profession]]="Health", Table1[[#This Row],[Income]], 0)</f>
        <v>0</v>
      </c>
      <c r="BK366" s="9">
        <f ca="1">IF(Table1[[#This Row],[Profession]]="Construction", Table1[[#This Row],[Income]], 0)</f>
        <v>0</v>
      </c>
      <c r="BL366" s="9">
        <f ca="1">IF(Table1[[#This Row],[Profession]]="Teaching", Table1[[#This Row],[Income]], 0)</f>
        <v>0</v>
      </c>
      <c r="BM366" s="9">
        <f ca="1">IF(Table1[[#This Row],[Profession]]="IT", Table1[[#This Row],[Income]], 0)</f>
        <v>0</v>
      </c>
      <c r="BN366" s="9">
        <f ca="1">IF(Table1[[#This Row],[Profession]]="General Work", Table1[[#This Row],[Income]], 0)</f>
        <v>42463</v>
      </c>
      <c r="BO366" s="10">
        <f ca="1">IF(Table1[[#This Row],[Profession]]="Agriculture", Table1[[#This Row],[Income]], 0)</f>
        <v>0</v>
      </c>
      <c r="BQ366" s="8">
        <f ca="1">IF(Table1[[#This Row],[Value of debts ]]&gt;Table1[[#This Row],[Income]], 1, 0)</f>
        <v>1</v>
      </c>
      <c r="BR366" s="10"/>
      <c r="BT366">
        <f ca="1">IF(Table1[[#This Row],[Net Worth of person]]&gt;$BU$4, Table1[[#This Row],[Age]], 0)</f>
        <v>44</v>
      </c>
    </row>
    <row r="367" spans="1:72" x14ac:dyDescent="0.3">
      <c r="A367">
        <f t="shared" ca="1" si="115"/>
        <v>1</v>
      </c>
      <c r="B367" t="str">
        <f t="shared" ca="1" si="116"/>
        <v>Male</v>
      </c>
      <c r="C367">
        <f t="shared" ca="1" si="117"/>
        <v>41</v>
      </c>
      <c r="D367">
        <f t="shared" ca="1" si="118"/>
        <v>3</v>
      </c>
      <c r="E367" t="str">
        <f t="shared" ca="1" si="119"/>
        <v>Teaching</v>
      </c>
      <c r="F367">
        <f t="shared" ca="1" si="120"/>
        <v>1</v>
      </c>
      <c r="G367" t="str">
        <f t="shared" ca="1" si="121"/>
        <v>High School</v>
      </c>
      <c r="H367">
        <f t="shared" ca="1" si="122"/>
        <v>1</v>
      </c>
      <c r="I367">
        <f t="shared" ca="1" si="123"/>
        <v>3</v>
      </c>
      <c r="J367">
        <f t="shared" ca="1" si="124"/>
        <v>55081</v>
      </c>
      <c r="K367">
        <f t="shared" ca="1" si="125"/>
        <v>2</v>
      </c>
      <c r="L367" t="str">
        <f t="shared" ca="1" si="126"/>
        <v>Gujarat</v>
      </c>
      <c r="M367">
        <f t="shared" ca="1" si="127"/>
        <v>165243</v>
      </c>
      <c r="N367">
        <f t="shared" ca="1" si="128"/>
        <v>49152.265708228893</v>
      </c>
      <c r="O367">
        <f t="shared" ca="1" si="129"/>
        <v>10502.977606917859</v>
      </c>
      <c r="P367">
        <f t="shared" ca="1" si="130"/>
        <v>10456</v>
      </c>
      <c r="Q367">
        <f t="shared" ca="1" si="131"/>
        <v>51565.97312152497</v>
      </c>
      <c r="R367">
        <f t="shared" ca="1" si="132"/>
        <v>195.27608400296617</v>
      </c>
      <c r="S367">
        <f t="shared" ca="1" si="133"/>
        <v>175941.25369092083</v>
      </c>
      <c r="T367">
        <f t="shared" ca="1" si="134"/>
        <v>111174.23882975386</v>
      </c>
      <c r="U367">
        <f t="shared" ca="1" si="135"/>
        <v>64767.014861166972</v>
      </c>
      <c r="W367">
        <f t="shared" ca="1" si="136"/>
        <v>1</v>
      </c>
      <c r="AA367" s="1">
        <f ca="1">Table1[[#This Row],[Mortgage left]]/Table1[[#This Row],[Value of House]]</f>
        <v>0.29745445016266281</v>
      </c>
      <c r="AB367">
        <f t="shared" ca="1" si="137"/>
        <v>1</v>
      </c>
      <c r="AE367">
        <f ca="1">IF(Table1[[#This Row],[Gender]]="male", 1, 0)</f>
        <v>1</v>
      </c>
      <c r="AF367">
        <f ca="1">IF(Table1[[#This Row],[Gender]]="female", 1, 0)</f>
        <v>0</v>
      </c>
      <c r="AK367" s="8">
        <f ca="1">IF(Table1[[#This Row],[Profession]]="Teaching", 1, 0)</f>
        <v>1</v>
      </c>
      <c r="AL367" s="9">
        <f ca="1">IF(Table1[[#This Row],[Profession]]="Health", 1, 0)</f>
        <v>0</v>
      </c>
      <c r="AM367" s="9">
        <f ca="1">IF(Table1[[#This Row],[Profession]]="Construction", 1, 0)</f>
        <v>0</v>
      </c>
      <c r="AN367" s="9">
        <f ca="1">IF(Table1[[#This Row],[Profession]]="IT", 1, 0)</f>
        <v>0</v>
      </c>
      <c r="AO367" s="9">
        <f ca="1">IF(Table1[[#This Row],[Profession]]="Agriculture", 1, 0)</f>
        <v>0</v>
      </c>
      <c r="AP367" s="10">
        <f ca="1">IF(Table1[[#This Row],[Profession]]="General Work", 1, 0)</f>
        <v>0</v>
      </c>
      <c r="AS367">
        <f ca="1">Table1[[#This Row],[Value of Cars]]/Table1[[#This Row],[Number of Cars ]]</f>
        <v>3500.9925356392864</v>
      </c>
      <c r="AU367" s="8">
        <f ca="1">IF(Table1[[#This Row],[State]]="Karnataka", Table1[[#This Row],[Income]], 0)</f>
        <v>0</v>
      </c>
      <c r="AV367" s="9">
        <f ca="1">IF(Table1[[#This Row],[State]]="Gujarat", Table1[[#This Row],[Income]], 0)</f>
        <v>55081</v>
      </c>
      <c r="AW367" s="9">
        <f ca="1">IF(Table1[[#This Row],[State]]="Andhra Pradesh", Table1[[#This Row],[Income]], 0)</f>
        <v>0</v>
      </c>
      <c r="AX367" s="9">
        <f ca="1">IF(Table1[[#This Row],[State]]="Telangana", Table1[[#This Row],[Income]], 0)</f>
        <v>0</v>
      </c>
      <c r="AY367" s="9">
        <f ca="1">IF(Table1[[#This Row],[State]]="Madhya Pradesh", Table1[[#This Row],[Income]], 0)</f>
        <v>0</v>
      </c>
      <c r="AZ367" s="9">
        <f ca="1">IF(Table1[[#This Row],[State]]="Maharashtra", Table1[[#This Row],[Income]], 0)</f>
        <v>0</v>
      </c>
      <c r="BA367" s="9">
        <f ca="1">IF(Table1[[#This Row],[State]]="Punjab", Table1[[#This Row],[Income]], 0)</f>
        <v>0</v>
      </c>
      <c r="BB367" s="9">
        <f ca="1">IF(Table1[[#This Row],[State]]="Kerala", Table1[[#This Row],[Income]], 0)</f>
        <v>0</v>
      </c>
      <c r="BC367" s="9">
        <f ca="1">IF(Table1[[#This Row],[State]]="Tamil Nadu", Table1[[#This Row],[Income]], 0)</f>
        <v>0</v>
      </c>
      <c r="BD367" s="9">
        <f ca="1">IF(Table1[[#This Row],[State]]="Rajasthan", Table1[[#This Row],[Income]], 0)</f>
        <v>0</v>
      </c>
      <c r="BE367" s="9">
        <f ca="1">IF(Table1[[#This Row],[State]]="Uttar Pradesh", Table1[[#This Row],[Income]], 0)</f>
        <v>0</v>
      </c>
      <c r="BF367" s="9">
        <f ca="1">IF(Table1[[#This Row],[State]]="Bihar", Table1[[#This Row],[Income]], 0)</f>
        <v>0</v>
      </c>
      <c r="BG367" s="9">
        <f ca="1">IF(Table1[[#This Row],[State]]="West Bengal", Table1[[#This Row],[Income]], 0)</f>
        <v>0</v>
      </c>
      <c r="BH367" s="10">
        <f ca="1">IF(Table1[[#This Row],[State]]="Goa", Table1[[#This Row],[Income]], 0)</f>
        <v>0</v>
      </c>
      <c r="BJ367" s="8">
        <f ca="1">IF(Table1[[#This Row],[Profession]]="Health", Table1[[#This Row],[Income]], 0)</f>
        <v>0</v>
      </c>
      <c r="BK367" s="9">
        <f ca="1">IF(Table1[[#This Row],[Profession]]="Construction", Table1[[#This Row],[Income]], 0)</f>
        <v>0</v>
      </c>
      <c r="BL367" s="9">
        <f ca="1">IF(Table1[[#This Row],[Profession]]="Teaching", Table1[[#This Row],[Income]], 0)</f>
        <v>55081</v>
      </c>
      <c r="BM367" s="9">
        <f ca="1">IF(Table1[[#This Row],[Profession]]="IT", Table1[[#This Row],[Income]], 0)</f>
        <v>0</v>
      </c>
      <c r="BN367" s="9">
        <f ca="1">IF(Table1[[#This Row],[Profession]]="General Work", Table1[[#This Row],[Income]], 0)</f>
        <v>0</v>
      </c>
      <c r="BO367" s="10">
        <f ca="1">IF(Table1[[#This Row],[Profession]]="Agriculture", Table1[[#This Row],[Income]], 0)</f>
        <v>0</v>
      </c>
      <c r="BQ367" s="8">
        <f ca="1">IF(Table1[[#This Row],[Value of debts ]]&gt;Table1[[#This Row],[Income]], 1, 0)</f>
        <v>1</v>
      </c>
      <c r="BR367" s="10"/>
      <c r="BT367">
        <f ca="1">IF(Table1[[#This Row],[Net Worth of person]]&gt;$BU$4, Table1[[#This Row],[Age]], 0)</f>
        <v>0</v>
      </c>
    </row>
    <row r="368" spans="1:72" x14ac:dyDescent="0.3">
      <c r="A368">
        <f t="shared" ca="1" si="115"/>
        <v>2</v>
      </c>
      <c r="B368" t="str">
        <f t="shared" ca="1" si="116"/>
        <v>Female</v>
      </c>
      <c r="C368">
        <f t="shared" ca="1" si="117"/>
        <v>35</v>
      </c>
      <c r="D368">
        <f t="shared" ca="1" si="118"/>
        <v>3</v>
      </c>
      <c r="E368" t="str">
        <f t="shared" ca="1" si="119"/>
        <v>Teaching</v>
      </c>
      <c r="F368">
        <f t="shared" ca="1" si="120"/>
        <v>4</v>
      </c>
      <c r="G368" t="str">
        <f t="shared" ca="1" si="121"/>
        <v>Technical</v>
      </c>
      <c r="H368">
        <f t="shared" ca="1" si="122"/>
        <v>4</v>
      </c>
      <c r="I368">
        <f t="shared" ca="1" si="123"/>
        <v>3</v>
      </c>
      <c r="J368">
        <f t="shared" ca="1" si="124"/>
        <v>32492</v>
      </c>
      <c r="K368">
        <f t="shared" ca="1" si="125"/>
        <v>12</v>
      </c>
      <c r="L368" t="str">
        <f t="shared" ca="1" si="126"/>
        <v>Bihar</v>
      </c>
      <c r="M368">
        <f t="shared" ca="1" si="127"/>
        <v>97476</v>
      </c>
      <c r="N368">
        <f t="shared" ca="1" si="128"/>
        <v>97163.731496775377</v>
      </c>
      <c r="O368">
        <f t="shared" ca="1" si="129"/>
        <v>41488.828988350935</v>
      </c>
      <c r="P368">
        <f t="shared" ca="1" si="130"/>
        <v>26043</v>
      </c>
      <c r="Q368">
        <f t="shared" ca="1" si="131"/>
        <v>54624.120979393221</v>
      </c>
      <c r="R368">
        <f t="shared" ca="1" si="132"/>
        <v>18006.394071234638</v>
      </c>
      <c r="S368">
        <f t="shared" ca="1" si="133"/>
        <v>156971.22305958555</v>
      </c>
      <c r="T368">
        <f t="shared" ca="1" si="134"/>
        <v>177830.8524761686</v>
      </c>
      <c r="U368">
        <f t="shared" ca="1" si="135"/>
        <v>-20859.629416583048</v>
      </c>
      <c r="W368">
        <f t="shared" ca="1" si="136"/>
        <v>1</v>
      </c>
      <c r="AA368" s="1">
        <f ca="1">Table1[[#This Row],[Mortgage left]]/Table1[[#This Row],[Value of House]]</f>
        <v>0.99679645755647928</v>
      </c>
      <c r="AB368">
        <f t="shared" ca="1" si="137"/>
        <v>0</v>
      </c>
      <c r="AE368">
        <f ca="1">IF(Table1[[#This Row],[Gender]]="male", 1, 0)</f>
        <v>0</v>
      </c>
      <c r="AF368">
        <f ca="1">IF(Table1[[#This Row],[Gender]]="female", 1, 0)</f>
        <v>1</v>
      </c>
      <c r="AK368" s="8">
        <f ca="1">IF(Table1[[#This Row],[Profession]]="Teaching", 1, 0)</f>
        <v>1</v>
      </c>
      <c r="AL368" s="9">
        <f ca="1">IF(Table1[[#This Row],[Profession]]="Health", 1, 0)</f>
        <v>0</v>
      </c>
      <c r="AM368" s="9">
        <f ca="1">IF(Table1[[#This Row],[Profession]]="Construction", 1, 0)</f>
        <v>0</v>
      </c>
      <c r="AN368" s="9">
        <f ca="1">IF(Table1[[#This Row],[Profession]]="IT", 1, 0)</f>
        <v>0</v>
      </c>
      <c r="AO368" s="9">
        <f ca="1">IF(Table1[[#This Row],[Profession]]="Agriculture", 1, 0)</f>
        <v>0</v>
      </c>
      <c r="AP368" s="10">
        <f ca="1">IF(Table1[[#This Row],[Profession]]="General Work", 1, 0)</f>
        <v>0</v>
      </c>
      <c r="AS368">
        <f ca="1">Table1[[#This Row],[Value of Cars]]/Table1[[#This Row],[Number of Cars ]]</f>
        <v>13829.609662783645</v>
      </c>
      <c r="AU368" s="8">
        <f ca="1">IF(Table1[[#This Row],[State]]="Karnataka", Table1[[#This Row],[Income]], 0)</f>
        <v>0</v>
      </c>
      <c r="AV368" s="9">
        <f ca="1">IF(Table1[[#This Row],[State]]="Gujarat", Table1[[#This Row],[Income]], 0)</f>
        <v>0</v>
      </c>
      <c r="AW368" s="9">
        <f ca="1">IF(Table1[[#This Row],[State]]="Andhra Pradesh", Table1[[#This Row],[Income]], 0)</f>
        <v>0</v>
      </c>
      <c r="AX368" s="9">
        <f ca="1">IF(Table1[[#This Row],[State]]="Telangana", Table1[[#This Row],[Income]], 0)</f>
        <v>0</v>
      </c>
      <c r="AY368" s="9">
        <f ca="1">IF(Table1[[#This Row],[State]]="Madhya Pradesh", Table1[[#This Row],[Income]], 0)</f>
        <v>0</v>
      </c>
      <c r="AZ368" s="9">
        <f ca="1">IF(Table1[[#This Row],[State]]="Maharashtra", Table1[[#This Row],[Income]], 0)</f>
        <v>0</v>
      </c>
      <c r="BA368" s="9">
        <f ca="1">IF(Table1[[#This Row],[State]]="Punjab", Table1[[#This Row],[Income]], 0)</f>
        <v>0</v>
      </c>
      <c r="BB368" s="9">
        <f ca="1">IF(Table1[[#This Row],[State]]="Kerala", Table1[[#This Row],[Income]], 0)</f>
        <v>0</v>
      </c>
      <c r="BC368" s="9">
        <f ca="1">IF(Table1[[#This Row],[State]]="Tamil Nadu", Table1[[#This Row],[Income]], 0)</f>
        <v>0</v>
      </c>
      <c r="BD368" s="9">
        <f ca="1">IF(Table1[[#This Row],[State]]="Rajasthan", Table1[[#This Row],[Income]], 0)</f>
        <v>0</v>
      </c>
      <c r="BE368" s="9">
        <f ca="1">IF(Table1[[#This Row],[State]]="Uttar Pradesh", Table1[[#This Row],[Income]], 0)</f>
        <v>0</v>
      </c>
      <c r="BF368" s="9">
        <f ca="1">IF(Table1[[#This Row],[State]]="Bihar", Table1[[#This Row],[Income]], 0)</f>
        <v>32492</v>
      </c>
      <c r="BG368" s="9">
        <f ca="1">IF(Table1[[#This Row],[State]]="West Bengal", Table1[[#This Row],[Income]], 0)</f>
        <v>0</v>
      </c>
      <c r="BH368" s="10">
        <f ca="1">IF(Table1[[#This Row],[State]]="Goa", Table1[[#This Row],[Income]], 0)</f>
        <v>0</v>
      </c>
      <c r="BJ368" s="8">
        <f ca="1">IF(Table1[[#This Row],[Profession]]="Health", Table1[[#This Row],[Income]], 0)</f>
        <v>0</v>
      </c>
      <c r="BK368" s="9">
        <f ca="1">IF(Table1[[#This Row],[Profession]]="Construction", Table1[[#This Row],[Income]], 0)</f>
        <v>0</v>
      </c>
      <c r="BL368" s="9">
        <f ca="1">IF(Table1[[#This Row],[Profession]]="Teaching", Table1[[#This Row],[Income]], 0)</f>
        <v>32492</v>
      </c>
      <c r="BM368" s="9">
        <f ca="1">IF(Table1[[#This Row],[Profession]]="IT", Table1[[#This Row],[Income]], 0)</f>
        <v>0</v>
      </c>
      <c r="BN368" s="9">
        <f ca="1">IF(Table1[[#This Row],[Profession]]="General Work", Table1[[#This Row],[Income]], 0)</f>
        <v>0</v>
      </c>
      <c r="BO368" s="10">
        <f ca="1">IF(Table1[[#This Row],[Profession]]="Agriculture", Table1[[#This Row],[Income]], 0)</f>
        <v>0</v>
      </c>
      <c r="BQ368" s="8">
        <f ca="1">IF(Table1[[#This Row],[Value of debts ]]&gt;Table1[[#This Row],[Income]], 1, 0)</f>
        <v>1</v>
      </c>
      <c r="BR368" s="10"/>
      <c r="BT368">
        <f ca="1">IF(Table1[[#This Row],[Net Worth of person]]&gt;$BU$4, Table1[[#This Row],[Age]], 0)</f>
        <v>0</v>
      </c>
    </row>
    <row r="369" spans="1:72" x14ac:dyDescent="0.3">
      <c r="A369">
        <f t="shared" ca="1" si="115"/>
        <v>1</v>
      </c>
      <c r="B369" t="str">
        <f t="shared" ca="1" si="116"/>
        <v>Male</v>
      </c>
      <c r="C369">
        <f t="shared" ca="1" si="117"/>
        <v>37</v>
      </c>
      <c r="D369">
        <f t="shared" ca="1" si="118"/>
        <v>1</v>
      </c>
      <c r="E369" t="str">
        <f t="shared" ca="1" si="119"/>
        <v>Health</v>
      </c>
      <c r="F369">
        <f t="shared" ca="1" si="120"/>
        <v>1</v>
      </c>
      <c r="G369" t="str">
        <f t="shared" ca="1" si="121"/>
        <v>High School</v>
      </c>
      <c r="H369">
        <f t="shared" ca="1" si="122"/>
        <v>3</v>
      </c>
      <c r="I369">
        <f t="shared" ca="1" si="123"/>
        <v>1</v>
      </c>
      <c r="J369">
        <f t="shared" ca="1" si="124"/>
        <v>42234</v>
      </c>
      <c r="K369">
        <f t="shared" ca="1" si="125"/>
        <v>14</v>
      </c>
      <c r="L369" t="str">
        <f t="shared" ca="1" si="126"/>
        <v>Goa</v>
      </c>
      <c r="M369">
        <f t="shared" ca="1" si="127"/>
        <v>253404</v>
      </c>
      <c r="N369">
        <f t="shared" ca="1" si="128"/>
        <v>239805.90349839159</v>
      </c>
      <c r="O369">
        <f t="shared" ca="1" si="129"/>
        <v>23546.280163272175</v>
      </c>
      <c r="P369">
        <f t="shared" ca="1" si="130"/>
        <v>18705</v>
      </c>
      <c r="Q369">
        <f t="shared" ca="1" si="131"/>
        <v>36982.541371601823</v>
      </c>
      <c r="R369">
        <f t="shared" ca="1" si="132"/>
        <v>56701.525459244178</v>
      </c>
      <c r="S369">
        <f t="shared" ca="1" si="133"/>
        <v>333651.80562251632</v>
      </c>
      <c r="T369">
        <f t="shared" ca="1" si="134"/>
        <v>295493.44486999343</v>
      </c>
      <c r="U369">
        <f t="shared" ca="1" si="135"/>
        <v>38158.360752522887</v>
      </c>
      <c r="W369">
        <f t="shared" ca="1" si="136"/>
        <v>1</v>
      </c>
      <c r="AA369" s="1">
        <f ca="1">Table1[[#This Row],[Mortgage left]]/Table1[[#This Row],[Value of House]]</f>
        <v>0.9463382720809127</v>
      </c>
      <c r="AB369">
        <f t="shared" ca="1" si="137"/>
        <v>0</v>
      </c>
      <c r="AE369">
        <f ca="1">IF(Table1[[#This Row],[Gender]]="male", 1, 0)</f>
        <v>1</v>
      </c>
      <c r="AF369">
        <f ca="1">IF(Table1[[#This Row],[Gender]]="female", 1, 0)</f>
        <v>0</v>
      </c>
      <c r="AK369" s="8">
        <f ca="1">IF(Table1[[#This Row],[Profession]]="Teaching", 1, 0)</f>
        <v>0</v>
      </c>
      <c r="AL369" s="9">
        <f ca="1">IF(Table1[[#This Row],[Profession]]="Health", 1, 0)</f>
        <v>1</v>
      </c>
      <c r="AM369" s="9">
        <f ca="1">IF(Table1[[#This Row],[Profession]]="Construction", 1, 0)</f>
        <v>0</v>
      </c>
      <c r="AN369" s="9">
        <f ca="1">IF(Table1[[#This Row],[Profession]]="IT", 1, 0)</f>
        <v>0</v>
      </c>
      <c r="AO369" s="9">
        <f ca="1">IF(Table1[[#This Row],[Profession]]="Agriculture", 1, 0)</f>
        <v>0</v>
      </c>
      <c r="AP369" s="10">
        <f ca="1">IF(Table1[[#This Row],[Profession]]="General Work", 1, 0)</f>
        <v>0</v>
      </c>
      <c r="AS369">
        <f ca="1">Table1[[#This Row],[Value of Cars]]/Table1[[#This Row],[Number of Cars ]]</f>
        <v>23546.280163272175</v>
      </c>
      <c r="AU369" s="8">
        <f ca="1">IF(Table1[[#This Row],[State]]="Karnataka", Table1[[#This Row],[Income]], 0)</f>
        <v>0</v>
      </c>
      <c r="AV369" s="9">
        <f ca="1">IF(Table1[[#This Row],[State]]="Gujarat", Table1[[#This Row],[Income]], 0)</f>
        <v>0</v>
      </c>
      <c r="AW369" s="9">
        <f ca="1">IF(Table1[[#This Row],[State]]="Andhra Pradesh", Table1[[#This Row],[Income]], 0)</f>
        <v>0</v>
      </c>
      <c r="AX369" s="9">
        <f ca="1">IF(Table1[[#This Row],[State]]="Telangana", Table1[[#This Row],[Income]], 0)</f>
        <v>0</v>
      </c>
      <c r="AY369" s="9">
        <f ca="1">IF(Table1[[#This Row],[State]]="Madhya Pradesh", Table1[[#This Row],[Income]], 0)</f>
        <v>0</v>
      </c>
      <c r="AZ369" s="9">
        <f ca="1">IF(Table1[[#This Row],[State]]="Maharashtra", Table1[[#This Row],[Income]], 0)</f>
        <v>0</v>
      </c>
      <c r="BA369" s="9">
        <f ca="1">IF(Table1[[#This Row],[State]]="Punjab", Table1[[#This Row],[Income]], 0)</f>
        <v>0</v>
      </c>
      <c r="BB369" s="9">
        <f ca="1">IF(Table1[[#This Row],[State]]="Kerala", Table1[[#This Row],[Income]], 0)</f>
        <v>0</v>
      </c>
      <c r="BC369" s="9">
        <f ca="1">IF(Table1[[#This Row],[State]]="Tamil Nadu", Table1[[#This Row],[Income]], 0)</f>
        <v>0</v>
      </c>
      <c r="BD369" s="9">
        <f ca="1">IF(Table1[[#This Row],[State]]="Rajasthan", Table1[[#This Row],[Income]], 0)</f>
        <v>0</v>
      </c>
      <c r="BE369" s="9">
        <f ca="1">IF(Table1[[#This Row],[State]]="Uttar Pradesh", Table1[[#This Row],[Income]], 0)</f>
        <v>0</v>
      </c>
      <c r="BF369" s="9">
        <f ca="1">IF(Table1[[#This Row],[State]]="Bihar", Table1[[#This Row],[Income]], 0)</f>
        <v>0</v>
      </c>
      <c r="BG369" s="9">
        <f ca="1">IF(Table1[[#This Row],[State]]="West Bengal", Table1[[#This Row],[Income]], 0)</f>
        <v>0</v>
      </c>
      <c r="BH369" s="10">
        <f ca="1">IF(Table1[[#This Row],[State]]="Goa", Table1[[#This Row],[Income]], 0)</f>
        <v>42234</v>
      </c>
      <c r="BJ369" s="8">
        <f ca="1">IF(Table1[[#This Row],[Profession]]="Health", Table1[[#This Row],[Income]], 0)</f>
        <v>42234</v>
      </c>
      <c r="BK369" s="9">
        <f ca="1">IF(Table1[[#This Row],[Profession]]="Construction", Table1[[#This Row],[Income]], 0)</f>
        <v>0</v>
      </c>
      <c r="BL369" s="9">
        <f ca="1">IF(Table1[[#This Row],[Profession]]="Teaching", Table1[[#This Row],[Income]], 0)</f>
        <v>0</v>
      </c>
      <c r="BM369" s="9">
        <f ca="1">IF(Table1[[#This Row],[Profession]]="IT", Table1[[#This Row],[Income]], 0)</f>
        <v>0</v>
      </c>
      <c r="BN369" s="9">
        <f ca="1">IF(Table1[[#This Row],[Profession]]="General Work", Table1[[#This Row],[Income]], 0)</f>
        <v>0</v>
      </c>
      <c r="BO369" s="10">
        <f ca="1">IF(Table1[[#This Row],[Profession]]="Agriculture", Table1[[#This Row],[Income]], 0)</f>
        <v>0</v>
      </c>
      <c r="BQ369" s="8">
        <f ca="1">IF(Table1[[#This Row],[Value of debts ]]&gt;Table1[[#This Row],[Income]], 1, 0)</f>
        <v>1</v>
      </c>
      <c r="BR369" s="10"/>
      <c r="BT369">
        <f ca="1">IF(Table1[[#This Row],[Net Worth of person]]&gt;$BU$4, Table1[[#This Row],[Age]], 0)</f>
        <v>0</v>
      </c>
    </row>
    <row r="370" spans="1:72" x14ac:dyDescent="0.3">
      <c r="A370">
        <f t="shared" ca="1" si="115"/>
        <v>2</v>
      </c>
      <c r="B370" t="str">
        <f t="shared" ca="1" si="116"/>
        <v>Female</v>
      </c>
      <c r="C370">
        <f t="shared" ca="1" si="117"/>
        <v>33</v>
      </c>
      <c r="D370">
        <f t="shared" ca="1" si="118"/>
        <v>4</v>
      </c>
      <c r="E370" t="str">
        <f t="shared" ca="1" si="119"/>
        <v>IT</v>
      </c>
      <c r="F370">
        <f t="shared" ca="1" si="120"/>
        <v>1</v>
      </c>
      <c r="G370" t="str">
        <f t="shared" ca="1" si="121"/>
        <v>High School</v>
      </c>
      <c r="H370">
        <f t="shared" ca="1" si="122"/>
        <v>4</v>
      </c>
      <c r="I370">
        <f t="shared" ca="1" si="123"/>
        <v>2</v>
      </c>
      <c r="J370">
        <f t="shared" ca="1" si="124"/>
        <v>69713</v>
      </c>
      <c r="K370">
        <f t="shared" ca="1" si="125"/>
        <v>4</v>
      </c>
      <c r="L370" t="str">
        <f t="shared" ca="1" si="126"/>
        <v>Telangana</v>
      </c>
      <c r="M370">
        <f t="shared" ca="1" si="127"/>
        <v>418278</v>
      </c>
      <c r="N370">
        <f t="shared" ca="1" si="128"/>
        <v>286754.83985998866</v>
      </c>
      <c r="O370">
        <f t="shared" ca="1" si="129"/>
        <v>118749.9093454628</v>
      </c>
      <c r="P370">
        <f t="shared" ca="1" si="130"/>
        <v>46828</v>
      </c>
      <c r="Q370">
        <f t="shared" ca="1" si="131"/>
        <v>113380.42470712781</v>
      </c>
      <c r="R370">
        <f t="shared" ca="1" si="132"/>
        <v>19973.994029389731</v>
      </c>
      <c r="S370">
        <f t="shared" ca="1" si="133"/>
        <v>557001.9033748525</v>
      </c>
      <c r="T370">
        <f t="shared" ca="1" si="134"/>
        <v>446963.26456711645</v>
      </c>
      <c r="U370">
        <f t="shared" ca="1" si="135"/>
        <v>110038.63880773605</v>
      </c>
      <c r="W370">
        <f t="shared" ca="1" si="136"/>
        <v>1</v>
      </c>
      <c r="AA370" s="1">
        <f ca="1">Table1[[#This Row],[Mortgage left]]/Table1[[#This Row],[Value of House]]</f>
        <v>0.68556041642158716</v>
      </c>
      <c r="AB370">
        <f t="shared" ca="1" si="137"/>
        <v>0</v>
      </c>
      <c r="AE370">
        <f ca="1">IF(Table1[[#This Row],[Gender]]="male", 1, 0)</f>
        <v>0</v>
      </c>
      <c r="AF370">
        <f ca="1">IF(Table1[[#This Row],[Gender]]="female", 1, 0)</f>
        <v>1</v>
      </c>
      <c r="AK370" s="8">
        <f ca="1">IF(Table1[[#This Row],[Profession]]="Teaching", 1, 0)</f>
        <v>0</v>
      </c>
      <c r="AL370" s="9">
        <f ca="1">IF(Table1[[#This Row],[Profession]]="Health", 1, 0)</f>
        <v>0</v>
      </c>
      <c r="AM370" s="9">
        <f ca="1">IF(Table1[[#This Row],[Profession]]="Construction", 1, 0)</f>
        <v>0</v>
      </c>
      <c r="AN370" s="9">
        <f ca="1">IF(Table1[[#This Row],[Profession]]="IT", 1, 0)</f>
        <v>1</v>
      </c>
      <c r="AO370" s="9">
        <f ca="1">IF(Table1[[#This Row],[Profession]]="Agriculture", 1, 0)</f>
        <v>0</v>
      </c>
      <c r="AP370" s="10">
        <f ca="1">IF(Table1[[#This Row],[Profession]]="General Work", 1, 0)</f>
        <v>0</v>
      </c>
      <c r="AS370">
        <f ca="1">Table1[[#This Row],[Value of Cars]]/Table1[[#This Row],[Number of Cars ]]</f>
        <v>59374.954672731401</v>
      </c>
      <c r="AU370" s="8">
        <f ca="1">IF(Table1[[#This Row],[State]]="Karnataka", Table1[[#This Row],[Income]], 0)</f>
        <v>0</v>
      </c>
      <c r="AV370" s="9">
        <f ca="1">IF(Table1[[#This Row],[State]]="Gujarat", Table1[[#This Row],[Income]], 0)</f>
        <v>0</v>
      </c>
      <c r="AW370" s="9">
        <f ca="1">IF(Table1[[#This Row],[State]]="Andhra Pradesh", Table1[[#This Row],[Income]], 0)</f>
        <v>0</v>
      </c>
      <c r="AX370" s="9">
        <f ca="1">IF(Table1[[#This Row],[State]]="Telangana", Table1[[#This Row],[Income]], 0)</f>
        <v>69713</v>
      </c>
      <c r="AY370" s="9">
        <f ca="1">IF(Table1[[#This Row],[State]]="Madhya Pradesh", Table1[[#This Row],[Income]], 0)</f>
        <v>0</v>
      </c>
      <c r="AZ370" s="9">
        <f ca="1">IF(Table1[[#This Row],[State]]="Maharashtra", Table1[[#This Row],[Income]], 0)</f>
        <v>0</v>
      </c>
      <c r="BA370" s="9">
        <f ca="1">IF(Table1[[#This Row],[State]]="Punjab", Table1[[#This Row],[Income]], 0)</f>
        <v>0</v>
      </c>
      <c r="BB370" s="9">
        <f ca="1">IF(Table1[[#This Row],[State]]="Kerala", Table1[[#This Row],[Income]], 0)</f>
        <v>0</v>
      </c>
      <c r="BC370" s="9">
        <f ca="1">IF(Table1[[#This Row],[State]]="Tamil Nadu", Table1[[#This Row],[Income]], 0)</f>
        <v>0</v>
      </c>
      <c r="BD370" s="9">
        <f ca="1">IF(Table1[[#This Row],[State]]="Rajasthan", Table1[[#This Row],[Income]], 0)</f>
        <v>0</v>
      </c>
      <c r="BE370" s="9">
        <f ca="1">IF(Table1[[#This Row],[State]]="Uttar Pradesh", Table1[[#This Row],[Income]], 0)</f>
        <v>0</v>
      </c>
      <c r="BF370" s="9">
        <f ca="1">IF(Table1[[#This Row],[State]]="Bihar", Table1[[#This Row],[Income]], 0)</f>
        <v>0</v>
      </c>
      <c r="BG370" s="9">
        <f ca="1">IF(Table1[[#This Row],[State]]="West Bengal", Table1[[#This Row],[Income]], 0)</f>
        <v>0</v>
      </c>
      <c r="BH370" s="10">
        <f ca="1">IF(Table1[[#This Row],[State]]="Goa", Table1[[#This Row],[Income]], 0)</f>
        <v>0</v>
      </c>
      <c r="BJ370" s="8">
        <f ca="1">IF(Table1[[#This Row],[Profession]]="Health", Table1[[#This Row],[Income]], 0)</f>
        <v>0</v>
      </c>
      <c r="BK370" s="9">
        <f ca="1">IF(Table1[[#This Row],[Profession]]="Construction", Table1[[#This Row],[Income]], 0)</f>
        <v>0</v>
      </c>
      <c r="BL370" s="9">
        <f ca="1">IF(Table1[[#This Row],[Profession]]="Teaching", Table1[[#This Row],[Income]], 0)</f>
        <v>0</v>
      </c>
      <c r="BM370" s="9">
        <f ca="1">IF(Table1[[#This Row],[Profession]]="IT", Table1[[#This Row],[Income]], 0)</f>
        <v>69713</v>
      </c>
      <c r="BN370" s="9">
        <f ca="1">IF(Table1[[#This Row],[Profession]]="General Work", Table1[[#This Row],[Income]], 0)</f>
        <v>0</v>
      </c>
      <c r="BO370" s="10">
        <f ca="1">IF(Table1[[#This Row],[Profession]]="Agriculture", Table1[[#This Row],[Income]], 0)</f>
        <v>0</v>
      </c>
      <c r="BQ370" s="8">
        <f ca="1">IF(Table1[[#This Row],[Value of debts ]]&gt;Table1[[#This Row],[Income]], 1, 0)</f>
        <v>1</v>
      </c>
      <c r="BR370" s="10"/>
      <c r="BT370">
        <f ca="1">IF(Table1[[#This Row],[Net Worth of person]]&gt;$BU$4, Table1[[#This Row],[Age]], 0)</f>
        <v>33</v>
      </c>
    </row>
    <row r="371" spans="1:72" x14ac:dyDescent="0.3">
      <c r="A371">
        <f t="shared" ca="1" si="115"/>
        <v>1</v>
      </c>
      <c r="B371" t="str">
        <f t="shared" ca="1" si="116"/>
        <v>Male</v>
      </c>
      <c r="C371">
        <f t="shared" ca="1" si="117"/>
        <v>42</v>
      </c>
      <c r="D371">
        <f t="shared" ca="1" si="118"/>
        <v>4</v>
      </c>
      <c r="E371" t="str">
        <f t="shared" ca="1" si="119"/>
        <v>IT</v>
      </c>
      <c r="F371">
        <f t="shared" ca="1" si="120"/>
        <v>5</v>
      </c>
      <c r="G371" t="str">
        <f t="shared" ca="1" si="121"/>
        <v>Other</v>
      </c>
      <c r="H371">
        <f t="shared" ca="1" si="122"/>
        <v>0</v>
      </c>
      <c r="I371">
        <f t="shared" ca="1" si="123"/>
        <v>1</v>
      </c>
      <c r="J371">
        <f t="shared" ca="1" si="124"/>
        <v>42366</v>
      </c>
      <c r="K371">
        <f t="shared" ca="1" si="125"/>
        <v>8</v>
      </c>
      <c r="L371" t="str">
        <f t="shared" ca="1" si="126"/>
        <v>Kerala</v>
      </c>
      <c r="M371">
        <f t="shared" ca="1" si="127"/>
        <v>254196</v>
      </c>
      <c r="N371">
        <f t="shared" ca="1" si="128"/>
        <v>229936.04288396554</v>
      </c>
      <c r="O371">
        <f t="shared" ca="1" si="129"/>
        <v>198.49221070723442</v>
      </c>
      <c r="P371">
        <f t="shared" ca="1" si="130"/>
        <v>154</v>
      </c>
      <c r="Q371">
        <f t="shared" ca="1" si="131"/>
        <v>80335.64563663528</v>
      </c>
      <c r="R371">
        <f t="shared" ca="1" si="132"/>
        <v>55754.267159048635</v>
      </c>
      <c r="S371">
        <f t="shared" ca="1" si="133"/>
        <v>310148.75936975586</v>
      </c>
      <c r="T371">
        <f t="shared" ca="1" si="134"/>
        <v>310425.68852060079</v>
      </c>
      <c r="U371">
        <f t="shared" ca="1" si="135"/>
        <v>-276.92915084492415</v>
      </c>
      <c r="W371">
        <f t="shared" ca="1" si="136"/>
        <v>1</v>
      </c>
      <c r="AA371" s="1">
        <f ca="1">Table1[[#This Row],[Mortgage left]]/Table1[[#This Row],[Value of House]]</f>
        <v>0.90456200287953203</v>
      </c>
      <c r="AB371">
        <f t="shared" ca="1" si="137"/>
        <v>0</v>
      </c>
      <c r="AE371">
        <f ca="1">IF(Table1[[#This Row],[Gender]]="male", 1, 0)</f>
        <v>1</v>
      </c>
      <c r="AF371">
        <f ca="1">IF(Table1[[#This Row],[Gender]]="female", 1, 0)</f>
        <v>0</v>
      </c>
      <c r="AK371" s="8">
        <f ca="1">IF(Table1[[#This Row],[Profession]]="Teaching", 1, 0)</f>
        <v>0</v>
      </c>
      <c r="AL371" s="9">
        <f ca="1">IF(Table1[[#This Row],[Profession]]="Health", 1, 0)</f>
        <v>0</v>
      </c>
      <c r="AM371" s="9">
        <f ca="1">IF(Table1[[#This Row],[Profession]]="Construction", 1, 0)</f>
        <v>0</v>
      </c>
      <c r="AN371" s="9">
        <f ca="1">IF(Table1[[#This Row],[Profession]]="IT", 1, 0)</f>
        <v>1</v>
      </c>
      <c r="AO371" s="9">
        <f ca="1">IF(Table1[[#This Row],[Profession]]="Agriculture", 1, 0)</f>
        <v>0</v>
      </c>
      <c r="AP371" s="10">
        <f ca="1">IF(Table1[[#This Row],[Profession]]="General Work", 1, 0)</f>
        <v>0</v>
      </c>
      <c r="AS371">
        <f ca="1">Table1[[#This Row],[Value of Cars]]/Table1[[#This Row],[Number of Cars ]]</f>
        <v>198.49221070723442</v>
      </c>
      <c r="AU371" s="8">
        <f ca="1">IF(Table1[[#This Row],[State]]="Karnataka", Table1[[#This Row],[Income]], 0)</f>
        <v>0</v>
      </c>
      <c r="AV371" s="9">
        <f ca="1">IF(Table1[[#This Row],[State]]="Gujarat", Table1[[#This Row],[Income]], 0)</f>
        <v>0</v>
      </c>
      <c r="AW371" s="9">
        <f ca="1">IF(Table1[[#This Row],[State]]="Andhra Pradesh", Table1[[#This Row],[Income]], 0)</f>
        <v>0</v>
      </c>
      <c r="AX371" s="9">
        <f ca="1">IF(Table1[[#This Row],[State]]="Telangana", Table1[[#This Row],[Income]], 0)</f>
        <v>0</v>
      </c>
      <c r="AY371" s="9">
        <f ca="1">IF(Table1[[#This Row],[State]]="Madhya Pradesh", Table1[[#This Row],[Income]], 0)</f>
        <v>0</v>
      </c>
      <c r="AZ371" s="9">
        <f ca="1">IF(Table1[[#This Row],[State]]="Maharashtra", Table1[[#This Row],[Income]], 0)</f>
        <v>0</v>
      </c>
      <c r="BA371" s="9">
        <f ca="1">IF(Table1[[#This Row],[State]]="Punjab", Table1[[#This Row],[Income]], 0)</f>
        <v>0</v>
      </c>
      <c r="BB371" s="9">
        <f ca="1">IF(Table1[[#This Row],[State]]="Kerala", Table1[[#This Row],[Income]], 0)</f>
        <v>42366</v>
      </c>
      <c r="BC371" s="9">
        <f ca="1">IF(Table1[[#This Row],[State]]="Tamil Nadu", Table1[[#This Row],[Income]], 0)</f>
        <v>0</v>
      </c>
      <c r="BD371" s="9">
        <f ca="1">IF(Table1[[#This Row],[State]]="Rajasthan", Table1[[#This Row],[Income]], 0)</f>
        <v>0</v>
      </c>
      <c r="BE371" s="9">
        <f ca="1">IF(Table1[[#This Row],[State]]="Uttar Pradesh", Table1[[#This Row],[Income]], 0)</f>
        <v>0</v>
      </c>
      <c r="BF371" s="9">
        <f ca="1">IF(Table1[[#This Row],[State]]="Bihar", Table1[[#This Row],[Income]], 0)</f>
        <v>0</v>
      </c>
      <c r="BG371" s="9">
        <f ca="1">IF(Table1[[#This Row],[State]]="West Bengal", Table1[[#This Row],[Income]], 0)</f>
        <v>0</v>
      </c>
      <c r="BH371" s="10">
        <f ca="1">IF(Table1[[#This Row],[State]]="Goa", Table1[[#This Row],[Income]], 0)</f>
        <v>0</v>
      </c>
      <c r="BJ371" s="8">
        <f ca="1">IF(Table1[[#This Row],[Profession]]="Health", Table1[[#This Row],[Income]], 0)</f>
        <v>0</v>
      </c>
      <c r="BK371" s="9">
        <f ca="1">IF(Table1[[#This Row],[Profession]]="Construction", Table1[[#This Row],[Income]], 0)</f>
        <v>0</v>
      </c>
      <c r="BL371" s="9">
        <f ca="1">IF(Table1[[#This Row],[Profession]]="Teaching", Table1[[#This Row],[Income]], 0)</f>
        <v>0</v>
      </c>
      <c r="BM371" s="9">
        <f ca="1">IF(Table1[[#This Row],[Profession]]="IT", Table1[[#This Row],[Income]], 0)</f>
        <v>42366</v>
      </c>
      <c r="BN371" s="9">
        <f ca="1">IF(Table1[[#This Row],[Profession]]="General Work", Table1[[#This Row],[Income]], 0)</f>
        <v>0</v>
      </c>
      <c r="BO371" s="10">
        <f ca="1">IF(Table1[[#This Row],[Profession]]="Agriculture", Table1[[#This Row],[Income]], 0)</f>
        <v>0</v>
      </c>
      <c r="BQ371" s="8">
        <f ca="1">IF(Table1[[#This Row],[Value of debts ]]&gt;Table1[[#This Row],[Income]], 1, 0)</f>
        <v>1</v>
      </c>
      <c r="BR371" s="10"/>
      <c r="BT371">
        <f ca="1">IF(Table1[[#This Row],[Net Worth of person]]&gt;$BU$4, Table1[[#This Row],[Age]], 0)</f>
        <v>0</v>
      </c>
    </row>
    <row r="372" spans="1:72" x14ac:dyDescent="0.3">
      <c r="A372">
        <f t="shared" ca="1" si="115"/>
        <v>1</v>
      </c>
      <c r="B372" t="str">
        <f t="shared" ca="1" si="116"/>
        <v>Male</v>
      </c>
      <c r="C372">
        <f t="shared" ca="1" si="117"/>
        <v>29</v>
      </c>
      <c r="D372">
        <f t="shared" ca="1" si="118"/>
        <v>1</v>
      </c>
      <c r="E372" t="str">
        <f t="shared" ca="1" si="119"/>
        <v>Health</v>
      </c>
      <c r="F372">
        <f t="shared" ca="1" si="120"/>
        <v>4</v>
      </c>
      <c r="G372" t="str">
        <f t="shared" ca="1" si="121"/>
        <v>Technical</v>
      </c>
      <c r="H372">
        <f t="shared" ca="1" si="122"/>
        <v>2</v>
      </c>
      <c r="I372">
        <f t="shared" ca="1" si="123"/>
        <v>2</v>
      </c>
      <c r="J372">
        <f t="shared" ca="1" si="124"/>
        <v>33654</v>
      </c>
      <c r="K372">
        <f t="shared" ca="1" si="125"/>
        <v>14</v>
      </c>
      <c r="L372" t="str">
        <f t="shared" ca="1" si="126"/>
        <v>Goa</v>
      </c>
      <c r="M372">
        <f t="shared" ca="1" si="127"/>
        <v>201924</v>
      </c>
      <c r="N372">
        <f t="shared" ca="1" si="128"/>
        <v>31481.357508364239</v>
      </c>
      <c r="O372">
        <f t="shared" ca="1" si="129"/>
        <v>1791.1566294130632</v>
      </c>
      <c r="P372">
        <f t="shared" ca="1" si="130"/>
        <v>1630</v>
      </c>
      <c r="Q372">
        <f t="shared" ca="1" si="131"/>
        <v>54702.578434757124</v>
      </c>
      <c r="R372">
        <f t="shared" ca="1" si="132"/>
        <v>17213.128484833866</v>
      </c>
      <c r="S372">
        <f t="shared" ca="1" si="133"/>
        <v>220928.28511424694</v>
      </c>
      <c r="T372">
        <f t="shared" ca="1" si="134"/>
        <v>87813.935943121352</v>
      </c>
      <c r="U372">
        <f t="shared" ca="1" si="135"/>
        <v>133114.34917112559</v>
      </c>
      <c r="W372">
        <f t="shared" ca="1" si="136"/>
        <v>1</v>
      </c>
      <c r="AA372" s="1">
        <f ca="1">Table1[[#This Row],[Mortgage left]]/Table1[[#This Row],[Value of House]]</f>
        <v>0.155906962561975</v>
      </c>
      <c r="AB372">
        <f t="shared" ca="1" si="137"/>
        <v>1</v>
      </c>
      <c r="AE372">
        <f ca="1">IF(Table1[[#This Row],[Gender]]="male", 1, 0)</f>
        <v>1</v>
      </c>
      <c r="AF372">
        <f ca="1">IF(Table1[[#This Row],[Gender]]="female", 1, 0)</f>
        <v>0</v>
      </c>
      <c r="AK372" s="8">
        <f ca="1">IF(Table1[[#This Row],[Profession]]="Teaching", 1, 0)</f>
        <v>0</v>
      </c>
      <c r="AL372" s="9">
        <f ca="1">IF(Table1[[#This Row],[Profession]]="Health", 1, 0)</f>
        <v>1</v>
      </c>
      <c r="AM372" s="9">
        <f ca="1">IF(Table1[[#This Row],[Profession]]="Construction", 1, 0)</f>
        <v>0</v>
      </c>
      <c r="AN372" s="9">
        <f ca="1">IF(Table1[[#This Row],[Profession]]="IT", 1, 0)</f>
        <v>0</v>
      </c>
      <c r="AO372" s="9">
        <f ca="1">IF(Table1[[#This Row],[Profession]]="Agriculture", 1, 0)</f>
        <v>0</v>
      </c>
      <c r="AP372" s="10">
        <f ca="1">IF(Table1[[#This Row],[Profession]]="General Work", 1, 0)</f>
        <v>0</v>
      </c>
      <c r="AS372">
        <f ca="1">Table1[[#This Row],[Value of Cars]]/Table1[[#This Row],[Number of Cars ]]</f>
        <v>895.57831470653161</v>
      </c>
      <c r="AU372" s="8">
        <f ca="1">IF(Table1[[#This Row],[State]]="Karnataka", Table1[[#This Row],[Income]], 0)</f>
        <v>0</v>
      </c>
      <c r="AV372" s="9">
        <f ca="1">IF(Table1[[#This Row],[State]]="Gujarat", Table1[[#This Row],[Income]], 0)</f>
        <v>0</v>
      </c>
      <c r="AW372" s="9">
        <f ca="1">IF(Table1[[#This Row],[State]]="Andhra Pradesh", Table1[[#This Row],[Income]], 0)</f>
        <v>0</v>
      </c>
      <c r="AX372" s="9">
        <f ca="1">IF(Table1[[#This Row],[State]]="Telangana", Table1[[#This Row],[Income]], 0)</f>
        <v>0</v>
      </c>
      <c r="AY372" s="9">
        <f ca="1">IF(Table1[[#This Row],[State]]="Madhya Pradesh", Table1[[#This Row],[Income]], 0)</f>
        <v>0</v>
      </c>
      <c r="AZ372" s="9">
        <f ca="1">IF(Table1[[#This Row],[State]]="Maharashtra", Table1[[#This Row],[Income]], 0)</f>
        <v>0</v>
      </c>
      <c r="BA372" s="9">
        <f ca="1">IF(Table1[[#This Row],[State]]="Punjab", Table1[[#This Row],[Income]], 0)</f>
        <v>0</v>
      </c>
      <c r="BB372" s="9">
        <f ca="1">IF(Table1[[#This Row],[State]]="Kerala", Table1[[#This Row],[Income]], 0)</f>
        <v>0</v>
      </c>
      <c r="BC372" s="9">
        <f ca="1">IF(Table1[[#This Row],[State]]="Tamil Nadu", Table1[[#This Row],[Income]], 0)</f>
        <v>0</v>
      </c>
      <c r="BD372" s="9">
        <f ca="1">IF(Table1[[#This Row],[State]]="Rajasthan", Table1[[#This Row],[Income]], 0)</f>
        <v>0</v>
      </c>
      <c r="BE372" s="9">
        <f ca="1">IF(Table1[[#This Row],[State]]="Uttar Pradesh", Table1[[#This Row],[Income]], 0)</f>
        <v>0</v>
      </c>
      <c r="BF372" s="9">
        <f ca="1">IF(Table1[[#This Row],[State]]="Bihar", Table1[[#This Row],[Income]], 0)</f>
        <v>0</v>
      </c>
      <c r="BG372" s="9">
        <f ca="1">IF(Table1[[#This Row],[State]]="West Bengal", Table1[[#This Row],[Income]], 0)</f>
        <v>0</v>
      </c>
      <c r="BH372" s="10">
        <f ca="1">IF(Table1[[#This Row],[State]]="Goa", Table1[[#This Row],[Income]], 0)</f>
        <v>33654</v>
      </c>
      <c r="BJ372" s="8">
        <f ca="1">IF(Table1[[#This Row],[Profession]]="Health", Table1[[#This Row],[Income]], 0)</f>
        <v>33654</v>
      </c>
      <c r="BK372" s="9">
        <f ca="1">IF(Table1[[#This Row],[Profession]]="Construction", Table1[[#This Row],[Income]], 0)</f>
        <v>0</v>
      </c>
      <c r="BL372" s="9">
        <f ca="1">IF(Table1[[#This Row],[Profession]]="Teaching", Table1[[#This Row],[Income]], 0)</f>
        <v>0</v>
      </c>
      <c r="BM372" s="9">
        <f ca="1">IF(Table1[[#This Row],[Profession]]="IT", Table1[[#This Row],[Income]], 0)</f>
        <v>0</v>
      </c>
      <c r="BN372" s="9">
        <f ca="1">IF(Table1[[#This Row],[Profession]]="General Work", Table1[[#This Row],[Income]], 0)</f>
        <v>0</v>
      </c>
      <c r="BO372" s="10">
        <f ca="1">IF(Table1[[#This Row],[Profession]]="Agriculture", Table1[[#This Row],[Income]], 0)</f>
        <v>0</v>
      </c>
      <c r="BQ372" s="8">
        <f ca="1">IF(Table1[[#This Row],[Value of debts ]]&gt;Table1[[#This Row],[Income]], 1, 0)</f>
        <v>1</v>
      </c>
      <c r="BR372" s="10"/>
      <c r="BT372">
        <f ca="1">IF(Table1[[#This Row],[Net Worth of person]]&gt;$BU$4, Table1[[#This Row],[Age]], 0)</f>
        <v>29</v>
      </c>
    </row>
    <row r="373" spans="1:72" x14ac:dyDescent="0.3">
      <c r="A373">
        <f t="shared" ca="1" si="115"/>
        <v>1</v>
      </c>
      <c r="B373" t="str">
        <f t="shared" ca="1" si="116"/>
        <v>Male</v>
      </c>
      <c r="C373">
        <f t="shared" ca="1" si="117"/>
        <v>25</v>
      </c>
      <c r="D373">
        <f t="shared" ca="1" si="118"/>
        <v>3</v>
      </c>
      <c r="E373" t="str">
        <f t="shared" ca="1" si="119"/>
        <v>Teaching</v>
      </c>
      <c r="F373">
        <f t="shared" ca="1" si="120"/>
        <v>2</v>
      </c>
      <c r="G373" t="str">
        <f t="shared" ca="1" si="121"/>
        <v>College</v>
      </c>
      <c r="H373">
        <f t="shared" ca="1" si="122"/>
        <v>0</v>
      </c>
      <c r="I373">
        <f t="shared" ca="1" si="123"/>
        <v>2</v>
      </c>
      <c r="J373">
        <f t="shared" ca="1" si="124"/>
        <v>36417</v>
      </c>
      <c r="K373">
        <f t="shared" ca="1" si="125"/>
        <v>14</v>
      </c>
      <c r="L373" t="str">
        <f t="shared" ca="1" si="126"/>
        <v>Goa</v>
      </c>
      <c r="M373">
        <f t="shared" ca="1" si="127"/>
        <v>182085</v>
      </c>
      <c r="N373">
        <f t="shared" ca="1" si="128"/>
        <v>11604.670034612418</v>
      </c>
      <c r="O373">
        <f t="shared" ca="1" si="129"/>
        <v>3780.2968788026615</v>
      </c>
      <c r="P373">
        <f t="shared" ca="1" si="130"/>
        <v>3539</v>
      </c>
      <c r="Q373">
        <f t="shared" ca="1" si="131"/>
        <v>8412.5689321489572</v>
      </c>
      <c r="R373">
        <f t="shared" ca="1" si="132"/>
        <v>46613.07370368523</v>
      </c>
      <c r="S373">
        <f t="shared" ca="1" si="133"/>
        <v>232478.37058248787</v>
      </c>
      <c r="T373">
        <f t="shared" ca="1" si="134"/>
        <v>23556.238966761375</v>
      </c>
      <c r="U373">
        <f t="shared" ca="1" si="135"/>
        <v>208922.13161572651</v>
      </c>
      <c r="W373">
        <f t="shared" ca="1" si="136"/>
        <v>1</v>
      </c>
      <c r="AA373" s="1">
        <f ca="1">Table1[[#This Row],[Mortgage left]]/Table1[[#This Row],[Value of House]]</f>
        <v>6.3732158248139159E-2</v>
      </c>
      <c r="AB373">
        <f t="shared" ca="1" si="137"/>
        <v>1</v>
      </c>
      <c r="AE373">
        <f ca="1">IF(Table1[[#This Row],[Gender]]="male", 1, 0)</f>
        <v>1</v>
      </c>
      <c r="AF373">
        <f ca="1">IF(Table1[[#This Row],[Gender]]="female", 1, 0)</f>
        <v>0</v>
      </c>
      <c r="AK373" s="8">
        <f ca="1">IF(Table1[[#This Row],[Profession]]="Teaching", 1, 0)</f>
        <v>1</v>
      </c>
      <c r="AL373" s="9">
        <f ca="1">IF(Table1[[#This Row],[Profession]]="Health", 1, 0)</f>
        <v>0</v>
      </c>
      <c r="AM373" s="9">
        <f ca="1">IF(Table1[[#This Row],[Profession]]="Construction", 1, 0)</f>
        <v>0</v>
      </c>
      <c r="AN373" s="9">
        <f ca="1">IF(Table1[[#This Row],[Profession]]="IT", 1, 0)</f>
        <v>0</v>
      </c>
      <c r="AO373" s="9">
        <f ca="1">IF(Table1[[#This Row],[Profession]]="Agriculture", 1, 0)</f>
        <v>0</v>
      </c>
      <c r="AP373" s="10">
        <f ca="1">IF(Table1[[#This Row],[Profession]]="General Work", 1, 0)</f>
        <v>0</v>
      </c>
      <c r="AS373">
        <f ca="1">Table1[[#This Row],[Value of Cars]]/Table1[[#This Row],[Number of Cars ]]</f>
        <v>1890.1484394013307</v>
      </c>
      <c r="AU373" s="8">
        <f ca="1">IF(Table1[[#This Row],[State]]="Karnataka", Table1[[#This Row],[Income]], 0)</f>
        <v>0</v>
      </c>
      <c r="AV373" s="9">
        <f ca="1">IF(Table1[[#This Row],[State]]="Gujarat", Table1[[#This Row],[Income]], 0)</f>
        <v>0</v>
      </c>
      <c r="AW373" s="9">
        <f ca="1">IF(Table1[[#This Row],[State]]="Andhra Pradesh", Table1[[#This Row],[Income]], 0)</f>
        <v>0</v>
      </c>
      <c r="AX373" s="9">
        <f ca="1">IF(Table1[[#This Row],[State]]="Telangana", Table1[[#This Row],[Income]], 0)</f>
        <v>0</v>
      </c>
      <c r="AY373" s="9">
        <f ca="1">IF(Table1[[#This Row],[State]]="Madhya Pradesh", Table1[[#This Row],[Income]], 0)</f>
        <v>0</v>
      </c>
      <c r="AZ373" s="9">
        <f ca="1">IF(Table1[[#This Row],[State]]="Maharashtra", Table1[[#This Row],[Income]], 0)</f>
        <v>0</v>
      </c>
      <c r="BA373" s="9">
        <f ca="1">IF(Table1[[#This Row],[State]]="Punjab", Table1[[#This Row],[Income]], 0)</f>
        <v>0</v>
      </c>
      <c r="BB373" s="9">
        <f ca="1">IF(Table1[[#This Row],[State]]="Kerala", Table1[[#This Row],[Income]], 0)</f>
        <v>0</v>
      </c>
      <c r="BC373" s="9">
        <f ca="1">IF(Table1[[#This Row],[State]]="Tamil Nadu", Table1[[#This Row],[Income]], 0)</f>
        <v>0</v>
      </c>
      <c r="BD373" s="9">
        <f ca="1">IF(Table1[[#This Row],[State]]="Rajasthan", Table1[[#This Row],[Income]], 0)</f>
        <v>0</v>
      </c>
      <c r="BE373" s="9">
        <f ca="1">IF(Table1[[#This Row],[State]]="Uttar Pradesh", Table1[[#This Row],[Income]], 0)</f>
        <v>0</v>
      </c>
      <c r="BF373" s="9">
        <f ca="1">IF(Table1[[#This Row],[State]]="Bihar", Table1[[#This Row],[Income]], 0)</f>
        <v>0</v>
      </c>
      <c r="BG373" s="9">
        <f ca="1">IF(Table1[[#This Row],[State]]="West Bengal", Table1[[#This Row],[Income]], 0)</f>
        <v>0</v>
      </c>
      <c r="BH373" s="10">
        <f ca="1">IF(Table1[[#This Row],[State]]="Goa", Table1[[#This Row],[Income]], 0)</f>
        <v>36417</v>
      </c>
      <c r="BJ373" s="8">
        <f ca="1">IF(Table1[[#This Row],[Profession]]="Health", Table1[[#This Row],[Income]], 0)</f>
        <v>0</v>
      </c>
      <c r="BK373" s="9">
        <f ca="1">IF(Table1[[#This Row],[Profession]]="Construction", Table1[[#This Row],[Income]], 0)</f>
        <v>0</v>
      </c>
      <c r="BL373" s="9">
        <f ca="1">IF(Table1[[#This Row],[Profession]]="Teaching", Table1[[#This Row],[Income]], 0)</f>
        <v>36417</v>
      </c>
      <c r="BM373" s="9">
        <f ca="1">IF(Table1[[#This Row],[Profession]]="IT", Table1[[#This Row],[Income]], 0)</f>
        <v>0</v>
      </c>
      <c r="BN373" s="9">
        <f ca="1">IF(Table1[[#This Row],[Profession]]="General Work", Table1[[#This Row],[Income]], 0)</f>
        <v>0</v>
      </c>
      <c r="BO373" s="10">
        <f ca="1">IF(Table1[[#This Row],[Profession]]="Agriculture", Table1[[#This Row],[Income]], 0)</f>
        <v>0</v>
      </c>
      <c r="BQ373" s="8">
        <f ca="1">IF(Table1[[#This Row],[Value of debts ]]&gt;Table1[[#This Row],[Income]], 1, 0)</f>
        <v>0</v>
      </c>
      <c r="BR373" s="10"/>
      <c r="BT373">
        <f ca="1">IF(Table1[[#This Row],[Net Worth of person]]&gt;$BU$4, Table1[[#This Row],[Age]], 0)</f>
        <v>25</v>
      </c>
    </row>
    <row r="374" spans="1:72" x14ac:dyDescent="0.3">
      <c r="A374">
        <f t="shared" ca="1" si="115"/>
        <v>1</v>
      </c>
      <c r="B374" t="str">
        <f t="shared" ca="1" si="116"/>
        <v>Male</v>
      </c>
      <c r="C374">
        <f t="shared" ca="1" si="117"/>
        <v>32</v>
      </c>
      <c r="D374">
        <f t="shared" ca="1" si="118"/>
        <v>1</v>
      </c>
      <c r="E374" t="str">
        <f t="shared" ca="1" si="119"/>
        <v>Health</v>
      </c>
      <c r="F374">
        <f t="shared" ca="1" si="120"/>
        <v>3</v>
      </c>
      <c r="G374" t="str">
        <f t="shared" ca="1" si="121"/>
        <v>University</v>
      </c>
      <c r="H374">
        <f t="shared" ca="1" si="122"/>
        <v>1</v>
      </c>
      <c r="I374">
        <f t="shared" ca="1" si="123"/>
        <v>2</v>
      </c>
      <c r="J374">
        <f t="shared" ca="1" si="124"/>
        <v>74642</v>
      </c>
      <c r="K374">
        <f t="shared" ca="1" si="125"/>
        <v>1</v>
      </c>
      <c r="L374" t="str">
        <f t="shared" ca="1" si="126"/>
        <v>Karnataka</v>
      </c>
      <c r="M374">
        <f t="shared" ca="1" si="127"/>
        <v>447852</v>
      </c>
      <c r="N374">
        <f t="shared" ca="1" si="128"/>
        <v>78287.080303089228</v>
      </c>
      <c r="O374">
        <f t="shared" ca="1" si="129"/>
        <v>238.79837429047154</v>
      </c>
      <c r="P374">
        <f t="shared" ca="1" si="130"/>
        <v>106</v>
      </c>
      <c r="Q374">
        <f t="shared" ca="1" si="131"/>
        <v>65298.868648202486</v>
      </c>
      <c r="R374">
        <f t="shared" ca="1" si="132"/>
        <v>29666.754251978986</v>
      </c>
      <c r="S374">
        <f t="shared" ca="1" si="133"/>
        <v>477757.55262626946</v>
      </c>
      <c r="T374">
        <f t="shared" ca="1" si="134"/>
        <v>143691.94895129171</v>
      </c>
      <c r="U374">
        <f t="shared" ca="1" si="135"/>
        <v>334065.60367497778</v>
      </c>
      <c r="W374">
        <f t="shared" ca="1" si="136"/>
        <v>1</v>
      </c>
      <c r="AA374" s="1">
        <f ca="1">Table1[[#This Row],[Mortgage left]]/Table1[[#This Row],[Value of House]]</f>
        <v>0.17480569541520241</v>
      </c>
      <c r="AB374">
        <f t="shared" ca="1" si="137"/>
        <v>1</v>
      </c>
      <c r="AE374">
        <f ca="1">IF(Table1[[#This Row],[Gender]]="male", 1, 0)</f>
        <v>1</v>
      </c>
      <c r="AF374">
        <f ca="1">IF(Table1[[#This Row],[Gender]]="female", 1, 0)</f>
        <v>0</v>
      </c>
      <c r="AK374" s="8">
        <f ca="1">IF(Table1[[#This Row],[Profession]]="Teaching", 1, 0)</f>
        <v>0</v>
      </c>
      <c r="AL374" s="9">
        <f ca="1">IF(Table1[[#This Row],[Profession]]="Health", 1, 0)</f>
        <v>1</v>
      </c>
      <c r="AM374" s="9">
        <f ca="1">IF(Table1[[#This Row],[Profession]]="Construction", 1, 0)</f>
        <v>0</v>
      </c>
      <c r="AN374" s="9">
        <f ca="1">IF(Table1[[#This Row],[Profession]]="IT", 1, 0)</f>
        <v>0</v>
      </c>
      <c r="AO374" s="9">
        <f ca="1">IF(Table1[[#This Row],[Profession]]="Agriculture", 1, 0)</f>
        <v>0</v>
      </c>
      <c r="AP374" s="10">
        <f ca="1">IF(Table1[[#This Row],[Profession]]="General Work", 1, 0)</f>
        <v>0</v>
      </c>
      <c r="AS374">
        <f ca="1">Table1[[#This Row],[Value of Cars]]/Table1[[#This Row],[Number of Cars ]]</f>
        <v>119.39918714523577</v>
      </c>
      <c r="AU374" s="8">
        <f ca="1">IF(Table1[[#This Row],[State]]="Karnataka", Table1[[#This Row],[Income]], 0)</f>
        <v>74642</v>
      </c>
      <c r="AV374" s="9">
        <f ca="1">IF(Table1[[#This Row],[State]]="Gujarat", Table1[[#This Row],[Income]], 0)</f>
        <v>0</v>
      </c>
      <c r="AW374" s="9">
        <f ca="1">IF(Table1[[#This Row],[State]]="Andhra Pradesh", Table1[[#This Row],[Income]], 0)</f>
        <v>0</v>
      </c>
      <c r="AX374" s="9">
        <f ca="1">IF(Table1[[#This Row],[State]]="Telangana", Table1[[#This Row],[Income]], 0)</f>
        <v>0</v>
      </c>
      <c r="AY374" s="9">
        <f ca="1">IF(Table1[[#This Row],[State]]="Madhya Pradesh", Table1[[#This Row],[Income]], 0)</f>
        <v>0</v>
      </c>
      <c r="AZ374" s="9">
        <f ca="1">IF(Table1[[#This Row],[State]]="Maharashtra", Table1[[#This Row],[Income]], 0)</f>
        <v>0</v>
      </c>
      <c r="BA374" s="9">
        <f ca="1">IF(Table1[[#This Row],[State]]="Punjab", Table1[[#This Row],[Income]], 0)</f>
        <v>0</v>
      </c>
      <c r="BB374" s="9">
        <f ca="1">IF(Table1[[#This Row],[State]]="Kerala", Table1[[#This Row],[Income]], 0)</f>
        <v>0</v>
      </c>
      <c r="BC374" s="9">
        <f ca="1">IF(Table1[[#This Row],[State]]="Tamil Nadu", Table1[[#This Row],[Income]], 0)</f>
        <v>0</v>
      </c>
      <c r="BD374" s="9">
        <f ca="1">IF(Table1[[#This Row],[State]]="Rajasthan", Table1[[#This Row],[Income]], 0)</f>
        <v>0</v>
      </c>
      <c r="BE374" s="9">
        <f ca="1">IF(Table1[[#This Row],[State]]="Uttar Pradesh", Table1[[#This Row],[Income]], 0)</f>
        <v>0</v>
      </c>
      <c r="BF374" s="9">
        <f ca="1">IF(Table1[[#This Row],[State]]="Bihar", Table1[[#This Row],[Income]], 0)</f>
        <v>0</v>
      </c>
      <c r="BG374" s="9">
        <f ca="1">IF(Table1[[#This Row],[State]]="West Bengal", Table1[[#This Row],[Income]], 0)</f>
        <v>0</v>
      </c>
      <c r="BH374" s="10">
        <f ca="1">IF(Table1[[#This Row],[State]]="Goa", Table1[[#This Row],[Income]], 0)</f>
        <v>0</v>
      </c>
      <c r="BJ374" s="8">
        <f ca="1">IF(Table1[[#This Row],[Profession]]="Health", Table1[[#This Row],[Income]], 0)</f>
        <v>74642</v>
      </c>
      <c r="BK374" s="9">
        <f ca="1">IF(Table1[[#This Row],[Profession]]="Construction", Table1[[#This Row],[Income]], 0)</f>
        <v>0</v>
      </c>
      <c r="BL374" s="9">
        <f ca="1">IF(Table1[[#This Row],[Profession]]="Teaching", Table1[[#This Row],[Income]], 0)</f>
        <v>0</v>
      </c>
      <c r="BM374" s="9">
        <f ca="1">IF(Table1[[#This Row],[Profession]]="IT", Table1[[#This Row],[Income]], 0)</f>
        <v>0</v>
      </c>
      <c r="BN374" s="9">
        <f ca="1">IF(Table1[[#This Row],[Profession]]="General Work", Table1[[#This Row],[Income]], 0)</f>
        <v>0</v>
      </c>
      <c r="BO374" s="10">
        <f ca="1">IF(Table1[[#This Row],[Profession]]="Agriculture", Table1[[#This Row],[Income]], 0)</f>
        <v>0</v>
      </c>
      <c r="BQ374" s="8">
        <f ca="1">IF(Table1[[#This Row],[Value of debts ]]&gt;Table1[[#This Row],[Income]], 1, 0)</f>
        <v>1</v>
      </c>
      <c r="BR374" s="10"/>
      <c r="BT374">
        <f ca="1">IF(Table1[[#This Row],[Net Worth of person]]&gt;$BU$4, Table1[[#This Row],[Age]], 0)</f>
        <v>32</v>
      </c>
    </row>
    <row r="375" spans="1:72" x14ac:dyDescent="0.3">
      <c r="A375">
        <f t="shared" ca="1" si="115"/>
        <v>1</v>
      </c>
      <c r="B375" t="str">
        <f t="shared" ca="1" si="116"/>
        <v>Male</v>
      </c>
      <c r="C375">
        <f t="shared" ca="1" si="117"/>
        <v>32</v>
      </c>
      <c r="D375">
        <f t="shared" ca="1" si="118"/>
        <v>4</v>
      </c>
      <c r="E375" t="str">
        <f t="shared" ca="1" si="119"/>
        <v>IT</v>
      </c>
      <c r="F375">
        <f t="shared" ca="1" si="120"/>
        <v>5</v>
      </c>
      <c r="G375" t="str">
        <f t="shared" ca="1" si="121"/>
        <v>Other</v>
      </c>
      <c r="H375">
        <f t="shared" ca="1" si="122"/>
        <v>4</v>
      </c>
      <c r="I375">
        <f t="shared" ca="1" si="123"/>
        <v>2</v>
      </c>
      <c r="J375">
        <f t="shared" ca="1" si="124"/>
        <v>69495</v>
      </c>
      <c r="K375">
        <f t="shared" ca="1" si="125"/>
        <v>2</v>
      </c>
      <c r="L375" t="str">
        <f t="shared" ca="1" si="126"/>
        <v>Gujarat</v>
      </c>
      <c r="M375">
        <f t="shared" ca="1" si="127"/>
        <v>208485</v>
      </c>
      <c r="N375">
        <f t="shared" ca="1" si="128"/>
        <v>195864.14014362372</v>
      </c>
      <c r="O375">
        <f t="shared" ca="1" si="129"/>
        <v>45417.758168394495</v>
      </c>
      <c r="P375">
        <f t="shared" ca="1" si="130"/>
        <v>16264</v>
      </c>
      <c r="Q375">
        <f t="shared" ca="1" si="131"/>
        <v>25847.611187863102</v>
      </c>
      <c r="R375">
        <f t="shared" ca="1" si="132"/>
        <v>67468.522374944558</v>
      </c>
      <c r="S375">
        <f t="shared" ca="1" si="133"/>
        <v>321371.28054333909</v>
      </c>
      <c r="T375">
        <f t="shared" ca="1" si="134"/>
        <v>237975.75133148683</v>
      </c>
      <c r="U375">
        <f t="shared" ca="1" si="135"/>
        <v>83395.529211852263</v>
      </c>
      <c r="W375">
        <f t="shared" ca="1" si="136"/>
        <v>1</v>
      </c>
      <c r="AA375" s="1">
        <f ca="1">Table1[[#This Row],[Mortgage left]]/Table1[[#This Row],[Value of House]]</f>
        <v>0.93946394293893432</v>
      </c>
      <c r="AB375">
        <f t="shared" ca="1" si="137"/>
        <v>0</v>
      </c>
      <c r="AE375">
        <f ca="1">IF(Table1[[#This Row],[Gender]]="male", 1, 0)</f>
        <v>1</v>
      </c>
      <c r="AF375">
        <f ca="1">IF(Table1[[#This Row],[Gender]]="female", 1, 0)</f>
        <v>0</v>
      </c>
      <c r="AK375" s="8">
        <f ca="1">IF(Table1[[#This Row],[Profession]]="Teaching", 1, 0)</f>
        <v>0</v>
      </c>
      <c r="AL375" s="9">
        <f ca="1">IF(Table1[[#This Row],[Profession]]="Health", 1, 0)</f>
        <v>0</v>
      </c>
      <c r="AM375" s="9">
        <f ca="1">IF(Table1[[#This Row],[Profession]]="Construction", 1, 0)</f>
        <v>0</v>
      </c>
      <c r="AN375" s="9">
        <f ca="1">IF(Table1[[#This Row],[Profession]]="IT", 1, 0)</f>
        <v>1</v>
      </c>
      <c r="AO375" s="9">
        <f ca="1">IF(Table1[[#This Row],[Profession]]="Agriculture", 1, 0)</f>
        <v>0</v>
      </c>
      <c r="AP375" s="10">
        <f ca="1">IF(Table1[[#This Row],[Profession]]="General Work", 1, 0)</f>
        <v>0</v>
      </c>
      <c r="AS375">
        <f ca="1">Table1[[#This Row],[Value of Cars]]/Table1[[#This Row],[Number of Cars ]]</f>
        <v>22708.879084197248</v>
      </c>
      <c r="AU375" s="8">
        <f ca="1">IF(Table1[[#This Row],[State]]="Karnataka", Table1[[#This Row],[Income]], 0)</f>
        <v>0</v>
      </c>
      <c r="AV375" s="9">
        <f ca="1">IF(Table1[[#This Row],[State]]="Gujarat", Table1[[#This Row],[Income]], 0)</f>
        <v>69495</v>
      </c>
      <c r="AW375" s="9">
        <f ca="1">IF(Table1[[#This Row],[State]]="Andhra Pradesh", Table1[[#This Row],[Income]], 0)</f>
        <v>0</v>
      </c>
      <c r="AX375" s="9">
        <f ca="1">IF(Table1[[#This Row],[State]]="Telangana", Table1[[#This Row],[Income]], 0)</f>
        <v>0</v>
      </c>
      <c r="AY375" s="9">
        <f ca="1">IF(Table1[[#This Row],[State]]="Madhya Pradesh", Table1[[#This Row],[Income]], 0)</f>
        <v>0</v>
      </c>
      <c r="AZ375" s="9">
        <f ca="1">IF(Table1[[#This Row],[State]]="Maharashtra", Table1[[#This Row],[Income]], 0)</f>
        <v>0</v>
      </c>
      <c r="BA375" s="9">
        <f ca="1">IF(Table1[[#This Row],[State]]="Punjab", Table1[[#This Row],[Income]], 0)</f>
        <v>0</v>
      </c>
      <c r="BB375" s="9">
        <f ca="1">IF(Table1[[#This Row],[State]]="Kerala", Table1[[#This Row],[Income]], 0)</f>
        <v>0</v>
      </c>
      <c r="BC375" s="9">
        <f ca="1">IF(Table1[[#This Row],[State]]="Tamil Nadu", Table1[[#This Row],[Income]], 0)</f>
        <v>0</v>
      </c>
      <c r="BD375" s="9">
        <f ca="1">IF(Table1[[#This Row],[State]]="Rajasthan", Table1[[#This Row],[Income]], 0)</f>
        <v>0</v>
      </c>
      <c r="BE375" s="9">
        <f ca="1">IF(Table1[[#This Row],[State]]="Uttar Pradesh", Table1[[#This Row],[Income]], 0)</f>
        <v>0</v>
      </c>
      <c r="BF375" s="9">
        <f ca="1">IF(Table1[[#This Row],[State]]="Bihar", Table1[[#This Row],[Income]], 0)</f>
        <v>0</v>
      </c>
      <c r="BG375" s="9">
        <f ca="1">IF(Table1[[#This Row],[State]]="West Bengal", Table1[[#This Row],[Income]], 0)</f>
        <v>0</v>
      </c>
      <c r="BH375" s="10">
        <f ca="1">IF(Table1[[#This Row],[State]]="Goa", Table1[[#This Row],[Income]], 0)</f>
        <v>0</v>
      </c>
      <c r="BJ375" s="8">
        <f ca="1">IF(Table1[[#This Row],[Profession]]="Health", Table1[[#This Row],[Income]], 0)</f>
        <v>0</v>
      </c>
      <c r="BK375" s="9">
        <f ca="1">IF(Table1[[#This Row],[Profession]]="Construction", Table1[[#This Row],[Income]], 0)</f>
        <v>0</v>
      </c>
      <c r="BL375" s="9">
        <f ca="1">IF(Table1[[#This Row],[Profession]]="Teaching", Table1[[#This Row],[Income]], 0)</f>
        <v>0</v>
      </c>
      <c r="BM375" s="9">
        <f ca="1">IF(Table1[[#This Row],[Profession]]="IT", Table1[[#This Row],[Income]], 0)</f>
        <v>69495</v>
      </c>
      <c r="BN375" s="9">
        <f ca="1">IF(Table1[[#This Row],[Profession]]="General Work", Table1[[#This Row],[Income]], 0)</f>
        <v>0</v>
      </c>
      <c r="BO375" s="10">
        <f ca="1">IF(Table1[[#This Row],[Profession]]="Agriculture", Table1[[#This Row],[Income]], 0)</f>
        <v>0</v>
      </c>
      <c r="BQ375" s="8">
        <f ca="1">IF(Table1[[#This Row],[Value of debts ]]&gt;Table1[[#This Row],[Income]], 1, 0)</f>
        <v>1</v>
      </c>
      <c r="BR375" s="10"/>
      <c r="BT375">
        <f ca="1">IF(Table1[[#This Row],[Net Worth of person]]&gt;$BU$4, Table1[[#This Row],[Age]], 0)</f>
        <v>0</v>
      </c>
    </row>
    <row r="376" spans="1:72" x14ac:dyDescent="0.3">
      <c r="A376">
        <f t="shared" ca="1" si="115"/>
        <v>2</v>
      </c>
      <c r="B376" t="str">
        <f t="shared" ca="1" si="116"/>
        <v>Female</v>
      </c>
      <c r="C376">
        <f t="shared" ca="1" si="117"/>
        <v>42</v>
      </c>
      <c r="D376">
        <f t="shared" ca="1" si="118"/>
        <v>3</v>
      </c>
      <c r="E376" t="str">
        <f t="shared" ca="1" si="119"/>
        <v>Teaching</v>
      </c>
      <c r="F376">
        <f t="shared" ca="1" si="120"/>
        <v>1</v>
      </c>
      <c r="G376" t="str">
        <f t="shared" ca="1" si="121"/>
        <v>High School</v>
      </c>
      <c r="H376">
        <f t="shared" ca="1" si="122"/>
        <v>1</v>
      </c>
      <c r="I376">
        <f t="shared" ca="1" si="123"/>
        <v>1</v>
      </c>
      <c r="J376">
        <f t="shared" ca="1" si="124"/>
        <v>59433</v>
      </c>
      <c r="K376">
        <f t="shared" ca="1" si="125"/>
        <v>9</v>
      </c>
      <c r="L376" t="str">
        <f t="shared" ca="1" si="126"/>
        <v>Tamil Nadu</v>
      </c>
      <c r="M376">
        <f t="shared" ca="1" si="127"/>
        <v>356598</v>
      </c>
      <c r="N376">
        <f t="shared" ca="1" si="128"/>
        <v>57808.759638180258</v>
      </c>
      <c r="O376">
        <f t="shared" ca="1" si="129"/>
        <v>57434.272043152385</v>
      </c>
      <c r="P376">
        <f t="shared" ca="1" si="130"/>
        <v>12297</v>
      </c>
      <c r="Q376">
        <f t="shared" ca="1" si="131"/>
        <v>10043.41517380386</v>
      </c>
      <c r="R376">
        <f t="shared" ca="1" si="132"/>
        <v>23471.757342585373</v>
      </c>
      <c r="S376">
        <f t="shared" ca="1" si="133"/>
        <v>437504.02938573773</v>
      </c>
      <c r="T376">
        <f t="shared" ca="1" si="134"/>
        <v>80149.174811984121</v>
      </c>
      <c r="U376">
        <f t="shared" ca="1" si="135"/>
        <v>357354.8545737536</v>
      </c>
      <c r="W376">
        <f t="shared" ca="1" si="136"/>
        <v>1</v>
      </c>
      <c r="AA376" s="1">
        <f ca="1">Table1[[#This Row],[Mortgage left]]/Table1[[#This Row],[Value of House]]</f>
        <v>0.16211184481735808</v>
      </c>
      <c r="AB376">
        <f t="shared" ca="1" si="137"/>
        <v>1</v>
      </c>
      <c r="AE376">
        <f ca="1">IF(Table1[[#This Row],[Gender]]="male", 1, 0)</f>
        <v>0</v>
      </c>
      <c r="AF376">
        <f ca="1">IF(Table1[[#This Row],[Gender]]="female", 1, 0)</f>
        <v>1</v>
      </c>
      <c r="AK376" s="8">
        <f ca="1">IF(Table1[[#This Row],[Profession]]="Teaching", 1, 0)</f>
        <v>1</v>
      </c>
      <c r="AL376" s="9">
        <f ca="1">IF(Table1[[#This Row],[Profession]]="Health", 1, 0)</f>
        <v>0</v>
      </c>
      <c r="AM376" s="9">
        <f ca="1">IF(Table1[[#This Row],[Profession]]="Construction", 1, 0)</f>
        <v>0</v>
      </c>
      <c r="AN376" s="9">
        <f ca="1">IF(Table1[[#This Row],[Profession]]="IT", 1, 0)</f>
        <v>0</v>
      </c>
      <c r="AO376" s="9">
        <f ca="1">IF(Table1[[#This Row],[Profession]]="Agriculture", 1, 0)</f>
        <v>0</v>
      </c>
      <c r="AP376" s="10">
        <f ca="1">IF(Table1[[#This Row],[Profession]]="General Work", 1, 0)</f>
        <v>0</v>
      </c>
      <c r="AS376">
        <f ca="1">Table1[[#This Row],[Value of Cars]]/Table1[[#This Row],[Number of Cars ]]</f>
        <v>57434.272043152385</v>
      </c>
      <c r="AU376" s="8">
        <f ca="1">IF(Table1[[#This Row],[State]]="Karnataka", Table1[[#This Row],[Income]], 0)</f>
        <v>0</v>
      </c>
      <c r="AV376" s="9">
        <f ca="1">IF(Table1[[#This Row],[State]]="Gujarat", Table1[[#This Row],[Income]], 0)</f>
        <v>0</v>
      </c>
      <c r="AW376" s="9">
        <f ca="1">IF(Table1[[#This Row],[State]]="Andhra Pradesh", Table1[[#This Row],[Income]], 0)</f>
        <v>0</v>
      </c>
      <c r="AX376" s="9">
        <f ca="1">IF(Table1[[#This Row],[State]]="Telangana", Table1[[#This Row],[Income]], 0)</f>
        <v>0</v>
      </c>
      <c r="AY376" s="9">
        <f ca="1">IF(Table1[[#This Row],[State]]="Madhya Pradesh", Table1[[#This Row],[Income]], 0)</f>
        <v>0</v>
      </c>
      <c r="AZ376" s="9">
        <f ca="1">IF(Table1[[#This Row],[State]]="Maharashtra", Table1[[#This Row],[Income]], 0)</f>
        <v>0</v>
      </c>
      <c r="BA376" s="9">
        <f ca="1">IF(Table1[[#This Row],[State]]="Punjab", Table1[[#This Row],[Income]], 0)</f>
        <v>0</v>
      </c>
      <c r="BB376" s="9">
        <f ca="1">IF(Table1[[#This Row],[State]]="Kerala", Table1[[#This Row],[Income]], 0)</f>
        <v>0</v>
      </c>
      <c r="BC376" s="9">
        <f ca="1">IF(Table1[[#This Row],[State]]="Tamil Nadu", Table1[[#This Row],[Income]], 0)</f>
        <v>59433</v>
      </c>
      <c r="BD376" s="9">
        <f ca="1">IF(Table1[[#This Row],[State]]="Rajasthan", Table1[[#This Row],[Income]], 0)</f>
        <v>0</v>
      </c>
      <c r="BE376" s="9">
        <f ca="1">IF(Table1[[#This Row],[State]]="Uttar Pradesh", Table1[[#This Row],[Income]], 0)</f>
        <v>0</v>
      </c>
      <c r="BF376" s="9">
        <f ca="1">IF(Table1[[#This Row],[State]]="Bihar", Table1[[#This Row],[Income]], 0)</f>
        <v>0</v>
      </c>
      <c r="BG376" s="9">
        <f ca="1">IF(Table1[[#This Row],[State]]="West Bengal", Table1[[#This Row],[Income]], 0)</f>
        <v>0</v>
      </c>
      <c r="BH376" s="10">
        <f ca="1">IF(Table1[[#This Row],[State]]="Goa", Table1[[#This Row],[Income]], 0)</f>
        <v>0</v>
      </c>
      <c r="BJ376" s="8">
        <f ca="1">IF(Table1[[#This Row],[Profession]]="Health", Table1[[#This Row],[Income]], 0)</f>
        <v>0</v>
      </c>
      <c r="BK376" s="9">
        <f ca="1">IF(Table1[[#This Row],[Profession]]="Construction", Table1[[#This Row],[Income]], 0)</f>
        <v>0</v>
      </c>
      <c r="BL376" s="9">
        <f ca="1">IF(Table1[[#This Row],[Profession]]="Teaching", Table1[[#This Row],[Income]], 0)</f>
        <v>59433</v>
      </c>
      <c r="BM376" s="9">
        <f ca="1">IF(Table1[[#This Row],[Profession]]="IT", Table1[[#This Row],[Income]], 0)</f>
        <v>0</v>
      </c>
      <c r="BN376" s="9">
        <f ca="1">IF(Table1[[#This Row],[Profession]]="General Work", Table1[[#This Row],[Income]], 0)</f>
        <v>0</v>
      </c>
      <c r="BO376" s="10">
        <f ca="1">IF(Table1[[#This Row],[Profession]]="Agriculture", Table1[[#This Row],[Income]], 0)</f>
        <v>0</v>
      </c>
      <c r="BQ376" s="8">
        <f ca="1">IF(Table1[[#This Row],[Value of debts ]]&gt;Table1[[#This Row],[Income]], 1, 0)</f>
        <v>1</v>
      </c>
      <c r="BR376" s="10"/>
      <c r="BT376">
        <f ca="1">IF(Table1[[#This Row],[Net Worth of person]]&gt;$BU$4, Table1[[#This Row],[Age]], 0)</f>
        <v>42</v>
      </c>
    </row>
    <row r="377" spans="1:72" x14ac:dyDescent="0.3">
      <c r="A377">
        <f t="shared" ca="1" si="115"/>
        <v>2</v>
      </c>
      <c r="B377" t="str">
        <f t="shared" ca="1" si="116"/>
        <v>Female</v>
      </c>
      <c r="C377">
        <f t="shared" ca="1" si="117"/>
        <v>43</v>
      </c>
      <c r="D377">
        <f t="shared" ca="1" si="118"/>
        <v>2</v>
      </c>
      <c r="E377" t="str">
        <f t="shared" ca="1" si="119"/>
        <v>Construction</v>
      </c>
      <c r="F377">
        <f t="shared" ca="1" si="120"/>
        <v>4</v>
      </c>
      <c r="G377" t="str">
        <f t="shared" ca="1" si="121"/>
        <v>Technical</v>
      </c>
      <c r="H377">
        <f t="shared" ca="1" si="122"/>
        <v>4</v>
      </c>
      <c r="I377">
        <f t="shared" ca="1" si="123"/>
        <v>2</v>
      </c>
      <c r="J377">
        <f t="shared" ca="1" si="124"/>
        <v>79257</v>
      </c>
      <c r="K377">
        <f t="shared" ca="1" si="125"/>
        <v>1</v>
      </c>
      <c r="L377" t="str">
        <f t="shared" ca="1" si="126"/>
        <v>Karnataka</v>
      </c>
      <c r="M377">
        <f t="shared" ca="1" si="127"/>
        <v>237771</v>
      </c>
      <c r="N377">
        <f t="shared" ca="1" si="128"/>
        <v>33076.468455305665</v>
      </c>
      <c r="O377">
        <f t="shared" ca="1" si="129"/>
        <v>105562.1987180568</v>
      </c>
      <c r="P377">
        <f t="shared" ca="1" si="130"/>
        <v>41297</v>
      </c>
      <c r="Q377">
        <f t="shared" ca="1" si="131"/>
        <v>21535.4069166314</v>
      </c>
      <c r="R377">
        <f t="shared" ca="1" si="132"/>
        <v>113958.80464426431</v>
      </c>
      <c r="S377">
        <f t="shared" ca="1" si="133"/>
        <v>457292.00336232106</v>
      </c>
      <c r="T377">
        <f t="shared" ca="1" si="134"/>
        <v>95908.875371937072</v>
      </c>
      <c r="U377">
        <f t="shared" ca="1" si="135"/>
        <v>361383.127990384</v>
      </c>
      <c r="W377">
        <f t="shared" ca="1" si="136"/>
        <v>1</v>
      </c>
      <c r="AA377" s="1">
        <f ca="1">Table1[[#This Row],[Mortgage left]]/Table1[[#This Row],[Value of House]]</f>
        <v>0.13911060833871947</v>
      </c>
      <c r="AB377">
        <f t="shared" ca="1" si="137"/>
        <v>1</v>
      </c>
      <c r="AE377">
        <f ca="1">IF(Table1[[#This Row],[Gender]]="male", 1, 0)</f>
        <v>0</v>
      </c>
      <c r="AF377">
        <f ca="1">IF(Table1[[#This Row],[Gender]]="female", 1, 0)</f>
        <v>1</v>
      </c>
      <c r="AK377" s="8">
        <f ca="1">IF(Table1[[#This Row],[Profession]]="Teaching", 1, 0)</f>
        <v>0</v>
      </c>
      <c r="AL377" s="9">
        <f ca="1">IF(Table1[[#This Row],[Profession]]="Health", 1, 0)</f>
        <v>0</v>
      </c>
      <c r="AM377" s="9">
        <f ca="1">IF(Table1[[#This Row],[Profession]]="Construction", 1, 0)</f>
        <v>1</v>
      </c>
      <c r="AN377" s="9">
        <f ca="1">IF(Table1[[#This Row],[Profession]]="IT", 1, 0)</f>
        <v>0</v>
      </c>
      <c r="AO377" s="9">
        <f ca="1">IF(Table1[[#This Row],[Profession]]="Agriculture", 1, 0)</f>
        <v>0</v>
      </c>
      <c r="AP377" s="10">
        <f ca="1">IF(Table1[[#This Row],[Profession]]="General Work", 1, 0)</f>
        <v>0</v>
      </c>
      <c r="AS377">
        <f ca="1">Table1[[#This Row],[Value of Cars]]/Table1[[#This Row],[Number of Cars ]]</f>
        <v>52781.099359028398</v>
      </c>
      <c r="AU377" s="8">
        <f ca="1">IF(Table1[[#This Row],[State]]="Karnataka", Table1[[#This Row],[Income]], 0)</f>
        <v>79257</v>
      </c>
      <c r="AV377" s="9">
        <f ca="1">IF(Table1[[#This Row],[State]]="Gujarat", Table1[[#This Row],[Income]], 0)</f>
        <v>0</v>
      </c>
      <c r="AW377" s="9">
        <f ca="1">IF(Table1[[#This Row],[State]]="Andhra Pradesh", Table1[[#This Row],[Income]], 0)</f>
        <v>0</v>
      </c>
      <c r="AX377" s="9">
        <f ca="1">IF(Table1[[#This Row],[State]]="Telangana", Table1[[#This Row],[Income]], 0)</f>
        <v>0</v>
      </c>
      <c r="AY377" s="9">
        <f ca="1">IF(Table1[[#This Row],[State]]="Madhya Pradesh", Table1[[#This Row],[Income]], 0)</f>
        <v>0</v>
      </c>
      <c r="AZ377" s="9">
        <f ca="1">IF(Table1[[#This Row],[State]]="Maharashtra", Table1[[#This Row],[Income]], 0)</f>
        <v>0</v>
      </c>
      <c r="BA377" s="9">
        <f ca="1">IF(Table1[[#This Row],[State]]="Punjab", Table1[[#This Row],[Income]], 0)</f>
        <v>0</v>
      </c>
      <c r="BB377" s="9">
        <f ca="1">IF(Table1[[#This Row],[State]]="Kerala", Table1[[#This Row],[Income]], 0)</f>
        <v>0</v>
      </c>
      <c r="BC377" s="9">
        <f ca="1">IF(Table1[[#This Row],[State]]="Tamil Nadu", Table1[[#This Row],[Income]], 0)</f>
        <v>0</v>
      </c>
      <c r="BD377" s="9">
        <f ca="1">IF(Table1[[#This Row],[State]]="Rajasthan", Table1[[#This Row],[Income]], 0)</f>
        <v>0</v>
      </c>
      <c r="BE377" s="9">
        <f ca="1">IF(Table1[[#This Row],[State]]="Uttar Pradesh", Table1[[#This Row],[Income]], 0)</f>
        <v>0</v>
      </c>
      <c r="BF377" s="9">
        <f ca="1">IF(Table1[[#This Row],[State]]="Bihar", Table1[[#This Row],[Income]], 0)</f>
        <v>0</v>
      </c>
      <c r="BG377" s="9">
        <f ca="1">IF(Table1[[#This Row],[State]]="West Bengal", Table1[[#This Row],[Income]], 0)</f>
        <v>0</v>
      </c>
      <c r="BH377" s="10">
        <f ca="1">IF(Table1[[#This Row],[State]]="Goa", Table1[[#This Row],[Income]], 0)</f>
        <v>0</v>
      </c>
      <c r="BJ377" s="8">
        <f ca="1">IF(Table1[[#This Row],[Profession]]="Health", Table1[[#This Row],[Income]], 0)</f>
        <v>0</v>
      </c>
      <c r="BK377" s="9">
        <f ca="1">IF(Table1[[#This Row],[Profession]]="Construction", Table1[[#This Row],[Income]], 0)</f>
        <v>79257</v>
      </c>
      <c r="BL377" s="9">
        <f ca="1">IF(Table1[[#This Row],[Profession]]="Teaching", Table1[[#This Row],[Income]], 0)</f>
        <v>0</v>
      </c>
      <c r="BM377" s="9">
        <f ca="1">IF(Table1[[#This Row],[Profession]]="IT", Table1[[#This Row],[Income]], 0)</f>
        <v>0</v>
      </c>
      <c r="BN377" s="9">
        <f ca="1">IF(Table1[[#This Row],[Profession]]="General Work", Table1[[#This Row],[Income]], 0)</f>
        <v>0</v>
      </c>
      <c r="BO377" s="10">
        <f ca="1">IF(Table1[[#This Row],[Profession]]="Agriculture", Table1[[#This Row],[Income]], 0)</f>
        <v>0</v>
      </c>
      <c r="BQ377" s="8">
        <f ca="1">IF(Table1[[#This Row],[Value of debts ]]&gt;Table1[[#This Row],[Income]], 1, 0)</f>
        <v>1</v>
      </c>
      <c r="BR377" s="10"/>
      <c r="BT377">
        <f ca="1">IF(Table1[[#This Row],[Net Worth of person]]&gt;$BU$4, Table1[[#This Row],[Age]], 0)</f>
        <v>43</v>
      </c>
    </row>
    <row r="378" spans="1:72" x14ac:dyDescent="0.3">
      <c r="A378">
        <f t="shared" ca="1" si="115"/>
        <v>2</v>
      </c>
      <c r="B378" t="str">
        <f t="shared" ca="1" si="116"/>
        <v>Female</v>
      </c>
      <c r="C378">
        <f t="shared" ca="1" si="117"/>
        <v>30</v>
      </c>
      <c r="D378">
        <f t="shared" ca="1" si="118"/>
        <v>3</v>
      </c>
      <c r="E378" t="str">
        <f t="shared" ca="1" si="119"/>
        <v>Teaching</v>
      </c>
      <c r="F378">
        <f t="shared" ca="1" si="120"/>
        <v>3</v>
      </c>
      <c r="G378" t="str">
        <f t="shared" ca="1" si="121"/>
        <v>University</v>
      </c>
      <c r="H378">
        <f t="shared" ca="1" si="122"/>
        <v>4</v>
      </c>
      <c r="I378">
        <f t="shared" ca="1" si="123"/>
        <v>1</v>
      </c>
      <c r="J378">
        <f t="shared" ca="1" si="124"/>
        <v>52867</v>
      </c>
      <c r="K378">
        <f t="shared" ca="1" si="125"/>
        <v>12</v>
      </c>
      <c r="L378" t="str">
        <f t="shared" ca="1" si="126"/>
        <v>Bihar</v>
      </c>
      <c r="M378">
        <f t="shared" ca="1" si="127"/>
        <v>158601</v>
      </c>
      <c r="N378">
        <f t="shared" ca="1" si="128"/>
        <v>112425.70423807605</v>
      </c>
      <c r="O378">
        <f t="shared" ca="1" si="129"/>
        <v>7517.4663575081358</v>
      </c>
      <c r="P378">
        <f t="shared" ca="1" si="130"/>
        <v>7517</v>
      </c>
      <c r="Q378">
        <f t="shared" ca="1" si="131"/>
        <v>87695.534414531881</v>
      </c>
      <c r="R378">
        <f t="shared" ca="1" si="132"/>
        <v>1135.6068168292418</v>
      </c>
      <c r="S378">
        <f t="shared" ca="1" si="133"/>
        <v>167254.07317433739</v>
      </c>
      <c r="T378">
        <f t="shared" ca="1" si="134"/>
        <v>207638.23865260795</v>
      </c>
      <c r="U378">
        <f t="shared" ca="1" si="135"/>
        <v>-40384.165478270559</v>
      </c>
      <c r="W378">
        <f t="shared" ca="1" si="136"/>
        <v>1</v>
      </c>
      <c r="AA378" s="1">
        <f ca="1">Table1[[#This Row],[Mortgage left]]/Table1[[#This Row],[Value of House]]</f>
        <v>0.70885873505259145</v>
      </c>
      <c r="AB378">
        <f t="shared" ca="1" si="137"/>
        <v>0</v>
      </c>
      <c r="AE378">
        <f ca="1">IF(Table1[[#This Row],[Gender]]="male", 1, 0)</f>
        <v>0</v>
      </c>
      <c r="AF378">
        <f ca="1">IF(Table1[[#This Row],[Gender]]="female", 1, 0)</f>
        <v>1</v>
      </c>
      <c r="AK378" s="8">
        <f ca="1">IF(Table1[[#This Row],[Profession]]="Teaching", 1, 0)</f>
        <v>1</v>
      </c>
      <c r="AL378" s="9">
        <f ca="1">IF(Table1[[#This Row],[Profession]]="Health", 1, 0)</f>
        <v>0</v>
      </c>
      <c r="AM378" s="9">
        <f ca="1">IF(Table1[[#This Row],[Profession]]="Construction", 1, 0)</f>
        <v>0</v>
      </c>
      <c r="AN378" s="9">
        <f ca="1">IF(Table1[[#This Row],[Profession]]="IT", 1, 0)</f>
        <v>0</v>
      </c>
      <c r="AO378" s="9">
        <f ca="1">IF(Table1[[#This Row],[Profession]]="Agriculture", 1, 0)</f>
        <v>0</v>
      </c>
      <c r="AP378" s="10">
        <f ca="1">IF(Table1[[#This Row],[Profession]]="General Work", 1, 0)</f>
        <v>0</v>
      </c>
      <c r="AS378">
        <f ca="1">Table1[[#This Row],[Value of Cars]]/Table1[[#This Row],[Number of Cars ]]</f>
        <v>7517.4663575081358</v>
      </c>
      <c r="AU378" s="8">
        <f ca="1">IF(Table1[[#This Row],[State]]="Karnataka", Table1[[#This Row],[Income]], 0)</f>
        <v>0</v>
      </c>
      <c r="AV378" s="9">
        <f ca="1">IF(Table1[[#This Row],[State]]="Gujarat", Table1[[#This Row],[Income]], 0)</f>
        <v>0</v>
      </c>
      <c r="AW378" s="9">
        <f ca="1">IF(Table1[[#This Row],[State]]="Andhra Pradesh", Table1[[#This Row],[Income]], 0)</f>
        <v>0</v>
      </c>
      <c r="AX378" s="9">
        <f ca="1">IF(Table1[[#This Row],[State]]="Telangana", Table1[[#This Row],[Income]], 0)</f>
        <v>0</v>
      </c>
      <c r="AY378" s="9">
        <f ca="1">IF(Table1[[#This Row],[State]]="Madhya Pradesh", Table1[[#This Row],[Income]], 0)</f>
        <v>0</v>
      </c>
      <c r="AZ378" s="9">
        <f ca="1">IF(Table1[[#This Row],[State]]="Maharashtra", Table1[[#This Row],[Income]], 0)</f>
        <v>0</v>
      </c>
      <c r="BA378" s="9">
        <f ca="1">IF(Table1[[#This Row],[State]]="Punjab", Table1[[#This Row],[Income]], 0)</f>
        <v>0</v>
      </c>
      <c r="BB378" s="9">
        <f ca="1">IF(Table1[[#This Row],[State]]="Kerala", Table1[[#This Row],[Income]], 0)</f>
        <v>0</v>
      </c>
      <c r="BC378" s="9">
        <f ca="1">IF(Table1[[#This Row],[State]]="Tamil Nadu", Table1[[#This Row],[Income]], 0)</f>
        <v>0</v>
      </c>
      <c r="BD378" s="9">
        <f ca="1">IF(Table1[[#This Row],[State]]="Rajasthan", Table1[[#This Row],[Income]], 0)</f>
        <v>0</v>
      </c>
      <c r="BE378" s="9">
        <f ca="1">IF(Table1[[#This Row],[State]]="Uttar Pradesh", Table1[[#This Row],[Income]], 0)</f>
        <v>0</v>
      </c>
      <c r="BF378" s="9">
        <f ca="1">IF(Table1[[#This Row],[State]]="Bihar", Table1[[#This Row],[Income]], 0)</f>
        <v>52867</v>
      </c>
      <c r="BG378" s="9">
        <f ca="1">IF(Table1[[#This Row],[State]]="West Bengal", Table1[[#This Row],[Income]], 0)</f>
        <v>0</v>
      </c>
      <c r="BH378" s="10">
        <f ca="1">IF(Table1[[#This Row],[State]]="Goa", Table1[[#This Row],[Income]], 0)</f>
        <v>0</v>
      </c>
      <c r="BJ378" s="8">
        <f ca="1">IF(Table1[[#This Row],[Profession]]="Health", Table1[[#This Row],[Income]], 0)</f>
        <v>0</v>
      </c>
      <c r="BK378" s="9">
        <f ca="1">IF(Table1[[#This Row],[Profession]]="Construction", Table1[[#This Row],[Income]], 0)</f>
        <v>0</v>
      </c>
      <c r="BL378" s="9">
        <f ca="1">IF(Table1[[#This Row],[Profession]]="Teaching", Table1[[#This Row],[Income]], 0)</f>
        <v>52867</v>
      </c>
      <c r="BM378" s="9">
        <f ca="1">IF(Table1[[#This Row],[Profession]]="IT", Table1[[#This Row],[Income]], 0)</f>
        <v>0</v>
      </c>
      <c r="BN378" s="9">
        <f ca="1">IF(Table1[[#This Row],[Profession]]="General Work", Table1[[#This Row],[Income]], 0)</f>
        <v>0</v>
      </c>
      <c r="BO378" s="10">
        <f ca="1">IF(Table1[[#This Row],[Profession]]="Agriculture", Table1[[#This Row],[Income]], 0)</f>
        <v>0</v>
      </c>
      <c r="BQ378" s="8">
        <f ca="1">IF(Table1[[#This Row],[Value of debts ]]&gt;Table1[[#This Row],[Income]], 1, 0)</f>
        <v>1</v>
      </c>
      <c r="BR378" s="10"/>
      <c r="BT378">
        <f ca="1">IF(Table1[[#This Row],[Net Worth of person]]&gt;$BU$4, Table1[[#This Row],[Age]], 0)</f>
        <v>0</v>
      </c>
    </row>
    <row r="379" spans="1:72" x14ac:dyDescent="0.3">
      <c r="A379">
        <f t="shared" ca="1" si="115"/>
        <v>2</v>
      </c>
      <c r="B379" t="str">
        <f t="shared" ca="1" si="116"/>
        <v>Female</v>
      </c>
      <c r="C379">
        <f t="shared" ca="1" si="117"/>
        <v>33</v>
      </c>
      <c r="D379">
        <f t="shared" ca="1" si="118"/>
        <v>5</v>
      </c>
      <c r="E379" t="str">
        <f t="shared" ca="1" si="119"/>
        <v>General Work</v>
      </c>
      <c r="F379">
        <f t="shared" ca="1" si="120"/>
        <v>4</v>
      </c>
      <c r="G379" t="str">
        <f t="shared" ca="1" si="121"/>
        <v>Technical</v>
      </c>
      <c r="H379">
        <f t="shared" ca="1" si="122"/>
        <v>1</v>
      </c>
      <c r="I379">
        <f t="shared" ca="1" si="123"/>
        <v>3</v>
      </c>
      <c r="J379">
        <f t="shared" ca="1" si="124"/>
        <v>57505</v>
      </c>
      <c r="K379">
        <f t="shared" ca="1" si="125"/>
        <v>13</v>
      </c>
      <c r="L379" t="str">
        <f t="shared" ca="1" si="126"/>
        <v>West Bengal</v>
      </c>
      <c r="M379">
        <f t="shared" ca="1" si="127"/>
        <v>230020</v>
      </c>
      <c r="N379">
        <f t="shared" ca="1" si="128"/>
        <v>109941.98034346387</v>
      </c>
      <c r="O379">
        <f t="shared" ca="1" si="129"/>
        <v>21813.0380671557</v>
      </c>
      <c r="P379">
        <f t="shared" ca="1" si="130"/>
        <v>11697</v>
      </c>
      <c r="Q379">
        <f t="shared" ca="1" si="131"/>
        <v>61469.959436698286</v>
      </c>
      <c r="R379">
        <f t="shared" ca="1" si="132"/>
        <v>19188.826547923909</v>
      </c>
      <c r="S379">
        <f t="shared" ca="1" si="133"/>
        <v>271021.8646150796</v>
      </c>
      <c r="T379">
        <f t="shared" ca="1" si="134"/>
        <v>183108.93978016215</v>
      </c>
      <c r="U379">
        <f t="shared" ca="1" si="135"/>
        <v>87912.924834917445</v>
      </c>
      <c r="W379">
        <f t="shared" ca="1" si="136"/>
        <v>1</v>
      </c>
      <c r="AA379" s="1">
        <f ca="1">Table1[[#This Row],[Mortgage left]]/Table1[[#This Row],[Value of House]]</f>
        <v>0.47796704783698757</v>
      </c>
      <c r="AB379">
        <f t="shared" ca="1" si="137"/>
        <v>0</v>
      </c>
      <c r="AE379">
        <f ca="1">IF(Table1[[#This Row],[Gender]]="male", 1, 0)</f>
        <v>0</v>
      </c>
      <c r="AF379">
        <f ca="1">IF(Table1[[#This Row],[Gender]]="female", 1, 0)</f>
        <v>1</v>
      </c>
      <c r="AK379" s="8">
        <f ca="1">IF(Table1[[#This Row],[Profession]]="Teaching", 1, 0)</f>
        <v>0</v>
      </c>
      <c r="AL379" s="9">
        <f ca="1">IF(Table1[[#This Row],[Profession]]="Health", 1, 0)</f>
        <v>0</v>
      </c>
      <c r="AM379" s="9">
        <f ca="1">IF(Table1[[#This Row],[Profession]]="Construction", 1, 0)</f>
        <v>0</v>
      </c>
      <c r="AN379" s="9">
        <f ca="1">IF(Table1[[#This Row],[Profession]]="IT", 1, 0)</f>
        <v>0</v>
      </c>
      <c r="AO379" s="9">
        <f ca="1">IF(Table1[[#This Row],[Profession]]="Agriculture", 1, 0)</f>
        <v>0</v>
      </c>
      <c r="AP379" s="10">
        <f ca="1">IF(Table1[[#This Row],[Profession]]="General Work", 1, 0)</f>
        <v>1</v>
      </c>
      <c r="AS379">
        <f ca="1">Table1[[#This Row],[Value of Cars]]/Table1[[#This Row],[Number of Cars ]]</f>
        <v>7271.0126890518995</v>
      </c>
      <c r="AU379" s="8">
        <f ca="1">IF(Table1[[#This Row],[State]]="Karnataka", Table1[[#This Row],[Income]], 0)</f>
        <v>0</v>
      </c>
      <c r="AV379" s="9">
        <f ca="1">IF(Table1[[#This Row],[State]]="Gujarat", Table1[[#This Row],[Income]], 0)</f>
        <v>0</v>
      </c>
      <c r="AW379" s="9">
        <f ca="1">IF(Table1[[#This Row],[State]]="Andhra Pradesh", Table1[[#This Row],[Income]], 0)</f>
        <v>0</v>
      </c>
      <c r="AX379" s="9">
        <f ca="1">IF(Table1[[#This Row],[State]]="Telangana", Table1[[#This Row],[Income]], 0)</f>
        <v>0</v>
      </c>
      <c r="AY379" s="9">
        <f ca="1">IF(Table1[[#This Row],[State]]="Madhya Pradesh", Table1[[#This Row],[Income]], 0)</f>
        <v>0</v>
      </c>
      <c r="AZ379" s="9">
        <f ca="1">IF(Table1[[#This Row],[State]]="Maharashtra", Table1[[#This Row],[Income]], 0)</f>
        <v>0</v>
      </c>
      <c r="BA379" s="9">
        <f ca="1">IF(Table1[[#This Row],[State]]="Punjab", Table1[[#This Row],[Income]], 0)</f>
        <v>0</v>
      </c>
      <c r="BB379" s="9">
        <f ca="1">IF(Table1[[#This Row],[State]]="Kerala", Table1[[#This Row],[Income]], 0)</f>
        <v>0</v>
      </c>
      <c r="BC379" s="9">
        <f ca="1">IF(Table1[[#This Row],[State]]="Tamil Nadu", Table1[[#This Row],[Income]], 0)</f>
        <v>0</v>
      </c>
      <c r="BD379" s="9">
        <f ca="1">IF(Table1[[#This Row],[State]]="Rajasthan", Table1[[#This Row],[Income]], 0)</f>
        <v>0</v>
      </c>
      <c r="BE379" s="9">
        <f ca="1">IF(Table1[[#This Row],[State]]="Uttar Pradesh", Table1[[#This Row],[Income]], 0)</f>
        <v>0</v>
      </c>
      <c r="BF379" s="9">
        <f ca="1">IF(Table1[[#This Row],[State]]="Bihar", Table1[[#This Row],[Income]], 0)</f>
        <v>0</v>
      </c>
      <c r="BG379" s="9">
        <f ca="1">IF(Table1[[#This Row],[State]]="West Bengal", Table1[[#This Row],[Income]], 0)</f>
        <v>57505</v>
      </c>
      <c r="BH379" s="10">
        <f ca="1">IF(Table1[[#This Row],[State]]="Goa", Table1[[#This Row],[Income]], 0)</f>
        <v>0</v>
      </c>
      <c r="BJ379" s="8">
        <f ca="1">IF(Table1[[#This Row],[Profession]]="Health", Table1[[#This Row],[Income]], 0)</f>
        <v>0</v>
      </c>
      <c r="BK379" s="9">
        <f ca="1">IF(Table1[[#This Row],[Profession]]="Construction", Table1[[#This Row],[Income]], 0)</f>
        <v>0</v>
      </c>
      <c r="BL379" s="9">
        <f ca="1">IF(Table1[[#This Row],[Profession]]="Teaching", Table1[[#This Row],[Income]], 0)</f>
        <v>0</v>
      </c>
      <c r="BM379" s="9">
        <f ca="1">IF(Table1[[#This Row],[Profession]]="IT", Table1[[#This Row],[Income]], 0)</f>
        <v>0</v>
      </c>
      <c r="BN379" s="9">
        <f ca="1">IF(Table1[[#This Row],[Profession]]="General Work", Table1[[#This Row],[Income]], 0)</f>
        <v>57505</v>
      </c>
      <c r="BO379" s="10">
        <f ca="1">IF(Table1[[#This Row],[Profession]]="Agriculture", Table1[[#This Row],[Income]], 0)</f>
        <v>0</v>
      </c>
      <c r="BQ379" s="8">
        <f ca="1">IF(Table1[[#This Row],[Value of debts ]]&gt;Table1[[#This Row],[Income]], 1, 0)</f>
        <v>1</v>
      </c>
      <c r="BR379" s="10"/>
      <c r="BT379">
        <f ca="1">IF(Table1[[#This Row],[Net Worth of person]]&gt;$BU$4, Table1[[#This Row],[Age]], 0)</f>
        <v>0</v>
      </c>
    </row>
    <row r="380" spans="1:72" x14ac:dyDescent="0.3">
      <c r="A380">
        <f t="shared" ca="1" si="115"/>
        <v>1</v>
      </c>
      <c r="B380" t="str">
        <f t="shared" ca="1" si="116"/>
        <v>Male</v>
      </c>
      <c r="C380">
        <f t="shared" ca="1" si="117"/>
        <v>34</v>
      </c>
      <c r="D380">
        <f t="shared" ca="1" si="118"/>
        <v>3</v>
      </c>
      <c r="E380" t="str">
        <f t="shared" ca="1" si="119"/>
        <v>Teaching</v>
      </c>
      <c r="F380">
        <f t="shared" ca="1" si="120"/>
        <v>1</v>
      </c>
      <c r="G380" t="str">
        <f t="shared" ca="1" si="121"/>
        <v>High School</v>
      </c>
      <c r="H380">
        <f t="shared" ca="1" si="122"/>
        <v>4</v>
      </c>
      <c r="I380">
        <f t="shared" ca="1" si="123"/>
        <v>1</v>
      </c>
      <c r="J380">
        <f t="shared" ca="1" si="124"/>
        <v>40835</v>
      </c>
      <c r="K380">
        <f t="shared" ca="1" si="125"/>
        <v>1</v>
      </c>
      <c r="L380" t="str">
        <f t="shared" ca="1" si="126"/>
        <v>Karnataka</v>
      </c>
      <c r="M380">
        <f t="shared" ca="1" si="127"/>
        <v>122505</v>
      </c>
      <c r="N380">
        <f t="shared" ca="1" si="128"/>
        <v>18364.996562885288</v>
      </c>
      <c r="O380">
        <f t="shared" ca="1" si="129"/>
        <v>10247.879512686819</v>
      </c>
      <c r="P380">
        <f t="shared" ca="1" si="130"/>
        <v>9005</v>
      </c>
      <c r="Q380">
        <f t="shared" ca="1" si="131"/>
        <v>8258.9799374152626</v>
      </c>
      <c r="R380">
        <f t="shared" ca="1" si="132"/>
        <v>50358.001393831</v>
      </c>
      <c r="S380">
        <f t="shared" ca="1" si="133"/>
        <v>183110.88090651779</v>
      </c>
      <c r="T380">
        <f t="shared" ca="1" si="134"/>
        <v>35628.976500300552</v>
      </c>
      <c r="U380">
        <f t="shared" ca="1" si="135"/>
        <v>147481.90440621725</v>
      </c>
      <c r="W380">
        <f t="shared" ca="1" si="136"/>
        <v>1</v>
      </c>
      <c r="AA380" s="1">
        <f ca="1">Table1[[#This Row],[Mortgage left]]/Table1[[#This Row],[Value of House]]</f>
        <v>0.14991222042271979</v>
      </c>
      <c r="AB380">
        <f t="shared" ca="1" si="137"/>
        <v>1</v>
      </c>
      <c r="AE380">
        <f ca="1">IF(Table1[[#This Row],[Gender]]="male", 1, 0)</f>
        <v>1</v>
      </c>
      <c r="AF380">
        <f ca="1">IF(Table1[[#This Row],[Gender]]="female", 1, 0)</f>
        <v>0</v>
      </c>
      <c r="AK380" s="8">
        <f ca="1">IF(Table1[[#This Row],[Profession]]="Teaching", 1, 0)</f>
        <v>1</v>
      </c>
      <c r="AL380" s="9">
        <f ca="1">IF(Table1[[#This Row],[Profession]]="Health", 1, 0)</f>
        <v>0</v>
      </c>
      <c r="AM380" s="9">
        <f ca="1">IF(Table1[[#This Row],[Profession]]="Construction", 1, 0)</f>
        <v>0</v>
      </c>
      <c r="AN380" s="9">
        <f ca="1">IF(Table1[[#This Row],[Profession]]="IT", 1, 0)</f>
        <v>0</v>
      </c>
      <c r="AO380" s="9">
        <f ca="1">IF(Table1[[#This Row],[Profession]]="Agriculture", 1, 0)</f>
        <v>0</v>
      </c>
      <c r="AP380" s="10">
        <f ca="1">IF(Table1[[#This Row],[Profession]]="General Work", 1, 0)</f>
        <v>0</v>
      </c>
      <c r="AS380">
        <f ca="1">Table1[[#This Row],[Value of Cars]]/Table1[[#This Row],[Number of Cars ]]</f>
        <v>10247.879512686819</v>
      </c>
      <c r="AU380" s="8">
        <f ca="1">IF(Table1[[#This Row],[State]]="Karnataka", Table1[[#This Row],[Income]], 0)</f>
        <v>40835</v>
      </c>
      <c r="AV380" s="9">
        <f ca="1">IF(Table1[[#This Row],[State]]="Gujarat", Table1[[#This Row],[Income]], 0)</f>
        <v>0</v>
      </c>
      <c r="AW380" s="9">
        <f ca="1">IF(Table1[[#This Row],[State]]="Andhra Pradesh", Table1[[#This Row],[Income]], 0)</f>
        <v>0</v>
      </c>
      <c r="AX380" s="9">
        <f ca="1">IF(Table1[[#This Row],[State]]="Telangana", Table1[[#This Row],[Income]], 0)</f>
        <v>0</v>
      </c>
      <c r="AY380" s="9">
        <f ca="1">IF(Table1[[#This Row],[State]]="Madhya Pradesh", Table1[[#This Row],[Income]], 0)</f>
        <v>0</v>
      </c>
      <c r="AZ380" s="9">
        <f ca="1">IF(Table1[[#This Row],[State]]="Maharashtra", Table1[[#This Row],[Income]], 0)</f>
        <v>0</v>
      </c>
      <c r="BA380" s="9">
        <f ca="1">IF(Table1[[#This Row],[State]]="Punjab", Table1[[#This Row],[Income]], 0)</f>
        <v>0</v>
      </c>
      <c r="BB380" s="9">
        <f ca="1">IF(Table1[[#This Row],[State]]="Kerala", Table1[[#This Row],[Income]], 0)</f>
        <v>0</v>
      </c>
      <c r="BC380" s="9">
        <f ca="1">IF(Table1[[#This Row],[State]]="Tamil Nadu", Table1[[#This Row],[Income]], 0)</f>
        <v>0</v>
      </c>
      <c r="BD380" s="9">
        <f ca="1">IF(Table1[[#This Row],[State]]="Rajasthan", Table1[[#This Row],[Income]], 0)</f>
        <v>0</v>
      </c>
      <c r="BE380" s="9">
        <f ca="1">IF(Table1[[#This Row],[State]]="Uttar Pradesh", Table1[[#This Row],[Income]], 0)</f>
        <v>0</v>
      </c>
      <c r="BF380" s="9">
        <f ca="1">IF(Table1[[#This Row],[State]]="Bihar", Table1[[#This Row],[Income]], 0)</f>
        <v>0</v>
      </c>
      <c r="BG380" s="9">
        <f ca="1">IF(Table1[[#This Row],[State]]="West Bengal", Table1[[#This Row],[Income]], 0)</f>
        <v>0</v>
      </c>
      <c r="BH380" s="10">
        <f ca="1">IF(Table1[[#This Row],[State]]="Goa", Table1[[#This Row],[Income]], 0)</f>
        <v>0</v>
      </c>
      <c r="BJ380" s="8">
        <f ca="1">IF(Table1[[#This Row],[Profession]]="Health", Table1[[#This Row],[Income]], 0)</f>
        <v>0</v>
      </c>
      <c r="BK380" s="9">
        <f ca="1">IF(Table1[[#This Row],[Profession]]="Construction", Table1[[#This Row],[Income]], 0)</f>
        <v>0</v>
      </c>
      <c r="BL380" s="9">
        <f ca="1">IF(Table1[[#This Row],[Profession]]="Teaching", Table1[[#This Row],[Income]], 0)</f>
        <v>40835</v>
      </c>
      <c r="BM380" s="9">
        <f ca="1">IF(Table1[[#This Row],[Profession]]="IT", Table1[[#This Row],[Income]], 0)</f>
        <v>0</v>
      </c>
      <c r="BN380" s="9">
        <f ca="1">IF(Table1[[#This Row],[Profession]]="General Work", Table1[[#This Row],[Income]], 0)</f>
        <v>0</v>
      </c>
      <c r="BO380" s="10">
        <f ca="1">IF(Table1[[#This Row],[Profession]]="Agriculture", Table1[[#This Row],[Income]], 0)</f>
        <v>0</v>
      </c>
      <c r="BQ380" s="8">
        <f ca="1">IF(Table1[[#This Row],[Value of debts ]]&gt;Table1[[#This Row],[Income]], 1, 0)</f>
        <v>0</v>
      </c>
      <c r="BR380" s="10"/>
      <c r="BT380">
        <f ca="1">IF(Table1[[#This Row],[Net Worth of person]]&gt;$BU$4, Table1[[#This Row],[Age]], 0)</f>
        <v>34</v>
      </c>
    </row>
    <row r="381" spans="1:72" x14ac:dyDescent="0.3">
      <c r="A381">
        <f t="shared" ca="1" si="115"/>
        <v>2</v>
      </c>
      <c r="B381" t="str">
        <f t="shared" ca="1" si="116"/>
        <v>Female</v>
      </c>
      <c r="C381">
        <f t="shared" ca="1" si="117"/>
        <v>32</v>
      </c>
      <c r="D381">
        <f t="shared" ca="1" si="118"/>
        <v>2</v>
      </c>
      <c r="E381" t="str">
        <f t="shared" ca="1" si="119"/>
        <v>Construction</v>
      </c>
      <c r="F381">
        <f t="shared" ca="1" si="120"/>
        <v>5</v>
      </c>
      <c r="G381" t="str">
        <f t="shared" ca="1" si="121"/>
        <v>Other</v>
      </c>
      <c r="H381">
        <f t="shared" ca="1" si="122"/>
        <v>3</v>
      </c>
      <c r="I381">
        <f t="shared" ca="1" si="123"/>
        <v>1</v>
      </c>
      <c r="J381">
        <f t="shared" ca="1" si="124"/>
        <v>61954</v>
      </c>
      <c r="K381">
        <f t="shared" ca="1" si="125"/>
        <v>13</v>
      </c>
      <c r="L381" t="str">
        <f t="shared" ca="1" si="126"/>
        <v>West Bengal</v>
      </c>
      <c r="M381">
        <f t="shared" ca="1" si="127"/>
        <v>309770</v>
      </c>
      <c r="N381">
        <f t="shared" ca="1" si="128"/>
        <v>112098.27640098563</v>
      </c>
      <c r="O381">
        <f t="shared" ca="1" si="129"/>
        <v>9873.0966723436832</v>
      </c>
      <c r="P381">
        <f t="shared" ca="1" si="130"/>
        <v>5157</v>
      </c>
      <c r="Q381">
        <f t="shared" ca="1" si="131"/>
        <v>56459.889421566622</v>
      </c>
      <c r="R381">
        <f t="shared" ca="1" si="132"/>
        <v>32396.62904736356</v>
      </c>
      <c r="S381">
        <f t="shared" ca="1" si="133"/>
        <v>352039.7257197072</v>
      </c>
      <c r="T381">
        <f t="shared" ca="1" si="134"/>
        <v>173715.16582255226</v>
      </c>
      <c r="U381">
        <f t="shared" ca="1" si="135"/>
        <v>178324.55989715495</v>
      </c>
      <c r="W381">
        <f t="shared" ca="1" si="136"/>
        <v>1</v>
      </c>
      <c r="AA381" s="1">
        <f ca="1">Table1[[#This Row],[Mortgage left]]/Table1[[#This Row],[Value of House]]</f>
        <v>0.36187583174931603</v>
      </c>
      <c r="AB381">
        <f t="shared" ca="1" si="137"/>
        <v>1</v>
      </c>
      <c r="AE381">
        <f ca="1">IF(Table1[[#This Row],[Gender]]="male", 1, 0)</f>
        <v>0</v>
      </c>
      <c r="AF381">
        <f ca="1">IF(Table1[[#This Row],[Gender]]="female", 1, 0)</f>
        <v>1</v>
      </c>
      <c r="AK381" s="8">
        <f ca="1">IF(Table1[[#This Row],[Profession]]="Teaching", 1, 0)</f>
        <v>0</v>
      </c>
      <c r="AL381" s="9">
        <f ca="1">IF(Table1[[#This Row],[Profession]]="Health", 1, 0)</f>
        <v>0</v>
      </c>
      <c r="AM381" s="9">
        <f ca="1">IF(Table1[[#This Row],[Profession]]="Construction", 1, 0)</f>
        <v>1</v>
      </c>
      <c r="AN381" s="9">
        <f ca="1">IF(Table1[[#This Row],[Profession]]="IT", 1, 0)</f>
        <v>0</v>
      </c>
      <c r="AO381" s="9">
        <f ca="1">IF(Table1[[#This Row],[Profession]]="Agriculture", 1, 0)</f>
        <v>0</v>
      </c>
      <c r="AP381" s="10">
        <f ca="1">IF(Table1[[#This Row],[Profession]]="General Work", 1, 0)</f>
        <v>0</v>
      </c>
      <c r="AS381">
        <f ca="1">Table1[[#This Row],[Value of Cars]]/Table1[[#This Row],[Number of Cars ]]</f>
        <v>9873.0966723436832</v>
      </c>
      <c r="AU381" s="8">
        <f ca="1">IF(Table1[[#This Row],[State]]="Karnataka", Table1[[#This Row],[Income]], 0)</f>
        <v>0</v>
      </c>
      <c r="AV381" s="9">
        <f ca="1">IF(Table1[[#This Row],[State]]="Gujarat", Table1[[#This Row],[Income]], 0)</f>
        <v>0</v>
      </c>
      <c r="AW381" s="9">
        <f ca="1">IF(Table1[[#This Row],[State]]="Andhra Pradesh", Table1[[#This Row],[Income]], 0)</f>
        <v>0</v>
      </c>
      <c r="AX381" s="9">
        <f ca="1">IF(Table1[[#This Row],[State]]="Telangana", Table1[[#This Row],[Income]], 0)</f>
        <v>0</v>
      </c>
      <c r="AY381" s="9">
        <f ca="1">IF(Table1[[#This Row],[State]]="Madhya Pradesh", Table1[[#This Row],[Income]], 0)</f>
        <v>0</v>
      </c>
      <c r="AZ381" s="9">
        <f ca="1">IF(Table1[[#This Row],[State]]="Maharashtra", Table1[[#This Row],[Income]], 0)</f>
        <v>0</v>
      </c>
      <c r="BA381" s="9">
        <f ca="1">IF(Table1[[#This Row],[State]]="Punjab", Table1[[#This Row],[Income]], 0)</f>
        <v>0</v>
      </c>
      <c r="BB381" s="9">
        <f ca="1">IF(Table1[[#This Row],[State]]="Kerala", Table1[[#This Row],[Income]], 0)</f>
        <v>0</v>
      </c>
      <c r="BC381" s="9">
        <f ca="1">IF(Table1[[#This Row],[State]]="Tamil Nadu", Table1[[#This Row],[Income]], 0)</f>
        <v>0</v>
      </c>
      <c r="BD381" s="9">
        <f ca="1">IF(Table1[[#This Row],[State]]="Rajasthan", Table1[[#This Row],[Income]], 0)</f>
        <v>0</v>
      </c>
      <c r="BE381" s="9">
        <f ca="1">IF(Table1[[#This Row],[State]]="Uttar Pradesh", Table1[[#This Row],[Income]], 0)</f>
        <v>0</v>
      </c>
      <c r="BF381" s="9">
        <f ca="1">IF(Table1[[#This Row],[State]]="Bihar", Table1[[#This Row],[Income]], 0)</f>
        <v>0</v>
      </c>
      <c r="BG381" s="9">
        <f ca="1">IF(Table1[[#This Row],[State]]="West Bengal", Table1[[#This Row],[Income]], 0)</f>
        <v>61954</v>
      </c>
      <c r="BH381" s="10">
        <f ca="1">IF(Table1[[#This Row],[State]]="Goa", Table1[[#This Row],[Income]], 0)</f>
        <v>0</v>
      </c>
      <c r="BJ381" s="8">
        <f ca="1">IF(Table1[[#This Row],[Profession]]="Health", Table1[[#This Row],[Income]], 0)</f>
        <v>0</v>
      </c>
      <c r="BK381" s="9">
        <f ca="1">IF(Table1[[#This Row],[Profession]]="Construction", Table1[[#This Row],[Income]], 0)</f>
        <v>61954</v>
      </c>
      <c r="BL381" s="9">
        <f ca="1">IF(Table1[[#This Row],[Profession]]="Teaching", Table1[[#This Row],[Income]], 0)</f>
        <v>0</v>
      </c>
      <c r="BM381" s="9">
        <f ca="1">IF(Table1[[#This Row],[Profession]]="IT", Table1[[#This Row],[Income]], 0)</f>
        <v>0</v>
      </c>
      <c r="BN381" s="9">
        <f ca="1">IF(Table1[[#This Row],[Profession]]="General Work", Table1[[#This Row],[Income]], 0)</f>
        <v>0</v>
      </c>
      <c r="BO381" s="10">
        <f ca="1">IF(Table1[[#This Row],[Profession]]="Agriculture", Table1[[#This Row],[Income]], 0)</f>
        <v>0</v>
      </c>
      <c r="BQ381" s="8">
        <f ca="1">IF(Table1[[#This Row],[Value of debts ]]&gt;Table1[[#This Row],[Income]], 1, 0)</f>
        <v>1</v>
      </c>
      <c r="BR381" s="10"/>
      <c r="BT381">
        <f ca="1">IF(Table1[[#This Row],[Net Worth of person]]&gt;$BU$4, Table1[[#This Row],[Age]], 0)</f>
        <v>32</v>
      </c>
    </row>
    <row r="382" spans="1:72" x14ac:dyDescent="0.3">
      <c r="A382">
        <f t="shared" ca="1" si="115"/>
        <v>1</v>
      </c>
      <c r="B382" t="str">
        <f t="shared" ca="1" si="116"/>
        <v>Male</v>
      </c>
      <c r="C382">
        <f t="shared" ca="1" si="117"/>
        <v>40</v>
      </c>
      <c r="D382">
        <f t="shared" ca="1" si="118"/>
        <v>5</v>
      </c>
      <c r="E382" t="str">
        <f t="shared" ca="1" si="119"/>
        <v>General Work</v>
      </c>
      <c r="F382">
        <f t="shared" ca="1" si="120"/>
        <v>4</v>
      </c>
      <c r="G382" t="str">
        <f t="shared" ca="1" si="121"/>
        <v>Technical</v>
      </c>
      <c r="H382">
        <f t="shared" ca="1" si="122"/>
        <v>2</v>
      </c>
      <c r="I382">
        <f t="shared" ca="1" si="123"/>
        <v>1</v>
      </c>
      <c r="J382">
        <f t="shared" ca="1" si="124"/>
        <v>81360</v>
      </c>
      <c r="K382">
        <f t="shared" ca="1" si="125"/>
        <v>11</v>
      </c>
      <c r="L382" t="str">
        <f t="shared" ca="1" si="126"/>
        <v>Uttar Pradesh</v>
      </c>
      <c r="M382">
        <f t="shared" ca="1" si="127"/>
        <v>406800</v>
      </c>
      <c r="N382">
        <f t="shared" ca="1" si="128"/>
        <v>102201.78196392108</v>
      </c>
      <c r="O382">
        <f t="shared" ca="1" si="129"/>
        <v>78931.148828228135</v>
      </c>
      <c r="P382">
        <f t="shared" ca="1" si="130"/>
        <v>30110</v>
      </c>
      <c r="Q382">
        <f t="shared" ca="1" si="131"/>
        <v>99025.468176653085</v>
      </c>
      <c r="R382">
        <f t="shared" ca="1" si="132"/>
        <v>58791.401819795123</v>
      </c>
      <c r="S382">
        <f t="shared" ca="1" si="133"/>
        <v>544522.55064802326</v>
      </c>
      <c r="T382">
        <f t="shared" ca="1" si="134"/>
        <v>231337.25014057418</v>
      </c>
      <c r="U382">
        <f t="shared" ca="1" si="135"/>
        <v>313185.30050744908</v>
      </c>
      <c r="W382">
        <f t="shared" ca="1" si="136"/>
        <v>1</v>
      </c>
      <c r="AA382" s="1">
        <f ca="1">Table1[[#This Row],[Mortgage left]]/Table1[[#This Row],[Value of House]]</f>
        <v>0.25123348565368997</v>
      </c>
      <c r="AB382">
        <f t="shared" ca="1" si="137"/>
        <v>1</v>
      </c>
      <c r="AE382">
        <f ca="1">IF(Table1[[#This Row],[Gender]]="male", 1, 0)</f>
        <v>1</v>
      </c>
      <c r="AF382">
        <f ca="1">IF(Table1[[#This Row],[Gender]]="female", 1, 0)</f>
        <v>0</v>
      </c>
      <c r="AK382" s="8">
        <f ca="1">IF(Table1[[#This Row],[Profession]]="Teaching", 1, 0)</f>
        <v>0</v>
      </c>
      <c r="AL382" s="9">
        <f ca="1">IF(Table1[[#This Row],[Profession]]="Health", 1, 0)</f>
        <v>0</v>
      </c>
      <c r="AM382" s="9">
        <f ca="1">IF(Table1[[#This Row],[Profession]]="Construction", 1, 0)</f>
        <v>0</v>
      </c>
      <c r="AN382" s="9">
        <f ca="1">IF(Table1[[#This Row],[Profession]]="IT", 1, 0)</f>
        <v>0</v>
      </c>
      <c r="AO382" s="9">
        <f ca="1">IF(Table1[[#This Row],[Profession]]="Agriculture", 1, 0)</f>
        <v>0</v>
      </c>
      <c r="AP382" s="10">
        <f ca="1">IF(Table1[[#This Row],[Profession]]="General Work", 1, 0)</f>
        <v>1</v>
      </c>
      <c r="AS382">
        <f ca="1">Table1[[#This Row],[Value of Cars]]/Table1[[#This Row],[Number of Cars ]]</f>
        <v>78931.148828228135</v>
      </c>
      <c r="AU382" s="8">
        <f ca="1">IF(Table1[[#This Row],[State]]="Karnataka", Table1[[#This Row],[Income]], 0)</f>
        <v>0</v>
      </c>
      <c r="AV382" s="9">
        <f ca="1">IF(Table1[[#This Row],[State]]="Gujarat", Table1[[#This Row],[Income]], 0)</f>
        <v>0</v>
      </c>
      <c r="AW382" s="9">
        <f ca="1">IF(Table1[[#This Row],[State]]="Andhra Pradesh", Table1[[#This Row],[Income]], 0)</f>
        <v>0</v>
      </c>
      <c r="AX382" s="9">
        <f ca="1">IF(Table1[[#This Row],[State]]="Telangana", Table1[[#This Row],[Income]], 0)</f>
        <v>0</v>
      </c>
      <c r="AY382" s="9">
        <f ca="1">IF(Table1[[#This Row],[State]]="Madhya Pradesh", Table1[[#This Row],[Income]], 0)</f>
        <v>0</v>
      </c>
      <c r="AZ382" s="9">
        <f ca="1">IF(Table1[[#This Row],[State]]="Maharashtra", Table1[[#This Row],[Income]], 0)</f>
        <v>0</v>
      </c>
      <c r="BA382" s="9">
        <f ca="1">IF(Table1[[#This Row],[State]]="Punjab", Table1[[#This Row],[Income]], 0)</f>
        <v>0</v>
      </c>
      <c r="BB382" s="9">
        <f ca="1">IF(Table1[[#This Row],[State]]="Kerala", Table1[[#This Row],[Income]], 0)</f>
        <v>0</v>
      </c>
      <c r="BC382" s="9">
        <f ca="1">IF(Table1[[#This Row],[State]]="Tamil Nadu", Table1[[#This Row],[Income]], 0)</f>
        <v>0</v>
      </c>
      <c r="BD382" s="9">
        <f ca="1">IF(Table1[[#This Row],[State]]="Rajasthan", Table1[[#This Row],[Income]], 0)</f>
        <v>0</v>
      </c>
      <c r="BE382" s="9">
        <f ca="1">IF(Table1[[#This Row],[State]]="Uttar Pradesh", Table1[[#This Row],[Income]], 0)</f>
        <v>81360</v>
      </c>
      <c r="BF382" s="9">
        <f ca="1">IF(Table1[[#This Row],[State]]="Bihar", Table1[[#This Row],[Income]], 0)</f>
        <v>0</v>
      </c>
      <c r="BG382" s="9">
        <f ca="1">IF(Table1[[#This Row],[State]]="West Bengal", Table1[[#This Row],[Income]], 0)</f>
        <v>0</v>
      </c>
      <c r="BH382" s="10">
        <f ca="1">IF(Table1[[#This Row],[State]]="Goa", Table1[[#This Row],[Income]], 0)</f>
        <v>0</v>
      </c>
      <c r="BJ382" s="8">
        <f ca="1">IF(Table1[[#This Row],[Profession]]="Health", Table1[[#This Row],[Income]], 0)</f>
        <v>0</v>
      </c>
      <c r="BK382" s="9">
        <f ca="1">IF(Table1[[#This Row],[Profession]]="Construction", Table1[[#This Row],[Income]], 0)</f>
        <v>0</v>
      </c>
      <c r="BL382" s="9">
        <f ca="1">IF(Table1[[#This Row],[Profession]]="Teaching", Table1[[#This Row],[Income]], 0)</f>
        <v>0</v>
      </c>
      <c r="BM382" s="9">
        <f ca="1">IF(Table1[[#This Row],[Profession]]="IT", Table1[[#This Row],[Income]], 0)</f>
        <v>0</v>
      </c>
      <c r="BN382" s="9">
        <f ca="1">IF(Table1[[#This Row],[Profession]]="General Work", Table1[[#This Row],[Income]], 0)</f>
        <v>81360</v>
      </c>
      <c r="BO382" s="10">
        <f ca="1">IF(Table1[[#This Row],[Profession]]="Agriculture", Table1[[#This Row],[Income]], 0)</f>
        <v>0</v>
      </c>
      <c r="BQ382" s="8">
        <f ca="1">IF(Table1[[#This Row],[Value of debts ]]&gt;Table1[[#This Row],[Income]], 1, 0)</f>
        <v>1</v>
      </c>
      <c r="BR382" s="10"/>
      <c r="BT382">
        <f ca="1">IF(Table1[[#This Row],[Net Worth of person]]&gt;$BU$4, Table1[[#This Row],[Age]], 0)</f>
        <v>40</v>
      </c>
    </row>
    <row r="383" spans="1:72" x14ac:dyDescent="0.3">
      <c r="A383">
        <f t="shared" ca="1" si="115"/>
        <v>1</v>
      </c>
      <c r="B383" t="str">
        <f t="shared" ca="1" si="116"/>
        <v>Male</v>
      </c>
      <c r="C383">
        <f t="shared" ca="1" si="117"/>
        <v>30</v>
      </c>
      <c r="D383">
        <f t="shared" ca="1" si="118"/>
        <v>5</v>
      </c>
      <c r="E383" t="str">
        <f t="shared" ca="1" si="119"/>
        <v>General Work</v>
      </c>
      <c r="F383">
        <f t="shared" ca="1" si="120"/>
        <v>5</v>
      </c>
      <c r="G383" t="str">
        <f t="shared" ca="1" si="121"/>
        <v>Other</v>
      </c>
      <c r="H383">
        <f t="shared" ca="1" si="122"/>
        <v>0</v>
      </c>
      <c r="I383">
        <f t="shared" ca="1" si="123"/>
        <v>2</v>
      </c>
      <c r="J383">
        <f t="shared" ca="1" si="124"/>
        <v>78083</v>
      </c>
      <c r="K383">
        <f t="shared" ca="1" si="125"/>
        <v>9</v>
      </c>
      <c r="L383" t="str">
        <f t="shared" ca="1" si="126"/>
        <v>Tamil Nadu</v>
      </c>
      <c r="M383">
        <f t="shared" ca="1" si="127"/>
        <v>312332</v>
      </c>
      <c r="N383">
        <f t="shared" ca="1" si="128"/>
        <v>5069.977324686165</v>
      </c>
      <c r="O383">
        <f t="shared" ca="1" si="129"/>
        <v>56582.649489127944</v>
      </c>
      <c r="P383">
        <f t="shared" ca="1" si="130"/>
        <v>28289</v>
      </c>
      <c r="Q383">
        <f t="shared" ca="1" si="131"/>
        <v>58565.898439304743</v>
      </c>
      <c r="R383">
        <f t="shared" ca="1" si="132"/>
        <v>24275.536127156818</v>
      </c>
      <c r="S383">
        <f t="shared" ca="1" si="133"/>
        <v>393190.18561628473</v>
      </c>
      <c r="T383">
        <f t="shared" ca="1" si="134"/>
        <v>91924.875763990916</v>
      </c>
      <c r="U383">
        <f t="shared" ca="1" si="135"/>
        <v>301265.30985229381</v>
      </c>
      <c r="W383">
        <f t="shared" ca="1" si="136"/>
        <v>1</v>
      </c>
      <c r="AA383" s="1">
        <f ca="1">Table1[[#This Row],[Mortgage left]]/Table1[[#This Row],[Value of House]]</f>
        <v>1.6232654113847333E-2</v>
      </c>
      <c r="AB383">
        <f t="shared" ca="1" si="137"/>
        <v>1</v>
      </c>
      <c r="AE383">
        <f ca="1">IF(Table1[[#This Row],[Gender]]="male", 1, 0)</f>
        <v>1</v>
      </c>
      <c r="AF383">
        <f ca="1">IF(Table1[[#This Row],[Gender]]="female", 1, 0)</f>
        <v>0</v>
      </c>
      <c r="AK383" s="8">
        <f ca="1">IF(Table1[[#This Row],[Profession]]="Teaching", 1, 0)</f>
        <v>0</v>
      </c>
      <c r="AL383" s="9">
        <f ca="1">IF(Table1[[#This Row],[Profession]]="Health", 1, 0)</f>
        <v>0</v>
      </c>
      <c r="AM383" s="9">
        <f ca="1">IF(Table1[[#This Row],[Profession]]="Construction", 1, 0)</f>
        <v>0</v>
      </c>
      <c r="AN383" s="9">
        <f ca="1">IF(Table1[[#This Row],[Profession]]="IT", 1, 0)</f>
        <v>0</v>
      </c>
      <c r="AO383" s="9">
        <f ca="1">IF(Table1[[#This Row],[Profession]]="Agriculture", 1, 0)</f>
        <v>0</v>
      </c>
      <c r="AP383" s="10">
        <f ca="1">IF(Table1[[#This Row],[Profession]]="General Work", 1, 0)</f>
        <v>1</v>
      </c>
      <c r="AS383">
        <f ca="1">Table1[[#This Row],[Value of Cars]]/Table1[[#This Row],[Number of Cars ]]</f>
        <v>28291.324744563972</v>
      </c>
      <c r="AU383" s="8">
        <f ca="1">IF(Table1[[#This Row],[State]]="Karnataka", Table1[[#This Row],[Income]], 0)</f>
        <v>0</v>
      </c>
      <c r="AV383" s="9">
        <f ca="1">IF(Table1[[#This Row],[State]]="Gujarat", Table1[[#This Row],[Income]], 0)</f>
        <v>0</v>
      </c>
      <c r="AW383" s="9">
        <f ca="1">IF(Table1[[#This Row],[State]]="Andhra Pradesh", Table1[[#This Row],[Income]], 0)</f>
        <v>0</v>
      </c>
      <c r="AX383" s="9">
        <f ca="1">IF(Table1[[#This Row],[State]]="Telangana", Table1[[#This Row],[Income]], 0)</f>
        <v>0</v>
      </c>
      <c r="AY383" s="9">
        <f ca="1">IF(Table1[[#This Row],[State]]="Madhya Pradesh", Table1[[#This Row],[Income]], 0)</f>
        <v>0</v>
      </c>
      <c r="AZ383" s="9">
        <f ca="1">IF(Table1[[#This Row],[State]]="Maharashtra", Table1[[#This Row],[Income]], 0)</f>
        <v>0</v>
      </c>
      <c r="BA383" s="9">
        <f ca="1">IF(Table1[[#This Row],[State]]="Punjab", Table1[[#This Row],[Income]], 0)</f>
        <v>0</v>
      </c>
      <c r="BB383" s="9">
        <f ca="1">IF(Table1[[#This Row],[State]]="Kerala", Table1[[#This Row],[Income]], 0)</f>
        <v>0</v>
      </c>
      <c r="BC383" s="9">
        <f ca="1">IF(Table1[[#This Row],[State]]="Tamil Nadu", Table1[[#This Row],[Income]], 0)</f>
        <v>78083</v>
      </c>
      <c r="BD383" s="9">
        <f ca="1">IF(Table1[[#This Row],[State]]="Rajasthan", Table1[[#This Row],[Income]], 0)</f>
        <v>0</v>
      </c>
      <c r="BE383" s="9">
        <f ca="1">IF(Table1[[#This Row],[State]]="Uttar Pradesh", Table1[[#This Row],[Income]], 0)</f>
        <v>0</v>
      </c>
      <c r="BF383" s="9">
        <f ca="1">IF(Table1[[#This Row],[State]]="Bihar", Table1[[#This Row],[Income]], 0)</f>
        <v>0</v>
      </c>
      <c r="BG383" s="9">
        <f ca="1">IF(Table1[[#This Row],[State]]="West Bengal", Table1[[#This Row],[Income]], 0)</f>
        <v>0</v>
      </c>
      <c r="BH383" s="10">
        <f ca="1">IF(Table1[[#This Row],[State]]="Goa", Table1[[#This Row],[Income]], 0)</f>
        <v>0</v>
      </c>
      <c r="BJ383" s="8">
        <f ca="1">IF(Table1[[#This Row],[Profession]]="Health", Table1[[#This Row],[Income]], 0)</f>
        <v>0</v>
      </c>
      <c r="BK383" s="9">
        <f ca="1">IF(Table1[[#This Row],[Profession]]="Construction", Table1[[#This Row],[Income]], 0)</f>
        <v>0</v>
      </c>
      <c r="BL383" s="9">
        <f ca="1">IF(Table1[[#This Row],[Profession]]="Teaching", Table1[[#This Row],[Income]], 0)</f>
        <v>0</v>
      </c>
      <c r="BM383" s="9">
        <f ca="1">IF(Table1[[#This Row],[Profession]]="IT", Table1[[#This Row],[Income]], 0)</f>
        <v>0</v>
      </c>
      <c r="BN383" s="9">
        <f ca="1">IF(Table1[[#This Row],[Profession]]="General Work", Table1[[#This Row],[Income]], 0)</f>
        <v>78083</v>
      </c>
      <c r="BO383" s="10">
        <f ca="1">IF(Table1[[#This Row],[Profession]]="Agriculture", Table1[[#This Row],[Income]], 0)</f>
        <v>0</v>
      </c>
      <c r="BQ383" s="8">
        <f ca="1">IF(Table1[[#This Row],[Value of debts ]]&gt;Table1[[#This Row],[Income]], 1, 0)</f>
        <v>1</v>
      </c>
      <c r="BR383" s="10"/>
      <c r="BT383">
        <f ca="1">IF(Table1[[#This Row],[Net Worth of person]]&gt;$BU$4, Table1[[#This Row],[Age]], 0)</f>
        <v>30</v>
      </c>
    </row>
    <row r="384" spans="1:72" x14ac:dyDescent="0.3">
      <c r="A384">
        <f t="shared" ca="1" si="115"/>
        <v>2</v>
      </c>
      <c r="B384" t="str">
        <f t="shared" ca="1" si="116"/>
        <v>Female</v>
      </c>
      <c r="C384">
        <f t="shared" ca="1" si="117"/>
        <v>45</v>
      </c>
      <c r="D384">
        <f t="shared" ca="1" si="118"/>
        <v>5</v>
      </c>
      <c r="E384" t="str">
        <f t="shared" ca="1" si="119"/>
        <v>General Work</v>
      </c>
      <c r="F384">
        <f t="shared" ca="1" si="120"/>
        <v>5</v>
      </c>
      <c r="G384" t="str">
        <f t="shared" ca="1" si="121"/>
        <v>Other</v>
      </c>
      <c r="H384">
        <f t="shared" ca="1" si="122"/>
        <v>1</v>
      </c>
      <c r="I384">
        <f t="shared" ca="1" si="123"/>
        <v>3</v>
      </c>
      <c r="J384">
        <f t="shared" ca="1" si="124"/>
        <v>32468</v>
      </c>
      <c r="K384">
        <f t="shared" ca="1" si="125"/>
        <v>7</v>
      </c>
      <c r="L384" t="str">
        <f t="shared" ca="1" si="126"/>
        <v>Punjab</v>
      </c>
      <c r="M384">
        <f t="shared" ca="1" si="127"/>
        <v>97404</v>
      </c>
      <c r="N384">
        <f t="shared" ca="1" si="128"/>
        <v>96683.715392968996</v>
      </c>
      <c r="O384">
        <f t="shared" ca="1" si="129"/>
        <v>3806.9804079469004</v>
      </c>
      <c r="P384">
        <f t="shared" ca="1" si="130"/>
        <v>2293</v>
      </c>
      <c r="Q384">
        <f t="shared" ca="1" si="131"/>
        <v>59425.556656468958</v>
      </c>
      <c r="R384">
        <f t="shared" ca="1" si="132"/>
        <v>33514.940546603153</v>
      </c>
      <c r="S384">
        <f t="shared" ca="1" si="133"/>
        <v>134725.92095455006</v>
      </c>
      <c r="T384">
        <f t="shared" ca="1" si="134"/>
        <v>158402.27204943795</v>
      </c>
      <c r="U384">
        <f t="shared" ca="1" si="135"/>
        <v>-23676.351094887883</v>
      </c>
      <c r="W384">
        <f t="shared" ca="1" si="136"/>
        <v>1</v>
      </c>
      <c r="AA384" s="1">
        <f ca="1">Table1[[#This Row],[Mortgage left]]/Table1[[#This Row],[Value of House]]</f>
        <v>0.9926051845198246</v>
      </c>
      <c r="AB384">
        <f t="shared" ca="1" si="137"/>
        <v>0</v>
      </c>
      <c r="AE384">
        <f ca="1">IF(Table1[[#This Row],[Gender]]="male", 1, 0)</f>
        <v>0</v>
      </c>
      <c r="AF384">
        <f ca="1">IF(Table1[[#This Row],[Gender]]="female", 1, 0)</f>
        <v>1</v>
      </c>
      <c r="AK384" s="8">
        <f ca="1">IF(Table1[[#This Row],[Profession]]="Teaching", 1, 0)</f>
        <v>0</v>
      </c>
      <c r="AL384" s="9">
        <f ca="1">IF(Table1[[#This Row],[Profession]]="Health", 1, 0)</f>
        <v>0</v>
      </c>
      <c r="AM384" s="9">
        <f ca="1">IF(Table1[[#This Row],[Profession]]="Construction", 1, 0)</f>
        <v>0</v>
      </c>
      <c r="AN384" s="9">
        <f ca="1">IF(Table1[[#This Row],[Profession]]="IT", 1, 0)</f>
        <v>0</v>
      </c>
      <c r="AO384" s="9">
        <f ca="1">IF(Table1[[#This Row],[Profession]]="Agriculture", 1, 0)</f>
        <v>0</v>
      </c>
      <c r="AP384" s="10">
        <f ca="1">IF(Table1[[#This Row],[Profession]]="General Work", 1, 0)</f>
        <v>1</v>
      </c>
      <c r="AS384">
        <f ca="1">Table1[[#This Row],[Value of Cars]]/Table1[[#This Row],[Number of Cars ]]</f>
        <v>1268.9934693156335</v>
      </c>
      <c r="AU384" s="8">
        <f ca="1">IF(Table1[[#This Row],[State]]="Karnataka", Table1[[#This Row],[Income]], 0)</f>
        <v>0</v>
      </c>
      <c r="AV384" s="9">
        <f ca="1">IF(Table1[[#This Row],[State]]="Gujarat", Table1[[#This Row],[Income]], 0)</f>
        <v>0</v>
      </c>
      <c r="AW384" s="9">
        <f ca="1">IF(Table1[[#This Row],[State]]="Andhra Pradesh", Table1[[#This Row],[Income]], 0)</f>
        <v>0</v>
      </c>
      <c r="AX384" s="9">
        <f ca="1">IF(Table1[[#This Row],[State]]="Telangana", Table1[[#This Row],[Income]], 0)</f>
        <v>0</v>
      </c>
      <c r="AY384" s="9">
        <f ca="1">IF(Table1[[#This Row],[State]]="Madhya Pradesh", Table1[[#This Row],[Income]], 0)</f>
        <v>0</v>
      </c>
      <c r="AZ384" s="9">
        <f ca="1">IF(Table1[[#This Row],[State]]="Maharashtra", Table1[[#This Row],[Income]], 0)</f>
        <v>0</v>
      </c>
      <c r="BA384" s="9">
        <f ca="1">IF(Table1[[#This Row],[State]]="Punjab", Table1[[#This Row],[Income]], 0)</f>
        <v>32468</v>
      </c>
      <c r="BB384" s="9">
        <f ca="1">IF(Table1[[#This Row],[State]]="Kerala", Table1[[#This Row],[Income]], 0)</f>
        <v>0</v>
      </c>
      <c r="BC384" s="9">
        <f ca="1">IF(Table1[[#This Row],[State]]="Tamil Nadu", Table1[[#This Row],[Income]], 0)</f>
        <v>0</v>
      </c>
      <c r="BD384" s="9">
        <f ca="1">IF(Table1[[#This Row],[State]]="Rajasthan", Table1[[#This Row],[Income]], 0)</f>
        <v>0</v>
      </c>
      <c r="BE384" s="9">
        <f ca="1">IF(Table1[[#This Row],[State]]="Uttar Pradesh", Table1[[#This Row],[Income]], 0)</f>
        <v>0</v>
      </c>
      <c r="BF384" s="9">
        <f ca="1">IF(Table1[[#This Row],[State]]="Bihar", Table1[[#This Row],[Income]], 0)</f>
        <v>0</v>
      </c>
      <c r="BG384" s="9">
        <f ca="1">IF(Table1[[#This Row],[State]]="West Bengal", Table1[[#This Row],[Income]], 0)</f>
        <v>0</v>
      </c>
      <c r="BH384" s="10">
        <f ca="1">IF(Table1[[#This Row],[State]]="Goa", Table1[[#This Row],[Income]], 0)</f>
        <v>0</v>
      </c>
      <c r="BJ384" s="8">
        <f ca="1">IF(Table1[[#This Row],[Profession]]="Health", Table1[[#This Row],[Income]], 0)</f>
        <v>0</v>
      </c>
      <c r="BK384" s="9">
        <f ca="1">IF(Table1[[#This Row],[Profession]]="Construction", Table1[[#This Row],[Income]], 0)</f>
        <v>0</v>
      </c>
      <c r="BL384" s="9">
        <f ca="1">IF(Table1[[#This Row],[Profession]]="Teaching", Table1[[#This Row],[Income]], 0)</f>
        <v>0</v>
      </c>
      <c r="BM384" s="9">
        <f ca="1">IF(Table1[[#This Row],[Profession]]="IT", Table1[[#This Row],[Income]], 0)</f>
        <v>0</v>
      </c>
      <c r="BN384" s="9">
        <f ca="1">IF(Table1[[#This Row],[Profession]]="General Work", Table1[[#This Row],[Income]], 0)</f>
        <v>32468</v>
      </c>
      <c r="BO384" s="10">
        <f ca="1">IF(Table1[[#This Row],[Profession]]="Agriculture", Table1[[#This Row],[Income]], 0)</f>
        <v>0</v>
      </c>
      <c r="BQ384" s="8">
        <f ca="1">IF(Table1[[#This Row],[Value of debts ]]&gt;Table1[[#This Row],[Income]], 1, 0)</f>
        <v>1</v>
      </c>
      <c r="BR384" s="10"/>
      <c r="BT384">
        <f ca="1">IF(Table1[[#This Row],[Net Worth of person]]&gt;$BU$4, Table1[[#This Row],[Age]], 0)</f>
        <v>0</v>
      </c>
    </row>
    <row r="385" spans="1:72" x14ac:dyDescent="0.3">
      <c r="A385">
        <f t="shared" ca="1" si="115"/>
        <v>1</v>
      </c>
      <c r="B385" t="str">
        <f t="shared" ca="1" si="116"/>
        <v>Male</v>
      </c>
      <c r="C385">
        <f t="shared" ca="1" si="117"/>
        <v>38</v>
      </c>
      <c r="D385">
        <f t="shared" ca="1" si="118"/>
        <v>3</v>
      </c>
      <c r="E385" t="str">
        <f t="shared" ca="1" si="119"/>
        <v>Teaching</v>
      </c>
      <c r="F385">
        <f t="shared" ca="1" si="120"/>
        <v>4</v>
      </c>
      <c r="G385" t="str">
        <f t="shared" ca="1" si="121"/>
        <v>Technical</v>
      </c>
      <c r="H385">
        <f t="shared" ca="1" si="122"/>
        <v>2</v>
      </c>
      <c r="I385">
        <f t="shared" ca="1" si="123"/>
        <v>1</v>
      </c>
      <c r="J385">
        <f t="shared" ca="1" si="124"/>
        <v>49286</v>
      </c>
      <c r="K385">
        <f t="shared" ca="1" si="125"/>
        <v>8</v>
      </c>
      <c r="L385" t="str">
        <f t="shared" ca="1" si="126"/>
        <v>Kerala</v>
      </c>
      <c r="M385">
        <f t="shared" ca="1" si="127"/>
        <v>197144</v>
      </c>
      <c r="N385">
        <f t="shared" ca="1" si="128"/>
        <v>147765.47841894426</v>
      </c>
      <c r="O385">
        <f t="shared" ca="1" si="129"/>
        <v>40002.38108287879</v>
      </c>
      <c r="P385">
        <f t="shared" ca="1" si="130"/>
        <v>6388</v>
      </c>
      <c r="Q385">
        <f t="shared" ca="1" si="131"/>
        <v>44917.494069265122</v>
      </c>
      <c r="R385">
        <f t="shared" ca="1" si="132"/>
        <v>64672.784333558528</v>
      </c>
      <c r="S385">
        <f t="shared" ca="1" si="133"/>
        <v>301819.16541643732</v>
      </c>
      <c r="T385">
        <f t="shared" ca="1" si="134"/>
        <v>199070.97248820937</v>
      </c>
      <c r="U385">
        <f t="shared" ca="1" si="135"/>
        <v>102748.19292822795</v>
      </c>
      <c r="W385">
        <f t="shared" ca="1" si="136"/>
        <v>1</v>
      </c>
      <c r="AA385" s="1">
        <f ca="1">Table1[[#This Row],[Mortgage left]]/Table1[[#This Row],[Value of House]]</f>
        <v>0.7495306903529616</v>
      </c>
      <c r="AB385">
        <f t="shared" ca="1" si="137"/>
        <v>0</v>
      </c>
      <c r="AE385">
        <f ca="1">IF(Table1[[#This Row],[Gender]]="male", 1, 0)</f>
        <v>1</v>
      </c>
      <c r="AF385">
        <f ca="1">IF(Table1[[#This Row],[Gender]]="female", 1, 0)</f>
        <v>0</v>
      </c>
      <c r="AK385" s="8">
        <f ca="1">IF(Table1[[#This Row],[Profession]]="Teaching", 1, 0)</f>
        <v>1</v>
      </c>
      <c r="AL385" s="9">
        <f ca="1">IF(Table1[[#This Row],[Profession]]="Health", 1, 0)</f>
        <v>0</v>
      </c>
      <c r="AM385" s="9">
        <f ca="1">IF(Table1[[#This Row],[Profession]]="Construction", 1, 0)</f>
        <v>0</v>
      </c>
      <c r="AN385" s="9">
        <f ca="1">IF(Table1[[#This Row],[Profession]]="IT", 1, 0)</f>
        <v>0</v>
      </c>
      <c r="AO385" s="9">
        <f ca="1">IF(Table1[[#This Row],[Profession]]="Agriculture", 1, 0)</f>
        <v>0</v>
      </c>
      <c r="AP385" s="10">
        <f ca="1">IF(Table1[[#This Row],[Profession]]="General Work", 1, 0)</f>
        <v>0</v>
      </c>
      <c r="AS385">
        <f ca="1">Table1[[#This Row],[Value of Cars]]/Table1[[#This Row],[Number of Cars ]]</f>
        <v>40002.38108287879</v>
      </c>
      <c r="AU385" s="8">
        <f ca="1">IF(Table1[[#This Row],[State]]="Karnataka", Table1[[#This Row],[Income]], 0)</f>
        <v>0</v>
      </c>
      <c r="AV385" s="9">
        <f ca="1">IF(Table1[[#This Row],[State]]="Gujarat", Table1[[#This Row],[Income]], 0)</f>
        <v>0</v>
      </c>
      <c r="AW385" s="9">
        <f ca="1">IF(Table1[[#This Row],[State]]="Andhra Pradesh", Table1[[#This Row],[Income]], 0)</f>
        <v>0</v>
      </c>
      <c r="AX385" s="9">
        <f ca="1">IF(Table1[[#This Row],[State]]="Telangana", Table1[[#This Row],[Income]], 0)</f>
        <v>0</v>
      </c>
      <c r="AY385" s="9">
        <f ca="1">IF(Table1[[#This Row],[State]]="Madhya Pradesh", Table1[[#This Row],[Income]], 0)</f>
        <v>0</v>
      </c>
      <c r="AZ385" s="9">
        <f ca="1">IF(Table1[[#This Row],[State]]="Maharashtra", Table1[[#This Row],[Income]], 0)</f>
        <v>0</v>
      </c>
      <c r="BA385" s="9">
        <f ca="1">IF(Table1[[#This Row],[State]]="Punjab", Table1[[#This Row],[Income]], 0)</f>
        <v>0</v>
      </c>
      <c r="BB385" s="9">
        <f ca="1">IF(Table1[[#This Row],[State]]="Kerala", Table1[[#This Row],[Income]], 0)</f>
        <v>49286</v>
      </c>
      <c r="BC385" s="9">
        <f ca="1">IF(Table1[[#This Row],[State]]="Tamil Nadu", Table1[[#This Row],[Income]], 0)</f>
        <v>0</v>
      </c>
      <c r="BD385" s="9">
        <f ca="1">IF(Table1[[#This Row],[State]]="Rajasthan", Table1[[#This Row],[Income]], 0)</f>
        <v>0</v>
      </c>
      <c r="BE385" s="9">
        <f ca="1">IF(Table1[[#This Row],[State]]="Uttar Pradesh", Table1[[#This Row],[Income]], 0)</f>
        <v>0</v>
      </c>
      <c r="BF385" s="9">
        <f ca="1">IF(Table1[[#This Row],[State]]="Bihar", Table1[[#This Row],[Income]], 0)</f>
        <v>0</v>
      </c>
      <c r="BG385" s="9">
        <f ca="1">IF(Table1[[#This Row],[State]]="West Bengal", Table1[[#This Row],[Income]], 0)</f>
        <v>0</v>
      </c>
      <c r="BH385" s="10">
        <f ca="1">IF(Table1[[#This Row],[State]]="Goa", Table1[[#This Row],[Income]], 0)</f>
        <v>0</v>
      </c>
      <c r="BJ385" s="8">
        <f ca="1">IF(Table1[[#This Row],[Profession]]="Health", Table1[[#This Row],[Income]], 0)</f>
        <v>0</v>
      </c>
      <c r="BK385" s="9">
        <f ca="1">IF(Table1[[#This Row],[Profession]]="Construction", Table1[[#This Row],[Income]], 0)</f>
        <v>0</v>
      </c>
      <c r="BL385" s="9">
        <f ca="1">IF(Table1[[#This Row],[Profession]]="Teaching", Table1[[#This Row],[Income]], 0)</f>
        <v>49286</v>
      </c>
      <c r="BM385" s="9">
        <f ca="1">IF(Table1[[#This Row],[Profession]]="IT", Table1[[#This Row],[Income]], 0)</f>
        <v>0</v>
      </c>
      <c r="BN385" s="9">
        <f ca="1">IF(Table1[[#This Row],[Profession]]="General Work", Table1[[#This Row],[Income]], 0)</f>
        <v>0</v>
      </c>
      <c r="BO385" s="10">
        <f ca="1">IF(Table1[[#This Row],[Profession]]="Agriculture", Table1[[#This Row],[Income]], 0)</f>
        <v>0</v>
      </c>
      <c r="BQ385" s="8">
        <f ca="1">IF(Table1[[#This Row],[Value of debts ]]&gt;Table1[[#This Row],[Income]], 1, 0)</f>
        <v>1</v>
      </c>
      <c r="BR385" s="10"/>
      <c r="BT385">
        <f ca="1">IF(Table1[[#This Row],[Net Worth of person]]&gt;$BU$4, Table1[[#This Row],[Age]], 0)</f>
        <v>38</v>
      </c>
    </row>
    <row r="386" spans="1:72" x14ac:dyDescent="0.3">
      <c r="A386">
        <f t="shared" ca="1" si="115"/>
        <v>2</v>
      </c>
      <c r="B386" t="str">
        <f t="shared" ca="1" si="116"/>
        <v>Female</v>
      </c>
      <c r="C386">
        <f t="shared" ca="1" si="117"/>
        <v>43</v>
      </c>
      <c r="D386">
        <f t="shared" ca="1" si="118"/>
        <v>2</v>
      </c>
      <c r="E386" t="str">
        <f t="shared" ca="1" si="119"/>
        <v>Construction</v>
      </c>
      <c r="F386">
        <f t="shared" ca="1" si="120"/>
        <v>3</v>
      </c>
      <c r="G386" t="str">
        <f t="shared" ca="1" si="121"/>
        <v>University</v>
      </c>
      <c r="H386">
        <f t="shared" ca="1" si="122"/>
        <v>3</v>
      </c>
      <c r="I386">
        <f t="shared" ca="1" si="123"/>
        <v>2</v>
      </c>
      <c r="J386">
        <f t="shared" ca="1" si="124"/>
        <v>86653</v>
      </c>
      <c r="K386">
        <f t="shared" ca="1" si="125"/>
        <v>6</v>
      </c>
      <c r="L386" t="str">
        <f t="shared" ca="1" si="126"/>
        <v>Maharashtra</v>
      </c>
      <c r="M386">
        <f t="shared" ca="1" si="127"/>
        <v>259959</v>
      </c>
      <c r="N386">
        <f t="shared" ca="1" si="128"/>
        <v>57477.314838266575</v>
      </c>
      <c r="O386">
        <f t="shared" ca="1" si="129"/>
        <v>155147.8020843952</v>
      </c>
      <c r="P386">
        <f t="shared" ca="1" si="130"/>
        <v>137429</v>
      </c>
      <c r="Q386">
        <f t="shared" ca="1" si="131"/>
        <v>106287.6934429862</v>
      </c>
      <c r="R386">
        <f t="shared" ca="1" si="132"/>
        <v>41610.007719231755</v>
      </c>
      <c r="S386">
        <f t="shared" ca="1" si="133"/>
        <v>456716.80980362697</v>
      </c>
      <c r="T386">
        <f t="shared" ca="1" si="134"/>
        <v>301194.00828125281</v>
      </c>
      <c r="U386">
        <f t="shared" ca="1" si="135"/>
        <v>155522.80152237415</v>
      </c>
      <c r="W386">
        <f t="shared" ca="1" si="136"/>
        <v>1</v>
      </c>
      <c r="AA386" s="1">
        <f ca="1">Table1[[#This Row],[Mortgage left]]/Table1[[#This Row],[Value of House]]</f>
        <v>0.22110146153149757</v>
      </c>
      <c r="AB386">
        <f t="shared" ca="1" si="137"/>
        <v>1</v>
      </c>
      <c r="AE386">
        <f ca="1">IF(Table1[[#This Row],[Gender]]="male", 1, 0)</f>
        <v>0</v>
      </c>
      <c r="AF386">
        <f ca="1">IF(Table1[[#This Row],[Gender]]="female", 1, 0)</f>
        <v>1</v>
      </c>
      <c r="AK386" s="8">
        <f ca="1">IF(Table1[[#This Row],[Profession]]="Teaching", 1, 0)</f>
        <v>0</v>
      </c>
      <c r="AL386" s="9">
        <f ca="1">IF(Table1[[#This Row],[Profession]]="Health", 1, 0)</f>
        <v>0</v>
      </c>
      <c r="AM386" s="9">
        <f ca="1">IF(Table1[[#This Row],[Profession]]="Construction", 1, 0)</f>
        <v>1</v>
      </c>
      <c r="AN386" s="9">
        <f ca="1">IF(Table1[[#This Row],[Profession]]="IT", 1, 0)</f>
        <v>0</v>
      </c>
      <c r="AO386" s="9">
        <f ca="1">IF(Table1[[#This Row],[Profession]]="Agriculture", 1, 0)</f>
        <v>0</v>
      </c>
      <c r="AP386" s="10">
        <f ca="1">IF(Table1[[#This Row],[Profession]]="General Work", 1, 0)</f>
        <v>0</v>
      </c>
      <c r="AS386">
        <f ca="1">Table1[[#This Row],[Value of Cars]]/Table1[[#This Row],[Number of Cars ]]</f>
        <v>77573.901042197598</v>
      </c>
      <c r="AU386" s="8">
        <f ca="1">IF(Table1[[#This Row],[State]]="Karnataka", Table1[[#This Row],[Income]], 0)</f>
        <v>0</v>
      </c>
      <c r="AV386" s="9">
        <f ca="1">IF(Table1[[#This Row],[State]]="Gujarat", Table1[[#This Row],[Income]], 0)</f>
        <v>0</v>
      </c>
      <c r="AW386" s="9">
        <f ca="1">IF(Table1[[#This Row],[State]]="Andhra Pradesh", Table1[[#This Row],[Income]], 0)</f>
        <v>0</v>
      </c>
      <c r="AX386" s="9">
        <f ca="1">IF(Table1[[#This Row],[State]]="Telangana", Table1[[#This Row],[Income]], 0)</f>
        <v>0</v>
      </c>
      <c r="AY386" s="9">
        <f ca="1">IF(Table1[[#This Row],[State]]="Madhya Pradesh", Table1[[#This Row],[Income]], 0)</f>
        <v>0</v>
      </c>
      <c r="AZ386" s="9">
        <f ca="1">IF(Table1[[#This Row],[State]]="Maharashtra", Table1[[#This Row],[Income]], 0)</f>
        <v>86653</v>
      </c>
      <c r="BA386" s="9">
        <f ca="1">IF(Table1[[#This Row],[State]]="Punjab", Table1[[#This Row],[Income]], 0)</f>
        <v>0</v>
      </c>
      <c r="BB386" s="9">
        <f ca="1">IF(Table1[[#This Row],[State]]="Kerala", Table1[[#This Row],[Income]], 0)</f>
        <v>0</v>
      </c>
      <c r="BC386" s="9">
        <f ca="1">IF(Table1[[#This Row],[State]]="Tamil Nadu", Table1[[#This Row],[Income]], 0)</f>
        <v>0</v>
      </c>
      <c r="BD386" s="9">
        <f ca="1">IF(Table1[[#This Row],[State]]="Rajasthan", Table1[[#This Row],[Income]], 0)</f>
        <v>0</v>
      </c>
      <c r="BE386" s="9">
        <f ca="1">IF(Table1[[#This Row],[State]]="Uttar Pradesh", Table1[[#This Row],[Income]], 0)</f>
        <v>0</v>
      </c>
      <c r="BF386" s="9">
        <f ca="1">IF(Table1[[#This Row],[State]]="Bihar", Table1[[#This Row],[Income]], 0)</f>
        <v>0</v>
      </c>
      <c r="BG386" s="9">
        <f ca="1">IF(Table1[[#This Row],[State]]="West Bengal", Table1[[#This Row],[Income]], 0)</f>
        <v>0</v>
      </c>
      <c r="BH386" s="10">
        <f ca="1">IF(Table1[[#This Row],[State]]="Goa", Table1[[#This Row],[Income]], 0)</f>
        <v>0</v>
      </c>
      <c r="BJ386" s="8">
        <f ca="1">IF(Table1[[#This Row],[Profession]]="Health", Table1[[#This Row],[Income]], 0)</f>
        <v>0</v>
      </c>
      <c r="BK386" s="9">
        <f ca="1">IF(Table1[[#This Row],[Profession]]="Construction", Table1[[#This Row],[Income]], 0)</f>
        <v>86653</v>
      </c>
      <c r="BL386" s="9">
        <f ca="1">IF(Table1[[#This Row],[Profession]]="Teaching", Table1[[#This Row],[Income]], 0)</f>
        <v>0</v>
      </c>
      <c r="BM386" s="9">
        <f ca="1">IF(Table1[[#This Row],[Profession]]="IT", Table1[[#This Row],[Income]], 0)</f>
        <v>0</v>
      </c>
      <c r="BN386" s="9">
        <f ca="1">IF(Table1[[#This Row],[Profession]]="General Work", Table1[[#This Row],[Income]], 0)</f>
        <v>0</v>
      </c>
      <c r="BO386" s="10">
        <f ca="1">IF(Table1[[#This Row],[Profession]]="Agriculture", Table1[[#This Row],[Income]], 0)</f>
        <v>0</v>
      </c>
      <c r="BQ386" s="8">
        <f ca="1">IF(Table1[[#This Row],[Value of debts ]]&gt;Table1[[#This Row],[Income]], 1, 0)</f>
        <v>1</v>
      </c>
      <c r="BR386" s="10"/>
      <c r="BT386">
        <f ca="1">IF(Table1[[#This Row],[Net Worth of person]]&gt;$BU$4, Table1[[#This Row],[Age]], 0)</f>
        <v>43</v>
      </c>
    </row>
    <row r="387" spans="1:72" x14ac:dyDescent="0.3">
      <c r="A387">
        <f t="shared" ca="1" si="115"/>
        <v>1</v>
      </c>
      <c r="B387" t="str">
        <f t="shared" ca="1" si="116"/>
        <v>Male</v>
      </c>
      <c r="C387">
        <f t="shared" ca="1" si="117"/>
        <v>35</v>
      </c>
      <c r="D387">
        <f t="shared" ca="1" si="118"/>
        <v>6</v>
      </c>
      <c r="E387" t="str">
        <f t="shared" ca="1" si="119"/>
        <v>Agriculture</v>
      </c>
      <c r="F387">
        <f t="shared" ca="1" si="120"/>
        <v>4</v>
      </c>
      <c r="G387" t="str">
        <f t="shared" ca="1" si="121"/>
        <v>Technical</v>
      </c>
      <c r="H387">
        <f t="shared" ca="1" si="122"/>
        <v>1</v>
      </c>
      <c r="I387">
        <f t="shared" ca="1" si="123"/>
        <v>1</v>
      </c>
      <c r="J387">
        <f t="shared" ca="1" si="124"/>
        <v>53282</v>
      </c>
      <c r="K387">
        <f t="shared" ca="1" si="125"/>
        <v>7</v>
      </c>
      <c r="L387" t="str">
        <f t="shared" ca="1" si="126"/>
        <v>Punjab</v>
      </c>
      <c r="M387">
        <f t="shared" ca="1" si="127"/>
        <v>213128</v>
      </c>
      <c r="N387">
        <f t="shared" ca="1" si="128"/>
        <v>149708.80270488557</v>
      </c>
      <c r="O387">
        <f t="shared" ca="1" si="129"/>
        <v>19868.504093092764</v>
      </c>
      <c r="P387">
        <f t="shared" ca="1" si="130"/>
        <v>9425</v>
      </c>
      <c r="Q387">
        <f t="shared" ca="1" si="131"/>
        <v>72665.576293803795</v>
      </c>
      <c r="R387">
        <f t="shared" ca="1" si="132"/>
        <v>79813.824562160502</v>
      </c>
      <c r="S387">
        <f t="shared" ca="1" si="133"/>
        <v>312810.32865525328</v>
      </c>
      <c r="T387">
        <f t="shared" ca="1" si="134"/>
        <v>231799.37899868935</v>
      </c>
      <c r="U387">
        <f t="shared" ca="1" si="135"/>
        <v>81010.949656563927</v>
      </c>
      <c r="W387">
        <f t="shared" ca="1" si="136"/>
        <v>1</v>
      </c>
      <c r="AA387" s="1">
        <f ca="1">Table1[[#This Row],[Mortgage left]]/Table1[[#This Row],[Value of House]]</f>
        <v>0.70243610743255491</v>
      </c>
      <c r="AB387">
        <f t="shared" ca="1" si="137"/>
        <v>0</v>
      </c>
      <c r="AE387">
        <f ca="1">IF(Table1[[#This Row],[Gender]]="male", 1, 0)</f>
        <v>1</v>
      </c>
      <c r="AF387">
        <f ca="1">IF(Table1[[#This Row],[Gender]]="female", 1, 0)</f>
        <v>0</v>
      </c>
      <c r="AK387" s="8">
        <f ca="1">IF(Table1[[#This Row],[Profession]]="Teaching", 1, 0)</f>
        <v>0</v>
      </c>
      <c r="AL387" s="9">
        <f ca="1">IF(Table1[[#This Row],[Profession]]="Health", 1, 0)</f>
        <v>0</v>
      </c>
      <c r="AM387" s="9">
        <f ca="1">IF(Table1[[#This Row],[Profession]]="Construction", 1, 0)</f>
        <v>0</v>
      </c>
      <c r="AN387" s="9">
        <f ca="1">IF(Table1[[#This Row],[Profession]]="IT", 1, 0)</f>
        <v>0</v>
      </c>
      <c r="AO387" s="9">
        <f ca="1">IF(Table1[[#This Row],[Profession]]="Agriculture", 1, 0)</f>
        <v>1</v>
      </c>
      <c r="AP387" s="10">
        <f ca="1">IF(Table1[[#This Row],[Profession]]="General Work", 1, 0)</f>
        <v>0</v>
      </c>
      <c r="AS387">
        <f ca="1">Table1[[#This Row],[Value of Cars]]/Table1[[#This Row],[Number of Cars ]]</f>
        <v>19868.504093092764</v>
      </c>
      <c r="AU387" s="8">
        <f ca="1">IF(Table1[[#This Row],[State]]="Karnataka", Table1[[#This Row],[Income]], 0)</f>
        <v>0</v>
      </c>
      <c r="AV387" s="9">
        <f ca="1">IF(Table1[[#This Row],[State]]="Gujarat", Table1[[#This Row],[Income]], 0)</f>
        <v>0</v>
      </c>
      <c r="AW387" s="9">
        <f ca="1">IF(Table1[[#This Row],[State]]="Andhra Pradesh", Table1[[#This Row],[Income]], 0)</f>
        <v>0</v>
      </c>
      <c r="AX387" s="9">
        <f ca="1">IF(Table1[[#This Row],[State]]="Telangana", Table1[[#This Row],[Income]], 0)</f>
        <v>0</v>
      </c>
      <c r="AY387" s="9">
        <f ca="1">IF(Table1[[#This Row],[State]]="Madhya Pradesh", Table1[[#This Row],[Income]], 0)</f>
        <v>0</v>
      </c>
      <c r="AZ387" s="9">
        <f ca="1">IF(Table1[[#This Row],[State]]="Maharashtra", Table1[[#This Row],[Income]], 0)</f>
        <v>0</v>
      </c>
      <c r="BA387" s="9">
        <f ca="1">IF(Table1[[#This Row],[State]]="Punjab", Table1[[#This Row],[Income]], 0)</f>
        <v>53282</v>
      </c>
      <c r="BB387" s="9">
        <f ca="1">IF(Table1[[#This Row],[State]]="Kerala", Table1[[#This Row],[Income]], 0)</f>
        <v>0</v>
      </c>
      <c r="BC387" s="9">
        <f ca="1">IF(Table1[[#This Row],[State]]="Tamil Nadu", Table1[[#This Row],[Income]], 0)</f>
        <v>0</v>
      </c>
      <c r="BD387" s="9">
        <f ca="1">IF(Table1[[#This Row],[State]]="Rajasthan", Table1[[#This Row],[Income]], 0)</f>
        <v>0</v>
      </c>
      <c r="BE387" s="9">
        <f ca="1">IF(Table1[[#This Row],[State]]="Uttar Pradesh", Table1[[#This Row],[Income]], 0)</f>
        <v>0</v>
      </c>
      <c r="BF387" s="9">
        <f ca="1">IF(Table1[[#This Row],[State]]="Bihar", Table1[[#This Row],[Income]], 0)</f>
        <v>0</v>
      </c>
      <c r="BG387" s="9">
        <f ca="1">IF(Table1[[#This Row],[State]]="West Bengal", Table1[[#This Row],[Income]], 0)</f>
        <v>0</v>
      </c>
      <c r="BH387" s="10">
        <f ca="1">IF(Table1[[#This Row],[State]]="Goa", Table1[[#This Row],[Income]], 0)</f>
        <v>0</v>
      </c>
      <c r="BJ387" s="8">
        <f ca="1">IF(Table1[[#This Row],[Profession]]="Health", Table1[[#This Row],[Income]], 0)</f>
        <v>0</v>
      </c>
      <c r="BK387" s="9">
        <f ca="1">IF(Table1[[#This Row],[Profession]]="Construction", Table1[[#This Row],[Income]], 0)</f>
        <v>0</v>
      </c>
      <c r="BL387" s="9">
        <f ca="1">IF(Table1[[#This Row],[Profession]]="Teaching", Table1[[#This Row],[Income]], 0)</f>
        <v>0</v>
      </c>
      <c r="BM387" s="9">
        <f ca="1">IF(Table1[[#This Row],[Profession]]="IT", Table1[[#This Row],[Income]], 0)</f>
        <v>0</v>
      </c>
      <c r="BN387" s="9">
        <f ca="1">IF(Table1[[#This Row],[Profession]]="General Work", Table1[[#This Row],[Income]], 0)</f>
        <v>0</v>
      </c>
      <c r="BO387" s="10">
        <f ca="1">IF(Table1[[#This Row],[Profession]]="Agriculture", Table1[[#This Row],[Income]], 0)</f>
        <v>53282</v>
      </c>
      <c r="BQ387" s="8">
        <f ca="1">IF(Table1[[#This Row],[Value of debts ]]&gt;Table1[[#This Row],[Income]], 1, 0)</f>
        <v>1</v>
      </c>
      <c r="BR387" s="10"/>
      <c r="BT387">
        <f ca="1">IF(Table1[[#This Row],[Net Worth of person]]&gt;$BU$4, Table1[[#This Row],[Age]], 0)</f>
        <v>0</v>
      </c>
    </row>
    <row r="388" spans="1:72" x14ac:dyDescent="0.3">
      <c r="A388">
        <f t="shared" ca="1" si="115"/>
        <v>2</v>
      </c>
      <c r="B388" t="str">
        <f t="shared" ca="1" si="116"/>
        <v>Female</v>
      </c>
      <c r="C388">
        <f t="shared" ca="1" si="117"/>
        <v>40</v>
      </c>
      <c r="D388">
        <f t="shared" ca="1" si="118"/>
        <v>1</v>
      </c>
      <c r="E388" t="str">
        <f t="shared" ca="1" si="119"/>
        <v>Health</v>
      </c>
      <c r="F388">
        <f t="shared" ca="1" si="120"/>
        <v>5</v>
      </c>
      <c r="G388" t="str">
        <f t="shared" ca="1" si="121"/>
        <v>Other</v>
      </c>
      <c r="H388">
        <f t="shared" ca="1" si="122"/>
        <v>2</v>
      </c>
      <c r="I388">
        <f t="shared" ca="1" si="123"/>
        <v>2</v>
      </c>
      <c r="J388">
        <f t="shared" ca="1" si="124"/>
        <v>56044</v>
      </c>
      <c r="K388">
        <f t="shared" ca="1" si="125"/>
        <v>9</v>
      </c>
      <c r="L388" t="str">
        <f t="shared" ca="1" si="126"/>
        <v>Tamil Nadu</v>
      </c>
      <c r="M388">
        <f t="shared" ca="1" si="127"/>
        <v>280220</v>
      </c>
      <c r="N388">
        <f t="shared" ca="1" si="128"/>
        <v>200376.15112215275</v>
      </c>
      <c r="O388">
        <f t="shared" ca="1" si="129"/>
        <v>21342.621827293693</v>
      </c>
      <c r="P388">
        <f t="shared" ca="1" si="130"/>
        <v>9590</v>
      </c>
      <c r="Q388">
        <f t="shared" ca="1" si="131"/>
        <v>31605.98098127684</v>
      </c>
      <c r="R388">
        <f t="shared" ca="1" si="132"/>
        <v>78558.376232267008</v>
      </c>
      <c r="S388">
        <f t="shared" ca="1" si="133"/>
        <v>380120.99805956072</v>
      </c>
      <c r="T388">
        <f t="shared" ca="1" si="134"/>
        <v>241572.13210342958</v>
      </c>
      <c r="U388">
        <f t="shared" ca="1" si="135"/>
        <v>138548.86595613114</v>
      </c>
      <c r="W388">
        <f t="shared" ca="1" si="136"/>
        <v>1</v>
      </c>
      <c r="AA388" s="1">
        <f ca="1">Table1[[#This Row],[Mortgage left]]/Table1[[#This Row],[Value of House]]</f>
        <v>0.7150672725792333</v>
      </c>
      <c r="AB388">
        <f t="shared" ca="1" si="137"/>
        <v>0</v>
      </c>
      <c r="AE388">
        <f ca="1">IF(Table1[[#This Row],[Gender]]="male", 1, 0)</f>
        <v>0</v>
      </c>
      <c r="AF388">
        <f ca="1">IF(Table1[[#This Row],[Gender]]="female", 1, 0)</f>
        <v>1</v>
      </c>
      <c r="AK388" s="8">
        <f ca="1">IF(Table1[[#This Row],[Profession]]="Teaching", 1, 0)</f>
        <v>0</v>
      </c>
      <c r="AL388" s="9">
        <f ca="1">IF(Table1[[#This Row],[Profession]]="Health", 1, 0)</f>
        <v>1</v>
      </c>
      <c r="AM388" s="9">
        <f ca="1">IF(Table1[[#This Row],[Profession]]="Construction", 1, 0)</f>
        <v>0</v>
      </c>
      <c r="AN388" s="9">
        <f ca="1">IF(Table1[[#This Row],[Profession]]="IT", 1, 0)</f>
        <v>0</v>
      </c>
      <c r="AO388" s="9">
        <f ca="1">IF(Table1[[#This Row],[Profession]]="Agriculture", 1, 0)</f>
        <v>0</v>
      </c>
      <c r="AP388" s="10">
        <f ca="1">IF(Table1[[#This Row],[Profession]]="General Work", 1, 0)</f>
        <v>0</v>
      </c>
      <c r="AS388">
        <f ca="1">Table1[[#This Row],[Value of Cars]]/Table1[[#This Row],[Number of Cars ]]</f>
        <v>10671.310913646847</v>
      </c>
      <c r="AU388" s="8">
        <f ca="1">IF(Table1[[#This Row],[State]]="Karnataka", Table1[[#This Row],[Income]], 0)</f>
        <v>0</v>
      </c>
      <c r="AV388" s="9">
        <f ca="1">IF(Table1[[#This Row],[State]]="Gujarat", Table1[[#This Row],[Income]], 0)</f>
        <v>0</v>
      </c>
      <c r="AW388" s="9">
        <f ca="1">IF(Table1[[#This Row],[State]]="Andhra Pradesh", Table1[[#This Row],[Income]], 0)</f>
        <v>0</v>
      </c>
      <c r="AX388" s="9">
        <f ca="1">IF(Table1[[#This Row],[State]]="Telangana", Table1[[#This Row],[Income]], 0)</f>
        <v>0</v>
      </c>
      <c r="AY388" s="9">
        <f ca="1">IF(Table1[[#This Row],[State]]="Madhya Pradesh", Table1[[#This Row],[Income]], 0)</f>
        <v>0</v>
      </c>
      <c r="AZ388" s="9">
        <f ca="1">IF(Table1[[#This Row],[State]]="Maharashtra", Table1[[#This Row],[Income]], 0)</f>
        <v>0</v>
      </c>
      <c r="BA388" s="9">
        <f ca="1">IF(Table1[[#This Row],[State]]="Punjab", Table1[[#This Row],[Income]], 0)</f>
        <v>0</v>
      </c>
      <c r="BB388" s="9">
        <f ca="1">IF(Table1[[#This Row],[State]]="Kerala", Table1[[#This Row],[Income]], 0)</f>
        <v>0</v>
      </c>
      <c r="BC388" s="9">
        <f ca="1">IF(Table1[[#This Row],[State]]="Tamil Nadu", Table1[[#This Row],[Income]], 0)</f>
        <v>56044</v>
      </c>
      <c r="BD388" s="9">
        <f ca="1">IF(Table1[[#This Row],[State]]="Rajasthan", Table1[[#This Row],[Income]], 0)</f>
        <v>0</v>
      </c>
      <c r="BE388" s="9">
        <f ca="1">IF(Table1[[#This Row],[State]]="Uttar Pradesh", Table1[[#This Row],[Income]], 0)</f>
        <v>0</v>
      </c>
      <c r="BF388" s="9">
        <f ca="1">IF(Table1[[#This Row],[State]]="Bihar", Table1[[#This Row],[Income]], 0)</f>
        <v>0</v>
      </c>
      <c r="BG388" s="9">
        <f ca="1">IF(Table1[[#This Row],[State]]="West Bengal", Table1[[#This Row],[Income]], 0)</f>
        <v>0</v>
      </c>
      <c r="BH388" s="10">
        <f ca="1">IF(Table1[[#This Row],[State]]="Goa", Table1[[#This Row],[Income]], 0)</f>
        <v>0</v>
      </c>
      <c r="BJ388" s="8">
        <f ca="1">IF(Table1[[#This Row],[Profession]]="Health", Table1[[#This Row],[Income]], 0)</f>
        <v>56044</v>
      </c>
      <c r="BK388" s="9">
        <f ca="1">IF(Table1[[#This Row],[Profession]]="Construction", Table1[[#This Row],[Income]], 0)</f>
        <v>0</v>
      </c>
      <c r="BL388" s="9">
        <f ca="1">IF(Table1[[#This Row],[Profession]]="Teaching", Table1[[#This Row],[Income]], 0)</f>
        <v>0</v>
      </c>
      <c r="BM388" s="9">
        <f ca="1">IF(Table1[[#This Row],[Profession]]="IT", Table1[[#This Row],[Income]], 0)</f>
        <v>0</v>
      </c>
      <c r="BN388" s="9">
        <f ca="1">IF(Table1[[#This Row],[Profession]]="General Work", Table1[[#This Row],[Income]], 0)</f>
        <v>0</v>
      </c>
      <c r="BO388" s="10">
        <f ca="1">IF(Table1[[#This Row],[Profession]]="Agriculture", Table1[[#This Row],[Income]], 0)</f>
        <v>0</v>
      </c>
      <c r="BQ388" s="8">
        <f ca="1">IF(Table1[[#This Row],[Value of debts ]]&gt;Table1[[#This Row],[Income]], 1, 0)</f>
        <v>1</v>
      </c>
      <c r="BR388" s="10"/>
      <c r="BT388">
        <f ca="1">IF(Table1[[#This Row],[Net Worth of person]]&gt;$BU$4, Table1[[#This Row],[Age]], 0)</f>
        <v>40</v>
      </c>
    </row>
    <row r="389" spans="1:72" x14ac:dyDescent="0.3">
      <c r="A389">
        <f t="shared" ca="1" si="115"/>
        <v>1</v>
      </c>
      <c r="B389" t="str">
        <f t="shared" ca="1" si="116"/>
        <v>Male</v>
      </c>
      <c r="C389">
        <f t="shared" ca="1" si="117"/>
        <v>30</v>
      </c>
      <c r="D389">
        <f t="shared" ca="1" si="118"/>
        <v>2</v>
      </c>
      <c r="E389" t="str">
        <f t="shared" ca="1" si="119"/>
        <v>Construction</v>
      </c>
      <c r="F389">
        <f t="shared" ca="1" si="120"/>
        <v>2</v>
      </c>
      <c r="G389" t="str">
        <f t="shared" ca="1" si="121"/>
        <v>College</v>
      </c>
      <c r="H389">
        <f t="shared" ca="1" si="122"/>
        <v>2</v>
      </c>
      <c r="I389">
        <f t="shared" ca="1" si="123"/>
        <v>3</v>
      </c>
      <c r="J389">
        <f t="shared" ca="1" si="124"/>
        <v>58159</v>
      </c>
      <c r="K389">
        <f t="shared" ca="1" si="125"/>
        <v>1</v>
      </c>
      <c r="L389" t="str">
        <f t="shared" ca="1" si="126"/>
        <v>Karnataka</v>
      </c>
      <c r="M389">
        <f t="shared" ca="1" si="127"/>
        <v>232636</v>
      </c>
      <c r="N389">
        <f t="shared" ca="1" si="128"/>
        <v>69324.883104888373</v>
      </c>
      <c r="O389">
        <f t="shared" ca="1" si="129"/>
        <v>75168.10880206991</v>
      </c>
      <c r="P389">
        <f t="shared" ca="1" si="130"/>
        <v>18465</v>
      </c>
      <c r="Q389">
        <f t="shared" ca="1" si="131"/>
        <v>82812.029423465123</v>
      </c>
      <c r="R389">
        <f t="shared" ca="1" si="132"/>
        <v>21068.072965962205</v>
      </c>
      <c r="S389">
        <f t="shared" ca="1" si="133"/>
        <v>328872.18176803214</v>
      </c>
      <c r="T389">
        <f t="shared" ca="1" si="134"/>
        <v>170601.91252835351</v>
      </c>
      <c r="U389">
        <f t="shared" ca="1" si="135"/>
        <v>158270.26923967863</v>
      </c>
      <c r="W389">
        <f t="shared" ca="1" si="136"/>
        <v>1</v>
      </c>
      <c r="AA389" s="1">
        <f ca="1">Table1[[#This Row],[Mortgage left]]/Table1[[#This Row],[Value of House]]</f>
        <v>0.29799722787912608</v>
      </c>
      <c r="AB389">
        <f t="shared" ca="1" si="137"/>
        <v>1</v>
      </c>
      <c r="AE389">
        <f ca="1">IF(Table1[[#This Row],[Gender]]="male", 1, 0)</f>
        <v>1</v>
      </c>
      <c r="AF389">
        <f ca="1">IF(Table1[[#This Row],[Gender]]="female", 1, 0)</f>
        <v>0</v>
      </c>
      <c r="AK389" s="8">
        <f ca="1">IF(Table1[[#This Row],[Profession]]="Teaching", 1, 0)</f>
        <v>0</v>
      </c>
      <c r="AL389" s="9">
        <f ca="1">IF(Table1[[#This Row],[Profession]]="Health", 1, 0)</f>
        <v>0</v>
      </c>
      <c r="AM389" s="9">
        <f ca="1">IF(Table1[[#This Row],[Profession]]="Construction", 1, 0)</f>
        <v>1</v>
      </c>
      <c r="AN389" s="9">
        <f ca="1">IF(Table1[[#This Row],[Profession]]="IT", 1, 0)</f>
        <v>0</v>
      </c>
      <c r="AO389" s="9">
        <f ca="1">IF(Table1[[#This Row],[Profession]]="Agriculture", 1, 0)</f>
        <v>0</v>
      </c>
      <c r="AP389" s="10">
        <f ca="1">IF(Table1[[#This Row],[Profession]]="General Work", 1, 0)</f>
        <v>0</v>
      </c>
      <c r="AS389">
        <f ca="1">Table1[[#This Row],[Value of Cars]]/Table1[[#This Row],[Number of Cars ]]</f>
        <v>25056.036267356638</v>
      </c>
      <c r="AU389" s="8">
        <f ca="1">IF(Table1[[#This Row],[State]]="Karnataka", Table1[[#This Row],[Income]], 0)</f>
        <v>58159</v>
      </c>
      <c r="AV389" s="9">
        <f ca="1">IF(Table1[[#This Row],[State]]="Gujarat", Table1[[#This Row],[Income]], 0)</f>
        <v>0</v>
      </c>
      <c r="AW389" s="9">
        <f ca="1">IF(Table1[[#This Row],[State]]="Andhra Pradesh", Table1[[#This Row],[Income]], 0)</f>
        <v>0</v>
      </c>
      <c r="AX389" s="9">
        <f ca="1">IF(Table1[[#This Row],[State]]="Telangana", Table1[[#This Row],[Income]], 0)</f>
        <v>0</v>
      </c>
      <c r="AY389" s="9">
        <f ca="1">IF(Table1[[#This Row],[State]]="Madhya Pradesh", Table1[[#This Row],[Income]], 0)</f>
        <v>0</v>
      </c>
      <c r="AZ389" s="9">
        <f ca="1">IF(Table1[[#This Row],[State]]="Maharashtra", Table1[[#This Row],[Income]], 0)</f>
        <v>0</v>
      </c>
      <c r="BA389" s="9">
        <f ca="1">IF(Table1[[#This Row],[State]]="Punjab", Table1[[#This Row],[Income]], 0)</f>
        <v>0</v>
      </c>
      <c r="BB389" s="9">
        <f ca="1">IF(Table1[[#This Row],[State]]="Kerala", Table1[[#This Row],[Income]], 0)</f>
        <v>0</v>
      </c>
      <c r="BC389" s="9">
        <f ca="1">IF(Table1[[#This Row],[State]]="Tamil Nadu", Table1[[#This Row],[Income]], 0)</f>
        <v>0</v>
      </c>
      <c r="BD389" s="9">
        <f ca="1">IF(Table1[[#This Row],[State]]="Rajasthan", Table1[[#This Row],[Income]], 0)</f>
        <v>0</v>
      </c>
      <c r="BE389" s="9">
        <f ca="1">IF(Table1[[#This Row],[State]]="Uttar Pradesh", Table1[[#This Row],[Income]], 0)</f>
        <v>0</v>
      </c>
      <c r="BF389" s="9">
        <f ca="1">IF(Table1[[#This Row],[State]]="Bihar", Table1[[#This Row],[Income]], 0)</f>
        <v>0</v>
      </c>
      <c r="BG389" s="9">
        <f ca="1">IF(Table1[[#This Row],[State]]="West Bengal", Table1[[#This Row],[Income]], 0)</f>
        <v>0</v>
      </c>
      <c r="BH389" s="10">
        <f ca="1">IF(Table1[[#This Row],[State]]="Goa", Table1[[#This Row],[Income]], 0)</f>
        <v>0</v>
      </c>
      <c r="BJ389" s="8">
        <f ca="1">IF(Table1[[#This Row],[Profession]]="Health", Table1[[#This Row],[Income]], 0)</f>
        <v>0</v>
      </c>
      <c r="BK389" s="9">
        <f ca="1">IF(Table1[[#This Row],[Profession]]="Construction", Table1[[#This Row],[Income]], 0)</f>
        <v>58159</v>
      </c>
      <c r="BL389" s="9">
        <f ca="1">IF(Table1[[#This Row],[Profession]]="Teaching", Table1[[#This Row],[Income]], 0)</f>
        <v>0</v>
      </c>
      <c r="BM389" s="9">
        <f ca="1">IF(Table1[[#This Row],[Profession]]="IT", Table1[[#This Row],[Income]], 0)</f>
        <v>0</v>
      </c>
      <c r="BN389" s="9">
        <f ca="1">IF(Table1[[#This Row],[Profession]]="General Work", Table1[[#This Row],[Income]], 0)</f>
        <v>0</v>
      </c>
      <c r="BO389" s="10">
        <f ca="1">IF(Table1[[#This Row],[Profession]]="Agriculture", Table1[[#This Row],[Income]], 0)</f>
        <v>0</v>
      </c>
      <c r="BQ389" s="8">
        <f ca="1">IF(Table1[[#This Row],[Value of debts ]]&gt;Table1[[#This Row],[Income]], 1, 0)</f>
        <v>1</v>
      </c>
      <c r="BR389" s="10"/>
      <c r="BT389">
        <f ca="1">IF(Table1[[#This Row],[Net Worth of person]]&gt;$BU$4, Table1[[#This Row],[Age]], 0)</f>
        <v>30</v>
      </c>
    </row>
    <row r="390" spans="1:72" x14ac:dyDescent="0.3">
      <c r="A390">
        <f t="shared" ref="A390:A453" ca="1" si="138">RANDBETWEEN(1, 2)</f>
        <v>1</v>
      </c>
      <c r="B390" t="str">
        <f t="shared" ref="B390:B453" ca="1" si="139">IF(A390=1, "Male", "Female")</f>
        <v>Male</v>
      </c>
      <c r="C390">
        <f t="shared" ref="C390:C453" ca="1" si="140">RANDBETWEEN(25, 45)</f>
        <v>33</v>
      </c>
      <c r="D390">
        <f t="shared" ref="D390:D453" ca="1" si="141">RANDBETWEEN(1,6)</f>
        <v>1</v>
      </c>
      <c r="E390" t="str">
        <f t="shared" ref="E390:E453" ca="1" si="142">VLOOKUP(D390,$CQ$5:$CR$10,2)</f>
        <v>Health</v>
      </c>
      <c r="F390">
        <f t="shared" ref="F390:F453" ca="1" si="143">RANDBETWEEN(1,5)</f>
        <v>3</v>
      </c>
      <c r="G390" t="str">
        <f t="shared" ref="G390:G453" ca="1" si="144">VLOOKUP(F390,$CS$5:$CT$9,2)</f>
        <v>University</v>
      </c>
      <c r="H390">
        <f t="shared" ref="H390:H453" ca="1" si="145">RANDBETWEEN(0,4)</f>
        <v>1</v>
      </c>
      <c r="I390">
        <f t="shared" ref="I390:I453" ca="1" si="146">RANDBETWEEN(1,3)</f>
        <v>3</v>
      </c>
      <c r="J390">
        <f t="shared" ref="J390:J453" ca="1" si="147">RANDBETWEEN(25000,90000)</f>
        <v>48973</v>
      </c>
      <c r="K390">
        <f t="shared" ref="K390:K453" ca="1" si="148">RANDBETWEEN(1,14)</f>
        <v>10</v>
      </c>
      <c r="L390" t="str">
        <f t="shared" ref="L390:L453" ca="1" si="149">VLOOKUP(K390,$CU$5:$CV$18,2)</f>
        <v>Rajasthan</v>
      </c>
      <c r="M390">
        <f t="shared" ref="M390:M453" ca="1" si="150">J390*RANDBETWEEN(3,6)</f>
        <v>293838</v>
      </c>
      <c r="N390">
        <f t="shared" ref="N390:N453" ca="1" si="151">RAND()*M390</f>
        <v>163459.55507203992</v>
      </c>
      <c r="O390">
        <f t="shared" ref="O390:O453" ca="1" si="152">I390*J390*RAND()</f>
        <v>91990.156527750645</v>
      </c>
      <c r="P390">
        <f t="shared" ref="P390:P453" ca="1" si="153">RANDBETWEEN(0,O390)</f>
        <v>51812</v>
      </c>
      <c r="Q390">
        <f t="shared" ref="Q390:Q453" ca="1" si="154">RAND()*J390*2</f>
        <v>2172.2416057325695</v>
      </c>
      <c r="R390">
        <f t="shared" ref="R390:R453" ca="1" si="155">RAND()*J390*1.5</f>
        <v>67158.719327059705</v>
      </c>
      <c r="S390">
        <f t="shared" ref="S390:S453" ca="1" si="156">M390+O390+R390</f>
        <v>452986.87585481035</v>
      </c>
      <c r="T390">
        <f t="shared" ref="T390:T453" ca="1" si="157">N390+P390+Q390</f>
        <v>217443.79667777248</v>
      </c>
      <c r="U390">
        <f t="shared" ref="U390:U453" ca="1" si="158">S390-T390</f>
        <v>235543.07917703787</v>
      </c>
      <c r="W390">
        <f t="shared" ref="W390:W453" ca="1" si="159">IF(T390&gt;$X$3, 1, 0)</f>
        <v>1</v>
      </c>
      <c r="AA390" s="1">
        <f ca="1">Table1[[#This Row],[Mortgage left]]/Table1[[#This Row],[Value of House]]</f>
        <v>0.55629140911672392</v>
      </c>
      <c r="AB390">
        <f t="shared" ref="AB390:AB453" ca="1" si="160">IF(AA390&lt;$AC$3, 1, 0)</f>
        <v>0</v>
      </c>
      <c r="AE390">
        <f ca="1">IF(Table1[[#This Row],[Gender]]="male", 1, 0)</f>
        <v>1</v>
      </c>
      <c r="AF390">
        <f ca="1">IF(Table1[[#This Row],[Gender]]="female", 1, 0)</f>
        <v>0</v>
      </c>
      <c r="AK390" s="8">
        <f ca="1">IF(Table1[[#This Row],[Profession]]="Teaching", 1, 0)</f>
        <v>0</v>
      </c>
      <c r="AL390" s="9">
        <f ca="1">IF(Table1[[#This Row],[Profession]]="Health", 1, 0)</f>
        <v>1</v>
      </c>
      <c r="AM390" s="9">
        <f ca="1">IF(Table1[[#This Row],[Profession]]="Construction", 1, 0)</f>
        <v>0</v>
      </c>
      <c r="AN390" s="9">
        <f ca="1">IF(Table1[[#This Row],[Profession]]="IT", 1, 0)</f>
        <v>0</v>
      </c>
      <c r="AO390" s="9">
        <f ca="1">IF(Table1[[#This Row],[Profession]]="Agriculture", 1, 0)</f>
        <v>0</v>
      </c>
      <c r="AP390" s="10">
        <f ca="1">IF(Table1[[#This Row],[Profession]]="General Work", 1, 0)</f>
        <v>0</v>
      </c>
      <c r="AS390">
        <f ca="1">Table1[[#This Row],[Value of Cars]]/Table1[[#This Row],[Number of Cars ]]</f>
        <v>30663.385509250216</v>
      </c>
      <c r="AU390" s="8">
        <f ca="1">IF(Table1[[#This Row],[State]]="Karnataka", Table1[[#This Row],[Income]], 0)</f>
        <v>0</v>
      </c>
      <c r="AV390" s="9">
        <f ca="1">IF(Table1[[#This Row],[State]]="Gujarat", Table1[[#This Row],[Income]], 0)</f>
        <v>0</v>
      </c>
      <c r="AW390" s="9">
        <f ca="1">IF(Table1[[#This Row],[State]]="Andhra Pradesh", Table1[[#This Row],[Income]], 0)</f>
        <v>0</v>
      </c>
      <c r="AX390" s="9">
        <f ca="1">IF(Table1[[#This Row],[State]]="Telangana", Table1[[#This Row],[Income]], 0)</f>
        <v>0</v>
      </c>
      <c r="AY390" s="9">
        <f ca="1">IF(Table1[[#This Row],[State]]="Madhya Pradesh", Table1[[#This Row],[Income]], 0)</f>
        <v>0</v>
      </c>
      <c r="AZ390" s="9">
        <f ca="1">IF(Table1[[#This Row],[State]]="Maharashtra", Table1[[#This Row],[Income]], 0)</f>
        <v>0</v>
      </c>
      <c r="BA390" s="9">
        <f ca="1">IF(Table1[[#This Row],[State]]="Punjab", Table1[[#This Row],[Income]], 0)</f>
        <v>0</v>
      </c>
      <c r="BB390" s="9">
        <f ca="1">IF(Table1[[#This Row],[State]]="Kerala", Table1[[#This Row],[Income]], 0)</f>
        <v>0</v>
      </c>
      <c r="BC390" s="9">
        <f ca="1">IF(Table1[[#This Row],[State]]="Tamil Nadu", Table1[[#This Row],[Income]], 0)</f>
        <v>0</v>
      </c>
      <c r="BD390" s="9">
        <f ca="1">IF(Table1[[#This Row],[State]]="Rajasthan", Table1[[#This Row],[Income]], 0)</f>
        <v>48973</v>
      </c>
      <c r="BE390" s="9">
        <f ca="1">IF(Table1[[#This Row],[State]]="Uttar Pradesh", Table1[[#This Row],[Income]], 0)</f>
        <v>0</v>
      </c>
      <c r="BF390" s="9">
        <f ca="1">IF(Table1[[#This Row],[State]]="Bihar", Table1[[#This Row],[Income]], 0)</f>
        <v>0</v>
      </c>
      <c r="BG390" s="9">
        <f ca="1">IF(Table1[[#This Row],[State]]="West Bengal", Table1[[#This Row],[Income]], 0)</f>
        <v>0</v>
      </c>
      <c r="BH390" s="10">
        <f ca="1">IF(Table1[[#This Row],[State]]="Goa", Table1[[#This Row],[Income]], 0)</f>
        <v>0</v>
      </c>
      <c r="BJ390" s="8">
        <f ca="1">IF(Table1[[#This Row],[Profession]]="Health", Table1[[#This Row],[Income]], 0)</f>
        <v>48973</v>
      </c>
      <c r="BK390" s="9">
        <f ca="1">IF(Table1[[#This Row],[Profession]]="Construction", Table1[[#This Row],[Income]], 0)</f>
        <v>0</v>
      </c>
      <c r="BL390" s="9">
        <f ca="1">IF(Table1[[#This Row],[Profession]]="Teaching", Table1[[#This Row],[Income]], 0)</f>
        <v>0</v>
      </c>
      <c r="BM390" s="9">
        <f ca="1">IF(Table1[[#This Row],[Profession]]="IT", Table1[[#This Row],[Income]], 0)</f>
        <v>0</v>
      </c>
      <c r="BN390" s="9">
        <f ca="1">IF(Table1[[#This Row],[Profession]]="General Work", Table1[[#This Row],[Income]], 0)</f>
        <v>0</v>
      </c>
      <c r="BO390" s="10">
        <f ca="1">IF(Table1[[#This Row],[Profession]]="Agriculture", Table1[[#This Row],[Income]], 0)</f>
        <v>0</v>
      </c>
      <c r="BQ390" s="8">
        <f ca="1">IF(Table1[[#This Row],[Value of debts ]]&gt;Table1[[#This Row],[Income]], 1, 0)</f>
        <v>1</v>
      </c>
      <c r="BR390" s="10"/>
      <c r="BT390">
        <f ca="1">IF(Table1[[#This Row],[Net Worth of person]]&gt;$BU$4, Table1[[#This Row],[Age]], 0)</f>
        <v>33</v>
      </c>
    </row>
    <row r="391" spans="1:72" x14ac:dyDescent="0.3">
      <c r="A391">
        <f t="shared" ca="1" si="138"/>
        <v>2</v>
      </c>
      <c r="B391" t="str">
        <f t="shared" ca="1" si="139"/>
        <v>Female</v>
      </c>
      <c r="C391">
        <f t="shared" ca="1" si="140"/>
        <v>27</v>
      </c>
      <c r="D391">
        <f t="shared" ca="1" si="141"/>
        <v>2</v>
      </c>
      <c r="E391" t="str">
        <f t="shared" ca="1" si="142"/>
        <v>Construction</v>
      </c>
      <c r="F391">
        <f t="shared" ca="1" si="143"/>
        <v>3</v>
      </c>
      <c r="G391" t="str">
        <f t="shared" ca="1" si="144"/>
        <v>University</v>
      </c>
      <c r="H391">
        <f t="shared" ca="1" si="145"/>
        <v>4</v>
      </c>
      <c r="I391">
        <f t="shared" ca="1" si="146"/>
        <v>2</v>
      </c>
      <c r="J391">
        <f t="shared" ca="1" si="147"/>
        <v>33456</v>
      </c>
      <c r="K391">
        <f t="shared" ca="1" si="148"/>
        <v>1</v>
      </c>
      <c r="L391" t="str">
        <f t="shared" ca="1" si="149"/>
        <v>Karnataka</v>
      </c>
      <c r="M391">
        <f t="shared" ca="1" si="150"/>
        <v>133824</v>
      </c>
      <c r="N391">
        <f t="shared" ca="1" si="151"/>
        <v>11753.936539621185</v>
      </c>
      <c r="O391">
        <f t="shared" ca="1" si="152"/>
        <v>39001.048856415386</v>
      </c>
      <c r="P391">
        <f t="shared" ca="1" si="153"/>
        <v>23280</v>
      </c>
      <c r="Q391">
        <f t="shared" ca="1" si="154"/>
        <v>31179.98781124788</v>
      </c>
      <c r="R391">
        <f t="shared" ca="1" si="155"/>
        <v>31365.867372016939</v>
      </c>
      <c r="S391">
        <f t="shared" ca="1" si="156"/>
        <v>204190.91622843232</v>
      </c>
      <c r="T391">
        <f t="shared" ca="1" si="157"/>
        <v>66213.924350869071</v>
      </c>
      <c r="U391">
        <f t="shared" ca="1" si="158"/>
        <v>137976.99187756324</v>
      </c>
      <c r="W391">
        <f t="shared" ca="1" si="159"/>
        <v>1</v>
      </c>
      <c r="AA391" s="1">
        <f ca="1">Table1[[#This Row],[Mortgage left]]/Table1[[#This Row],[Value of House]]</f>
        <v>8.7831304845328084E-2</v>
      </c>
      <c r="AB391">
        <f t="shared" ca="1" si="160"/>
        <v>1</v>
      </c>
      <c r="AE391">
        <f ca="1">IF(Table1[[#This Row],[Gender]]="male", 1, 0)</f>
        <v>0</v>
      </c>
      <c r="AF391">
        <f ca="1">IF(Table1[[#This Row],[Gender]]="female", 1, 0)</f>
        <v>1</v>
      </c>
      <c r="AK391" s="8">
        <f ca="1">IF(Table1[[#This Row],[Profession]]="Teaching", 1, 0)</f>
        <v>0</v>
      </c>
      <c r="AL391" s="9">
        <f ca="1">IF(Table1[[#This Row],[Profession]]="Health", 1, 0)</f>
        <v>0</v>
      </c>
      <c r="AM391" s="9">
        <f ca="1">IF(Table1[[#This Row],[Profession]]="Construction", 1, 0)</f>
        <v>1</v>
      </c>
      <c r="AN391" s="9">
        <f ca="1">IF(Table1[[#This Row],[Profession]]="IT", 1, 0)</f>
        <v>0</v>
      </c>
      <c r="AO391" s="9">
        <f ca="1">IF(Table1[[#This Row],[Profession]]="Agriculture", 1, 0)</f>
        <v>0</v>
      </c>
      <c r="AP391" s="10">
        <f ca="1">IF(Table1[[#This Row],[Profession]]="General Work", 1, 0)</f>
        <v>0</v>
      </c>
      <c r="AS391">
        <f ca="1">Table1[[#This Row],[Value of Cars]]/Table1[[#This Row],[Number of Cars ]]</f>
        <v>19500.524428207693</v>
      </c>
      <c r="AU391" s="8">
        <f ca="1">IF(Table1[[#This Row],[State]]="Karnataka", Table1[[#This Row],[Income]], 0)</f>
        <v>33456</v>
      </c>
      <c r="AV391" s="9">
        <f ca="1">IF(Table1[[#This Row],[State]]="Gujarat", Table1[[#This Row],[Income]], 0)</f>
        <v>0</v>
      </c>
      <c r="AW391" s="9">
        <f ca="1">IF(Table1[[#This Row],[State]]="Andhra Pradesh", Table1[[#This Row],[Income]], 0)</f>
        <v>0</v>
      </c>
      <c r="AX391" s="9">
        <f ca="1">IF(Table1[[#This Row],[State]]="Telangana", Table1[[#This Row],[Income]], 0)</f>
        <v>0</v>
      </c>
      <c r="AY391" s="9">
        <f ca="1">IF(Table1[[#This Row],[State]]="Madhya Pradesh", Table1[[#This Row],[Income]], 0)</f>
        <v>0</v>
      </c>
      <c r="AZ391" s="9">
        <f ca="1">IF(Table1[[#This Row],[State]]="Maharashtra", Table1[[#This Row],[Income]], 0)</f>
        <v>0</v>
      </c>
      <c r="BA391" s="9">
        <f ca="1">IF(Table1[[#This Row],[State]]="Punjab", Table1[[#This Row],[Income]], 0)</f>
        <v>0</v>
      </c>
      <c r="BB391" s="9">
        <f ca="1">IF(Table1[[#This Row],[State]]="Kerala", Table1[[#This Row],[Income]], 0)</f>
        <v>0</v>
      </c>
      <c r="BC391" s="9">
        <f ca="1">IF(Table1[[#This Row],[State]]="Tamil Nadu", Table1[[#This Row],[Income]], 0)</f>
        <v>0</v>
      </c>
      <c r="BD391" s="9">
        <f ca="1">IF(Table1[[#This Row],[State]]="Rajasthan", Table1[[#This Row],[Income]], 0)</f>
        <v>0</v>
      </c>
      <c r="BE391" s="9">
        <f ca="1">IF(Table1[[#This Row],[State]]="Uttar Pradesh", Table1[[#This Row],[Income]], 0)</f>
        <v>0</v>
      </c>
      <c r="BF391" s="9">
        <f ca="1">IF(Table1[[#This Row],[State]]="Bihar", Table1[[#This Row],[Income]], 0)</f>
        <v>0</v>
      </c>
      <c r="BG391" s="9">
        <f ca="1">IF(Table1[[#This Row],[State]]="West Bengal", Table1[[#This Row],[Income]], 0)</f>
        <v>0</v>
      </c>
      <c r="BH391" s="10">
        <f ca="1">IF(Table1[[#This Row],[State]]="Goa", Table1[[#This Row],[Income]], 0)</f>
        <v>0</v>
      </c>
      <c r="BJ391" s="8">
        <f ca="1">IF(Table1[[#This Row],[Profession]]="Health", Table1[[#This Row],[Income]], 0)</f>
        <v>0</v>
      </c>
      <c r="BK391" s="9">
        <f ca="1">IF(Table1[[#This Row],[Profession]]="Construction", Table1[[#This Row],[Income]], 0)</f>
        <v>33456</v>
      </c>
      <c r="BL391" s="9">
        <f ca="1">IF(Table1[[#This Row],[Profession]]="Teaching", Table1[[#This Row],[Income]], 0)</f>
        <v>0</v>
      </c>
      <c r="BM391" s="9">
        <f ca="1">IF(Table1[[#This Row],[Profession]]="IT", Table1[[#This Row],[Income]], 0)</f>
        <v>0</v>
      </c>
      <c r="BN391" s="9">
        <f ca="1">IF(Table1[[#This Row],[Profession]]="General Work", Table1[[#This Row],[Income]], 0)</f>
        <v>0</v>
      </c>
      <c r="BO391" s="10">
        <f ca="1">IF(Table1[[#This Row],[Profession]]="Agriculture", Table1[[#This Row],[Income]], 0)</f>
        <v>0</v>
      </c>
      <c r="BQ391" s="8">
        <f ca="1">IF(Table1[[#This Row],[Value of debts ]]&gt;Table1[[#This Row],[Income]], 1, 0)</f>
        <v>1</v>
      </c>
      <c r="BR391" s="10"/>
      <c r="BT391">
        <f ca="1">IF(Table1[[#This Row],[Net Worth of person]]&gt;$BU$4, Table1[[#This Row],[Age]], 0)</f>
        <v>27</v>
      </c>
    </row>
    <row r="392" spans="1:72" x14ac:dyDescent="0.3">
      <c r="A392">
        <f t="shared" ca="1" si="138"/>
        <v>2</v>
      </c>
      <c r="B392" t="str">
        <f t="shared" ca="1" si="139"/>
        <v>Female</v>
      </c>
      <c r="C392">
        <f t="shared" ca="1" si="140"/>
        <v>33</v>
      </c>
      <c r="D392">
        <f t="shared" ca="1" si="141"/>
        <v>3</v>
      </c>
      <c r="E392" t="str">
        <f t="shared" ca="1" si="142"/>
        <v>Teaching</v>
      </c>
      <c r="F392">
        <f t="shared" ca="1" si="143"/>
        <v>5</v>
      </c>
      <c r="G392" t="str">
        <f t="shared" ca="1" si="144"/>
        <v>Other</v>
      </c>
      <c r="H392">
        <f t="shared" ca="1" si="145"/>
        <v>0</v>
      </c>
      <c r="I392">
        <f t="shared" ca="1" si="146"/>
        <v>2</v>
      </c>
      <c r="J392">
        <f t="shared" ca="1" si="147"/>
        <v>87617</v>
      </c>
      <c r="K392">
        <f t="shared" ca="1" si="148"/>
        <v>3</v>
      </c>
      <c r="L392" t="str">
        <f t="shared" ca="1" si="149"/>
        <v>Andhra Pradesh</v>
      </c>
      <c r="M392">
        <f t="shared" ca="1" si="150"/>
        <v>262851</v>
      </c>
      <c r="N392">
        <f t="shared" ca="1" si="151"/>
        <v>26094.135174995394</v>
      </c>
      <c r="O392">
        <f t="shared" ca="1" si="152"/>
        <v>104347.09110581661</v>
      </c>
      <c r="P392">
        <f t="shared" ca="1" si="153"/>
        <v>41834</v>
      </c>
      <c r="Q392">
        <f t="shared" ca="1" si="154"/>
        <v>32178.037043220123</v>
      </c>
      <c r="R392">
        <f t="shared" ca="1" si="155"/>
        <v>110057.33473113389</v>
      </c>
      <c r="S392">
        <f t="shared" ca="1" si="156"/>
        <v>477255.42583695048</v>
      </c>
      <c r="T392">
        <f t="shared" ca="1" si="157"/>
        <v>100106.17221821551</v>
      </c>
      <c r="U392">
        <f t="shared" ca="1" si="158"/>
        <v>377149.25361873501</v>
      </c>
      <c r="W392">
        <f t="shared" ca="1" si="159"/>
        <v>1</v>
      </c>
      <c r="AA392" s="1">
        <f ca="1">Table1[[#This Row],[Mortgage left]]/Table1[[#This Row],[Value of House]]</f>
        <v>9.9273486404827804E-2</v>
      </c>
      <c r="AB392">
        <f t="shared" ca="1" si="160"/>
        <v>1</v>
      </c>
      <c r="AE392">
        <f ca="1">IF(Table1[[#This Row],[Gender]]="male", 1, 0)</f>
        <v>0</v>
      </c>
      <c r="AF392">
        <f ca="1">IF(Table1[[#This Row],[Gender]]="female", 1, 0)</f>
        <v>1</v>
      </c>
      <c r="AK392" s="8">
        <f ca="1">IF(Table1[[#This Row],[Profession]]="Teaching", 1, 0)</f>
        <v>1</v>
      </c>
      <c r="AL392" s="9">
        <f ca="1">IF(Table1[[#This Row],[Profession]]="Health", 1, 0)</f>
        <v>0</v>
      </c>
      <c r="AM392" s="9">
        <f ca="1">IF(Table1[[#This Row],[Profession]]="Construction", 1, 0)</f>
        <v>0</v>
      </c>
      <c r="AN392" s="9">
        <f ca="1">IF(Table1[[#This Row],[Profession]]="IT", 1, 0)</f>
        <v>0</v>
      </c>
      <c r="AO392" s="9">
        <f ca="1">IF(Table1[[#This Row],[Profession]]="Agriculture", 1, 0)</f>
        <v>0</v>
      </c>
      <c r="AP392" s="10">
        <f ca="1">IF(Table1[[#This Row],[Profession]]="General Work", 1, 0)</f>
        <v>0</v>
      </c>
      <c r="AS392">
        <f ca="1">Table1[[#This Row],[Value of Cars]]/Table1[[#This Row],[Number of Cars ]]</f>
        <v>52173.545552908305</v>
      </c>
      <c r="AU392" s="8">
        <f ca="1">IF(Table1[[#This Row],[State]]="Karnataka", Table1[[#This Row],[Income]], 0)</f>
        <v>0</v>
      </c>
      <c r="AV392" s="9">
        <f ca="1">IF(Table1[[#This Row],[State]]="Gujarat", Table1[[#This Row],[Income]], 0)</f>
        <v>0</v>
      </c>
      <c r="AW392" s="9">
        <f ca="1">IF(Table1[[#This Row],[State]]="Andhra Pradesh", Table1[[#This Row],[Income]], 0)</f>
        <v>87617</v>
      </c>
      <c r="AX392" s="9">
        <f ca="1">IF(Table1[[#This Row],[State]]="Telangana", Table1[[#This Row],[Income]], 0)</f>
        <v>0</v>
      </c>
      <c r="AY392" s="9">
        <f ca="1">IF(Table1[[#This Row],[State]]="Madhya Pradesh", Table1[[#This Row],[Income]], 0)</f>
        <v>0</v>
      </c>
      <c r="AZ392" s="9">
        <f ca="1">IF(Table1[[#This Row],[State]]="Maharashtra", Table1[[#This Row],[Income]], 0)</f>
        <v>0</v>
      </c>
      <c r="BA392" s="9">
        <f ca="1">IF(Table1[[#This Row],[State]]="Punjab", Table1[[#This Row],[Income]], 0)</f>
        <v>0</v>
      </c>
      <c r="BB392" s="9">
        <f ca="1">IF(Table1[[#This Row],[State]]="Kerala", Table1[[#This Row],[Income]], 0)</f>
        <v>0</v>
      </c>
      <c r="BC392" s="9">
        <f ca="1">IF(Table1[[#This Row],[State]]="Tamil Nadu", Table1[[#This Row],[Income]], 0)</f>
        <v>0</v>
      </c>
      <c r="BD392" s="9">
        <f ca="1">IF(Table1[[#This Row],[State]]="Rajasthan", Table1[[#This Row],[Income]], 0)</f>
        <v>0</v>
      </c>
      <c r="BE392" s="9">
        <f ca="1">IF(Table1[[#This Row],[State]]="Uttar Pradesh", Table1[[#This Row],[Income]], 0)</f>
        <v>0</v>
      </c>
      <c r="BF392" s="9">
        <f ca="1">IF(Table1[[#This Row],[State]]="Bihar", Table1[[#This Row],[Income]], 0)</f>
        <v>0</v>
      </c>
      <c r="BG392" s="9">
        <f ca="1">IF(Table1[[#This Row],[State]]="West Bengal", Table1[[#This Row],[Income]], 0)</f>
        <v>0</v>
      </c>
      <c r="BH392" s="10">
        <f ca="1">IF(Table1[[#This Row],[State]]="Goa", Table1[[#This Row],[Income]], 0)</f>
        <v>0</v>
      </c>
      <c r="BJ392" s="8">
        <f ca="1">IF(Table1[[#This Row],[Profession]]="Health", Table1[[#This Row],[Income]], 0)</f>
        <v>0</v>
      </c>
      <c r="BK392" s="9">
        <f ca="1">IF(Table1[[#This Row],[Profession]]="Construction", Table1[[#This Row],[Income]], 0)</f>
        <v>0</v>
      </c>
      <c r="BL392" s="9">
        <f ca="1">IF(Table1[[#This Row],[Profession]]="Teaching", Table1[[#This Row],[Income]], 0)</f>
        <v>87617</v>
      </c>
      <c r="BM392" s="9">
        <f ca="1">IF(Table1[[#This Row],[Profession]]="IT", Table1[[#This Row],[Income]], 0)</f>
        <v>0</v>
      </c>
      <c r="BN392" s="9">
        <f ca="1">IF(Table1[[#This Row],[Profession]]="General Work", Table1[[#This Row],[Income]], 0)</f>
        <v>0</v>
      </c>
      <c r="BO392" s="10">
        <f ca="1">IF(Table1[[#This Row],[Profession]]="Agriculture", Table1[[#This Row],[Income]], 0)</f>
        <v>0</v>
      </c>
      <c r="BQ392" s="8">
        <f ca="1">IF(Table1[[#This Row],[Value of debts ]]&gt;Table1[[#This Row],[Income]], 1, 0)</f>
        <v>1</v>
      </c>
      <c r="BR392" s="10"/>
      <c r="BT392">
        <f ca="1">IF(Table1[[#This Row],[Net Worth of person]]&gt;$BU$4, Table1[[#This Row],[Age]], 0)</f>
        <v>33</v>
      </c>
    </row>
    <row r="393" spans="1:72" x14ac:dyDescent="0.3">
      <c r="A393">
        <f t="shared" ca="1" si="138"/>
        <v>2</v>
      </c>
      <c r="B393" t="str">
        <f t="shared" ca="1" si="139"/>
        <v>Female</v>
      </c>
      <c r="C393">
        <f t="shared" ca="1" si="140"/>
        <v>28</v>
      </c>
      <c r="D393">
        <f t="shared" ca="1" si="141"/>
        <v>5</v>
      </c>
      <c r="E393" t="str">
        <f t="shared" ca="1" si="142"/>
        <v>General Work</v>
      </c>
      <c r="F393">
        <f t="shared" ca="1" si="143"/>
        <v>3</v>
      </c>
      <c r="G393" t="str">
        <f t="shared" ca="1" si="144"/>
        <v>University</v>
      </c>
      <c r="H393">
        <f t="shared" ca="1" si="145"/>
        <v>4</v>
      </c>
      <c r="I393">
        <f t="shared" ca="1" si="146"/>
        <v>2</v>
      </c>
      <c r="J393">
        <f t="shared" ca="1" si="147"/>
        <v>35865</v>
      </c>
      <c r="K393">
        <f t="shared" ca="1" si="148"/>
        <v>10</v>
      </c>
      <c r="L393" t="str">
        <f t="shared" ca="1" si="149"/>
        <v>Rajasthan</v>
      </c>
      <c r="M393">
        <f t="shared" ca="1" si="150"/>
        <v>107595</v>
      </c>
      <c r="N393">
        <f t="shared" ca="1" si="151"/>
        <v>23639.841040317126</v>
      </c>
      <c r="O393">
        <f t="shared" ca="1" si="152"/>
        <v>26076.601659141928</v>
      </c>
      <c r="P393">
        <f t="shared" ca="1" si="153"/>
        <v>23650</v>
      </c>
      <c r="Q393">
        <f t="shared" ca="1" si="154"/>
        <v>16930.296886440792</v>
      </c>
      <c r="R393">
        <f t="shared" ca="1" si="155"/>
        <v>32446.008308073204</v>
      </c>
      <c r="S393">
        <f t="shared" ca="1" si="156"/>
        <v>166117.60996721513</v>
      </c>
      <c r="T393">
        <f t="shared" ca="1" si="157"/>
        <v>64220.137926757918</v>
      </c>
      <c r="U393">
        <f t="shared" ca="1" si="158"/>
        <v>101897.47204045721</v>
      </c>
      <c r="W393">
        <f t="shared" ca="1" si="159"/>
        <v>1</v>
      </c>
      <c r="AA393" s="1">
        <f ca="1">Table1[[#This Row],[Mortgage left]]/Table1[[#This Row],[Value of House]]</f>
        <v>0.21971133454451533</v>
      </c>
      <c r="AB393">
        <f t="shared" ca="1" si="160"/>
        <v>1</v>
      </c>
      <c r="AE393">
        <f ca="1">IF(Table1[[#This Row],[Gender]]="male", 1, 0)</f>
        <v>0</v>
      </c>
      <c r="AF393">
        <f ca="1">IF(Table1[[#This Row],[Gender]]="female", 1, 0)</f>
        <v>1</v>
      </c>
      <c r="AK393" s="8">
        <f ca="1">IF(Table1[[#This Row],[Profession]]="Teaching", 1, 0)</f>
        <v>0</v>
      </c>
      <c r="AL393" s="9">
        <f ca="1">IF(Table1[[#This Row],[Profession]]="Health", 1, 0)</f>
        <v>0</v>
      </c>
      <c r="AM393" s="9">
        <f ca="1">IF(Table1[[#This Row],[Profession]]="Construction", 1, 0)</f>
        <v>0</v>
      </c>
      <c r="AN393" s="9">
        <f ca="1">IF(Table1[[#This Row],[Profession]]="IT", 1, 0)</f>
        <v>0</v>
      </c>
      <c r="AO393" s="9">
        <f ca="1">IF(Table1[[#This Row],[Profession]]="Agriculture", 1, 0)</f>
        <v>0</v>
      </c>
      <c r="AP393" s="10">
        <f ca="1">IF(Table1[[#This Row],[Profession]]="General Work", 1, 0)</f>
        <v>1</v>
      </c>
      <c r="AS393">
        <f ca="1">Table1[[#This Row],[Value of Cars]]/Table1[[#This Row],[Number of Cars ]]</f>
        <v>13038.300829570964</v>
      </c>
      <c r="AU393" s="8">
        <f ca="1">IF(Table1[[#This Row],[State]]="Karnataka", Table1[[#This Row],[Income]], 0)</f>
        <v>0</v>
      </c>
      <c r="AV393" s="9">
        <f ca="1">IF(Table1[[#This Row],[State]]="Gujarat", Table1[[#This Row],[Income]], 0)</f>
        <v>0</v>
      </c>
      <c r="AW393" s="9">
        <f ca="1">IF(Table1[[#This Row],[State]]="Andhra Pradesh", Table1[[#This Row],[Income]], 0)</f>
        <v>0</v>
      </c>
      <c r="AX393" s="9">
        <f ca="1">IF(Table1[[#This Row],[State]]="Telangana", Table1[[#This Row],[Income]], 0)</f>
        <v>0</v>
      </c>
      <c r="AY393" s="9">
        <f ca="1">IF(Table1[[#This Row],[State]]="Madhya Pradesh", Table1[[#This Row],[Income]], 0)</f>
        <v>0</v>
      </c>
      <c r="AZ393" s="9">
        <f ca="1">IF(Table1[[#This Row],[State]]="Maharashtra", Table1[[#This Row],[Income]], 0)</f>
        <v>0</v>
      </c>
      <c r="BA393" s="9">
        <f ca="1">IF(Table1[[#This Row],[State]]="Punjab", Table1[[#This Row],[Income]], 0)</f>
        <v>0</v>
      </c>
      <c r="BB393" s="9">
        <f ca="1">IF(Table1[[#This Row],[State]]="Kerala", Table1[[#This Row],[Income]], 0)</f>
        <v>0</v>
      </c>
      <c r="BC393" s="9">
        <f ca="1">IF(Table1[[#This Row],[State]]="Tamil Nadu", Table1[[#This Row],[Income]], 0)</f>
        <v>0</v>
      </c>
      <c r="BD393" s="9">
        <f ca="1">IF(Table1[[#This Row],[State]]="Rajasthan", Table1[[#This Row],[Income]], 0)</f>
        <v>35865</v>
      </c>
      <c r="BE393" s="9">
        <f ca="1">IF(Table1[[#This Row],[State]]="Uttar Pradesh", Table1[[#This Row],[Income]], 0)</f>
        <v>0</v>
      </c>
      <c r="BF393" s="9">
        <f ca="1">IF(Table1[[#This Row],[State]]="Bihar", Table1[[#This Row],[Income]], 0)</f>
        <v>0</v>
      </c>
      <c r="BG393" s="9">
        <f ca="1">IF(Table1[[#This Row],[State]]="West Bengal", Table1[[#This Row],[Income]], 0)</f>
        <v>0</v>
      </c>
      <c r="BH393" s="10">
        <f ca="1">IF(Table1[[#This Row],[State]]="Goa", Table1[[#This Row],[Income]], 0)</f>
        <v>0</v>
      </c>
      <c r="BJ393" s="8">
        <f ca="1">IF(Table1[[#This Row],[Profession]]="Health", Table1[[#This Row],[Income]], 0)</f>
        <v>0</v>
      </c>
      <c r="BK393" s="9">
        <f ca="1">IF(Table1[[#This Row],[Profession]]="Construction", Table1[[#This Row],[Income]], 0)</f>
        <v>0</v>
      </c>
      <c r="BL393" s="9">
        <f ca="1">IF(Table1[[#This Row],[Profession]]="Teaching", Table1[[#This Row],[Income]], 0)</f>
        <v>0</v>
      </c>
      <c r="BM393" s="9">
        <f ca="1">IF(Table1[[#This Row],[Profession]]="IT", Table1[[#This Row],[Income]], 0)</f>
        <v>0</v>
      </c>
      <c r="BN393" s="9">
        <f ca="1">IF(Table1[[#This Row],[Profession]]="General Work", Table1[[#This Row],[Income]], 0)</f>
        <v>35865</v>
      </c>
      <c r="BO393" s="10">
        <f ca="1">IF(Table1[[#This Row],[Profession]]="Agriculture", Table1[[#This Row],[Income]], 0)</f>
        <v>0</v>
      </c>
      <c r="BQ393" s="8">
        <f ca="1">IF(Table1[[#This Row],[Value of debts ]]&gt;Table1[[#This Row],[Income]], 1, 0)</f>
        <v>1</v>
      </c>
      <c r="BR393" s="10"/>
      <c r="BT393">
        <f ca="1">IF(Table1[[#This Row],[Net Worth of person]]&gt;$BU$4, Table1[[#This Row],[Age]], 0)</f>
        <v>28</v>
      </c>
    </row>
    <row r="394" spans="1:72" x14ac:dyDescent="0.3">
      <c r="A394">
        <f t="shared" ca="1" si="138"/>
        <v>2</v>
      </c>
      <c r="B394" t="str">
        <f t="shared" ca="1" si="139"/>
        <v>Female</v>
      </c>
      <c r="C394">
        <f t="shared" ca="1" si="140"/>
        <v>37</v>
      </c>
      <c r="D394">
        <f t="shared" ca="1" si="141"/>
        <v>5</v>
      </c>
      <c r="E394" t="str">
        <f t="shared" ca="1" si="142"/>
        <v>General Work</v>
      </c>
      <c r="F394">
        <f t="shared" ca="1" si="143"/>
        <v>5</v>
      </c>
      <c r="G394" t="str">
        <f t="shared" ca="1" si="144"/>
        <v>Other</v>
      </c>
      <c r="H394">
        <f t="shared" ca="1" si="145"/>
        <v>4</v>
      </c>
      <c r="I394">
        <f t="shared" ca="1" si="146"/>
        <v>2</v>
      </c>
      <c r="J394">
        <f t="shared" ca="1" si="147"/>
        <v>69280</v>
      </c>
      <c r="K394">
        <f t="shared" ca="1" si="148"/>
        <v>8</v>
      </c>
      <c r="L394" t="str">
        <f t="shared" ca="1" si="149"/>
        <v>Kerala</v>
      </c>
      <c r="M394">
        <f t="shared" ca="1" si="150"/>
        <v>346400</v>
      </c>
      <c r="N394">
        <f t="shared" ca="1" si="151"/>
        <v>102812.73166367557</v>
      </c>
      <c r="O394">
        <f t="shared" ca="1" si="152"/>
        <v>4309.0788764345707</v>
      </c>
      <c r="P394">
        <f t="shared" ca="1" si="153"/>
        <v>4194</v>
      </c>
      <c r="Q394">
        <f t="shared" ca="1" si="154"/>
        <v>87194.499460951163</v>
      </c>
      <c r="R394">
        <f t="shared" ca="1" si="155"/>
        <v>87369.512298065762</v>
      </c>
      <c r="S394">
        <f t="shared" ca="1" si="156"/>
        <v>438078.59117450035</v>
      </c>
      <c r="T394">
        <f t="shared" ca="1" si="157"/>
        <v>194201.23112462673</v>
      </c>
      <c r="U394">
        <f t="shared" ca="1" si="158"/>
        <v>243877.36004987362</v>
      </c>
      <c r="W394">
        <f t="shared" ca="1" si="159"/>
        <v>1</v>
      </c>
      <c r="AA394" s="1">
        <f ca="1">Table1[[#This Row],[Mortgage left]]/Table1[[#This Row],[Value of House]]</f>
        <v>0.29680349787435212</v>
      </c>
      <c r="AB394">
        <f t="shared" ca="1" si="160"/>
        <v>1</v>
      </c>
      <c r="AE394">
        <f ca="1">IF(Table1[[#This Row],[Gender]]="male", 1, 0)</f>
        <v>0</v>
      </c>
      <c r="AF394">
        <f ca="1">IF(Table1[[#This Row],[Gender]]="female", 1, 0)</f>
        <v>1</v>
      </c>
      <c r="AK394" s="8">
        <f ca="1">IF(Table1[[#This Row],[Profession]]="Teaching", 1, 0)</f>
        <v>0</v>
      </c>
      <c r="AL394" s="9">
        <f ca="1">IF(Table1[[#This Row],[Profession]]="Health", 1, 0)</f>
        <v>0</v>
      </c>
      <c r="AM394" s="9">
        <f ca="1">IF(Table1[[#This Row],[Profession]]="Construction", 1, 0)</f>
        <v>0</v>
      </c>
      <c r="AN394" s="9">
        <f ca="1">IF(Table1[[#This Row],[Profession]]="IT", 1, 0)</f>
        <v>0</v>
      </c>
      <c r="AO394" s="9">
        <f ca="1">IF(Table1[[#This Row],[Profession]]="Agriculture", 1, 0)</f>
        <v>0</v>
      </c>
      <c r="AP394" s="10">
        <f ca="1">IF(Table1[[#This Row],[Profession]]="General Work", 1, 0)</f>
        <v>1</v>
      </c>
      <c r="AS394">
        <f ca="1">Table1[[#This Row],[Value of Cars]]/Table1[[#This Row],[Number of Cars ]]</f>
        <v>2154.5394382172854</v>
      </c>
      <c r="AU394" s="8">
        <f ca="1">IF(Table1[[#This Row],[State]]="Karnataka", Table1[[#This Row],[Income]], 0)</f>
        <v>0</v>
      </c>
      <c r="AV394" s="9">
        <f ca="1">IF(Table1[[#This Row],[State]]="Gujarat", Table1[[#This Row],[Income]], 0)</f>
        <v>0</v>
      </c>
      <c r="AW394" s="9">
        <f ca="1">IF(Table1[[#This Row],[State]]="Andhra Pradesh", Table1[[#This Row],[Income]], 0)</f>
        <v>0</v>
      </c>
      <c r="AX394" s="9">
        <f ca="1">IF(Table1[[#This Row],[State]]="Telangana", Table1[[#This Row],[Income]], 0)</f>
        <v>0</v>
      </c>
      <c r="AY394" s="9">
        <f ca="1">IF(Table1[[#This Row],[State]]="Madhya Pradesh", Table1[[#This Row],[Income]], 0)</f>
        <v>0</v>
      </c>
      <c r="AZ394" s="9">
        <f ca="1">IF(Table1[[#This Row],[State]]="Maharashtra", Table1[[#This Row],[Income]], 0)</f>
        <v>0</v>
      </c>
      <c r="BA394" s="9">
        <f ca="1">IF(Table1[[#This Row],[State]]="Punjab", Table1[[#This Row],[Income]], 0)</f>
        <v>0</v>
      </c>
      <c r="BB394" s="9">
        <f ca="1">IF(Table1[[#This Row],[State]]="Kerala", Table1[[#This Row],[Income]], 0)</f>
        <v>69280</v>
      </c>
      <c r="BC394" s="9">
        <f ca="1">IF(Table1[[#This Row],[State]]="Tamil Nadu", Table1[[#This Row],[Income]], 0)</f>
        <v>0</v>
      </c>
      <c r="BD394" s="9">
        <f ca="1">IF(Table1[[#This Row],[State]]="Rajasthan", Table1[[#This Row],[Income]], 0)</f>
        <v>0</v>
      </c>
      <c r="BE394" s="9">
        <f ca="1">IF(Table1[[#This Row],[State]]="Uttar Pradesh", Table1[[#This Row],[Income]], 0)</f>
        <v>0</v>
      </c>
      <c r="BF394" s="9">
        <f ca="1">IF(Table1[[#This Row],[State]]="Bihar", Table1[[#This Row],[Income]], 0)</f>
        <v>0</v>
      </c>
      <c r="BG394" s="9">
        <f ca="1">IF(Table1[[#This Row],[State]]="West Bengal", Table1[[#This Row],[Income]], 0)</f>
        <v>0</v>
      </c>
      <c r="BH394" s="10">
        <f ca="1">IF(Table1[[#This Row],[State]]="Goa", Table1[[#This Row],[Income]], 0)</f>
        <v>0</v>
      </c>
      <c r="BJ394" s="8">
        <f ca="1">IF(Table1[[#This Row],[Profession]]="Health", Table1[[#This Row],[Income]], 0)</f>
        <v>0</v>
      </c>
      <c r="BK394" s="9">
        <f ca="1">IF(Table1[[#This Row],[Profession]]="Construction", Table1[[#This Row],[Income]], 0)</f>
        <v>0</v>
      </c>
      <c r="BL394" s="9">
        <f ca="1">IF(Table1[[#This Row],[Profession]]="Teaching", Table1[[#This Row],[Income]], 0)</f>
        <v>0</v>
      </c>
      <c r="BM394" s="9">
        <f ca="1">IF(Table1[[#This Row],[Profession]]="IT", Table1[[#This Row],[Income]], 0)</f>
        <v>0</v>
      </c>
      <c r="BN394" s="9">
        <f ca="1">IF(Table1[[#This Row],[Profession]]="General Work", Table1[[#This Row],[Income]], 0)</f>
        <v>69280</v>
      </c>
      <c r="BO394" s="10">
        <f ca="1">IF(Table1[[#This Row],[Profession]]="Agriculture", Table1[[#This Row],[Income]], 0)</f>
        <v>0</v>
      </c>
      <c r="BQ394" s="8">
        <f ca="1">IF(Table1[[#This Row],[Value of debts ]]&gt;Table1[[#This Row],[Income]], 1, 0)</f>
        <v>1</v>
      </c>
      <c r="BR394" s="10"/>
      <c r="BT394">
        <f ca="1">IF(Table1[[#This Row],[Net Worth of person]]&gt;$BU$4, Table1[[#This Row],[Age]], 0)</f>
        <v>37</v>
      </c>
    </row>
    <row r="395" spans="1:72" x14ac:dyDescent="0.3">
      <c r="A395">
        <f t="shared" ca="1" si="138"/>
        <v>2</v>
      </c>
      <c r="B395" t="str">
        <f t="shared" ca="1" si="139"/>
        <v>Female</v>
      </c>
      <c r="C395">
        <f t="shared" ca="1" si="140"/>
        <v>31</v>
      </c>
      <c r="D395">
        <f t="shared" ca="1" si="141"/>
        <v>3</v>
      </c>
      <c r="E395" t="str">
        <f t="shared" ca="1" si="142"/>
        <v>Teaching</v>
      </c>
      <c r="F395">
        <f t="shared" ca="1" si="143"/>
        <v>1</v>
      </c>
      <c r="G395" t="str">
        <f t="shared" ca="1" si="144"/>
        <v>High School</v>
      </c>
      <c r="H395">
        <f t="shared" ca="1" si="145"/>
        <v>3</v>
      </c>
      <c r="I395">
        <f t="shared" ca="1" si="146"/>
        <v>2</v>
      </c>
      <c r="J395">
        <f t="shared" ca="1" si="147"/>
        <v>32741</v>
      </c>
      <c r="K395">
        <f t="shared" ca="1" si="148"/>
        <v>3</v>
      </c>
      <c r="L395" t="str">
        <f t="shared" ca="1" si="149"/>
        <v>Andhra Pradesh</v>
      </c>
      <c r="M395">
        <f t="shared" ca="1" si="150"/>
        <v>163705</v>
      </c>
      <c r="N395">
        <f t="shared" ca="1" si="151"/>
        <v>135640.18285413465</v>
      </c>
      <c r="O395">
        <f t="shared" ca="1" si="152"/>
        <v>1487.7060337960522</v>
      </c>
      <c r="P395">
        <f t="shared" ca="1" si="153"/>
        <v>692</v>
      </c>
      <c r="Q395">
        <f t="shared" ca="1" si="154"/>
        <v>38194.076513477892</v>
      </c>
      <c r="R395">
        <f t="shared" ca="1" si="155"/>
        <v>33869.951701182486</v>
      </c>
      <c r="S395">
        <f t="shared" ca="1" si="156"/>
        <v>199062.65773497854</v>
      </c>
      <c r="T395">
        <f t="shared" ca="1" si="157"/>
        <v>174526.25936761254</v>
      </c>
      <c r="U395">
        <f t="shared" ca="1" si="158"/>
        <v>24536.398367365997</v>
      </c>
      <c r="W395">
        <f t="shared" ca="1" si="159"/>
        <v>1</v>
      </c>
      <c r="AA395" s="1">
        <f ca="1">Table1[[#This Row],[Mortgage left]]/Table1[[#This Row],[Value of House]]</f>
        <v>0.82856469169625024</v>
      </c>
      <c r="AB395">
        <f t="shared" ca="1" si="160"/>
        <v>0</v>
      </c>
      <c r="AE395">
        <f ca="1">IF(Table1[[#This Row],[Gender]]="male", 1, 0)</f>
        <v>0</v>
      </c>
      <c r="AF395">
        <f ca="1">IF(Table1[[#This Row],[Gender]]="female", 1, 0)</f>
        <v>1</v>
      </c>
      <c r="AK395" s="8">
        <f ca="1">IF(Table1[[#This Row],[Profession]]="Teaching", 1, 0)</f>
        <v>1</v>
      </c>
      <c r="AL395" s="9">
        <f ca="1">IF(Table1[[#This Row],[Profession]]="Health", 1, 0)</f>
        <v>0</v>
      </c>
      <c r="AM395" s="9">
        <f ca="1">IF(Table1[[#This Row],[Profession]]="Construction", 1, 0)</f>
        <v>0</v>
      </c>
      <c r="AN395" s="9">
        <f ca="1">IF(Table1[[#This Row],[Profession]]="IT", 1, 0)</f>
        <v>0</v>
      </c>
      <c r="AO395" s="9">
        <f ca="1">IF(Table1[[#This Row],[Profession]]="Agriculture", 1, 0)</f>
        <v>0</v>
      </c>
      <c r="AP395" s="10">
        <f ca="1">IF(Table1[[#This Row],[Profession]]="General Work", 1, 0)</f>
        <v>0</v>
      </c>
      <c r="AS395">
        <f ca="1">Table1[[#This Row],[Value of Cars]]/Table1[[#This Row],[Number of Cars ]]</f>
        <v>743.85301689802611</v>
      </c>
      <c r="AU395" s="8">
        <f ca="1">IF(Table1[[#This Row],[State]]="Karnataka", Table1[[#This Row],[Income]], 0)</f>
        <v>0</v>
      </c>
      <c r="AV395" s="9">
        <f ca="1">IF(Table1[[#This Row],[State]]="Gujarat", Table1[[#This Row],[Income]], 0)</f>
        <v>0</v>
      </c>
      <c r="AW395" s="9">
        <f ca="1">IF(Table1[[#This Row],[State]]="Andhra Pradesh", Table1[[#This Row],[Income]], 0)</f>
        <v>32741</v>
      </c>
      <c r="AX395" s="9">
        <f ca="1">IF(Table1[[#This Row],[State]]="Telangana", Table1[[#This Row],[Income]], 0)</f>
        <v>0</v>
      </c>
      <c r="AY395" s="9">
        <f ca="1">IF(Table1[[#This Row],[State]]="Madhya Pradesh", Table1[[#This Row],[Income]], 0)</f>
        <v>0</v>
      </c>
      <c r="AZ395" s="9">
        <f ca="1">IF(Table1[[#This Row],[State]]="Maharashtra", Table1[[#This Row],[Income]], 0)</f>
        <v>0</v>
      </c>
      <c r="BA395" s="9">
        <f ca="1">IF(Table1[[#This Row],[State]]="Punjab", Table1[[#This Row],[Income]], 0)</f>
        <v>0</v>
      </c>
      <c r="BB395" s="9">
        <f ca="1">IF(Table1[[#This Row],[State]]="Kerala", Table1[[#This Row],[Income]], 0)</f>
        <v>0</v>
      </c>
      <c r="BC395" s="9">
        <f ca="1">IF(Table1[[#This Row],[State]]="Tamil Nadu", Table1[[#This Row],[Income]], 0)</f>
        <v>0</v>
      </c>
      <c r="BD395" s="9">
        <f ca="1">IF(Table1[[#This Row],[State]]="Rajasthan", Table1[[#This Row],[Income]], 0)</f>
        <v>0</v>
      </c>
      <c r="BE395" s="9">
        <f ca="1">IF(Table1[[#This Row],[State]]="Uttar Pradesh", Table1[[#This Row],[Income]], 0)</f>
        <v>0</v>
      </c>
      <c r="BF395" s="9">
        <f ca="1">IF(Table1[[#This Row],[State]]="Bihar", Table1[[#This Row],[Income]], 0)</f>
        <v>0</v>
      </c>
      <c r="BG395" s="9">
        <f ca="1">IF(Table1[[#This Row],[State]]="West Bengal", Table1[[#This Row],[Income]], 0)</f>
        <v>0</v>
      </c>
      <c r="BH395" s="10">
        <f ca="1">IF(Table1[[#This Row],[State]]="Goa", Table1[[#This Row],[Income]], 0)</f>
        <v>0</v>
      </c>
      <c r="BJ395" s="8">
        <f ca="1">IF(Table1[[#This Row],[Profession]]="Health", Table1[[#This Row],[Income]], 0)</f>
        <v>0</v>
      </c>
      <c r="BK395" s="9">
        <f ca="1">IF(Table1[[#This Row],[Profession]]="Construction", Table1[[#This Row],[Income]], 0)</f>
        <v>0</v>
      </c>
      <c r="BL395" s="9">
        <f ca="1">IF(Table1[[#This Row],[Profession]]="Teaching", Table1[[#This Row],[Income]], 0)</f>
        <v>32741</v>
      </c>
      <c r="BM395" s="9">
        <f ca="1">IF(Table1[[#This Row],[Profession]]="IT", Table1[[#This Row],[Income]], 0)</f>
        <v>0</v>
      </c>
      <c r="BN395" s="9">
        <f ca="1">IF(Table1[[#This Row],[Profession]]="General Work", Table1[[#This Row],[Income]], 0)</f>
        <v>0</v>
      </c>
      <c r="BO395" s="10">
        <f ca="1">IF(Table1[[#This Row],[Profession]]="Agriculture", Table1[[#This Row],[Income]], 0)</f>
        <v>0</v>
      </c>
      <c r="BQ395" s="8">
        <f ca="1">IF(Table1[[#This Row],[Value of debts ]]&gt;Table1[[#This Row],[Income]], 1, 0)</f>
        <v>1</v>
      </c>
      <c r="BR395" s="10"/>
      <c r="BT395">
        <f ca="1">IF(Table1[[#This Row],[Net Worth of person]]&gt;$BU$4, Table1[[#This Row],[Age]], 0)</f>
        <v>0</v>
      </c>
    </row>
    <row r="396" spans="1:72" x14ac:dyDescent="0.3">
      <c r="A396">
        <f t="shared" ca="1" si="138"/>
        <v>1</v>
      </c>
      <c r="B396" t="str">
        <f t="shared" ca="1" si="139"/>
        <v>Male</v>
      </c>
      <c r="C396">
        <f t="shared" ca="1" si="140"/>
        <v>36</v>
      </c>
      <c r="D396">
        <f t="shared" ca="1" si="141"/>
        <v>2</v>
      </c>
      <c r="E396" t="str">
        <f t="shared" ca="1" si="142"/>
        <v>Construction</v>
      </c>
      <c r="F396">
        <f t="shared" ca="1" si="143"/>
        <v>2</v>
      </c>
      <c r="G396" t="str">
        <f t="shared" ca="1" si="144"/>
        <v>College</v>
      </c>
      <c r="H396">
        <f t="shared" ca="1" si="145"/>
        <v>1</v>
      </c>
      <c r="I396">
        <f t="shared" ca="1" si="146"/>
        <v>2</v>
      </c>
      <c r="J396">
        <f t="shared" ca="1" si="147"/>
        <v>87127</v>
      </c>
      <c r="K396">
        <f t="shared" ca="1" si="148"/>
        <v>12</v>
      </c>
      <c r="L396" t="str">
        <f t="shared" ca="1" si="149"/>
        <v>Bihar</v>
      </c>
      <c r="M396">
        <f t="shared" ca="1" si="150"/>
        <v>348508</v>
      </c>
      <c r="N396">
        <f t="shared" ca="1" si="151"/>
        <v>194381.5601155537</v>
      </c>
      <c r="O396">
        <f t="shared" ca="1" si="152"/>
        <v>92455.539736735853</v>
      </c>
      <c r="P396">
        <f t="shared" ca="1" si="153"/>
        <v>89641</v>
      </c>
      <c r="Q396">
        <f t="shared" ca="1" si="154"/>
        <v>6223.1808285333818</v>
      </c>
      <c r="R396">
        <f t="shared" ca="1" si="155"/>
        <v>63907.682056881866</v>
      </c>
      <c r="S396">
        <f t="shared" ca="1" si="156"/>
        <v>504871.2217936177</v>
      </c>
      <c r="T396">
        <f t="shared" ca="1" si="157"/>
        <v>290245.74094408704</v>
      </c>
      <c r="U396">
        <f t="shared" ca="1" si="158"/>
        <v>214625.48084953066</v>
      </c>
      <c r="W396">
        <f t="shared" ca="1" si="159"/>
        <v>1</v>
      </c>
      <c r="AA396" s="1">
        <f ca="1">Table1[[#This Row],[Mortgage left]]/Table1[[#This Row],[Value of House]]</f>
        <v>0.55775350957669179</v>
      </c>
      <c r="AB396">
        <f t="shared" ca="1" si="160"/>
        <v>0</v>
      </c>
      <c r="AE396">
        <f ca="1">IF(Table1[[#This Row],[Gender]]="male", 1, 0)</f>
        <v>1</v>
      </c>
      <c r="AF396">
        <f ca="1">IF(Table1[[#This Row],[Gender]]="female", 1, 0)</f>
        <v>0</v>
      </c>
      <c r="AK396" s="8">
        <f ca="1">IF(Table1[[#This Row],[Profession]]="Teaching", 1, 0)</f>
        <v>0</v>
      </c>
      <c r="AL396" s="9">
        <f ca="1">IF(Table1[[#This Row],[Profession]]="Health", 1, 0)</f>
        <v>0</v>
      </c>
      <c r="AM396" s="9">
        <f ca="1">IF(Table1[[#This Row],[Profession]]="Construction", 1, 0)</f>
        <v>1</v>
      </c>
      <c r="AN396" s="9">
        <f ca="1">IF(Table1[[#This Row],[Profession]]="IT", 1, 0)</f>
        <v>0</v>
      </c>
      <c r="AO396" s="9">
        <f ca="1">IF(Table1[[#This Row],[Profession]]="Agriculture", 1, 0)</f>
        <v>0</v>
      </c>
      <c r="AP396" s="10">
        <f ca="1">IF(Table1[[#This Row],[Profession]]="General Work", 1, 0)</f>
        <v>0</v>
      </c>
      <c r="AS396">
        <f ca="1">Table1[[#This Row],[Value of Cars]]/Table1[[#This Row],[Number of Cars ]]</f>
        <v>46227.769868367926</v>
      </c>
      <c r="AU396" s="8">
        <f ca="1">IF(Table1[[#This Row],[State]]="Karnataka", Table1[[#This Row],[Income]], 0)</f>
        <v>0</v>
      </c>
      <c r="AV396" s="9">
        <f ca="1">IF(Table1[[#This Row],[State]]="Gujarat", Table1[[#This Row],[Income]], 0)</f>
        <v>0</v>
      </c>
      <c r="AW396" s="9">
        <f ca="1">IF(Table1[[#This Row],[State]]="Andhra Pradesh", Table1[[#This Row],[Income]], 0)</f>
        <v>0</v>
      </c>
      <c r="AX396" s="9">
        <f ca="1">IF(Table1[[#This Row],[State]]="Telangana", Table1[[#This Row],[Income]], 0)</f>
        <v>0</v>
      </c>
      <c r="AY396" s="9">
        <f ca="1">IF(Table1[[#This Row],[State]]="Madhya Pradesh", Table1[[#This Row],[Income]], 0)</f>
        <v>0</v>
      </c>
      <c r="AZ396" s="9">
        <f ca="1">IF(Table1[[#This Row],[State]]="Maharashtra", Table1[[#This Row],[Income]], 0)</f>
        <v>0</v>
      </c>
      <c r="BA396" s="9">
        <f ca="1">IF(Table1[[#This Row],[State]]="Punjab", Table1[[#This Row],[Income]], 0)</f>
        <v>0</v>
      </c>
      <c r="BB396" s="9">
        <f ca="1">IF(Table1[[#This Row],[State]]="Kerala", Table1[[#This Row],[Income]], 0)</f>
        <v>0</v>
      </c>
      <c r="BC396" s="9">
        <f ca="1">IF(Table1[[#This Row],[State]]="Tamil Nadu", Table1[[#This Row],[Income]], 0)</f>
        <v>0</v>
      </c>
      <c r="BD396" s="9">
        <f ca="1">IF(Table1[[#This Row],[State]]="Rajasthan", Table1[[#This Row],[Income]], 0)</f>
        <v>0</v>
      </c>
      <c r="BE396" s="9">
        <f ca="1">IF(Table1[[#This Row],[State]]="Uttar Pradesh", Table1[[#This Row],[Income]], 0)</f>
        <v>0</v>
      </c>
      <c r="BF396" s="9">
        <f ca="1">IF(Table1[[#This Row],[State]]="Bihar", Table1[[#This Row],[Income]], 0)</f>
        <v>87127</v>
      </c>
      <c r="BG396" s="9">
        <f ca="1">IF(Table1[[#This Row],[State]]="West Bengal", Table1[[#This Row],[Income]], 0)</f>
        <v>0</v>
      </c>
      <c r="BH396" s="10">
        <f ca="1">IF(Table1[[#This Row],[State]]="Goa", Table1[[#This Row],[Income]], 0)</f>
        <v>0</v>
      </c>
      <c r="BJ396" s="8">
        <f ca="1">IF(Table1[[#This Row],[Profession]]="Health", Table1[[#This Row],[Income]], 0)</f>
        <v>0</v>
      </c>
      <c r="BK396" s="9">
        <f ca="1">IF(Table1[[#This Row],[Profession]]="Construction", Table1[[#This Row],[Income]], 0)</f>
        <v>87127</v>
      </c>
      <c r="BL396" s="9">
        <f ca="1">IF(Table1[[#This Row],[Profession]]="Teaching", Table1[[#This Row],[Income]], 0)</f>
        <v>0</v>
      </c>
      <c r="BM396" s="9">
        <f ca="1">IF(Table1[[#This Row],[Profession]]="IT", Table1[[#This Row],[Income]], 0)</f>
        <v>0</v>
      </c>
      <c r="BN396" s="9">
        <f ca="1">IF(Table1[[#This Row],[Profession]]="General Work", Table1[[#This Row],[Income]], 0)</f>
        <v>0</v>
      </c>
      <c r="BO396" s="10">
        <f ca="1">IF(Table1[[#This Row],[Profession]]="Agriculture", Table1[[#This Row],[Income]], 0)</f>
        <v>0</v>
      </c>
      <c r="BQ396" s="8">
        <f ca="1">IF(Table1[[#This Row],[Value of debts ]]&gt;Table1[[#This Row],[Income]], 1, 0)</f>
        <v>1</v>
      </c>
      <c r="BR396" s="10"/>
      <c r="BT396">
        <f ca="1">IF(Table1[[#This Row],[Net Worth of person]]&gt;$BU$4, Table1[[#This Row],[Age]], 0)</f>
        <v>36</v>
      </c>
    </row>
    <row r="397" spans="1:72" x14ac:dyDescent="0.3">
      <c r="A397">
        <f t="shared" ca="1" si="138"/>
        <v>1</v>
      </c>
      <c r="B397" t="str">
        <f t="shared" ca="1" si="139"/>
        <v>Male</v>
      </c>
      <c r="C397">
        <f t="shared" ca="1" si="140"/>
        <v>44</v>
      </c>
      <c r="D397">
        <f t="shared" ca="1" si="141"/>
        <v>3</v>
      </c>
      <c r="E397" t="str">
        <f t="shared" ca="1" si="142"/>
        <v>Teaching</v>
      </c>
      <c r="F397">
        <f t="shared" ca="1" si="143"/>
        <v>3</v>
      </c>
      <c r="G397" t="str">
        <f t="shared" ca="1" si="144"/>
        <v>University</v>
      </c>
      <c r="H397">
        <f t="shared" ca="1" si="145"/>
        <v>1</v>
      </c>
      <c r="I397">
        <f t="shared" ca="1" si="146"/>
        <v>3</v>
      </c>
      <c r="J397">
        <f t="shared" ca="1" si="147"/>
        <v>80084</v>
      </c>
      <c r="K397">
        <f t="shared" ca="1" si="148"/>
        <v>1</v>
      </c>
      <c r="L397" t="str">
        <f t="shared" ca="1" si="149"/>
        <v>Karnataka</v>
      </c>
      <c r="M397">
        <f t="shared" ca="1" si="150"/>
        <v>400420</v>
      </c>
      <c r="N397">
        <f t="shared" ca="1" si="151"/>
        <v>71072.22214255025</v>
      </c>
      <c r="O397">
        <f t="shared" ca="1" si="152"/>
        <v>106529.3830378928</v>
      </c>
      <c r="P397">
        <f t="shared" ca="1" si="153"/>
        <v>1390</v>
      </c>
      <c r="Q397">
        <f t="shared" ca="1" si="154"/>
        <v>160041.69930232418</v>
      </c>
      <c r="R397">
        <f t="shared" ca="1" si="155"/>
        <v>109501.08403498324</v>
      </c>
      <c r="S397">
        <f t="shared" ca="1" si="156"/>
        <v>616450.46707287605</v>
      </c>
      <c r="T397">
        <f t="shared" ca="1" si="157"/>
        <v>232503.92144487443</v>
      </c>
      <c r="U397">
        <f t="shared" ca="1" si="158"/>
        <v>383946.54562800162</v>
      </c>
      <c r="W397">
        <f t="shared" ca="1" si="159"/>
        <v>1</v>
      </c>
      <c r="AA397" s="1">
        <f ca="1">Table1[[#This Row],[Mortgage left]]/Table1[[#This Row],[Value of House]]</f>
        <v>0.17749418646059201</v>
      </c>
      <c r="AB397">
        <f t="shared" ca="1" si="160"/>
        <v>1</v>
      </c>
      <c r="AE397">
        <f ca="1">IF(Table1[[#This Row],[Gender]]="male", 1, 0)</f>
        <v>1</v>
      </c>
      <c r="AF397">
        <f ca="1">IF(Table1[[#This Row],[Gender]]="female", 1, 0)</f>
        <v>0</v>
      </c>
      <c r="AK397" s="8">
        <f ca="1">IF(Table1[[#This Row],[Profession]]="Teaching", 1, 0)</f>
        <v>1</v>
      </c>
      <c r="AL397" s="9">
        <f ca="1">IF(Table1[[#This Row],[Profession]]="Health", 1, 0)</f>
        <v>0</v>
      </c>
      <c r="AM397" s="9">
        <f ca="1">IF(Table1[[#This Row],[Profession]]="Construction", 1, 0)</f>
        <v>0</v>
      </c>
      <c r="AN397" s="9">
        <f ca="1">IF(Table1[[#This Row],[Profession]]="IT", 1, 0)</f>
        <v>0</v>
      </c>
      <c r="AO397" s="9">
        <f ca="1">IF(Table1[[#This Row],[Profession]]="Agriculture", 1, 0)</f>
        <v>0</v>
      </c>
      <c r="AP397" s="10">
        <f ca="1">IF(Table1[[#This Row],[Profession]]="General Work", 1, 0)</f>
        <v>0</v>
      </c>
      <c r="AS397">
        <f ca="1">Table1[[#This Row],[Value of Cars]]/Table1[[#This Row],[Number of Cars ]]</f>
        <v>35509.794345964263</v>
      </c>
      <c r="AU397" s="8">
        <f ca="1">IF(Table1[[#This Row],[State]]="Karnataka", Table1[[#This Row],[Income]], 0)</f>
        <v>80084</v>
      </c>
      <c r="AV397" s="9">
        <f ca="1">IF(Table1[[#This Row],[State]]="Gujarat", Table1[[#This Row],[Income]], 0)</f>
        <v>0</v>
      </c>
      <c r="AW397" s="9">
        <f ca="1">IF(Table1[[#This Row],[State]]="Andhra Pradesh", Table1[[#This Row],[Income]], 0)</f>
        <v>0</v>
      </c>
      <c r="AX397" s="9">
        <f ca="1">IF(Table1[[#This Row],[State]]="Telangana", Table1[[#This Row],[Income]], 0)</f>
        <v>0</v>
      </c>
      <c r="AY397" s="9">
        <f ca="1">IF(Table1[[#This Row],[State]]="Madhya Pradesh", Table1[[#This Row],[Income]], 0)</f>
        <v>0</v>
      </c>
      <c r="AZ397" s="9">
        <f ca="1">IF(Table1[[#This Row],[State]]="Maharashtra", Table1[[#This Row],[Income]], 0)</f>
        <v>0</v>
      </c>
      <c r="BA397" s="9">
        <f ca="1">IF(Table1[[#This Row],[State]]="Punjab", Table1[[#This Row],[Income]], 0)</f>
        <v>0</v>
      </c>
      <c r="BB397" s="9">
        <f ca="1">IF(Table1[[#This Row],[State]]="Kerala", Table1[[#This Row],[Income]], 0)</f>
        <v>0</v>
      </c>
      <c r="BC397" s="9">
        <f ca="1">IF(Table1[[#This Row],[State]]="Tamil Nadu", Table1[[#This Row],[Income]], 0)</f>
        <v>0</v>
      </c>
      <c r="BD397" s="9">
        <f ca="1">IF(Table1[[#This Row],[State]]="Rajasthan", Table1[[#This Row],[Income]], 0)</f>
        <v>0</v>
      </c>
      <c r="BE397" s="9">
        <f ca="1">IF(Table1[[#This Row],[State]]="Uttar Pradesh", Table1[[#This Row],[Income]], 0)</f>
        <v>0</v>
      </c>
      <c r="BF397" s="9">
        <f ca="1">IF(Table1[[#This Row],[State]]="Bihar", Table1[[#This Row],[Income]], 0)</f>
        <v>0</v>
      </c>
      <c r="BG397" s="9">
        <f ca="1">IF(Table1[[#This Row],[State]]="West Bengal", Table1[[#This Row],[Income]], 0)</f>
        <v>0</v>
      </c>
      <c r="BH397" s="10">
        <f ca="1">IF(Table1[[#This Row],[State]]="Goa", Table1[[#This Row],[Income]], 0)</f>
        <v>0</v>
      </c>
      <c r="BJ397" s="8">
        <f ca="1">IF(Table1[[#This Row],[Profession]]="Health", Table1[[#This Row],[Income]], 0)</f>
        <v>0</v>
      </c>
      <c r="BK397" s="9">
        <f ca="1">IF(Table1[[#This Row],[Profession]]="Construction", Table1[[#This Row],[Income]], 0)</f>
        <v>0</v>
      </c>
      <c r="BL397" s="9">
        <f ca="1">IF(Table1[[#This Row],[Profession]]="Teaching", Table1[[#This Row],[Income]], 0)</f>
        <v>80084</v>
      </c>
      <c r="BM397" s="9">
        <f ca="1">IF(Table1[[#This Row],[Profession]]="IT", Table1[[#This Row],[Income]], 0)</f>
        <v>0</v>
      </c>
      <c r="BN397" s="9">
        <f ca="1">IF(Table1[[#This Row],[Profession]]="General Work", Table1[[#This Row],[Income]], 0)</f>
        <v>0</v>
      </c>
      <c r="BO397" s="10">
        <f ca="1">IF(Table1[[#This Row],[Profession]]="Agriculture", Table1[[#This Row],[Income]], 0)</f>
        <v>0</v>
      </c>
      <c r="BQ397" s="8">
        <f ca="1">IF(Table1[[#This Row],[Value of debts ]]&gt;Table1[[#This Row],[Income]], 1, 0)</f>
        <v>1</v>
      </c>
      <c r="BR397" s="10"/>
      <c r="BT397">
        <f ca="1">IF(Table1[[#This Row],[Net Worth of person]]&gt;$BU$4, Table1[[#This Row],[Age]], 0)</f>
        <v>44</v>
      </c>
    </row>
    <row r="398" spans="1:72" x14ac:dyDescent="0.3">
      <c r="A398">
        <f t="shared" ca="1" si="138"/>
        <v>2</v>
      </c>
      <c r="B398" t="str">
        <f t="shared" ca="1" si="139"/>
        <v>Female</v>
      </c>
      <c r="C398">
        <f t="shared" ca="1" si="140"/>
        <v>37</v>
      </c>
      <c r="D398">
        <f t="shared" ca="1" si="141"/>
        <v>2</v>
      </c>
      <c r="E398" t="str">
        <f t="shared" ca="1" si="142"/>
        <v>Construction</v>
      </c>
      <c r="F398">
        <f t="shared" ca="1" si="143"/>
        <v>1</v>
      </c>
      <c r="G398" t="str">
        <f t="shared" ca="1" si="144"/>
        <v>High School</v>
      </c>
      <c r="H398">
        <f t="shared" ca="1" si="145"/>
        <v>3</v>
      </c>
      <c r="I398">
        <f t="shared" ca="1" si="146"/>
        <v>3</v>
      </c>
      <c r="J398">
        <f t="shared" ca="1" si="147"/>
        <v>56542</v>
      </c>
      <c r="K398">
        <f t="shared" ca="1" si="148"/>
        <v>14</v>
      </c>
      <c r="L398" t="str">
        <f t="shared" ca="1" si="149"/>
        <v>Goa</v>
      </c>
      <c r="M398">
        <f t="shared" ca="1" si="150"/>
        <v>169626</v>
      </c>
      <c r="N398">
        <f t="shared" ca="1" si="151"/>
        <v>88368.093961693477</v>
      </c>
      <c r="O398">
        <f t="shared" ca="1" si="152"/>
        <v>168895.94764601041</v>
      </c>
      <c r="P398">
        <f t="shared" ca="1" si="153"/>
        <v>69047</v>
      </c>
      <c r="Q398">
        <f t="shared" ca="1" si="154"/>
        <v>99748.245874109198</v>
      </c>
      <c r="R398">
        <f t="shared" ca="1" si="155"/>
        <v>25908.764688530071</v>
      </c>
      <c r="S398">
        <f t="shared" ca="1" si="156"/>
        <v>364430.7123345405</v>
      </c>
      <c r="T398">
        <f t="shared" ca="1" si="157"/>
        <v>257163.33983580268</v>
      </c>
      <c r="U398">
        <f t="shared" ca="1" si="158"/>
        <v>107267.37249873782</v>
      </c>
      <c r="W398">
        <f t="shared" ca="1" si="159"/>
        <v>1</v>
      </c>
      <c r="AA398" s="1">
        <f ca="1">Table1[[#This Row],[Mortgage left]]/Table1[[#This Row],[Value of House]]</f>
        <v>0.52095842595883579</v>
      </c>
      <c r="AB398">
        <f t="shared" ca="1" si="160"/>
        <v>0</v>
      </c>
      <c r="AE398">
        <f ca="1">IF(Table1[[#This Row],[Gender]]="male", 1, 0)</f>
        <v>0</v>
      </c>
      <c r="AF398">
        <f ca="1">IF(Table1[[#This Row],[Gender]]="female", 1, 0)</f>
        <v>1</v>
      </c>
      <c r="AK398" s="8">
        <f ca="1">IF(Table1[[#This Row],[Profession]]="Teaching", 1, 0)</f>
        <v>0</v>
      </c>
      <c r="AL398" s="9">
        <f ca="1">IF(Table1[[#This Row],[Profession]]="Health", 1, 0)</f>
        <v>0</v>
      </c>
      <c r="AM398" s="9">
        <f ca="1">IF(Table1[[#This Row],[Profession]]="Construction", 1, 0)</f>
        <v>1</v>
      </c>
      <c r="AN398" s="9">
        <f ca="1">IF(Table1[[#This Row],[Profession]]="IT", 1, 0)</f>
        <v>0</v>
      </c>
      <c r="AO398" s="9">
        <f ca="1">IF(Table1[[#This Row],[Profession]]="Agriculture", 1, 0)</f>
        <v>0</v>
      </c>
      <c r="AP398" s="10">
        <f ca="1">IF(Table1[[#This Row],[Profession]]="General Work", 1, 0)</f>
        <v>0</v>
      </c>
      <c r="AS398">
        <f ca="1">Table1[[#This Row],[Value of Cars]]/Table1[[#This Row],[Number of Cars ]]</f>
        <v>56298.649215336802</v>
      </c>
      <c r="AU398" s="8">
        <f ca="1">IF(Table1[[#This Row],[State]]="Karnataka", Table1[[#This Row],[Income]], 0)</f>
        <v>0</v>
      </c>
      <c r="AV398" s="9">
        <f ca="1">IF(Table1[[#This Row],[State]]="Gujarat", Table1[[#This Row],[Income]], 0)</f>
        <v>0</v>
      </c>
      <c r="AW398" s="9">
        <f ca="1">IF(Table1[[#This Row],[State]]="Andhra Pradesh", Table1[[#This Row],[Income]], 0)</f>
        <v>0</v>
      </c>
      <c r="AX398" s="9">
        <f ca="1">IF(Table1[[#This Row],[State]]="Telangana", Table1[[#This Row],[Income]], 0)</f>
        <v>0</v>
      </c>
      <c r="AY398" s="9">
        <f ca="1">IF(Table1[[#This Row],[State]]="Madhya Pradesh", Table1[[#This Row],[Income]], 0)</f>
        <v>0</v>
      </c>
      <c r="AZ398" s="9">
        <f ca="1">IF(Table1[[#This Row],[State]]="Maharashtra", Table1[[#This Row],[Income]], 0)</f>
        <v>0</v>
      </c>
      <c r="BA398" s="9">
        <f ca="1">IF(Table1[[#This Row],[State]]="Punjab", Table1[[#This Row],[Income]], 0)</f>
        <v>0</v>
      </c>
      <c r="BB398" s="9">
        <f ca="1">IF(Table1[[#This Row],[State]]="Kerala", Table1[[#This Row],[Income]], 0)</f>
        <v>0</v>
      </c>
      <c r="BC398" s="9">
        <f ca="1">IF(Table1[[#This Row],[State]]="Tamil Nadu", Table1[[#This Row],[Income]], 0)</f>
        <v>0</v>
      </c>
      <c r="BD398" s="9">
        <f ca="1">IF(Table1[[#This Row],[State]]="Rajasthan", Table1[[#This Row],[Income]], 0)</f>
        <v>0</v>
      </c>
      <c r="BE398" s="9">
        <f ca="1">IF(Table1[[#This Row],[State]]="Uttar Pradesh", Table1[[#This Row],[Income]], 0)</f>
        <v>0</v>
      </c>
      <c r="BF398" s="9">
        <f ca="1">IF(Table1[[#This Row],[State]]="Bihar", Table1[[#This Row],[Income]], 0)</f>
        <v>0</v>
      </c>
      <c r="BG398" s="9">
        <f ca="1">IF(Table1[[#This Row],[State]]="West Bengal", Table1[[#This Row],[Income]], 0)</f>
        <v>0</v>
      </c>
      <c r="BH398" s="10">
        <f ca="1">IF(Table1[[#This Row],[State]]="Goa", Table1[[#This Row],[Income]], 0)</f>
        <v>56542</v>
      </c>
      <c r="BJ398" s="8">
        <f ca="1">IF(Table1[[#This Row],[Profession]]="Health", Table1[[#This Row],[Income]], 0)</f>
        <v>0</v>
      </c>
      <c r="BK398" s="9">
        <f ca="1">IF(Table1[[#This Row],[Profession]]="Construction", Table1[[#This Row],[Income]], 0)</f>
        <v>56542</v>
      </c>
      <c r="BL398" s="9">
        <f ca="1">IF(Table1[[#This Row],[Profession]]="Teaching", Table1[[#This Row],[Income]], 0)</f>
        <v>0</v>
      </c>
      <c r="BM398" s="9">
        <f ca="1">IF(Table1[[#This Row],[Profession]]="IT", Table1[[#This Row],[Income]], 0)</f>
        <v>0</v>
      </c>
      <c r="BN398" s="9">
        <f ca="1">IF(Table1[[#This Row],[Profession]]="General Work", Table1[[#This Row],[Income]], 0)</f>
        <v>0</v>
      </c>
      <c r="BO398" s="10">
        <f ca="1">IF(Table1[[#This Row],[Profession]]="Agriculture", Table1[[#This Row],[Income]], 0)</f>
        <v>0</v>
      </c>
      <c r="BQ398" s="8">
        <f ca="1">IF(Table1[[#This Row],[Value of debts ]]&gt;Table1[[#This Row],[Income]], 1, 0)</f>
        <v>1</v>
      </c>
      <c r="BR398" s="10"/>
      <c r="BT398">
        <f ca="1">IF(Table1[[#This Row],[Net Worth of person]]&gt;$BU$4, Table1[[#This Row],[Age]], 0)</f>
        <v>37</v>
      </c>
    </row>
    <row r="399" spans="1:72" x14ac:dyDescent="0.3">
      <c r="A399">
        <f t="shared" ca="1" si="138"/>
        <v>1</v>
      </c>
      <c r="B399" t="str">
        <f t="shared" ca="1" si="139"/>
        <v>Male</v>
      </c>
      <c r="C399">
        <f t="shared" ca="1" si="140"/>
        <v>44</v>
      </c>
      <c r="D399">
        <f t="shared" ca="1" si="141"/>
        <v>3</v>
      </c>
      <c r="E399" t="str">
        <f t="shared" ca="1" si="142"/>
        <v>Teaching</v>
      </c>
      <c r="F399">
        <f t="shared" ca="1" si="143"/>
        <v>5</v>
      </c>
      <c r="G399" t="str">
        <f t="shared" ca="1" si="144"/>
        <v>Other</v>
      </c>
      <c r="H399">
        <f t="shared" ca="1" si="145"/>
        <v>0</v>
      </c>
      <c r="I399">
        <f t="shared" ca="1" si="146"/>
        <v>2</v>
      </c>
      <c r="J399">
        <f t="shared" ca="1" si="147"/>
        <v>84226</v>
      </c>
      <c r="K399">
        <f t="shared" ca="1" si="148"/>
        <v>13</v>
      </c>
      <c r="L399" t="str">
        <f t="shared" ca="1" si="149"/>
        <v>West Bengal</v>
      </c>
      <c r="M399">
        <f t="shared" ca="1" si="150"/>
        <v>421130</v>
      </c>
      <c r="N399">
        <f t="shared" ca="1" si="151"/>
        <v>87322.003995827254</v>
      </c>
      <c r="O399">
        <f t="shared" ca="1" si="152"/>
        <v>54259.876693174236</v>
      </c>
      <c r="P399">
        <f t="shared" ca="1" si="153"/>
        <v>3015</v>
      </c>
      <c r="Q399">
        <f t="shared" ca="1" si="154"/>
        <v>88363.545954063273</v>
      </c>
      <c r="R399">
        <f t="shared" ca="1" si="155"/>
        <v>76673.056070693419</v>
      </c>
      <c r="S399">
        <f t="shared" ca="1" si="156"/>
        <v>552062.93276386766</v>
      </c>
      <c r="T399">
        <f t="shared" ca="1" si="157"/>
        <v>178700.54994989053</v>
      </c>
      <c r="U399">
        <f t="shared" ca="1" si="158"/>
        <v>373362.38281397714</v>
      </c>
      <c r="W399">
        <f t="shared" ca="1" si="159"/>
        <v>1</v>
      </c>
      <c r="AA399" s="1">
        <f ca="1">Table1[[#This Row],[Mortgage left]]/Table1[[#This Row],[Value of House]]</f>
        <v>0.20735165862281779</v>
      </c>
      <c r="AB399">
        <f t="shared" ca="1" si="160"/>
        <v>1</v>
      </c>
      <c r="AE399">
        <f ca="1">IF(Table1[[#This Row],[Gender]]="male", 1, 0)</f>
        <v>1</v>
      </c>
      <c r="AF399">
        <f ca="1">IF(Table1[[#This Row],[Gender]]="female", 1, 0)</f>
        <v>0</v>
      </c>
      <c r="AK399" s="8">
        <f ca="1">IF(Table1[[#This Row],[Profession]]="Teaching", 1, 0)</f>
        <v>1</v>
      </c>
      <c r="AL399" s="9">
        <f ca="1">IF(Table1[[#This Row],[Profession]]="Health", 1, 0)</f>
        <v>0</v>
      </c>
      <c r="AM399" s="9">
        <f ca="1">IF(Table1[[#This Row],[Profession]]="Construction", 1, 0)</f>
        <v>0</v>
      </c>
      <c r="AN399" s="9">
        <f ca="1">IF(Table1[[#This Row],[Profession]]="IT", 1, 0)</f>
        <v>0</v>
      </c>
      <c r="AO399" s="9">
        <f ca="1">IF(Table1[[#This Row],[Profession]]="Agriculture", 1, 0)</f>
        <v>0</v>
      </c>
      <c r="AP399" s="10">
        <f ca="1">IF(Table1[[#This Row],[Profession]]="General Work", 1, 0)</f>
        <v>0</v>
      </c>
      <c r="AS399">
        <f ca="1">Table1[[#This Row],[Value of Cars]]/Table1[[#This Row],[Number of Cars ]]</f>
        <v>27129.938346587118</v>
      </c>
      <c r="AU399" s="8">
        <f ca="1">IF(Table1[[#This Row],[State]]="Karnataka", Table1[[#This Row],[Income]], 0)</f>
        <v>0</v>
      </c>
      <c r="AV399" s="9">
        <f ca="1">IF(Table1[[#This Row],[State]]="Gujarat", Table1[[#This Row],[Income]], 0)</f>
        <v>0</v>
      </c>
      <c r="AW399" s="9">
        <f ca="1">IF(Table1[[#This Row],[State]]="Andhra Pradesh", Table1[[#This Row],[Income]], 0)</f>
        <v>0</v>
      </c>
      <c r="AX399" s="9">
        <f ca="1">IF(Table1[[#This Row],[State]]="Telangana", Table1[[#This Row],[Income]], 0)</f>
        <v>0</v>
      </c>
      <c r="AY399" s="9">
        <f ca="1">IF(Table1[[#This Row],[State]]="Madhya Pradesh", Table1[[#This Row],[Income]], 0)</f>
        <v>0</v>
      </c>
      <c r="AZ399" s="9">
        <f ca="1">IF(Table1[[#This Row],[State]]="Maharashtra", Table1[[#This Row],[Income]], 0)</f>
        <v>0</v>
      </c>
      <c r="BA399" s="9">
        <f ca="1">IF(Table1[[#This Row],[State]]="Punjab", Table1[[#This Row],[Income]], 0)</f>
        <v>0</v>
      </c>
      <c r="BB399" s="9">
        <f ca="1">IF(Table1[[#This Row],[State]]="Kerala", Table1[[#This Row],[Income]], 0)</f>
        <v>0</v>
      </c>
      <c r="BC399" s="9">
        <f ca="1">IF(Table1[[#This Row],[State]]="Tamil Nadu", Table1[[#This Row],[Income]], 0)</f>
        <v>0</v>
      </c>
      <c r="BD399" s="9">
        <f ca="1">IF(Table1[[#This Row],[State]]="Rajasthan", Table1[[#This Row],[Income]], 0)</f>
        <v>0</v>
      </c>
      <c r="BE399" s="9">
        <f ca="1">IF(Table1[[#This Row],[State]]="Uttar Pradesh", Table1[[#This Row],[Income]], 0)</f>
        <v>0</v>
      </c>
      <c r="BF399" s="9">
        <f ca="1">IF(Table1[[#This Row],[State]]="Bihar", Table1[[#This Row],[Income]], 0)</f>
        <v>0</v>
      </c>
      <c r="BG399" s="9">
        <f ca="1">IF(Table1[[#This Row],[State]]="West Bengal", Table1[[#This Row],[Income]], 0)</f>
        <v>84226</v>
      </c>
      <c r="BH399" s="10">
        <f ca="1">IF(Table1[[#This Row],[State]]="Goa", Table1[[#This Row],[Income]], 0)</f>
        <v>0</v>
      </c>
      <c r="BJ399" s="8">
        <f ca="1">IF(Table1[[#This Row],[Profession]]="Health", Table1[[#This Row],[Income]], 0)</f>
        <v>0</v>
      </c>
      <c r="BK399" s="9">
        <f ca="1">IF(Table1[[#This Row],[Profession]]="Construction", Table1[[#This Row],[Income]], 0)</f>
        <v>0</v>
      </c>
      <c r="BL399" s="9">
        <f ca="1">IF(Table1[[#This Row],[Profession]]="Teaching", Table1[[#This Row],[Income]], 0)</f>
        <v>84226</v>
      </c>
      <c r="BM399" s="9">
        <f ca="1">IF(Table1[[#This Row],[Profession]]="IT", Table1[[#This Row],[Income]], 0)</f>
        <v>0</v>
      </c>
      <c r="BN399" s="9">
        <f ca="1">IF(Table1[[#This Row],[Profession]]="General Work", Table1[[#This Row],[Income]], 0)</f>
        <v>0</v>
      </c>
      <c r="BO399" s="10">
        <f ca="1">IF(Table1[[#This Row],[Profession]]="Agriculture", Table1[[#This Row],[Income]], 0)</f>
        <v>0</v>
      </c>
      <c r="BQ399" s="8">
        <f ca="1">IF(Table1[[#This Row],[Value of debts ]]&gt;Table1[[#This Row],[Income]], 1, 0)</f>
        <v>1</v>
      </c>
      <c r="BR399" s="10"/>
      <c r="BT399">
        <f ca="1">IF(Table1[[#This Row],[Net Worth of person]]&gt;$BU$4, Table1[[#This Row],[Age]], 0)</f>
        <v>44</v>
      </c>
    </row>
    <row r="400" spans="1:72" x14ac:dyDescent="0.3">
      <c r="A400">
        <f t="shared" ca="1" si="138"/>
        <v>1</v>
      </c>
      <c r="B400" t="str">
        <f t="shared" ca="1" si="139"/>
        <v>Male</v>
      </c>
      <c r="C400">
        <f t="shared" ca="1" si="140"/>
        <v>29</v>
      </c>
      <c r="D400">
        <f t="shared" ca="1" si="141"/>
        <v>2</v>
      </c>
      <c r="E400" t="str">
        <f t="shared" ca="1" si="142"/>
        <v>Construction</v>
      </c>
      <c r="F400">
        <f t="shared" ca="1" si="143"/>
        <v>2</v>
      </c>
      <c r="G400" t="str">
        <f t="shared" ca="1" si="144"/>
        <v>College</v>
      </c>
      <c r="H400">
        <f t="shared" ca="1" si="145"/>
        <v>0</v>
      </c>
      <c r="I400">
        <f t="shared" ca="1" si="146"/>
        <v>1</v>
      </c>
      <c r="J400">
        <f t="shared" ca="1" si="147"/>
        <v>28929</v>
      </c>
      <c r="K400">
        <f t="shared" ca="1" si="148"/>
        <v>2</v>
      </c>
      <c r="L400" t="str">
        <f t="shared" ca="1" si="149"/>
        <v>Gujarat</v>
      </c>
      <c r="M400">
        <f t="shared" ca="1" si="150"/>
        <v>115716</v>
      </c>
      <c r="N400">
        <f t="shared" ca="1" si="151"/>
        <v>97375.806690063604</v>
      </c>
      <c r="O400">
        <f t="shared" ca="1" si="152"/>
        <v>5372.9195393354539</v>
      </c>
      <c r="P400">
        <f t="shared" ca="1" si="153"/>
        <v>491</v>
      </c>
      <c r="Q400">
        <f t="shared" ca="1" si="154"/>
        <v>26195.15963705445</v>
      </c>
      <c r="R400">
        <f t="shared" ca="1" si="155"/>
        <v>5571.8668708771975</v>
      </c>
      <c r="S400">
        <f t="shared" ca="1" si="156"/>
        <v>126660.78641021266</v>
      </c>
      <c r="T400">
        <f t="shared" ca="1" si="157"/>
        <v>124061.96632711805</v>
      </c>
      <c r="U400">
        <f t="shared" ca="1" si="158"/>
        <v>2598.8200830946153</v>
      </c>
      <c r="W400">
        <f t="shared" ca="1" si="159"/>
        <v>1</v>
      </c>
      <c r="AA400" s="1">
        <f ca="1">Table1[[#This Row],[Mortgage left]]/Table1[[#This Row],[Value of House]]</f>
        <v>0.8415068503064711</v>
      </c>
      <c r="AB400">
        <f t="shared" ca="1" si="160"/>
        <v>0</v>
      </c>
      <c r="AE400">
        <f ca="1">IF(Table1[[#This Row],[Gender]]="male", 1, 0)</f>
        <v>1</v>
      </c>
      <c r="AF400">
        <f ca="1">IF(Table1[[#This Row],[Gender]]="female", 1, 0)</f>
        <v>0</v>
      </c>
      <c r="AK400" s="8">
        <f ca="1">IF(Table1[[#This Row],[Profession]]="Teaching", 1, 0)</f>
        <v>0</v>
      </c>
      <c r="AL400" s="9">
        <f ca="1">IF(Table1[[#This Row],[Profession]]="Health", 1, 0)</f>
        <v>0</v>
      </c>
      <c r="AM400" s="9">
        <f ca="1">IF(Table1[[#This Row],[Profession]]="Construction", 1, 0)</f>
        <v>1</v>
      </c>
      <c r="AN400" s="9">
        <f ca="1">IF(Table1[[#This Row],[Profession]]="IT", 1, 0)</f>
        <v>0</v>
      </c>
      <c r="AO400" s="9">
        <f ca="1">IF(Table1[[#This Row],[Profession]]="Agriculture", 1, 0)</f>
        <v>0</v>
      </c>
      <c r="AP400" s="10">
        <f ca="1">IF(Table1[[#This Row],[Profession]]="General Work", 1, 0)</f>
        <v>0</v>
      </c>
      <c r="AS400">
        <f ca="1">Table1[[#This Row],[Value of Cars]]/Table1[[#This Row],[Number of Cars ]]</f>
        <v>5372.9195393354539</v>
      </c>
      <c r="AU400" s="8">
        <f ca="1">IF(Table1[[#This Row],[State]]="Karnataka", Table1[[#This Row],[Income]], 0)</f>
        <v>0</v>
      </c>
      <c r="AV400" s="9">
        <f ca="1">IF(Table1[[#This Row],[State]]="Gujarat", Table1[[#This Row],[Income]], 0)</f>
        <v>28929</v>
      </c>
      <c r="AW400" s="9">
        <f ca="1">IF(Table1[[#This Row],[State]]="Andhra Pradesh", Table1[[#This Row],[Income]], 0)</f>
        <v>0</v>
      </c>
      <c r="AX400" s="9">
        <f ca="1">IF(Table1[[#This Row],[State]]="Telangana", Table1[[#This Row],[Income]], 0)</f>
        <v>0</v>
      </c>
      <c r="AY400" s="9">
        <f ca="1">IF(Table1[[#This Row],[State]]="Madhya Pradesh", Table1[[#This Row],[Income]], 0)</f>
        <v>0</v>
      </c>
      <c r="AZ400" s="9">
        <f ca="1">IF(Table1[[#This Row],[State]]="Maharashtra", Table1[[#This Row],[Income]], 0)</f>
        <v>0</v>
      </c>
      <c r="BA400" s="9">
        <f ca="1">IF(Table1[[#This Row],[State]]="Punjab", Table1[[#This Row],[Income]], 0)</f>
        <v>0</v>
      </c>
      <c r="BB400" s="9">
        <f ca="1">IF(Table1[[#This Row],[State]]="Kerala", Table1[[#This Row],[Income]], 0)</f>
        <v>0</v>
      </c>
      <c r="BC400" s="9">
        <f ca="1">IF(Table1[[#This Row],[State]]="Tamil Nadu", Table1[[#This Row],[Income]], 0)</f>
        <v>0</v>
      </c>
      <c r="BD400" s="9">
        <f ca="1">IF(Table1[[#This Row],[State]]="Rajasthan", Table1[[#This Row],[Income]], 0)</f>
        <v>0</v>
      </c>
      <c r="BE400" s="9">
        <f ca="1">IF(Table1[[#This Row],[State]]="Uttar Pradesh", Table1[[#This Row],[Income]], 0)</f>
        <v>0</v>
      </c>
      <c r="BF400" s="9">
        <f ca="1">IF(Table1[[#This Row],[State]]="Bihar", Table1[[#This Row],[Income]], 0)</f>
        <v>0</v>
      </c>
      <c r="BG400" s="9">
        <f ca="1">IF(Table1[[#This Row],[State]]="West Bengal", Table1[[#This Row],[Income]], 0)</f>
        <v>0</v>
      </c>
      <c r="BH400" s="10">
        <f ca="1">IF(Table1[[#This Row],[State]]="Goa", Table1[[#This Row],[Income]], 0)</f>
        <v>0</v>
      </c>
      <c r="BJ400" s="8">
        <f ca="1">IF(Table1[[#This Row],[Profession]]="Health", Table1[[#This Row],[Income]], 0)</f>
        <v>0</v>
      </c>
      <c r="BK400" s="9">
        <f ca="1">IF(Table1[[#This Row],[Profession]]="Construction", Table1[[#This Row],[Income]], 0)</f>
        <v>28929</v>
      </c>
      <c r="BL400" s="9">
        <f ca="1">IF(Table1[[#This Row],[Profession]]="Teaching", Table1[[#This Row],[Income]], 0)</f>
        <v>0</v>
      </c>
      <c r="BM400" s="9">
        <f ca="1">IF(Table1[[#This Row],[Profession]]="IT", Table1[[#This Row],[Income]], 0)</f>
        <v>0</v>
      </c>
      <c r="BN400" s="9">
        <f ca="1">IF(Table1[[#This Row],[Profession]]="General Work", Table1[[#This Row],[Income]], 0)</f>
        <v>0</v>
      </c>
      <c r="BO400" s="10">
        <f ca="1">IF(Table1[[#This Row],[Profession]]="Agriculture", Table1[[#This Row],[Income]], 0)</f>
        <v>0</v>
      </c>
      <c r="BQ400" s="8">
        <f ca="1">IF(Table1[[#This Row],[Value of debts ]]&gt;Table1[[#This Row],[Income]], 1, 0)</f>
        <v>1</v>
      </c>
      <c r="BR400" s="10"/>
      <c r="BT400">
        <f ca="1">IF(Table1[[#This Row],[Net Worth of person]]&gt;$BU$4, Table1[[#This Row],[Age]], 0)</f>
        <v>0</v>
      </c>
    </row>
    <row r="401" spans="1:72" x14ac:dyDescent="0.3">
      <c r="A401">
        <f t="shared" ca="1" si="138"/>
        <v>1</v>
      </c>
      <c r="B401" t="str">
        <f t="shared" ca="1" si="139"/>
        <v>Male</v>
      </c>
      <c r="C401">
        <f t="shared" ca="1" si="140"/>
        <v>26</v>
      </c>
      <c r="D401">
        <f t="shared" ca="1" si="141"/>
        <v>2</v>
      </c>
      <c r="E401" t="str">
        <f t="shared" ca="1" si="142"/>
        <v>Construction</v>
      </c>
      <c r="F401">
        <f t="shared" ca="1" si="143"/>
        <v>3</v>
      </c>
      <c r="G401" t="str">
        <f t="shared" ca="1" si="144"/>
        <v>University</v>
      </c>
      <c r="H401">
        <f t="shared" ca="1" si="145"/>
        <v>4</v>
      </c>
      <c r="I401">
        <f t="shared" ca="1" si="146"/>
        <v>2</v>
      </c>
      <c r="J401">
        <f t="shared" ca="1" si="147"/>
        <v>69591</v>
      </c>
      <c r="K401">
        <f t="shared" ca="1" si="148"/>
        <v>2</v>
      </c>
      <c r="L401" t="str">
        <f t="shared" ca="1" si="149"/>
        <v>Gujarat</v>
      </c>
      <c r="M401">
        <f t="shared" ca="1" si="150"/>
        <v>208773</v>
      </c>
      <c r="N401">
        <f t="shared" ca="1" si="151"/>
        <v>25076.912902457389</v>
      </c>
      <c r="O401">
        <f t="shared" ca="1" si="152"/>
        <v>17639.061025346684</v>
      </c>
      <c r="P401">
        <f t="shared" ca="1" si="153"/>
        <v>9249</v>
      </c>
      <c r="Q401">
        <f t="shared" ca="1" si="154"/>
        <v>30352.229763047788</v>
      </c>
      <c r="R401">
        <f t="shared" ca="1" si="155"/>
        <v>85764.796028790151</v>
      </c>
      <c r="S401">
        <f t="shared" ca="1" si="156"/>
        <v>312176.85705413681</v>
      </c>
      <c r="T401">
        <f t="shared" ca="1" si="157"/>
        <v>64678.142665505176</v>
      </c>
      <c r="U401">
        <f t="shared" ca="1" si="158"/>
        <v>247498.71438863163</v>
      </c>
      <c r="W401">
        <f t="shared" ca="1" si="159"/>
        <v>1</v>
      </c>
      <c r="AA401" s="1">
        <f ca="1">Table1[[#This Row],[Mortgage left]]/Table1[[#This Row],[Value of House]]</f>
        <v>0.12011568978008358</v>
      </c>
      <c r="AB401">
        <f t="shared" ca="1" si="160"/>
        <v>1</v>
      </c>
      <c r="AE401">
        <f ca="1">IF(Table1[[#This Row],[Gender]]="male", 1, 0)</f>
        <v>1</v>
      </c>
      <c r="AF401">
        <f ca="1">IF(Table1[[#This Row],[Gender]]="female", 1, 0)</f>
        <v>0</v>
      </c>
      <c r="AK401" s="8">
        <f ca="1">IF(Table1[[#This Row],[Profession]]="Teaching", 1, 0)</f>
        <v>0</v>
      </c>
      <c r="AL401" s="9">
        <f ca="1">IF(Table1[[#This Row],[Profession]]="Health", 1, 0)</f>
        <v>0</v>
      </c>
      <c r="AM401" s="9">
        <f ca="1">IF(Table1[[#This Row],[Profession]]="Construction", 1, 0)</f>
        <v>1</v>
      </c>
      <c r="AN401" s="9">
        <f ca="1">IF(Table1[[#This Row],[Profession]]="IT", 1, 0)</f>
        <v>0</v>
      </c>
      <c r="AO401" s="9">
        <f ca="1">IF(Table1[[#This Row],[Profession]]="Agriculture", 1, 0)</f>
        <v>0</v>
      </c>
      <c r="AP401" s="10">
        <f ca="1">IF(Table1[[#This Row],[Profession]]="General Work", 1, 0)</f>
        <v>0</v>
      </c>
      <c r="AS401">
        <f ca="1">Table1[[#This Row],[Value of Cars]]/Table1[[#This Row],[Number of Cars ]]</f>
        <v>8819.5305126733419</v>
      </c>
      <c r="AU401" s="8">
        <f ca="1">IF(Table1[[#This Row],[State]]="Karnataka", Table1[[#This Row],[Income]], 0)</f>
        <v>0</v>
      </c>
      <c r="AV401" s="9">
        <f ca="1">IF(Table1[[#This Row],[State]]="Gujarat", Table1[[#This Row],[Income]], 0)</f>
        <v>69591</v>
      </c>
      <c r="AW401" s="9">
        <f ca="1">IF(Table1[[#This Row],[State]]="Andhra Pradesh", Table1[[#This Row],[Income]], 0)</f>
        <v>0</v>
      </c>
      <c r="AX401" s="9">
        <f ca="1">IF(Table1[[#This Row],[State]]="Telangana", Table1[[#This Row],[Income]], 0)</f>
        <v>0</v>
      </c>
      <c r="AY401" s="9">
        <f ca="1">IF(Table1[[#This Row],[State]]="Madhya Pradesh", Table1[[#This Row],[Income]], 0)</f>
        <v>0</v>
      </c>
      <c r="AZ401" s="9">
        <f ca="1">IF(Table1[[#This Row],[State]]="Maharashtra", Table1[[#This Row],[Income]], 0)</f>
        <v>0</v>
      </c>
      <c r="BA401" s="9">
        <f ca="1">IF(Table1[[#This Row],[State]]="Punjab", Table1[[#This Row],[Income]], 0)</f>
        <v>0</v>
      </c>
      <c r="BB401" s="9">
        <f ca="1">IF(Table1[[#This Row],[State]]="Kerala", Table1[[#This Row],[Income]], 0)</f>
        <v>0</v>
      </c>
      <c r="BC401" s="9">
        <f ca="1">IF(Table1[[#This Row],[State]]="Tamil Nadu", Table1[[#This Row],[Income]], 0)</f>
        <v>0</v>
      </c>
      <c r="BD401" s="9">
        <f ca="1">IF(Table1[[#This Row],[State]]="Rajasthan", Table1[[#This Row],[Income]], 0)</f>
        <v>0</v>
      </c>
      <c r="BE401" s="9">
        <f ca="1">IF(Table1[[#This Row],[State]]="Uttar Pradesh", Table1[[#This Row],[Income]], 0)</f>
        <v>0</v>
      </c>
      <c r="BF401" s="9">
        <f ca="1">IF(Table1[[#This Row],[State]]="Bihar", Table1[[#This Row],[Income]], 0)</f>
        <v>0</v>
      </c>
      <c r="BG401" s="9">
        <f ca="1">IF(Table1[[#This Row],[State]]="West Bengal", Table1[[#This Row],[Income]], 0)</f>
        <v>0</v>
      </c>
      <c r="BH401" s="10">
        <f ca="1">IF(Table1[[#This Row],[State]]="Goa", Table1[[#This Row],[Income]], 0)</f>
        <v>0</v>
      </c>
      <c r="BJ401" s="8">
        <f ca="1">IF(Table1[[#This Row],[Profession]]="Health", Table1[[#This Row],[Income]], 0)</f>
        <v>0</v>
      </c>
      <c r="BK401" s="9">
        <f ca="1">IF(Table1[[#This Row],[Profession]]="Construction", Table1[[#This Row],[Income]], 0)</f>
        <v>69591</v>
      </c>
      <c r="BL401" s="9">
        <f ca="1">IF(Table1[[#This Row],[Profession]]="Teaching", Table1[[#This Row],[Income]], 0)</f>
        <v>0</v>
      </c>
      <c r="BM401" s="9">
        <f ca="1">IF(Table1[[#This Row],[Profession]]="IT", Table1[[#This Row],[Income]], 0)</f>
        <v>0</v>
      </c>
      <c r="BN401" s="9">
        <f ca="1">IF(Table1[[#This Row],[Profession]]="General Work", Table1[[#This Row],[Income]], 0)</f>
        <v>0</v>
      </c>
      <c r="BO401" s="10">
        <f ca="1">IF(Table1[[#This Row],[Profession]]="Agriculture", Table1[[#This Row],[Income]], 0)</f>
        <v>0</v>
      </c>
      <c r="BQ401" s="8">
        <f ca="1">IF(Table1[[#This Row],[Value of debts ]]&gt;Table1[[#This Row],[Income]], 1, 0)</f>
        <v>0</v>
      </c>
      <c r="BR401" s="10"/>
      <c r="BT401">
        <f ca="1">IF(Table1[[#This Row],[Net Worth of person]]&gt;$BU$4, Table1[[#This Row],[Age]], 0)</f>
        <v>26</v>
      </c>
    </row>
    <row r="402" spans="1:72" x14ac:dyDescent="0.3">
      <c r="A402">
        <f t="shared" ca="1" si="138"/>
        <v>1</v>
      </c>
      <c r="B402" t="str">
        <f t="shared" ca="1" si="139"/>
        <v>Male</v>
      </c>
      <c r="C402">
        <f t="shared" ca="1" si="140"/>
        <v>36</v>
      </c>
      <c r="D402">
        <f t="shared" ca="1" si="141"/>
        <v>4</v>
      </c>
      <c r="E402" t="str">
        <f t="shared" ca="1" si="142"/>
        <v>IT</v>
      </c>
      <c r="F402">
        <f t="shared" ca="1" si="143"/>
        <v>2</v>
      </c>
      <c r="G402" t="str">
        <f t="shared" ca="1" si="144"/>
        <v>College</v>
      </c>
      <c r="H402">
        <f t="shared" ca="1" si="145"/>
        <v>2</v>
      </c>
      <c r="I402">
        <f t="shared" ca="1" si="146"/>
        <v>2</v>
      </c>
      <c r="J402">
        <f t="shared" ca="1" si="147"/>
        <v>29589</v>
      </c>
      <c r="K402">
        <f t="shared" ca="1" si="148"/>
        <v>7</v>
      </c>
      <c r="L402" t="str">
        <f t="shared" ca="1" si="149"/>
        <v>Punjab</v>
      </c>
      <c r="M402">
        <f t="shared" ca="1" si="150"/>
        <v>147945</v>
      </c>
      <c r="N402">
        <f t="shared" ca="1" si="151"/>
        <v>14933.61240289048</v>
      </c>
      <c r="O402">
        <f t="shared" ca="1" si="152"/>
        <v>31106.461383579841</v>
      </c>
      <c r="P402">
        <f t="shared" ca="1" si="153"/>
        <v>27663</v>
      </c>
      <c r="Q402">
        <f t="shared" ca="1" si="154"/>
        <v>1234.1231651324256</v>
      </c>
      <c r="R402">
        <f t="shared" ca="1" si="155"/>
        <v>39696.81212874443</v>
      </c>
      <c r="S402">
        <f t="shared" ca="1" si="156"/>
        <v>218748.27351232429</v>
      </c>
      <c r="T402">
        <f t="shared" ca="1" si="157"/>
        <v>43830.735568022908</v>
      </c>
      <c r="U402">
        <f t="shared" ca="1" si="158"/>
        <v>174917.53794430138</v>
      </c>
      <c r="W402">
        <f t="shared" ca="1" si="159"/>
        <v>1</v>
      </c>
      <c r="AA402" s="1">
        <f ca="1">Table1[[#This Row],[Mortgage left]]/Table1[[#This Row],[Value of House]]</f>
        <v>0.10094029810328486</v>
      </c>
      <c r="AB402">
        <f t="shared" ca="1" si="160"/>
        <v>1</v>
      </c>
      <c r="AE402">
        <f ca="1">IF(Table1[[#This Row],[Gender]]="male", 1, 0)</f>
        <v>1</v>
      </c>
      <c r="AF402">
        <f ca="1">IF(Table1[[#This Row],[Gender]]="female", 1, 0)</f>
        <v>0</v>
      </c>
      <c r="AK402" s="8">
        <f ca="1">IF(Table1[[#This Row],[Profession]]="Teaching", 1, 0)</f>
        <v>0</v>
      </c>
      <c r="AL402" s="9">
        <f ca="1">IF(Table1[[#This Row],[Profession]]="Health", 1, 0)</f>
        <v>0</v>
      </c>
      <c r="AM402" s="9">
        <f ca="1">IF(Table1[[#This Row],[Profession]]="Construction", 1, 0)</f>
        <v>0</v>
      </c>
      <c r="AN402" s="9">
        <f ca="1">IF(Table1[[#This Row],[Profession]]="IT", 1, 0)</f>
        <v>1</v>
      </c>
      <c r="AO402" s="9">
        <f ca="1">IF(Table1[[#This Row],[Profession]]="Agriculture", 1, 0)</f>
        <v>0</v>
      </c>
      <c r="AP402" s="10">
        <f ca="1">IF(Table1[[#This Row],[Profession]]="General Work", 1, 0)</f>
        <v>0</v>
      </c>
      <c r="AS402">
        <f ca="1">Table1[[#This Row],[Value of Cars]]/Table1[[#This Row],[Number of Cars ]]</f>
        <v>15553.23069178992</v>
      </c>
      <c r="AU402" s="8">
        <f ca="1">IF(Table1[[#This Row],[State]]="Karnataka", Table1[[#This Row],[Income]], 0)</f>
        <v>0</v>
      </c>
      <c r="AV402" s="9">
        <f ca="1">IF(Table1[[#This Row],[State]]="Gujarat", Table1[[#This Row],[Income]], 0)</f>
        <v>0</v>
      </c>
      <c r="AW402" s="9">
        <f ca="1">IF(Table1[[#This Row],[State]]="Andhra Pradesh", Table1[[#This Row],[Income]], 0)</f>
        <v>0</v>
      </c>
      <c r="AX402" s="9">
        <f ca="1">IF(Table1[[#This Row],[State]]="Telangana", Table1[[#This Row],[Income]], 0)</f>
        <v>0</v>
      </c>
      <c r="AY402" s="9">
        <f ca="1">IF(Table1[[#This Row],[State]]="Madhya Pradesh", Table1[[#This Row],[Income]], 0)</f>
        <v>0</v>
      </c>
      <c r="AZ402" s="9">
        <f ca="1">IF(Table1[[#This Row],[State]]="Maharashtra", Table1[[#This Row],[Income]], 0)</f>
        <v>0</v>
      </c>
      <c r="BA402" s="9">
        <f ca="1">IF(Table1[[#This Row],[State]]="Punjab", Table1[[#This Row],[Income]], 0)</f>
        <v>29589</v>
      </c>
      <c r="BB402" s="9">
        <f ca="1">IF(Table1[[#This Row],[State]]="Kerala", Table1[[#This Row],[Income]], 0)</f>
        <v>0</v>
      </c>
      <c r="BC402" s="9">
        <f ca="1">IF(Table1[[#This Row],[State]]="Tamil Nadu", Table1[[#This Row],[Income]], 0)</f>
        <v>0</v>
      </c>
      <c r="BD402" s="9">
        <f ca="1">IF(Table1[[#This Row],[State]]="Rajasthan", Table1[[#This Row],[Income]], 0)</f>
        <v>0</v>
      </c>
      <c r="BE402" s="9">
        <f ca="1">IF(Table1[[#This Row],[State]]="Uttar Pradesh", Table1[[#This Row],[Income]], 0)</f>
        <v>0</v>
      </c>
      <c r="BF402" s="9">
        <f ca="1">IF(Table1[[#This Row],[State]]="Bihar", Table1[[#This Row],[Income]], 0)</f>
        <v>0</v>
      </c>
      <c r="BG402" s="9">
        <f ca="1">IF(Table1[[#This Row],[State]]="West Bengal", Table1[[#This Row],[Income]], 0)</f>
        <v>0</v>
      </c>
      <c r="BH402" s="10">
        <f ca="1">IF(Table1[[#This Row],[State]]="Goa", Table1[[#This Row],[Income]], 0)</f>
        <v>0</v>
      </c>
      <c r="BJ402" s="8">
        <f ca="1">IF(Table1[[#This Row],[Profession]]="Health", Table1[[#This Row],[Income]], 0)</f>
        <v>0</v>
      </c>
      <c r="BK402" s="9">
        <f ca="1">IF(Table1[[#This Row],[Profession]]="Construction", Table1[[#This Row],[Income]], 0)</f>
        <v>0</v>
      </c>
      <c r="BL402" s="9">
        <f ca="1">IF(Table1[[#This Row],[Profession]]="Teaching", Table1[[#This Row],[Income]], 0)</f>
        <v>0</v>
      </c>
      <c r="BM402" s="9">
        <f ca="1">IF(Table1[[#This Row],[Profession]]="IT", Table1[[#This Row],[Income]], 0)</f>
        <v>29589</v>
      </c>
      <c r="BN402" s="9">
        <f ca="1">IF(Table1[[#This Row],[Profession]]="General Work", Table1[[#This Row],[Income]], 0)</f>
        <v>0</v>
      </c>
      <c r="BO402" s="10">
        <f ca="1">IF(Table1[[#This Row],[Profession]]="Agriculture", Table1[[#This Row],[Income]], 0)</f>
        <v>0</v>
      </c>
      <c r="BQ402" s="8">
        <f ca="1">IF(Table1[[#This Row],[Value of debts ]]&gt;Table1[[#This Row],[Income]], 1, 0)</f>
        <v>1</v>
      </c>
      <c r="BR402" s="10"/>
      <c r="BT402">
        <f ca="1">IF(Table1[[#This Row],[Net Worth of person]]&gt;$BU$4, Table1[[#This Row],[Age]], 0)</f>
        <v>36</v>
      </c>
    </row>
    <row r="403" spans="1:72" x14ac:dyDescent="0.3">
      <c r="A403">
        <f t="shared" ca="1" si="138"/>
        <v>1</v>
      </c>
      <c r="B403" t="str">
        <f t="shared" ca="1" si="139"/>
        <v>Male</v>
      </c>
      <c r="C403">
        <f t="shared" ca="1" si="140"/>
        <v>34</v>
      </c>
      <c r="D403">
        <f t="shared" ca="1" si="141"/>
        <v>3</v>
      </c>
      <c r="E403" t="str">
        <f t="shared" ca="1" si="142"/>
        <v>Teaching</v>
      </c>
      <c r="F403">
        <f t="shared" ca="1" si="143"/>
        <v>5</v>
      </c>
      <c r="G403" t="str">
        <f t="shared" ca="1" si="144"/>
        <v>Other</v>
      </c>
      <c r="H403">
        <f t="shared" ca="1" si="145"/>
        <v>1</v>
      </c>
      <c r="I403">
        <f t="shared" ca="1" si="146"/>
        <v>2</v>
      </c>
      <c r="J403">
        <f t="shared" ca="1" si="147"/>
        <v>67902</v>
      </c>
      <c r="K403">
        <f t="shared" ca="1" si="148"/>
        <v>3</v>
      </c>
      <c r="L403" t="str">
        <f t="shared" ca="1" si="149"/>
        <v>Andhra Pradesh</v>
      </c>
      <c r="M403">
        <f t="shared" ca="1" si="150"/>
        <v>271608</v>
      </c>
      <c r="N403">
        <f t="shared" ca="1" si="151"/>
        <v>26464.179570217915</v>
      </c>
      <c r="O403">
        <f t="shared" ca="1" si="152"/>
        <v>49890.656734167664</v>
      </c>
      <c r="P403">
        <f t="shared" ca="1" si="153"/>
        <v>2197</v>
      </c>
      <c r="Q403">
        <f t="shared" ca="1" si="154"/>
        <v>95161.034246988143</v>
      </c>
      <c r="R403">
        <f t="shared" ca="1" si="155"/>
        <v>45830.561010951824</v>
      </c>
      <c r="S403">
        <f t="shared" ca="1" si="156"/>
        <v>367329.21774511947</v>
      </c>
      <c r="T403">
        <f t="shared" ca="1" si="157"/>
        <v>123822.21381720607</v>
      </c>
      <c r="U403">
        <f t="shared" ca="1" si="158"/>
        <v>243507.00392791341</v>
      </c>
      <c r="W403">
        <f t="shared" ca="1" si="159"/>
        <v>1</v>
      </c>
      <c r="AA403" s="1">
        <f ca="1">Table1[[#This Row],[Mortgage left]]/Table1[[#This Row],[Value of House]]</f>
        <v>9.7435199148102836E-2</v>
      </c>
      <c r="AB403">
        <f t="shared" ca="1" si="160"/>
        <v>1</v>
      </c>
      <c r="AE403">
        <f ca="1">IF(Table1[[#This Row],[Gender]]="male", 1, 0)</f>
        <v>1</v>
      </c>
      <c r="AF403">
        <f ca="1">IF(Table1[[#This Row],[Gender]]="female", 1, 0)</f>
        <v>0</v>
      </c>
      <c r="AK403" s="8">
        <f ca="1">IF(Table1[[#This Row],[Profession]]="Teaching", 1, 0)</f>
        <v>1</v>
      </c>
      <c r="AL403" s="9">
        <f ca="1">IF(Table1[[#This Row],[Profession]]="Health", 1, 0)</f>
        <v>0</v>
      </c>
      <c r="AM403" s="9">
        <f ca="1">IF(Table1[[#This Row],[Profession]]="Construction", 1, 0)</f>
        <v>0</v>
      </c>
      <c r="AN403" s="9">
        <f ca="1">IF(Table1[[#This Row],[Profession]]="IT", 1, 0)</f>
        <v>0</v>
      </c>
      <c r="AO403" s="9">
        <f ca="1">IF(Table1[[#This Row],[Profession]]="Agriculture", 1, 0)</f>
        <v>0</v>
      </c>
      <c r="AP403" s="10">
        <f ca="1">IF(Table1[[#This Row],[Profession]]="General Work", 1, 0)</f>
        <v>0</v>
      </c>
      <c r="AS403">
        <f ca="1">Table1[[#This Row],[Value of Cars]]/Table1[[#This Row],[Number of Cars ]]</f>
        <v>24945.328367083832</v>
      </c>
      <c r="AU403" s="8">
        <f ca="1">IF(Table1[[#This Row],[State]]="Karnataka", Table1[[#This Row],[Income]], 0)</f>
        <v>0</v>
      </c>
      <c r="AV403" s="9">
        <f ca="1">IF(Table1[[#This Row],[State]]="Gujarat", Table1[[#This Row],[Income]], 0)</f>
        <v>0</v>
      </c>
      <c r="AW403" s="9">
        <f ca="1">IF(Table1[[#This Row],[State]]="Andhra Pradesh", Table1[[#This Row],[Income]], 0)</f>
        <v>67902</v>
      </c>
      <c r="AX403" s="9">
        <f ca="1">IF(Table1[[#This Row],[State]]="Telangana", Table1[[#This Row],[Income]], 0)</f>
        <v>0</v>
      </c>
      <c r="AY403" s="9">
        <f ca="1">IF(Table1[[#This Row],[State]]="Madhya Pradesh", Table1[[#This Row],[Income]], 0)</f>
        <v>0</v>
      </c>
      <c r="AZ403" s="9">
        <f ca="1">IF(Table1[[#This Row],[State]]="Maharashtra", Table1[[#This Row],[Income]], 0)</f>
        <v>0</v>
      </c>
      <c r="BA403" s="9">
        <f ca="1">IF(Table1[[#This Row],[State]]="Punjab", Table1[[#This Row],[Income]], 0)</f>
        <v>0</v>
      </c>
      <c r="BB403" s="9">
        <f ca="1">IF(Table1[[#This Row],[State]]="Kerala", Table1[[#This Row],[Income]], 0)</f>
        <v>0</v>
      </c>
      <c r="BC403" s="9">
        <f ca="1">IF(Table1[[#This Row],[State]]="Tamil Nadu", Table1[[#This Row],[Income]], 0)</f>
        <v>0</v>
      </c>
      <c r="BD403" s="9">
        <f ca="1">IF(Table1[[#This Row],[State]]="Rajasthan", Table1[[#This Row],[Income]], 0)</f>
        <v>0</v>
      </c>
      <c r="BE403" s="9">
        <f ca="1">IF(Table1[[#This Row],[State]]="Uttar Pradesh", Table1[[#This Row],[Income]], 0)</f>
        <v>0</v>
      </c>
      <c r="BF403" s="9">
        <f ca="1">IF(Table1[[#This Row],[State]]="Bihar", Table1[[#This Row],[Income]], 0)</f>
        <v>0</v>
      </c>
      <c r="BG403" s="9">
        <f ca="1">IF(Table1[[#This Row],[State]]="West Bengal", Table1[[#This Row],[Income]], 0)</f>
        <v>0</v>
      </c>
      <c r="BH403" s="10">
        <f ca="1">IF(Table1[[#This Row],[State]]="Goa", Table1[[#This Row],[Income]], 0)</f>
        <v>0</v>
      </c>
      <c r="BJ403" s="8">
        <f ca="1">IF(Table1[[#This Row],[Profession]]="Health", Table1[[#This Row],[Income]], 0)</f>
        <v>0</v>
      </c>
      <c r="BK403" s="9">
        <f ca="1">IF(Table1[[#This Row],[Profession]]="Construction", Table1[[#This Row],[Income]], 0)</f>
        <v>0</v>
      </c>
      <c r="BL403" s="9">
        <f ca="1">IF(Table1[[#This Row],[Profession]]="Teaching", Table1[[#This Row],[Income]], 0)</f>
        <v>67902</v>
      </c>
      <c r="BM403" s="9">
        <f ca="1">IF(Table1[[#This Row],[Profession]]="IT", Table1[[#This Row],[Income]], 0)</f>
        <v>0</v>
      </c>
      <c r="BN403" s="9">
        <f ca="1">IF(Table1[[#This Row],[Profession]]="General Work", Table1[[#This Row],[Income]], 0)</f>
        <v>0</v>
      </c>
      <c r="BO403" s="10">
        <f ca="1">IF(Table1[[#This Row],[Profession]]="Agriculture", Table1[[#This Row],[Income]], 0)</f>
        <v>0</v>
      </c>
      <c r="BQ403" s="8">
        <f ca="1">IF(Table1[[#This Row],[Value of debts ]]&gt;Table1[[#This Row],[Income]], 1, 0)</f>
        <v>1</v>
      </c>
      <c r="BR403" s="10"/>
      <c r="BT403">
        <f ca="1">IF(Table1[[#This Row],[Net Worth of person]]&gt;$BU$4, Table1[[#This Row],[Age]], 0)</f>
        <v>34</v>
      </c>
    </row>
    <row r="404" spans="1:72" x14ac:dyDescent="0.3">
      <c r="A404">
        <f t="shared" ca="1" si="138"/>
        <v>2</v>
      </c>
      <c r="B404" t="str">
        <f t="shared" ca="1" si="139"/>
        <v>Female</v>
      </c>
      <c r="C404">
        <f t="shared" ca="1" si="140"/>
        <v>26</v>
      </c>
      <c r="D404">
        <f t="shared" ca="1" si="141"/>
        <v>1</v>
      </c>
      <c r="E404" t="str">
        <f t="shared" ca="1" si="142"/>
        <v>Health</v>
      </c>
      <c r="F404">
        <f t="shared" ca="1" si="143"/>
        <v>2</v>
      </c>
      <c r="G404" t="str">
        <f t="shared" ca="1" si="144"/>
        <v>College</v>
      </c>
      <c r="H404">
        <f t="shared" ca="1" si="145"/>
        <v>4</v>
      </c>
      <c r="I404">
        <f t="shared" ca="1" si="146"/>
        <v>3</v>
      </c>
      <c r="J404">
        <f t="shared" ca="1" si="147"/>
        <v>42523</v>
      </c>
      <c r="K404">
        <f t="shared" ca="1" si="148"/>
        <v>13</v>
      </c>
      <c r="L404" t="str">
        <f t="shared" ca="1" si="149"/>
        <v>West Bengal</v>
      </c>
      <c r="M404">
        <f t="shared" ca="1" si="150"/>
        <v>255138</v>
      </c>
      <c r="N404">
        <f t="shared" ca="1" si="151"/>
        <v>16785.152026753731</v>
      </c>
      <c r="O404">
        <f t="shared" ca="1" si="152"/>
        <v>56914.405995174966</v>
      </c>
      <c r="P404">
        <f t="shared" ca="1" si="153"/>
        <v>19657</v>
      </c>
      <c r="Q404">
        <f t="shared" ca="1" si="154"/>
        <v>37695.867502248861</v>
      </c>
      <c r="R404">
        <f t="shared" ca="1" si="155"/>
        <v>14440.61913086491</v>
      </c>
      <c r="S404">
        <f t="shared" ca="1" si="156"/>
        <v>326493.02512603987</v>
      </c>
      <c r="T404">
        <f t="shared" ca="1" si="157"/>
        <v>74138.019529002588</v>
      </c>
      <c r="U404">
        <f t="shared" ca="1" si="158"/>
        <v>252355.00559703726</v>
      </c>
      <c r="W404">
        <f t="shared" ca="1" si="159"/>
        <v>1</v>
      </c>
      <c r="AA404" s="1">
        <f ca="1">Table1[[#This Row],[Mortgage left]]/Table1[[#This Row],[Value of House]]</f>
        <v>6.5788522394757853E-2</v>
      </c>
      <c r="AB404">
        <f t="shared" ca="1" si="160"/>
        <v>1</v>
      </c>
      <c r="AE404">
        <f ca="1">IF(Table1[[#This Row],[Gender]]="male", 1, 0)</f>
        <v>0</v>
      </c>
      <c r="AF404">
        <f ca="1">IF(Table1[[#This Row],[Gender]]="female", 1, 0)</f>
        <v>1</v>
      </c>
      <c r="AK404" s="8">
        <f ca="1">IF(Table1[[#This Row],[Profession]]="Teaching", 1, 0)</f>
        <v>0</v>
      </c>
      <c r="AL404" s="9">
        <f ca="1">IF(Table1[[#This Row],[Profession]]="Health", 1, 0)</f>
        <v>1</v>
      </c>
      <c r="AM404" s="9">
        <f ca="1">IF(Table1[[#This Row],[Profession]]="Construction", 1, 0)</f>
        <v>0</v>
      </c>
      <c r="AN404" s="9">
        <f ca="1">IF(Table1[[#This Row],[Profession]]="IT", 1, 0)</f>
        <v>0</v>
      </c>
      <c r="AO404" s="9">
        <f ca="1">IF(Table1[[#This Row],[Profession]]="Agriculture", 1, 0)</f>
        <v>0</v>
      </c>
      <c r="AP404" s="10">
        <f ca="1">IF(Table1[[#This Row],[Profession]]="General Work", 1, 0)</f>
        <v>0</v>
      </c>
      <c r="AS404">
        <f ca="1">Table1[[#This Row],[Value of Cars]]/Table1[[#This Row],[Number of Cars ]]</f>
        <v>18971.468665058321</v>
      </c>
      <c r="AU404" s="8">
        <f ca="1">IF(Table1[[#This Row],[State]]="Karnataka", Table1[[#This Row],[Income]], 0)</f>
        <v>0</v>
      </c>
      <c r="AV404" s="9">
        <f ca="1">IF(Table1[[#This Row],[State]]="Gujarat", Table1[[#This Row],[Income]], 0)</f>
        <v>0</v>
      </c>
      <c r="AW404" s="9">
        <f ca="1">IF(Table1[[#This Row],[State]]="Andhra Pradesh", Table1[[#This Row],[Income]], 0)</f>
        <v>0</v>
      </c>
      <c r="AX404" s="9">
        <f ca="1">IF(Table1[[#This Row],[State]]="Telangana", Table1[[#This Row],[Income]], 0)</f>
        <v>0</v>
      </c>
      <c r="AY404" s="9">
        <f ca="1">IF(Table1[[#This Row],[State]]="Madhya Pradesh", Table1[[#This Row],[Income]], 0)</f>
        <v>0</v>
      </c>
      <c r="AZ404" s="9">
        <f ca="1">IF(Table1[[#This Row],[State]]="Maharashtra", Table1[[#This Row],[Income]], 0)</f>
        <v>0</v>
      </c>
      <c r="BA404" s="9">
        <f ca="1">IF(Table1[[#This Row],[State]]="Punjab", Table1[[#This Row],[Income]], 0)</f>
        <v>0</v>
      </c>
      <c r="BB404" s="9">
        <f ca="1">IF(Table1[[#This Row],[State]]="Kerala", Table1[[#This Row],[Income]], 0)</f>
        <v>0</v>
      </c>
      <c r="BC404" s="9">
        <f ca="1">IF(Table1[[#This Row],[State]]="Tamil Nadu", Table1[[#This Row],[Income]], 0)</f>
        <v>0</v>
      </c>
      <c r="BD404" s="9">
        <f ca="1">IF(Table1[[#This Row],[State]]="Rajasthan", Table1[[#This Row],[Income]], 0)</f>
        <v>0</v>
      </c>
      <c r="BE404" s="9">
        <f ca="1">IF(Table1[[#This Row],[State]]="Uttar Pradesh", Table1[[#This Row],[Income]], 0)</f>
        <v>0</v>
      </c>
      <c r="BF404" s="9">
        <f ca="1">IF(Table1[[#This Row],[State]]="Bihar", Table1[[#This Row],[Income]], 0)</f>
        <v>0</v>
      </c>
      <c r="BG404" s="9">
        <f ca="1">IF(Table1[[#This Row],[State]]="West Bengal", Table1[[#This Row],[Income]], 0)</f>
        <v>42523</v>
      </c>
      <c r="BH404" s="10">
        <f ca="1">IF(Table1[[#This Row],[State]]="Goa", Table1[[#This Row],[Income]], 0)</f>
        <v>0</v>
      </c>
      <c r="BJ404" s="8">
        <f ca="1">IF(Table1[[#This Row],[Profession]]="Health", Table1[[#This Row],[Income]], 0)</f>
        <v>42523</v>
      </c>
      <c r="BK404" s="9">
        <f ca="1">IF(Table1[[#This Row],[Profession]]="Construction", Table1[[#This Row],[Income]], 0)</f>
        <v>0</v>
      </c>
      <c r="BL404" s="9">
        <f ca="1">IF(Table1[[#This Row],[Profession]]="Teaching", Table1[[#This Row],[Income]], 0)</f>
        <v>0</v>
      </c>
      <c r="BM404" s="9">
        <f ca="1">IF(Table1[[#This Row],[Profession]]="IT", Table1[[#This Row],[Income]], 0)</f>
        <v>0</v>
      </c>
      <c r="BN404" s="9">
        <f ca="1">IF(Table1[[#This Row],[Profession]]="General Work", Table1[[#This Row],[Income]], 0)</f>
        <v>0</v>
      </c>
      <c r="BO404" s="10">
        <f ca="1">IF(Table1[[#This Row],[Profession]]="Agriculture", Table1[[#This Row],[Income]], 0)</f>
        <v>0</v>
      </c>
      <c r="BQ404" s="8">
        <f ca="1">IF(Table1[[#This Row],[Value of debts ]]&gt;Table1[[#This Row],[Income]], 1, 0)</f>
        <v>1</v>
      </c>
      <c r="BR404" s="10"/>
      <c r="BT404">
        <f ca="1">IF(Table1[[#This Row],[Net Worth of person]]&gt;$BU$4, Table1[[#This Row],[Age]], 0)</f>
        <v>26</v>
      </c>
    </row>
    <row r="405" spans="1:72" x14ac:dyDescent="0.3">
      <c r="A405">
        <f t="shared" ca="1" si="138"/>
        <v>2</v>
      </c>
      <c r="B405" t="str">
        <f t="shared" ca="1" si="139"/>
        <v>Female</v>
      </c>
      <c r="C405">
        <f t="shared" ca="1" si="140"/>
        <v>32</v>
      </c>
      <c r="D405">
        <f t="shared" ca="1" si="141"/>
        <v>6</v>
      </c>
      <c r="E405" t="str">
        <f t="shared" ca="1" si="142"/>
        <v>Agriculture</v>
      </c>
      <c r="F405">
        <f t="shared" ca="1" si="143"/>
        <v>3</v>
      </c>
      <c r="G405" t="str">
        <f t="shared" ca="1" si="144"/>
        <v>University</v>
      </c>
      <c r="H405">
        <f t="shared" ca="1" si="145"/>
        <v>3</v>
      </c>
      <c r="I405">
        <f t="shared" ca="1" si="146"/>
        <v>1</v>
      </c>
      <c r="J405">
        <f t="shared" ca="1" si="147"/>
        <v>81906</v>
      </c>
      <c r="K405">
        <f t="shared" ca="1" si="148"/>
        <v>3</v>
      </c>
      <c r="L405" t="str">
        <f t="shared" ca="1" si="149"/>
        <v>Andhra Pradesh</v>
      </c>
      <c r="M405">
        <f t="shared" ca="1" si="150"/>
        <v>491436</v>
      </c>
      <c r="N405">
        <f t="shared" ca="1" si="151"/>
        <v>460275.36455135146</v>
      </c>
      <c r="O405">
        <f t="shared" ca="1" si="152"/>
        <v>32602.654353823298</v>
      </c>
      <c r="P405">
        <f t="shared" ca="1" si="153"/>
        <v>816</v>
      </c>
      <c r="Q405">
        <f t="shared" ca="1" si="154"/>
        <v>79059.645776462363</v>
      </c>
      <c r="R405">
        <f t="shared" ca="1" si="155"/>
        <v>114513.57054728568</v>
      </c>
      <c r="S405">
        <f t="shared" ca="1" si="156"/>
        <v>638552.224901109</v>
      </c>
      <c r="T405">
        <f t="shared" ca="1" si="157"/>
        <v>540151.0103278138</v>
      </c>
      <c r="U405">
        <f t="shared" ca="1" si="158"/>
        <v>98401.214573295205</v>
      </c>
      <c r="W405">
        <f t="shared" ca="1" si="159"/>
        <v>1</v>
      </c>
      <c r="AA405" s="1">
        <f ca="1">Table1[[#This Row],[Mortgage left]]/Table1[[#This Row],[Value of House]]</f>
        <v>0.93659268867431666</v>
      </c>
      <c r="AB405">
        <f t="shared" ca="1" si="160"/>
        <v>0</v>
      </c>
      <c r="AE405">
        <f ca="1">IF(Table1[[#This Row],[Gender]]="male", 1, 0)</f>
        <v>0</v>
      </c>
      <c r="AF405">
        <f ca="1">IF(Table1[[#This Row],[Gender]]="female", 1, 0)</f>
        <v>1</v>
      </c>
      <c r="AK405" s="8">
        <f ca="1">IF(Table1[[#This Row],[Profession]]="Teaching", 1, 0)</f>
        <v>0</v>
      </c>
      <c r="AL405" s="9">
        <f ca="1">IF(Table1[[#This Row],[Profession]]="Health", 1, 0)</f>
        <v>0</v>
      </c>
      <c r="AM405" s="9">
        <f ca="1">IF(Table1[[#This Row],[Profession]]="Construction", 1, 0)</f>
        <v>0</v>
      </c>
      <c r="AN405" s="9">
        <f ca="1">IF(Table1[[#This Row],[Profession]]="IT", 1, 0)</f>
        <v>0</v>
      </c>
      <c r="AO405" s="9">
        <f ca="1">IF(Table1[[#This Row],[Profession]]="Agriculture", 1, 0)</f>
        <v>1</v>
      </c>
      <c r="AP405" s="10">
        <f ca="1">IF(Table1[[#This Row],[Profession]]="General Work", 1, 0)</f>
        <v>0</v>
      </c>
      <c r="AS405">
        <f ca="1">Table1[[#This Row],[Value of Cars]]/Table1[[#This Row],[Number of Cars ]]</f>
        <v>32602.654353823298</v>
      </c>
      <c r="AU405" s="8">
        <f ca="1">IF(Table1[[#This Row],[State]]="Karnataka", Table1[[#This Row],[Income]], 0)</f>
        <v>0</v>
      </c>
      <c r="AV405" s="9">
        <f ca="1">IF(Table1[[#This Row],[State]]="Gujarat", Table1[[#This Row],[Income]], 0)</f>
        <v>0</v>
      </c>
      <c r="AW405" s="9">
        <f ca="1">IF(Table1[[#This Row],[State]]="Andhra Pradesh", Table1[[#This Row],[Income]], 0)</f>
        <v>81906</v>
      </c>
      <c r="AX405" s="9">
        <f ca="1">IF(Table1[[#This Row],[State]]="Telangana", Table1[[#This Row],[Income]], 0)</f>
        <v>0</v>
      </c>
      <c r="AY405" s="9">
        <f ca="1">IF(Table1[[#This Row],[State]]="Madhya Pradesh", Table1[[#This Row],[Income]], 0)</f>
        <v>0</v>
      </c>
      <c r="AZ405" s="9">
        <f ca="1">IF(Table1[[#This Row],[State]]="Maharashtra", Table1[[#This Row],[Income]], 0)</f>
        <v>0</v>
      </c>
      <c r="BA405" s="9">
        <f ca="1">IF(Table1[[#This Row],[State]]="Punjab", Table1[[#This Row],[Income]], 0)</f>
        <v>0</v>
      </c>
      <c r="BB405" s="9">
        <f ca="1">IF(Table1[[#This Row],[State]]="Kerala", Table1[[#This Row],[Income]], 0)</f>
        <v>0</v>
      </c>
      <c r="BC405" s="9">
        <f ca="1">IF(Table1[[#This Row],[State]]="Tamil Nadu", Table1[[#This Row],[Income]], 0)</f>
        <v>0</v>
      </c>
      <c r="BD405" s="9">
        <f ca="1">IF(Table1[[#This Row],[State]]="Rajasthan", Table1[[#This Row],[Income]], 0)</f>
        <v>0</v>
      </c>
      <c r="BE405" s="9">
        <f ca="1">IF(Table1[[#This Row],[State]]="Uttar Pradesh", Table1[[#This Row],[Income]], 0)</f>
        <v>0</v>
      </c>
      <c r="BF405" s="9">
        <f ca="1">IF(Table1[[#This Row],[State]]="Bihar", Table1[[#This Row],[Income]], 0)</f>
        <v>0</v>
      </c>
      <c r="BG405" s="9">
        <f ca="1">IF(Table1[[#This Row],[State]]="West Bengal", Table1[[#This Row],[Income]], 0)</f>
        <v>0</v>
      </c>
      <c r="BH405" s="10">
        <f ca="1">IF(Table1[[#This Row],[State]]="Goa", Table1[[#This Row],[Income]], 0)</f>
        <v>0</v>
      </c>
      <c r="BJ405" s="8">
        <f ca="1">IF(Table1[[#This Row],[Profession]]="Health", Table1[[#This Row],[Income]], 0)</f>
        <v>0</v>
      </c>
      <c r="BK405" s="9">
        <f ca="1">IF(Table1[[#This Row],[Profession]]="Construction", Table1[[#This Row],[Income]], 0)</f>
        <v>0</v>
      </c>
      <c r="BL405" s="9">
        <f ca="1">IF(Table1[[#This Row],[Profession]]="Teaching", Table1[[#This Row],[Income]], 0)</f>
        <v>0</v>
      </c>
      <c r="BM405" s="9">
        <f ca="1">IF(Table1[[#This Row],[Profession]]="IT", Table1[[#This Row],[Income]], 0)</f>
        <v>0</v>
      </c>
      <c r="BN405" s="9">
        <f ca="1">IF(Table1[[#This Row],[Profession]]="General Work", Table1[[#This Row],[Income]], 0)</f>
        <v>0</v>
      </c>
      <c r="BO405" s="10">
        <f ca="1">IF(Table1[[#This Row],[Profession]]="Agriculture", Table1[[#This Row],[Income]], 0)</f>
        <v>81906</v>
      </c>
      <c r="BQ405" s="8">
        <f ca="1">IF(Table1[[#This Row],[Value of debts ]]&gt;Table1[[#This Row],[Income]], 1, 0)</f>
        <v>1</v>
      </c>
      <c r="BR405" s="10"/>
      <c r="BT405">
        <f ca="1">IF(Table1[[#This Row],[Net Worth of person]]&gt;$BU$4, Table1[[#This Row],[Age]], 0)</f>
        <v>32</v>
      </c>
    </row>
    <row r="406" spans="1:72" x14ac:dyDescent="0.3">
      <c r="A406">
        <f t="shared" ca="1" si="138"/>
        <v>2</v>
      </c>
      <c r="B406" t="str">
        <f t="shared" ca="1" si="139"/>
        <v>Female</v>
      </c>
      <c r="C406">
        <f t="shared" ca="1" si="140"/>
        <v>30</v>
      </c>
      <c r="D406">
        <f t="shared" ca="1" si="141"/>
        <v>1</v>
      </c>
      <c r="E406" t="str">
        <f t="shared" ca="1" si="142"/>
        <v>Health</v>
      </c>
      <c r="F406">
        <f t="shared" ca="1" si="143"/>
        <v>3</v>
      </c>
      <c r="G406" t="str">
        <f t="shared" ca="1" si="144"/>
        <v>University</v>
      </c>
      <c r="H406">
        <f t="shared" ca="1" si="145"/>
        <v>1</v>
      </c>
      <c r="I406">
        <f t="shared" ca="1" si="146"/>
        <v>2</v>
      </c>
      <c r="J406">
        <f t="shared" ca="1" si="147"/>
        <v>53203</v>
      </c>
      <c r="K406">
        <f t="shared" ca="1" si="148"/>
        <v>8</v>
      </c>
      <c r="L406" t="str">
        <f t="shared" ca="1" si="149"/>
        <v>Kerala</v>
      </c>
      <c r="M406">
        <f t="shared" ca="1" si="150"/>
        <v>266015</v>
      </c>
      <c r="N406">
        <f t="shared" ca="1" si="151"/>
        <v>257838.91178972798</v>
      </c>
      <c r="O406">
        <f t="shared" ca="1" si="152"/>
        <v>92102.02792883091</v>
      </c>
      <c r="P406">
        <f t="shared" ca="1" si="153"/>
        <v>52750</v>
      </c>
      <c r="Q406">
        <f t="shared" ca="1" si="154"/>
        <v>83849.775334825943</v>
      </c>
      <c r="R406">
        <f t="shared" ca="1" si="155"/>
        <v>55583.79376133428</v>
      </c>
      <c r="S406">
        <f t="shared" ca="1" si="156"/>
        <v>413700.8216901652</v>
      </c>
      <c r="T406">
        <f t="shared" ca="1" si="157"/>
        <v>394438.68712455395</v>
      </c>
      <c r="U406">
        <f t="shared" ca="1" si="158"/>
        <v>19262.134565611253</v>
      </c>
      <c r="W406">
        <f t="shared" ca="1" si="159"/>
        <v>1</v>
      </c>
      <c r="AA406" s="1">
        <f ca="1">Table1[[#This Row],[Mortgage left]]/Table1[[#This Row],[Value of House]]</f>
        <v>0.96926455947870604</v>
      </c>
      <c r="AB406">
        <f t="shared" ca="1" si="160"/>
        <v>0</v>
      </c>
      <c r="AE406">
        <f ca="1">IF(Table1[[#This Row],[Gender]]="male", 1, 0)</f>
        <v>0</v>
      </c>
      <c r="AF406">
        <f ca="1">IF(Table1[[#This Row],[Gender]]="female", 1, 0)</f>
        <v>1</v>
      </c>
      <c r="AK406" s="8">
        <f ca="1">IF(Table1[[#This Row],[Profession]]="Teaching", 1, 0)</f>
        <v>0</v>
      </c>
      <c r="AL406" s="9">
        <f ca="1">IF(Table1[[#This Row],[Profession]]="Health", 1, 0)</f>
        <v>1</v>
      </c>
      <c r="AM406" s="9">
        <f ca="1">IF(Table1[[#This Row],[Profession]]="Construction", 1, 0)</f>
        <v>0</v>
      </c>
      <c r="AN406" s="9">
        <f ca="1">IF(Table1[[#This Row],[Profession]]="IT", 1, 0)</f>
        <v>0</v>
      </c>
      <c r="AO406" s="9">
        <f ca="1">IF(Table1[[#This Row],[Profession]]="Agriculture", 1, 0)</f>
        <v>0</v>
      </c>
      <c r="AP406" s="10">
        <f ca="1">IF(Table1[[#This Row],[Profession]]="General Work", 1, 0)</f>
        <v>0</v>
      </c>
      <c r="AS406">
        <f ca="1">Table1[[#This Row],[Value of Cars]]/Table1[[#This Row],[Number of Cars ]]</f>
        <v>46051.013964415455</v>
      </c>
      <c r="AU406" s="8">
        <f ca="1">IF(Table1[[#This Row],[State]]="Karnataka", Table1[[#This Row],[Income]], 0)</f>
        <v>0</v>
      </c>
      <c r="AV406" s="9">
        <f ca="1">IF(Table1[[#This Row],[State]]="Gujarat", Table1[[#This Row],[Income]], 0)</f>
        <v>0</v>
      </c>
      <c r="AW406" s="9">
        <f ca="1">IF(Table1[[#This Row],[State]]="Andhra Pradesh", Table1[[#This Row],[Income]], 0)</f>
        <v>0</v>
      </c>
      <c r="AX406" s="9">
        <f ca="1">IF(Table1[[#This Row],[State]]="Telangana", Table1[[#This Row],[Income]], 0)</f>
        <v>0</v>
      </c>
      <c r="AY406" s="9">
        <f ca="1">IF(Table1[[#This Row],[State]]="Madhya Pradesh", Table1[[#This Row],[Income]], 0)</f>
        <v>0</v>
      </c>
      <c r="AZ406" s="9">
        <f ca="1">IF(Table1[[#This Row],[State]]="Maharashtra", Table1[[#This Row],[Income]], 0)</f>
        <v>0</v>
      </c>
      <c r="BA406" s="9">
        <f ca="1">IF(Table1[[#This Row],[State]]="Punjab", Table1[[#This Row],[Income]], 0)</f>
        <v>0</v>
      </c>
      <c r="BB406" s="9">
        <f ca="1">IF(Table1[[#This Row],[State]]="Kerala", Table1[[#This Row],[Income]], 0)</f>
        <v>53203</v>
      </c>
      <c r="BC406" s="9">
        <f ca="1">IF(Table1[[#This Row],[State]]="Tamil Nadu", Table1[[#This Row],[Income]], 0)</f>
        <v>0</v>
      </c>
      <c r="BD406" s="9">
        <f ca="1">IF(Table1[[#This Row],[State]]="Rajasthan", Table1[[#This Row],[Income]], 0)</f>
        <v>0</v>
      </c>
      <c r="BE406" s="9">
        <f ca="1">IF(Table1[[#This Row],[State]]="Uttar Pradesh", Table1[[#This Row],[Income]], 0)</f>
        <v>0</v>
      </c>
      <c r="BF406" s="9">
        <f ca="1">IF(Table1[[#This Row],[State]]="Bihar", Table1[[#This Row],[Income]], 0)</f>
        <v>0</v>
      </c>
      <c r="BG406" s="9">
        <f ca="1">IF(Table1[[#This Row],[State]]="West Bengal", Table1[[#This Row],[Income]], 0)</f>
        <v>0</v>
      </c>
      <c r="BH406" s="10">
        <f ca="1">IF(Table1[[#This Row],[State]]="Goa", Table1[[#This Row],[Income]], 0)</f>
        <v>0</v>
      </c>
      <c r="BJ406" s="8">
        <f ca="1">IF(Table1[[#This Row],[Profession]]="Health", Table1[[#This Row],[Income]], 0)</f>
        <v>53203</v>
      </c>
      <c r="BK406" s="9">
        <f ca="1">IF(Table1[[#This Row],[Profession]]="Construction", Table1[[#This Row],[Income]], 0)</f>
        <v>0</v>
      </c>
      <c r="BL406" s="9">
        <f ca="1">IF(Table1[[#This Row],[Profession]]="Teaching", Table1[[#This Row],[Income]], 0)</f>
        <v>0</v>
      </c>
      <c r="BM406" s="9">
        <f ca="1">IF(Table1[[#This Row],[Profession]]="IT", Table1[[#This Row],[Income]], 0)</f>
        <v>0</v>
      </c>
      <c r="BN406" s="9">
        <f ca="1">IF(Table1[[#This Row],[Profession]]="General Work", Table1[[#This Row],[Income]], 0)</f>
        <v>0</v>
      </c>
      <c r="BO406" s="10">
        <f ca="1">IF(Table1[[#This Row],[Profession]]="Agriculture", Table1[[#This Row],[Income]], 0)</f>
        <v>0</v>
      </c>
      <c r="BQ406" s="8">
        <f ca="1">IF(Table1[[#This Row],[Value of debts ]]&gt;Table1[[#This Row],[Income]], 1, 0)</f>
        <v>1</v>
      </c>
      <c r="BR406" s="10"/>
      <c r="BT406">
        <f ca="1">IF(Table1[[#This Row],[Net Worth of person]]&gt;$BU$4, Table1[[#This Row],[Age]], 0)</f>
        <v>0</v>
      </c>
    </row>
    <row r="407" spans="1:72" x14ac:dyDescent="0.3">
      <c r="A407">
        <f t="shared" ca="1" si="138"/>
        <v>1</v>
      </c>
      <c r="B407" t="str">
        <f t="shared" ca="1" si="139"/>
        <v>Male</v>
      </c>
      <c r="C407">
        <f t="shared" ca="1" si="140"/>
        <v>31</v>
      </c>
      <c r="D407">
        <f t="shared" ca="1" si="141"/>
        <v>5</v>
      </c>
      <c r="E407" t="str">
        <f t="shared" ca="1" si="142"/>
        <v>General Work</v>
      </c>
      <c r="F407">
        <f t="shared" ca="1" si="143"/>
        <v>2</v>
      </c>
      <c r="G407" t="str">
        <f t="shared" ca="1" si="144"/>
        <v>College</v>
      </c>
      <c r="H407">
        <f t="shared" ca="1" si="145"/>
        <v>4</v>
      </c>
      <c r="I407">
        <f t="shared" ca="1" si="146"/>
        <v>2</v>
      </c>
      <c r="J407">
        <f t="shared" ca="1" si="147"/>
        <v>28807</v>
      </c>
      <c r="K407">
        <f t="shared" ca="1" si="148"/>
        <v>9</v>
      </c>
      <c r="L407" t="str">
        <f t="shared" ca="1" si="149"/>
        <v>Tamil Nadu</v>
      </c>
      <c r="M407">
        <f t="shared" ca="1" si="150"/>
        <v>144035</v>
      </c>
      <c r="N407">
        <f t="shared" ca="1" si="151"/>
        <v>13356.943389369946</v>
      </c>
      <c r="O407">
        <f t="shared" ca="1" si="152"/>
        <v>51011.401040037767</v>
      </c>
      <c r="P407">
        <f t="shared" ca="1" si="153"/>
        <v>23228</v>
      </c>
      <c r="Q407">
        <f t="shared" ca="1" si="154"/>
        <v>567.8308905995807</v>
      </c>
      <c r="R407">
        <f t="shared" ca="1" si="155"/>
        <v>30292.844367667414</v>
      </c>
      <c r="S407">
        <f t="shared" ca="1" si="156"/>
        <v>225339.2454077052</v>
      </c>
      <c r="T407">
        <f t="shared" ca="1" si="157"/>
        <v>37152.774279969526</v>
      </c>
      <c r="U407">
        <f t="shared" ca="1" si="158"/>
        <v>188186.47112773568</v>
      </c>
      <c r="W407">
        <f t="shared" ca="1" si="159"/>
        <v>1</v>
      </c>
      <c r="AA407" s="1">
        <f ca="1">Table1[[#This Row],[Mortgage left]]/Table1[[#This Row],[Value of House]]</f>
        <v>9.2734011798312532E-2</v>
      </c>
      <c r="AB407">
        <f t="shared" ca="1" si="160"/>
        <v>1</v>
      </c>
      <c r="AE407">
        <f ca="1">IF(Table1[[#This Row],[Gender]]="male", 1, 0)</f>
        <v>1</v>
      </c>
      <c r="AF407">
        <f ca="1">IF(Table1[[#This Row],[Gender]]="female", 1, 0)</f>
        <v>0</v>
      </c>
      <c r="AK407" s="8">
        <f ca="1">IF(Table1[[#This Row],[Profession]]="Teaching", 1, 0)</f>
        <v>0</v>
      </c>
      <c r="AL407" s="9">
        <f ca="1">IF(Table1[[#This Row],[Profession]]="Health", 1, 0)</f>
        <v>0</v>
      </c>
      <c r="AM407" s="9">
        <f ca="1">IF(Table1[[#This Row],[Profession]]="Construction", 1, 0)</f>
        <v>0</v>
      </c>
      <c r="AN407" s="9">
        <f ca="1">IF(Table1[[#This Row],[Profession]]="IT", 1, 0)</f>
        <v>0</v>
      </c>
      <c r="AO407" s="9">
        <f ca="1">IF(Table1[[#This Row],[Profession]]="Agriculture", 1, 0)</f>
        <v>0</v>
      </c>
      <c r="AP407" s="10">
        <f ca="1">IF(Table1[[#This Row],[Profession]]="General Work", 1, 0)</f>
        <v>1</v>
      </c>
      <c r="AS407">
        <f ca="1">Table1[[#This Row],[Value of Cars]]/Table1[[#This Row],[Number of Cars ]]</f>
        <v>25505.700520018883</v>
      </c>
      <c r="AU407" s="8">
        <f ca="1">IF(Table1[[#This Row],[State]]="Karnataka", Table1[[#This Row],[Income]], 0)</f>
        <v>0</v>
      </c>
      <c r="AV407" s="9">
        <f ca="1">IF(Table1[[#This Row],[State]]="Gujarat", Table1[[#This Row],[Income]], 0)</f>
        <v>0</v>
      </c>
      <c r="AW407" s="9">
        <f ca="1">IF(Table1[[#This Row],[State]]="Andhra Pradesh", Table1[[#This Row],[Income]], 0)</f>
        <v>0</v>
      </c>
      <c r="AX407" s="9">
        <f ca="1">IF(Table1[[#This Row],[State]]="Telangana", Table1[[#This Row],[Income]], 0)</f>
        <v>0</v>
      </c>
      <c r="AY407" s="9">
        <f ca="1">IF(Table1[[#This Row],[State]]="Madhya Pradesh", Table1[[#This Row],[Income]], 0)</f>
        <v>0</v>
      </c>
      <c r="AZ407" s="9">
        <f ca="1">IF(Table1[[#This Row],[State]]="Maharashtra", Table1[[#This Row],[Income]], 0)</f>
        <v>0</v>
      </c>
      <c r="BA407" s="9">
        <f ca="1">IF(Table1[[#This Row],[State]]="Punjab", Table1[[#This Row],[Income]], 0)</f>
        <v>0</v>
      </c>
      <c r="BB407" s="9">
        <f ca="1">IF(Table1[[#This Row],[State]]="Kerala", Table1[[#This Row],[Income]], 0)</f>
        <v>0</v>
      </c>
      <c r="BC407" s="9">
        <f ca="1">IF(Table1[[#This Row],[State]]="Tamil Nadu", Table1[[#This Row],[Income]], 0)</f>
        <v>28807</v>
      </c>
      <c r="BD407" s="9">
        <f ca="1">IF(Table1[[#This Row],[State]]="Rajasthan", Table1[[#This Row],[Income]], 0)</f>
        <v>0</v>
      </c>
      <c r="BE407" s="9">
        <f ca="1">IF(Table1[[#This Row],[State]]="Uttar Pradesh", Table1[[#This Row],[Income]], 0)</f>
        <v>0</v>
      </c>
      <c r="BF407" s="9">
        <f ca="1">IF(Table1[[#This Row],[State]]="Bihar", Table1[[#This Row],[Income]], 0)</f>
        <v>0</v>
      </c>
      <c r="BG407" s="9">
        <f ca="1">IF(Table1[[#This Row],[State]]="West Bengal", Table1[[#This Row],[Income]], 0)</f>
        <v>0</v>
      </c>
      <c r="BH407" s="10">
        <f ca="1">IF(Table1[[#This Row],[State]]="Goa", Table1[[#This Row],[Income]], 0)</f>
        <v>0</v>
      </c>
      <c r="BJ407" s="8">
        <f ca="1">IF(Table1[[#This Row],[Profession]]="Health", Table1[[#This Row],[Income]], 0)</f>
        <v>0</v>
      </c>
      <c r="BK407" s="9">
        <f ca="1">IF(Table1[[#This Row],[Profession]]="Construction", Table1[[#This Row],[Income]], 0)</f>
        <v>0</v>
      </c>
      <c r="BL407" s="9">
        <f ca="1">IF(Table1[[#This Row],[Profession]]="Teaching", Table1[[#This Row],[Income]], 0)</f>
        <v>0</v>
      </c>
      <c r="BM407" s="9">
        <f ca="1">IF(Table1[[#This Row],[Profession]]="IT", Table1[[#This Row],[Income]], 0)</f>
        <v>0</v>
      </c>
      <c r="BN407" s="9">
        <f ca="1">IF(Table1[[#This Row],[Profession]]="General Work", Table1[[#This Row],[Income]], 0)</f>
        <v>28807</v>
      </c>
      <c r="BO407" s="10">
        <f ca="1">IF(Table1[[#This Row],[Profession]]="Agriculture", Table1[[#This Row],[Income]], 0)</f>
        <v>0</v>
      </c>
      <c r="BQ407" s="8">
        <f ca="1">IF(Table1[[#This Row],[Value of debts ]]&gt;Table1[[#This Row],[Income]], 1, 0)</f>
        <v>1</v>
      </c>
      <c r="BR407" s="10"/>
      <c r="BT407">
        <f ca="1">IF(Table1[[#This Row],[Net Worth of person]]&gt;$BU$4, Table1[[#This Row],[Age]], 0)</f>
        <v>31</v>
      </c>
    </row>
    <row r="408" spans="1:72" x14ac:dyDescent="0.3">
      <c r="A408">
        <f t="shared" ca="1" si="138"/>
        <v>2</v>
      </c>
      <c r="B408" t="str">
        <f t="shared" ca="1" si="139"/>
        <v>Female</v>
      </c>
      <c r="C408">
        <f t="shared" ca="1" si="140"/>
        <v>43</v>
      </c>
      <c r="D408">
        <f t="shared" ca="1" si="141"/>
        <v>1</v>
      </c>
      <c r="E408" t="str">
        <f t="shared" ca="1" si="142"/>
        <v>Health</v>
      </c>
      <c r="F408">
        <f t="shared" ca="1" si="143"/>
        <v>1</v>
      </c>
      <c r="G408" t="str">
        <f t="shared" ca="1" si="144"/>
        <v>High School</v>
      </c>
      <c r="H408">
        <f t="shared" ca="1" si="145"/>
        <v>2</v>
      </c>
      <c r="I408">
        <f t="shared" ca="1" si="146"/>
        <v>3</v>
      </c>
      <c r="J408">
        <f t="shared" ca="1" si="147"/>
        <v>28346</v>
      </c>
      <c r="K408">
        <f t="shared" ca="1" si="148"/>
        <v>14</v>
      </c>
      <c r="L408" t="str">
        <f t="shared" ca="1" si="149"/>
        <v>Goa</v>
      </c>
      <c r="M408">
        <f t="shared" ca="1" si="150"/>
        <v>170076</v>
      </c>
      <c r="N408">
        <f t="shared" ca="1" si="151"/>
        <v>123808.9379865474</v>
      </c>
      <c r="O408">
        <f t="shared" ca="1" si="152"/>
        <v>48488.474831799205</v>
      </c>
      <c r="P408">
        <f t="shared" ca="1" si="153"/>
        <v>40963</v>
      </c>
      <c r="Q408">
        <f t="shared" ca="1" si="154"/>
        <v>27577.335699838557</v>
      </c>
      <c r="R408">
        <f t="shared" ca="1" si="155"/>
        <v>39440.797578671059</v>
      </c>
      <c r="S408">
        <f t="shared" ca="1" si="156"/>
        <v>258005.27241047029</v>
      </c>
      <c r="T408">
        <f t="shared" ca="1" si="157"/>
        <v>192349.27368638598</v>
      </c>
      <c r="U408">
        <f t="shared" ca="1" si="158"/>
        <v>65655.998724084318</v>
      </c>
      <c r="W408">
        <f t="shared" ca="1" si="159"/>
        <v>1</v>
      </c>
      <c r="AA408" s="1">
        <f ca="1">Table1[[#This Row],[Mortgage left]]/Table1[[#This Row],[Value of House]]</f>
        <v>0.72796242848225146</v>
      </c>
      <c r="AB408">
        <f t="shared" ca="1" si="160"/>
        <v>0</v>
      </c>
      <c r="AE408">
        <f ca="1">IF(Table1[[#This Row],[Gender]]="male", 1, 0)</f>
        <v>0</v>
      </c>
      <c r="AF408">
        <f ca="1">IF(Table1[[#This Row],[Gender]]="female", 1, 0)</f>
        <v>1</v>
      </c>
      <c r="AK408" s="8">
        <f ca="1">IF(Table1[[#This Row],[Profession]]="Teaching", 1, 0)</f>
        <v>0</v>
      </c>
      <c r="AL408" s="9">
        <f ca="1">IF(Table1[[#This Row],[Profession]]="Health", 1, 0)</f>
        <v>1</v>
      </c>
      <c r="AM408" s="9">
        <f ca="1">IF(Table1[[#This Row],[Profession]]="Construction", 1, 0)</f>
        <v>0</v>
      </c>
      <c r="AN408" s="9">
        <f ca="1">IF(Table1[[#This Row],[Profession]]="IT", 1, 0)</f>
        <v>0</v>
      </c>
      <c r="AO408" s="9">
        <f ca="1">IF(Table1[[#This Row],[Profession]]="Agriculture", 1, 0)</f>
        <v>0</v>
      </c>
      <c r="AP408" s="10">
        <f ca="1">IF(Table1[[#This Row],[Profession]]="General Work", 1, 0)</f>
        <v>0</v>
      </c>
      <c r="AS408">
        <f ca="1">Table1[[#This Row],[Value of Cars]]/Table1[[#This Row],[Number of Cars ]]</f>
        <v>16162.824943933068</v>
      </c>
      <c r="AU408" s="8">
        <f ca="1">IF(Table1[[#This Row],[State]]="Karnataka", Table1[[#This Row],[Income]], 0)</f>
        <v>0</v>
      </c>
      <c r="AV408" s="9">
        <f ca="1">IF(Table1[[#This Row],[State]]="Gujarat", Table1[[#This Row],[Income]], 0)</f>
        <v>0</v>
      </c>
      <c r="AW408" s="9">
        <f ca="1">IF(Table1[[#This Row],[State]]="Andhra Pradesh", Table1[[#This Row],[Income]], 0)</f>
        <v>0</v>
      </c>
      <c r="AX408" s="9">
        <f ca="1">IF(Table1[[#This Row],[State]]="Telangana", Table1[[#This Row],[Income]], 0)</f>
        <v>0</v>
      </c>
      <c r="AY408" s="9">
        <f ca="1">IF(Table1[[#This Row],[State]]="Madhya Pradesh", Table1[[#This Row],[Income]], 0)</f>
        <v>0</v>
      </c>
      <c r="AZ408" s="9">
        <f ca="1">IF(Table1[[#This Row],[State]]="Maharashtra", Table1[[#This Row],[Income]], 0)</f>
        <v>0</v>
      </c>
      <c r="BA408" s="9">
        <f ca="1">IF(Table1[[#This Row],[State]]="Punjab", Table1[[#This Row],[Income]], 0)</f>
        <v>0</v>
      </c>
      <c r="BB408" s="9">
        <f ca="1">IF(Table1[[#This Row],[State]]="Kerala", Table1[[#This Row],[Income]], 0)</f>
        <v>0</v>
      </c>
      <c r="BC408" s="9">
        <f ca="1">IF(Table1[[#This Row],[State]]="Tamil Nadu", Table1[[#This Row],[Income]], 0)</f>
        <v>0</v>
      </c>
      <c r="BD408" s="9">
        <f ca="1">IF(Table1[[#This Row],[State]]="Rajasthan", Table1[[#This Row],[Income]], 0)</f>
        <v>0</v>
      </c>
      <c r="BE408" s="9">
        <f ca="1">IF(Table1[[#This Row],[State]]="Uttar Pradesh", Table1[[#This Row],[Income]], 0)</f>
        <v>0</v>
      </c>
      <c r="BF408" s="9">
        <f ca="1">IF(Table1[[#This Row],[State]]="Bihar", Table1[[#This Row],[Income]], 0)</f>
        <v>0</v>
      </c>
      <c r="BG408" s="9">
        <f ca="1">IF(Table1[[#This Row],[State]]="West Bengal", Table1[[#This Row],[Income]], 0)</f>
        <v>0</v>
      </c>
      <c r="BH408" s="10">
        <f ca="1">IF(Table1[[#This Row],[State]]="Goa", Table1[[#This Row],[Income]], 0)</f>
        <v>28346</v>
      </c>
      <c r="BJ408" s="8">
        <f ca="1">IF(Table1[[#This Row],[Profession]]="Health", Table1[[#This Row],[Income]], 0)</f>
        <v>28346</v>
      </c>
      <c r="BK408" s="9">
        <f ca="1">IF(Table1[[#This Row],[Profession]]="Construction", Table1[[#This Row],[Income]], 0)</f>
        <v>0</v>
      </c>
      <c r="BL408" s="9">
        <f ca="1">IF(Table1[[#This Row],[Profession]]="Teaching", Table1[[#This Row],[Income]], 0)</f>
        <v>0</v>
      </c>
      <c r="BM408" s="9">
        <f ca="1">IF(Table1[[#This Row],[Profession]]="IT", Table1[[#This Row],[Income]], 0)</f>
        <v>0</v>
      </c>
      <c r="BN408" s="9">
        <f ca="1">IF(Table1[[#This Row],[Profession]]="General Work", Table1[[#This Row],[Income]], 0)</f>
        <v>0</v>
      </c>
      <c r="BO408" s="10">
        <f ca="1">IF(Table1[[#This Row],[Profession]]="Agriculture", Table1[[#This Row],[Income]], 0)</f>
        <v>0</v>
      </c>
      <c r="BQ408" s="8">
        <f ca="1">IF(Table1[[#This Row],[Value of debts ]]&gt;Table1[[#This Row],[Income]], 1, 0)</f>
        <v>1</v>
      </c>
      <c r="BR408" s="10"/>
      <c r="BT408">
        <f ca="1">IF(Table1[[#This Row],[Net Worth of person]]&gt;$BU$4, Table1[[#This Row],[Age]], 0)</f>
        <v>0</v>
      </c>
    </row>
    <row r="409" spans="1:72" x14ac:dyDescent="0.3">
      <c r="A409">
        <f t="shared" ca="1" si="138"/>
        <v>1</v>
      </c>
      <c r="B409" t="str">
        <f t="shared" ca="1" si="139"/>
        <v>Male</v>
      </c>
      <c r="C409">
        <f t="shared" ca="1" si="140"/>
        <v>37</v>
      </c>
      <c r="D409">
        <f t="shared" ca="1" si="141"/>
        <v>4</v>
      </c>
      <c r="E409" t="str">
        <f t="shared" ca="1" si="142"/>
        <v>IT</v>
      </c>
      <c r="F409">
        <f t="shared" ca="1" si="143"/>
        <v>4</v>
      </c>
      <c r="G409" t="str">
        <f t="shared" ca="1" si="144"/>
        <v>Technical</v>
      </c>
      <c r="H409">
        <f t="shared" ca="1" si="145"/>
        <v>2</v>
      </c>
      <c r="I409">
        <f t="shared" ca="1" si="146"/>
        <v>1</v>
      </c>
      <c r="J409">
        <f t="shared" ca="1" si="147"/>
        <v>27181</v>
      </c>
      <c r="K409">
        <f t="shared" ca="1" si="148"/>
        <v>8</v>
      </c>
      <c r="L409" t="str">
        <f t="shared" ca="1" si="149"/>
        <v>Kerala</v>
      </c>
      <c r="M409">
        <f t="shared" ca="1" si="150"/>
        <v>81543</v>
      </c>
      <c r="N409">
        <f t="shared" ca="1" si="151"/>
        <v>42332.072006320333</v>
      </c>
      <c r="O409">
        <f t="shared" ca="1" si="152"/>
        <v>22902.707576661665</v>
      </c>
      <c r="P409">
        <f t="shared" ca="1" si="153"/>
        <v>5056</v>
      </c>
      <c r="Q409">
        <f t="shared" ca="1" si="154"/>
        <v>28204.98151154751</v>
      </c>
      <c r="R409">
        <f t="shared" ca="1" si="155"/>
        <v>38070.568361413272</v>
      </c>
      <c r="S409">
        <f t="shared" ca="1" si="156"/>
        <v>142516.27593807492</v>
      </c>
      <c r="T409">
        <f t="shared" ca="1" si="157"/>
        <v>75593.05351786784</v>
      </c>
      <c r="U409">
        <f t="shared" ca="1" si="158"/>
        <v>66923.222420207079</v>
      </c>
      <c r="W409">
        <f t="shared" ca="1" si="159"/>
        <v>1</v>
      </c>
      <c r="AA409" s="1">
        <f ca="1">Table1[[#This Row],[Mortgage left]]/Table1[[#This Row],[Value of House]]</f>
        <v>0.5191380254138348</v>
      </c>
      <c r="AB409">
        <f t="shared" ca="1" si="160"/>
        <v>0</v>
      </c>
      <c r="AE409">
        <f ca="1">IF(Table1[[#This Row],[Gender]]="male", 1, 0)</f>
        <v>1</v>
      </c>
      <c r="AF409">
        <f ca="1">IF(Table1[[#This Row],[Gender]]="female", 1, 0)</f>
        <v>0</v>
      </c>
      <c r="AK409" s="8">
        <f ca="1">IF(Table1[[#This Row],[Profession]]="Teaching", 1, 0)</f>
        <v>0</v>
      </c>
      <c r="AL409" s="9">
        <f ca="1">IF(Table1[[#This Row],[Profession]]="Health", 1, 0)</f>
        <v>0</v>
      </c>
      <c r="AM409" s="9">
        <f ca="1">IF(Table1[[#This Row],[Profession]]="Construction", 1, 0)</f>
        <v>0</v>
      </c>
      <c r="AN409" s="9">
        <f ca="1">IF(Table1[[#This Row],[Profession]]="IT", 1, 0)</f>
        <v>1</v>
      </c>
      <c r="AO409" s="9">
        <f ca="1">IF(Table1[[#This Row],[Profession]]="Agriculture", 1, 0)</f>
        <v>0</v>
      </c>
      <c r="AP409" s="10">
        <f ca="1">IF(Table1[[#This Row],[Profession]]="General Work", 1, 0)</f>
        <v>0</v>
      </c>
      <c r="AS409">
        <f ca="1">Table1[[#This Row],[Value of Cars]]/Table1[[#This Row],[Number of Cars ]]</f>
        <v>22902.707576661665</v>
      </c>
      <c r="AU409" s="8">
        <f ca="1">IF(Table1[[#This Row],[State]]="Karnataka", Table1[[#This Row],[Income]], 0)</f>
        <v>0</v>
      </c>
      <c r="AV409" s="9">
        <f ca="1">IF(Table1[[#This Row],[State]]="Gujarat", Table1[[#This Row],[Income]], 0)</f>
        <v>0</v>
      </c>
      <c r="AW409" s="9">
        <f ca="1">IF(Table1[[#This Row],[State]]="Andhra Pradesh", Table1[[#This Row],[Income]], 0)</f>
        <v>0</v>
      </c>
      <c r="AX409" s="9">
        <f ca="1">IF(Table1[[#This Row],[State]]="Telangana", Table1[[#This Row],[Income]], 0)</f>
        <v>0</v>
      </c>
      <c r="AY409" s="9">
        <f ca="1">IF(Table1[[#This Row],[State]]="Madhya Pradesh", Table1[[#This Row],[Income]], 0)</f>
        <v>0</v>
      </c>
      <c r="AZ409" s="9">
        <f ca="1">IF(Table1[[#This Row],[State]]="Maharashtra", Table1[[#This Row],[Income]], 0)</f>
        <v>0</v>
      </c>
      <c r="BA409" s="9">
        <f ca="1">IF(Table1[[#This Row],[State]]="Punjab", Table1[[#This Row],[Income]], 0)</f>
        <v>0</v>
      </c>
      <c r="BB409" s="9">
        <f ca="1">IF(Table1[[#This Row],[State]]="Kerala", Table1[[#This Row],[Income]], 0)</f>
        <v>27181</v>
      </c>
      <c r="BC409" s="9">
        <f ca="1">IF(Table1[[#This Row],[State]]="Tamil Nadu", Table1[[#This Row],[Income]], 0)</f>
        <v>0</v>
      </c>
      <c r="BD409" s="9">
        <f ca="1">IF(Table1[[#This Row],[State]]="Rajasthan", Table1[[#This Row],[Income]], 0)</f>
        <v>0</v>
      </c>
      <c r="BE409" s="9">
        <f ca="1">IF(Table1[[#This Row],[State]]="Uttar Pradesh", Table1[[#This Row],[Income]], 0)</f>
        <v>0</v>
      </c>
      <c r="BF409" s="9">
        <f ca="1">IF(Table1[[#This Row],[State]]="Bihar", Table1[[#This Row],[Income]], 0)</f>
        <v>0</v>
      </c>
      <c r="BG409" s="9">
        <f ca="1">IF(Table1[[#This Row],[State]]="West Bengal", Table1[[#This Row],[Income]], 0)</f>
        <v>0</v>
      </c>
      <c r="BH409" s="10">
        <f ca="1">IF(Table1[[#This Row],[State]]="Goa", Table1[[#This Row],[Income]], 0)</f>
        <v>0</v>
      </c>
      <c r="BJ409" s="8">
        <f ca="1">IF(Table1[[#This Row],[Profession]]="Health", Table1[[#This Row],[Income]], 0)</f>
        <v>0</v>
      </c>
      <c r="BK409" s="9">
        <f ca="1">IF(Table1[[#This Row],[Profession]]="Construction", Table1[[#This Row],[Income]], 0)</f>
        <v>0</v>
      </c>
      <c r="BL409" s="9">
        <f ca="1">IF(Table1[[#This Row],[Profession]]="Teaching", Table1[[#This Row],[Income]], 0)</f>
        <v>0</v>
      </c>
      <c r="BM409" s="9">
        <f ca="1">IF(Table1[[#This Row],[Profession]]="IT", Table1[[#This Row],[Income]], 0)</f>
        <v>27181</v>
      </c>
      <c r="BN409" s="9">
        <f ca="1">IF(Table1[[#This Row],[Profession]]="General Work", Table1[[#This Row],[Income]], 0)</f>
        <v>0</v>
      </c>
      <c r="BO409" s="10">
        <f ca="1">IF(Table1[[#This Row],[Profession]]="Agriculture", Table1[[#This Row],[Income]], 0)</f>
        <v>0</v>
      </c>
      <c r="BQ409" s="8">
        <f ca="1">IF(Table1[[#This Row],[Value of debts ]]&gt;Table1[[#This Row],[Income]], 1, 0)</f>
        <v>1</v>
      </c>
      <c r="BR409" s="10"/>
      <c r="BT409">
        <f ca="1">IF(Table1[[#This Row],[Net Worth of person]]&gt;$BU$4, Table1[[#This Row],[Age]], 0)</f>
        <v>0</v>
      </c>
    </row>
    <row r="410" spans="1:72" x14ac:dyDescent="0.3">
      <c r="A410">
        <f t="shared" ca="1" si="138"/>
        <v>2</v>
      </c>
      <c r="B410" t="str">
        <f t="shared" ca="1" si="139"/>
        <v>Female</v>
      </c>
      <c r="C410">
        <f t="shared" ca="1" si="140"/>
        <v>27</v>
      </c>
      <c r="D410">
        <f t="shared" ca="1" si="141"/>
        <v>5</v>
      </c>
      <c r="E410" t="str">
        <f t="shared" ca="1" si="142"/>
        <v>General Work</v>
      </c>
      <c r="F410">
        <f t="shared" ca="1" si="143"/>
        <v>2</v>
      </c>
      <c r="G410" t="str">
        <f t="shared" ca="1" si="144"/>
        <v>College</v>
      </c>
      <c r="H410">
        <f t="shared" ca="1" si="145"/>
        <v>3</v>
      </c>
      <c r="I410">
        <f t="shared" ca="1" si="146"/>
        <v>3</v>
      </c>
      <c r="J410">
        <f t="shared" ca="1" si="147"/>
        <v>68057</v>
      </c>
      <c r="K410">
        <f t="shared" ca="1" si="148"/>
        <v>8</v>
      </c>
      <c r="L410" t="str">
        <f t="shared" ca="1" si="149"/>
        <v>Kerala</v>
      </c>
      <c r="M410">
        <f t="shared" ca="1" si="150"/>
        <v>408342</v>
      </c>
      <c r="N410">
        <f t="shared" ca="1" si="151"/>
        <v>368184.90530740307</v>
      </c>
      <c r="O410">
        <f t="shared" ca="1" si="152"/>
        <v>23531.318536922361</v>
      </c>
      <c r="P410">
        <f t="shared" ca="1" si="153"/>
        <v>13874</v>
      </c>
      <c r="Q410">
        <f t="shared" ca="1" si="154"/>
        <v>100548.91220067964</v>
      </c>
      <c r="R410">
        <f t="shared" ca="1" si="155"/>
        <v>7362.6184495954094</v>
      </c>
      <c r="S410">
        <f t="shared" ca="1" si="156"/>
        <v>439235.93698651774</v>
      </c>
      <c r="T410">
        <f t="shared" ca="1" si="157"/>
        <v>482607.81750808272</v>
      </c>
      <c r="U410">
        <f t="shared" ca="1" si="158"/>
        <v>-43371.880521564977</v>
      </c>
      <c r="W410">
        <f t="shared" ca="1" si="159"/>
        <v>1</v>
      </c>
      <c r="AA410" s="1">
        <f ca="1">Table1[[#This Row],[Mortgage left]]/Table1[[#This Row],[Value of House]]</f>
        <v>0.9016581818852899</v>
      </c>
      <c r="AB410">
        <f t="shared" ca="1" si="160"/>
        <v>0</v>
      </c>
      <c r="AE410">
        <f ca="1">IF(Table1[[#This Row],[Gender]]="male", 1, 0)</f>
        <v>0</v>
      </c>
      <c r="AF410">
        <f ca="1">IF(Table1[[#This Row],[Gender]]="female", 1, 0)</f>
        <v>1</v>
      </c>
      <c r="AK410" s="8">
        <f ca="1">IF(Table1[[#This Row],[Profession]]="Teaching", 1, 0)</f>
        <v>0</v>
      </c>
      <c r="AL410" s="9">
        <f ca="1">IF(Table1[[#This Row],[Profession]]="Health", 1, 0)</f>
        <v>0</v>
      </c>
      <c r="AM410" s="9">
        <f ca="1">IF(Table1[[#This Row],[Profession]]="Construction", 1, 0)</f>
        <v>0</v>
      </c>
      <c r="AN410" s="9">
        <f ca="1">IF(Table1[[#This Row],[Profession]]="IT", 1, 0)</f>
        <v>0</v>
      </c>
      <c r="AO410" s="9">
        <f ca="1">IF(Table1[[#This Row],[Profession]]="Agriculture", 1, 0)</f>
        <v>0</v>
      </c>
      <c r="AP410" s="10">
        <f ca="1">IF(Table1[[#This Row],[Profession]]="General Work", 1, 0)</f>
        <v>1</v>
      </c>
      <c r="AS410">
        <f ca="1">Table1[[#This Row],[Value of Cars]]/Table1[[#This Row],[Number of Cars ]]</f>
        <v>7843.7728456407867</v>
      </c>
      <c r="AU410" s="8">
        <f ca="1">IF(Table1[[#This Row],[State]]="Karnataka", Table1[[#This Row],[Income]], 0)</f>
        <v>0</v>
      </c>
      <c r="AV410" s="9">
        <f ca="1">IF(Table1[[#This Row],[State]]="Gujarat", Table1[[#This Row],[Income]], 0)</f>
        <v>0</v>
      </c>
      <c r="AW410" s="9">
        <f ca="1">IF(Table1[[#This Row],[State]]="Andhra Pradesh", Table1[[#This Row],[Income]], 0)</f>
        <v>0</v>
      </c>
      <c r="AX410" s="9">
        <f ca="1">IF(Table1[[#This Row],[State]]="Telangana", Table1[[#This Row],[Income]], 0)</f>
        <v>0</v>
      </c>
      <c r="AY410" s="9">
        <f ca="1">IF(Table1[[#This Row],[State]]="Madhya Pradesh", Table1[[#This Row],[Income]], 0)</f>
        <v>0</v>
      </c>
      <c r="AZ410" s="9">
        <f ca="1">IF(Table1[[#This Row],[State]]="Maharashtra", Table1[[#This Row],[Income]], 0)</f>
        <v>0</v>
      </c>
      <c r="BA410" s="9">
        <f ca="1">IF(Table1[[#This Row],[State]]="Punjab", Table1[[#This Row],[Income]], 0)</f>
        <v>0</v>
      </c>
      <c r="BB410" s="9">
        <f ca="1">IF(Table1[[#This Row],[State]]="Kerala", Table1[[#This Row],[Income]], 0)</f>
        <v>68057</v>
      </c>
      <c r="BC410" s="9">
        <f ca="1">IF(Table1[[#This Row],[State]]="Tamil Nadu", Table1[[#This Row],[Income]], 0)</f>
        <v>0</v>
      </c>
      <c r="BD410" s="9">
        <f ca="1">IF(Table1[[#This Row],[State]]="Rajasthan", Table1[[#This Row],[Income]], 0)</f>
        <v>0</v>
      </c>
      <c r="BE410" s="9">
        <f ca="1">IF(Table1[[#This Row],[State]]="Uttar Pradesh", Table1[[#This Row],[Income]], 0)</f>
        <v>0</v>
      </c>
      <c r="BF410" s="9">
        <f ca="1">IF(Table1[[#This Row],[State]]="Bihar", Table1[[#This Row],[Income]], 0)</f>
        <v>0</v>
      </c>
      <c r="BG410" s="9">
        <f ca="1">IF(Table1[[#This Row],[State]]="West Bengal", Table1[[#This Row],[Income]], 0)</f>
        <v>0</v>
      </c>
      <c r="BH410" s="10">
        <f ca="1">IF(Table1[[#This Row],[State]]="Goa", Table1[[#This Row],[Income]], 0)</f>
        <v>0</v>
      </c>
      <c r="BJ410" s="8">
        <f ca="1">IF(Table1[[#This Row],[Profession]]="Health", Table1[[#This Row],[Income]], 0)</f>
        <v>0</v>
      </c>
      <c r="BK410" s="9">
        <f ca="1">IF(Table1[[#This Row],[Profession]]="Construction", Table1[[#This Row],[Income]], 0)</f>
        <v>0</v>
      </c>
      <c r="BL410" s="9">
        <f ca="1">IF(Table1[[#This Row],[Profession]]="Teaching", Table1[[#This Row],[Income]], 0)</f>
        <v>0</v>
      </c>
      <c r="BM410" s="9">
        <f ca="1">IF(Table1[[#This Row],[Profession]]="IT", Table1[[#This Row],[Income]], 0)</f>
        <v>0</v>
      </c>
      <c r="BN410" s="9">
        <f ca="1">IF(Table1[[#This Row],[Profession]]="General Work", Table1[[#This Row],[Income]], 0)</f>
        <v>68057</v>
      </c>
      <c r="BO410" s="10">
        <f ca="1">IF(Table1[[#This Row],[Profession]]="Agriculture", Table1[[#This Row],[Income]], 0)</f>
        <v>0</v>
      </c>
      <c r="BQ410" s="8">
        <f ca="1">IF(Table1[[#This Row],[Value of debts ]]&gt;Table1[[#This Row],[Income]], 1, 0)</f>
        <v>1</v>
      </c>
      <c r="BR410" s="10"/>
      <c r="BT410">
        <f ca="1">IF(Table1[[#This Row],[Net Worth of person]]&gt;$BU$4, Table1[[#This Row],[Age]], 0)</f>
        <v>0</v>
      </c>
    </row>
    <row r="411" spans="1:72" x14ac:dyDescent="0.3">
      <c r="A411">
        <f t="shared" ca="1" si="138"/>
        <v>1</v>
      </c>
      <c r="B411" t="str">
        <f t="shared" ca="1" si="139"/>
        <v>Male</v>
      </c>
      <c r="C411">
        <f t="shared" ca="1" si="140"/>
        <v>43</v>
      </c>
      <c r="D411">
        <f t="shared" ca="1" si="141"/>
        <v>5</v>
      </c>
      <c r="E411" t="str">
        <f t="shared" ca="1" si="142"/>
        <v>General Work</v>
      </c>
      <c r="F411">
        <f t="shared" ca="1" si="143"/>
        <v>3</v>
      </c>
      <c r="G411" t="str">
        <f t="shared" ca="1" si="144"/>
        <v>University</v>
      </c>
      <c r="H411">
        <f t="shared" ca="1" si="145"/>
        <v>3</v>
      </c>
      <c r="I411">
        <f t="shared" ca="1" si="146"/>
        <v>2</v>
      </c>
      <c r="J411">
        <f t="shared" ca="1" si="147"/>
        <v>54376</v>
      </c>
      <c r="K411">
        <f t="shared" ca="1" si="148"/>
        <v>9</v>
      </c>
      <c r="L411" t="str">
        <f t="shared" ca="1" si="149"/>
        <v>Tamil Nadu</v>
      </c>
      <c r="M411">
        <f t="shared" ca="1" si="150"/>
        <v>326256</v>
      </c>
      <c r="N411">
        <f t="shared" ca="1" si="151"/>
        <v>2610.7861986447124</v>
      </c>
      <c r="O411">
        <f t="shared" ca="1" si="152"/>
        <v>83894.314757538363</v>
      </c>
      <c r="P411">
        <f t="shared" ca="1" si="153"/>
        <v>24687</v>
      </c>
      <c r="Q411">
        <f t="shared" ca="1" si="154"/>
        <v>2583.1900207600188</v>
      </c>
      <c r="R411">
        <f t="shared" ca="1" si="155"/>
        <v>5485.5333048847624</v>
      </c>
      <c r="S411">
        <f t="shared" ca="1" si="156"/>
        <v>415635.84806242312</v>
      </c>
      <c r="T411">
        <f t="shared" ca="1" si="157"/>
        <v>29880.976219404733</v>
      </c>
      <c r="U411">
        <f t="shared" ca="1" si="158"/>
        <v>385754.87184301839</v>
      </c>
      <c r="W411">
        <f t="shared" ca="1" si="159"/>
        <v>1</v>
      </c>
      <c r="AA411" s="1">
        <f ca="1">Table1[[#This Row],[Mortgage left]]/Table1[[#This Row],[Value of House]]</f>
        <v>8.0022626362264981E-3</v>
      </c>
      <c r="AB411">
        <f t="shared" ca="1" si="160"/>
        <v>1</v>
      </c>
      <c r="AE411">
        <f ca="1">IF(Table1[[#This Row],[Gender]]="male", 1, 0)</f>
        <v>1</v>
      </c>
      <c r="AF411">
        <f ca="1">IF(Table1[[#This Row],[Gender]]="female", 1, 0)</f>
        <v>0</v>
      </c>
      <c r="AK411" s="8">
        <f ca="1">IF(Table1[[#This Row],[Profession]]="Teaching", 1, 0)</f>
        <v>0</v>
      </c>
      <c r="AL411" s="9">
        <f ca="1">IF(Table1[[#This Row],[Profession]]="Health", 1, 0)</f>
        <v>0</v>
      </c>
      <c r="AM411" s="9">
        <f ca="1">IF(Table1[[#This Row],[Profession]]="Construction", 1, 0)</f>
        <v>0</v>
      </c>
      <c r="AN411" s="9">
        <f ca="1">IF(Table1[[#This Row],[Profession]]="IT", 1, 0)</f>
        <v>0</v>
      </c>
      <c r="AO411" s="9">
        <f ca="1">IF(Table1[[#This Row],[Profession]]="Agriculture", 1, 0)</f>
        <v>0</v>
      </c>
      <c r="AP411" s="10">
        <f ca="1">IF(Table1[[#This Row],[Profession]]="General Work", 1, 0)</f>
        <v>1</v>
      </c>
      <c r="AS411">
        <f ca="1">Table1[[#This Row],[Value of Cars]]/Table1[[#This Row],[Number of Cars ]]</f>
        <v>41947.157378769181</v>
      </c>
      <c r="AU411" s="8">
        <f ca="1">IF(Table1[[#This Row],[State]]="Karnataka", Table1[[#This Row],[Income]], 0)</f>
        <v>0</v>
      </c>
      <c r="AV411" s="9">
        <f ca="1">IF(Table1[[#This Row],[State]]="Gujarat", Table1[[#This Row],[Income]], 0)</f>
        <v>0</v>
      </c>
      <c r="AW411" s="9">
        <f ca="1">IF(Table1[[#This Row],[State]]="Andhra Pradesh", Table1[[#This Row],[Income]], 0)</f>
        <v>0</v>
      </c>
      <c r="AX411" s="9">
        <f ca="1">IF(Table1[[#This Row],[State]]="Telangana", Table1[[#This Row],[Income]], 0)</f>
        <v>0</v>
      </c>
      <c r="AY411" s="9">
        <f ca="1">IF(Table1[[#This Row],[State]]="Madhya Pradesh", Table1[[#This Row],[Income]], 0)</f>
        <v>0</v>
      </c>
      <c r="AZ411" s="9">
        <f ca="1">IF(Table1[[#This Row],[State]]="Maharashtra", Table1[[#This Row],[Income]], 0)</f>
        <v>0</v>
      </c>
      <c r="BA411" s="9">
        <f ca="1">IF(Table1[[#This Row],[State]]="Punjab", Table1[[#This Row],[Income]], 0)</f>
        <v>0</v>
      </c>
      <c r="BB411" s="9">
        <f ca="1">IF(Table1[[#This Row],[State]]="Kerala", Table1[[#This Row],[Income]], 0)</f>
        <v>0</v>
      </c>
      <c r="BC411" s="9">
        <f ca="1">IF(Table1[[#This Row],[State]]="Tamil Nadu", Table1[[#This Row],[Income]], 0)</f>
        <v>54376</v>
      </c>
      <c r="BD411" s="9">
        <f ca="1">IF(Table1[[#This Row],[State]]="Rajasthan", Table1[[#This Row],[Income]], 0)</f>
        <v>0</v>
      </c>
      <c r="BE411" s="9">
        <f ca="1">IF(Table1[[#This Row],[State]]="Uttar Pradesh", Table1[[#This Row],[Income]], 0)</f>
        <v>0</v>
      </c>
      <c r="BF411" s="9">
        <f ca="1">IF(Table1[[#This Row],[State]]="Bihar", Table1[[#This Row],[Income]], 0)</f>
        <v>0</v>
      </c>
      <c r="BG411" s="9">
        <f ca="1">IF(Table1[[#This Row],[State]]="West Bengal", Table1[[#This Row],[Income]], 0)</f>
        <v>0</v>
      </c>
      <c r="BH411" s="10">
        <f ca="1">IF(Table1[[#This Row],[State]]="Goa", Table1[[#This Row],[Income]], 0)</f>
        <v>0</v>
      </c>
      <c r="BJ411" s="8">
        <f ca="1">IF(Table1[[#This Row],[Profession]]="Health", Table1[[#This Row],[Income]], 0)</f>
        <v>0</v>
      </c>
      <c r="BK411" s="9">
        <f ca="1">IF(Table1[[#This Row],[Profession]]="Construction", Table1[[#This Row],[Income]], 0)</f>
        <v>0</v>
      </c>
      <c r="BL411" s="9">
        <f ca="1">IF(Table1[[#This Row],[Profession]]="Teaching", Table1[[#This Row],[Income]], 0)</f>
        <v>0</v>
      </c>
      <c r="BM411" s="9">
        <f ca="1">IF(Table1[[#This Row],[Profession]]="IT", Table1[[#This Row],[Income]], 0)</f>
        <v>0</v>
      </c>
      <c r="BN411" s="9">
        <f ca="1">IF(Table1[[#This Row],[Profession]]="General Work", Table1[[#This Row],[Income]], 0)</f>
        <v>54376</v>
      </c>
      <c r="BO411" s="10">
        <f ca="1">IF(Table1[[#This Row],[Profession]]="Agriculture", Table1[[#This Row],[Income]], 0)</f>
        <v>0</v>
      </c>
      <c r="BQ411" s="8">
        <f ca="1">IF(Table1[[#This Row],[Value of debts ]]&gt;Table1[[#This Row],[Income]], 1, 0)</f>
        <v>0</v>
      </c>
      <c r="BR411" s="10"/>
      <c r="BT411">
        <f ca="1">IF(Table1[[#This Row],[Net Worth of person]]&gt;$BU$4, Table1[[#This Row],[Age]], 0)</f>
        <v>43</v>
      </c>
    </row>
    <row r="412" spans="1:72" x14ac:dyDescent="0.3">
      <c r="A412">
        <f t="shared" ca="1" si="138"/>
        <v>2</v>
      </c>
      <c r="B412" t="str">
        <f t="shared" ca="1" si="139"/>
        <v>Female</v>
      </c>
      <c r="C412">
        <f t="shared" ca="1" si="140"/>
        <v>43</v>
      </c>
      <c r="D412">
        <f t="shared" ca="1" si="141"/>
        <v>3</v>
      </c>
      <c r="E412" t="str">
        <f t="shared" ca="1" si="142"/>
        <v>Teaching</v>
      </c>
      <c r="F412">
        <f t="shared" ca="1" si="143"/>
        <v>5</v>
      </c>
      <c r="G412" t="str">
        <f t="shared" ca="1" si="144"/>
        <v>Other</v>
      </c>
      <c r="H412">
        <f t="shared" ca="1" si="145"/>
        <v>3</v>
      </c>
      <c r="I412">
        <f t="shared" ca="1" si="146"/>
        <v>3</v>
      </c>
      <c r="J412">
        <f t="shared" ca="1" si="147"/>
        <v>37993</v>
      </c>
      <c r="K412">
        <f t="shared" ca="1" si="148"/>
        <v>3</v>
      </c>
      <c r="L412" t="str">
        <f t="shared" ca="1" si="149"/>
        <v>Andhra Pradesh</v>
      </c>
      <c r="M412">
        <f t="shared" ca="1" si="150"/>
        <v>189965</v>
      </c>
      <c r="N412">
        <f t="shared" ca="1" si="151"/>
        <v>181574.12354474337</v>
      </c>
      <c r="O412">
        <f t="shared" ca="1" si="152"/>
        <v>32770.607932344741</v>
      </c>
      <c r="P412">
        <f t="shared" ca="1" si="153"/>
        <v>6244</v>
      </c>
      <c r="Q412">
        <f t="shared" ca="1" si="154"/>
        <v>66975.206483098358</v>
      </c>
      <c r="R412">
        <f t="shared" ca="1" si="155"/>
        <v>38182.659587912771</v>
      </c>
      <c r="S412">
        <f t="shared" ca="1" si="156"/>
        <v>260918.2675202575</v>
      </c>
      <c r="T412">
        <f t="shared" ca="1" si="157"/>
        <v>254793.33002784173</v>
      </c>
      <c r="U412">
        <f t="shared" ca="1" si="158"/>
        <v>6124.9374924157746</v>
      </c>
      <c r="W412">
        <f t="shared" ca="1" si="159"/>
        <v>1</v>
      </c>
      <c r="AA412" s="1">
        <f ca="1">Table1[[#This Row],[Mortgage left]]/Table1[[#This Row],[Value of House]]</f>
        <v>0.95582935564310989</v>
      </c>
      <c r="AB412">
        <f t="shared" ca="1" si="160"/>
        <v>0</v>
      </c>
      <c r="AE412">
        <f ca="1">IF(Table1[[#This Row],[Gender]]="male", 1, 0)</f>
        <v>0</v>
      </c>
      <c r="AF412">
        <f ca="1">IF(Table1[[#This Row],[Gender]]="female", 1, 0)</f>
        <v>1</v>
      </c>
      <c r="AK412" s="8">
        <f ca="1">IF(Table1[[#This Row],[Profession]]="Teaching", 1, 0)</f>
        <v>1</v>
      </c>
      <c r="AL412" s="9">
        <f ca="1">IF(Table1[[#This Row],[Profession]]="Health", 1, 0)</f>
        <v>0</v>
      </c>
      <c r="AM412" s="9">
        <f ca="1">IF(Table1[[#This Row],[Profession]]="Construction", 1, 0)</f>
        <v>0</v>
      </c>
      <c r="AN412" s="9">
        <f ca="1">IF(Table1[[#This Row],[Profession]]="IT", 1, 0)</f>
        <v>0</v>
      </c>
      <c r="AO412" s="9">
        <f ca="1">IF(Table1[[#This Row],[Profession]]="Agriculture", 1, 0)</f>
        <v>0</v>
      </c>
      <c r="AP412" s="10">
        <f ca="1">IF(Table1[[#This Row],[Profession]]="General Work", 1, 0)</f>
        <v>0</v>
      </c>
      <c r="AS412">
        <f ca="1">Table1[[#This Row],[Value of Cars]]/Table1[[#This Row],[Number of Cars ]]</f>
        <v>10923.535977448248</v>
      </c>
      <c r="AU412" s="8">
        <f ca="1">IF(Table1[[#This Row],[State]]="Karnataka", Table1[[#This Row],[Income]], 0)</f>
        <v>0</v>
      </c>
      <c r="AV412" s="9">
        <f ca="1">IF(Table1[[#This Row],[State]]="Gujarat", Table1[[#This Row],[Income]], 0)</f>
        <v>0</v>
      </c>
      <c r="AW412" s="9">
        <f ca="1">IF(Table1[[#This Row],[State]]="Andhra Pradesh", Table1[[#This Row],[Income]], 0)</f>
        <v>37993</v>
      </c>
      <c r="AX412" s="9">
        <f ca="1">IF(Table1[[#This Row],[State]]="Telangana", Table1[[#This Row],[Income]], 0)</f>
        <v>0</v>
      </c>
      <c r="AY412" s="9">
        <f ca="1">IF(Table1[[#This Row],[State]]="Madhya Pradesh", Table1[[#This Row],[Income]], 0)</f>
        <v>0</v>
      </c>
      <c r="AZ412" s="9">
        <f ca="1">IF(Table1[[#This Row],[State]]="Maharashtra", Table1[[#This Row],[Income]], 0)</f>
        <v>0</v>
      </c>
      <c r="BA412" s="9">
        <f ca="1">IF(Table1[[#This Row],[State]]="Punjab", Table1[[#This Row],[Income]], 0)</f>
        <v>0</v>
      </c>
      <c r="BB412" s="9">
        <f ca="1">IF(Table1[[#This Row],[State]]="Kerala", Table1[[#This Row],[Income]], 0)</f>
        <v>0</v>
      </c>
      <c r="BC412" s="9">
        <f ca="1">IF(Table1[[#This Row],[State]]="Tamil Nadu", Table1[[#This Row],[Income]], 0)</f>
        <v>0</v>
      </c>
      <c r="BD412" s="9">
        <f ca="1">IF(Table1[[#This Row],[State]]="Rajasthan", Table1[[#This Row],[Income]], 0)</f>
        <v>0</v>
      </c>
      <c r="BE412" s="9">
        <f ca="1">IF(Table1[[#This Row],[State]]="Uttar Pradesh", Table1[[#This Row],[Income]], 0)</f>
        <v>0</v>
      </c>
      <c r="BF412" s="9">
        <f ca="1">IF(Table1[[#This Row],[State]]="Bihar", Table1[[#This Row],[Income]], 0)</f>
        <v>0</v>
      </c>
      <c r="BG412" s="9">
        <f ca="1">IF(Table1[[#This Row],[State]]="West Bengal", Table1[[#This Row],[Income]], 0)</f>
        <v>0</v>
      </c>
      <c r="BH412" s="10">
        <f ca="1">IF(Table1[[#This Row],[State]]="Goa", Table1[[#This Row],[Income]], 0)</f>
        <v>0</v>
      </c>
      <c r="BJ412" s="8">
        <f ca="1">IF(Table1[[#This Row],[Profession]]="Health", Table1[[#This Row],[Income]], 0)</f>
        <v>0</v>
      </c>
      <c r="BK412" s="9">
        <f ca="1">IF(Table1[[#This Row],[Profession]]="Construction", Table1[[#This Row],[Income]], 0)</f>
        <v>0</v>
      </c>
      <c r="BL412" s="9">
        <f ca="1">IF(Table1[[#This Row],[Profession]]="Teaching", Table1[[#This Row],[Income]], 0)</f>
        <v>37993</v>
      </c>
      <c r="BM412" s="9">
        <f ca="1">IF(Table1[[#This Row],[Profession]]="IT", Table1[[#This Row],[Income]], 0)</f>
        <v>0</v>
      </c>
      <c r="BN412" s="9">
        <f ca="1">IF(Table1[[#This Row],[Profession]]="General Work", Table1[[#This Row],[Income]], 0)</f>
        <v>0</v>
      </c>
      <c r="BO412" s="10">
        <f ca="1">IF(Table1[[#This Row],[Profession]]="Agriculture", Table1[[#This Row],[Income]], 0)</f>
        <v>0</v>
      </c>
      <c r="BQ412" s="8">
        <f ca="1">IF(Table1[[#This Row],[Value of debts ]]&gt;Table1[[#This Row],[Income]], 1, 0)</f>
        <v>1</v>
      </c>
      <c r="BR412" s="10"/>
      <c r="BT412">
        <f ca="1">IF(Table1[[#This Row],[Net Worth of person]]&gt;$BU$4, Table1[[#This Row],[Age]], 0)</f>
        <v>0</v>
      </c>
    </row>
    <row r="413" spans="1:72" x14ac:dyDescent="0.3">
      <c r="A413">
        <f t="shared" ca="1" si="138"/>
        <v>2</v>
      </c>
      <c r="B413" t="str">
        <f t="shared" ca="1" si="139"/>
        <v>Female</v>
      </c>
      <c r="C413">
        <f t="shared" ca="1" si="140"/>
        <v>39</v>
      </c>
      <c r="D413">
        <f t="shared" ca="1" si="141"/>
        <v>4</v>
      </c>
      <c r="E413" t="str">
        <f t="shared" ca="1" si="142"/>
        <v>IT</v>
      </c>
      <c r="F413">
        <f t="shared" ca="1" si="143"/>
        <v>3</v>
      </c>
      <c r="G413" t="str">
        <f t="shared" ca="1" si="144"/>
        <v>University</v>
      </c>
      <c r="H413">
        <f t="shared" ca="1" si="145"/>
        <v>2</v>
      </c>
      <c r="I413">
        <f t="shared" ca="1" si="146"/>
        <v>2</v>
      </c>
      <c r="J413">
        <f t="shared" ca="1" si="147"/>
        <v>63998</v>
      </c>
      <c r="K413">
        <f t="shared" ca="1" si="148"/>
        <v>2</v>
      </c>
      <c r="L413" t="str">
        <f t="shared" ca="1" si="149"/>
        <v>Gujarat</v>
      </c>
      <c r="M413">
        <f t="shared" ca="1" si="150"/>
        <v>383988</v>
      </c>
      <c r="N413">
        <f t="shared" ca="1" si="151"/>
        <v>341273.79750987922</v>
      </c>
      <c r="O413">
        <f t="shared" ca="1" si="152"/>
        <v>121295.76327215355</v>
      </c>
      <c r="P413">
        <f t="shared" ca="1" si="153"/>
        <v>118671</v>
      </c>
      <c r="Q413">
        <f t="shared" ca="1" si="154"/>
        <v>70236.654208795939</v>
      </c>
      <c r="R413">
        <f t="shared" ca="1" si="155"/>
        <v>3955.4139776219749</v>
      </c>
      <c r="S413">
        <f t="shared" ca="1" si="156"/>
        <v>509239.17724977556</v>
      </c>
      <c r="T413">
        <f t="shared" ca="1" si="157"/>
        <v>530181.45171867521</v>
      </c>
      <c r="U413">
        <f t="shared" ca="1" si="158"/>
        <v>-20942.274468899646</v>
      </c>
      <c r="W413">
        <f t="shared" ca="1" si="159"/>
        <v>1</v>
      </c>
      <c r="AA413" s="1">
        <f ca="1">Table1[[#This Row],[Mortgage left]]/Table1[[#This Row],[Value of House]]</f>
        <v>0.88876162148264848</v>
      </c>
      <c r="AB413">
        <f t="shared" ca="1" si="160"/>
        <v>0</v>
      </c>
      <c r="AE413">
        <f ca="1">IF(Table1[[#This Row],[Gender]]="male", 1, 0)</f>
        <v>0</v>
      </c>
      <c r="AF413">
        <f ca="1">IF(Table1[[#This Row],[Gender]]="female", 1, 0)</f>
        <v>1</v>
      </c>
      <c r="AK413" s="8">
        <f ca="1">IF(Table1[[#This Row],[Profession]]="Teaching", 1, 0)</f>
        <v>0</v>
      </c>
      <c r="AL413" s="9">
        <f ca="1">IF(Table1[[#This Row],[Profession]]="Health", 1, 0)</f>
        <v>0</v>
      </c>
      <c r="AM413" s="9">
        <f ca="1">IF(Table1[[#This Row],[Profession]]="Construction", 1, 0)</f>
        <v>0</v>
      </c>
      <c r="AN413" s="9">
        <f ca="1">IF(Table1[[#This Row],[Profession]]="IT", 1, 0)</f>
        <v>1</v>
      </c>
      <c r="AO413" s="9">
        <f ca="1">IF(Table1[[#This Row],[Profession]]="Agriculture", 1, 0)</f>
        <v>0</v>
      </c>
      <c r="AP413" s="10">
        <f ca="1">IF(Table1[[#This Row],[Profession]]="General Work", 1, 0)</f>
        <v>0</v>
      </c>
      <c r="AS413">
        <f ca="1">Table1[[#This Row],[Value of Cars]]/Table1[[#This Row],[Number of Cars ]]</f>
        <v>60647.881636076774</v>
      </c>
      <c r="AU413" s="8">
        <f ca="1">IF(Table1[[#This Row],[State]]="Karnataka", Table1[[#This Row],[Income]], 0)</f>
        <v>0</v>
      </c>
      <c r="AV413" s="9">
        <f ca="1">IF(Table1[[#This Row],[State]]="Gujarat", Table1[[#This Row],[Income]], 0)</f>
        <v>63998</v>
      </c>
      <c r="AW413" s="9">
        <f ca="1">IF(Table1[[#This Row],[State]]="Andhra Pradesh", Table1[[#This Row],[Income]], 0)</f>
        <v>0</v>
      </c>
      <c r="AX413" s="9">
        <f ca="1">IF(Table1[[#This Row],[State]]="Telangana", Table1[[#This Row],[Income]], 0)</f>
        <v>0</v>
      </c>
      <c r="AY413" s="9">
        <f ca="1">IF(Table1[[#This Row],[State]]="Madhya Pradesh", Table1[[#This Row],[Income]], 0)</f>
        <v>0</v>
      </c>
      <c r="AZ413" s="9">
        <f ca="1">IF(Table1[[#This Row],[State]]="Maharashtra", Table1[[#This Row],[Income]], 0)</f>
        <v>0</v>
      </c>
      <c r="BA413" s="9">
        <f ca="1">IF(Table1[[#This Row],[State]]="Punjab", Table1[[#This Row],[Income]], 0)</f>
        <v>0</v>
      </c>
      <c r="BB413" s="9">
        <f ca="1">IF(Table1[[#This Row],[State]]="Kerala", Table1[[#This Row],[Income]], 0)</f>
        <v>0</v>
      </c>
      <c r="BC413" s="9">
        <f ca="1">IF(Table1[[#This Row],[State]]="Tamil Nadu", Table1[[#This Row],[Income]], 0)</f>
        <v>0</v>
      </c>
      <c r="BD413" s="9">
        <f ca="1">IF(Table1[[#This Row],[State]]="Rajasthan", Table1[[#This Row],[Income]], 0)</f>
        <v>0</v>
      </c>
      <c r="BE413" s="9">
        <f ca="1">IF(Table1[[#This Row],[State]]="Uttar Pradesh", Table1[[#This Row],[Income]], 0)</f>
        <v>0</v>
      </c>
      <c r="BF413" s="9">
        <f ca="1">IF(Table1[[#This Row],[State]]="Bihar", Table1[[#This Row],[Income]], 0)</f>
        <v>0</v>
      </c>
      <c r="BG413" s="9">
        <f ca="1">IF(Table1[[#This Row],[State]]="West Bengal", Table1[[#This Row],[Income]], 0)</f>
        <v>0</v>
      </c>
      <c r="BH413" s="10">
        <f ca="1">IF(Table1[[#This Row],[State]]="Goa", Table1[[#This Row],[Income]], 0)</f>
        <v>0</v>
      </c>
      <c r="BJ413" s="8">
        <f ca="1">IF(Table1[[#This Row],[Profession]]="Health", Table1[[#This Row],[Income]], 0)</f>
        <v>0</v>
      </c>
      <c r="BK413" s="9">
        <f ca="1">IF(Table1[[#This Row],[Profession]]="Construction", Table1[[#This Row],[Income]], 0)</f>
        <v>0</v>
      </c>
      <c r="BL413" s="9">
        <f ca="1">IF(Table1[[#This Row],[Profession]]="Teaching", Table1[[#This Row],[Income]], 0)</f>
        <v>0</v>
      </c>
      <c r="BM413" s="9">
        <f ca="1">IF(Table1[[#This Row],[Profession]]="IT", Table1[[#This Row],[Income]], 0)</f>
        <v>63998</v>
      </c>
      <c r="BN413" s="9">
        <f ca="1">IF(Table1[[#This Row],[Profession]]="General Work", Table1[[#This Row],[Income]], 0)</f>
        <v>0</v>
      </c>
      <c r="BO413" s="10">
        <f ca="1">IF(Table1[[#This Row],[Profession]]="Agriculture", Table1[[#This Row],[Income]], 0)</f>
        <v>0</v>
      </c>
      <c r="BQ413" s="8">
        <f ca="1">IF(Table1[[#This Row],[Value of debts ]]&gt;Table1[[#This Row],[Income]], 1, 0)</f>
        <v>1</v>
      </c>
      <c r="BR413" s="10"/>
      <c r="BT413">
        <f ca="1">IF(Table1[[#This Row],[Net Worth of person]]&gt;$BU$4, Table1[[#This Row],[Age]], 0)</f>
        <v>0</v>
      </c>
    </row>
    <row r="414" spans="1:72" x14ac:dyDescent="0.3">
      <c r="A414">
        <f t="shared" ca="1" si="138"/>
        <v>2</v>
      </c>
      <c r="B414" t="str">
        <f t="shared" ca="1" si="139"/>
        <v>Female</v>
      </c>
      <c r="C414">
        <f t="shared" ca="1" si="140"/>
        <v>43</v>
      </c>
      <c r="D414">
        <f t="shared" ca="1" si="141"/>
        <v>2</v>
      </c>
      <c r="E414" t="str">
        <f t="shared" ca="1" si="142"/>
        <v>Construction</v>
      </c>
      <c r="F414">
        <f t="shared" ca="1" si="143"/>
        <v>5</v>
      </c>
      <c r="G414" t="str">
        <f t="shared" ca="1" si="144"/>
        <v>Other</v>
      </c>
      <c r="H414">
        <f t="shared" ca="1" si="145"/>
        <v>4</v>
      </c>
      <c r="I414">
        <f t="shared" ca="1" si="146"/>
        <v>2</v>
      </c>
      <c r="J414">
        <f t="shared" ca="1" si="147"/>
        <v>68906</v>
      </c>
      <c r="K414">
        <f t="shared" ca="1" si="148"/>
        <v>5</v>
      </c>
      <c r="L414" t="str">
        <f t="shared" ca="1" si="149"/>
        <v>Madhya Pradesh</v>
      </c>
      <c r="M414">
        <f t="shared" ca="1" si="150"/>
        <v>344530</v>
      </c>
      <c r="N414">
        <f t="shared" ca="1" si="151"/>
        <v>21564.18352586581</v>
      </c>
      <c r="O414">
        <f t="shared" ca="1" si="152"/>
        <v>75084.319808597604</v>
      </c>
      <c r="P414">
        <f t="shared" ca="1" si="153"/>
        <v>38501</v>
      </c>
      <c r="Q414">
        <f t="shared" ca="1" si="154"/>
        <v>4452.6819126196306</v>
      </c>
      <c r="R414">
        <f t="shared" ca="1" si="155"/>
        <v>41762.443705267324</v>
      </c>
      <c r="S414">
        <f t="shared" ca="1" si="156"/>
        <v>461376.76351386495</v>
      </c>
      <c r="T414">
        <f t="shared" ca="1" si="157"/>
        <v>64517.865438485438</v>
      </c>
      <c r="U414">
        <f t="shared" ca="1" si="158"/>
        <v>396858.89807537949</v>
      </c>
      <c r="W414">
        <f t="shared" ca="1" si="159"/>
        <v>1</v>
      </c>
      <c r="AA414" s="1">
        <f ca="1">Table1[[#This Row],[Mortgage left]]/Table1[[#This Row],[Value of House]]</f>
        <v>6.2590147522322614E-2</v>
      </c>
      <c r="AB414">
        <f t="shared" ca="1" si="160"/>
        <v>1</v>
      </c>
      <c r="AE414">
        <f ca="1">IF(Table1[[#This Row],[Gender]]="male", 1, 0)</f>
        <v>0</v>
      </c>
      <c r="AF414">
        <f ca="1">IF(Table1[[#This Row],[Gender]]="female", 1, 0)</f>
        <v>1</v>
      </c>
      <c r="AK414" s="8">
        <f ca="1">IF(Table1[[#This Row],[Profession]]="Teaching", 1, 0)</f>
        <v>0</v>
      </c>
      <c r="AL414" s="9">
        <f ca="1">IF(Table1[[#This Row],[Profession]]="Health", 1, 0)</f>
        <v>0</v>
      </c>
      <c r="AM414" s="9">
        <f ca="1">IF(Table1[[#This Row],[Profession]]="Construction", 1, 0)</f>
        <v>1</v>
      </c>
      <c r="AN414" s="9">
        <f ca="1">IF(Table1[[#This Row],[Profession]]="IT", 1, 0)</f>
        <v>0</v>
      </c>
      <c r="AO414" s="9">
        <f ca="1">IF(Table1[[#This Row],[Profession]]="Agriculture", 1, 0)</f>
        <v>0</v>
      </c>
      <c r="AP414" s="10">
        <f ca="1">IF(Table1[[#This Row],[Profession]]="General Work", 1, 0)</f>
        <v>0</v>
      </c>
      <c r="AS414">
        <f ca="1">Table1[[#This Row],[Value of Cars]]/Table1[[#This Row],[Number of Cars ]]</f>
        <v>37542.159904298802</v>
      </c>
      <c r="AU414" s="8">
        <f ca="1">IF(Table1[[#This Row],[State]]="Karnataka", Table1[[#This Row],[Income]], 0)</f>
        <v>0</v>
      </c>
      <c r="AV414" s="9">
        <f ca="1">IF(Table1[[#This Row],[State]]="Gujarat", Table1[[#This Row],[Income]], 0)</f>
        <v>0</v>
      </c>
      <c r="AW414" s="9">
        <f ca="1">IF(Table1[[#This Row],[State]]="Andhra Pradesh", Table1[[#This Row],[Income]], 0)</f>
        <v>0</v>
      </c>
      <c r="AX414" s="9">
        <f ca="1">IF(Table1[[#This Row],[State]]="Telangana", Table1[[#This Row],[Income]], 0)</f>
        <v>0</v>
      </c>
      <c r="AY414" s="9">
        <f ca="1">IF(Table1[[#This Row],[State]]="Madhya Pradesh", Table1[[#This Row],[Income]], 0)</f>
        <v>68906</v>
      </c>
      <c r="AZ414" s="9">
        <f ca="1">IF(Table1[[#This Row],[State]]="Maharashtra", Table1[[#This Row],[Income]], 0)</f>
        <v>0</v>
      </c>
      <c r="BA414" s="9">
        <f ca="1">IF(Table1[[#This Row],[State]]="Punjab", Table1[[#This Row],[Income]], 0)</f>
        <v>0</v>
      </c>
      <c r="BB414" s="9">
        <f ca="1">IF(Table1[[#This Row],[State]]="Kerala", Table1[[#This Row],[Income]], 0)</f>
        <v>0</v>
      </c>
      <c r="BC414" s="9">
        <f ca="1">IF(Table1[[#This Row],[State]]="Tamil Nadu", Table1[[#This Row],[Income]], 0)</f>
        <v>0</v>
      </c>
      <c r="BD414" s="9">
        <f ca="1">IF(Table1[[#This Row],[State]]="Rajasthan", Table1[[#This Row],[Income]], 0)</f>
        <v>0</v>
      </c>
      <c r="BE414" s="9">
        <f ca="1">IF(Table1[[#This Row],[State]]="Uttar Pradesh", Table1[[#This Row],[Income]], 0)</f>
        <v>0</v>
      </c>
      <c r="BF414" s="9">
        <f ca="1">IF(Table1[[#This Row],[State]]="Bihar", Table1[[#This Row],[Income]], 0)</f>
        <v>0</v>
      </c>
      <c r="BG414" s="9">
        <f ca="1">IF(Table1[[#This Row],[State]]="West Bengal", Table1[[#This Row],[Income]], 0)</f>
        <v>0</v>
      </c>
      <c r="BH414" s="10">
        <f ca="1">IF(Table1[[#This Row],[State]]="Goa", Table1[[#This Row],[Income]], 0)</f>
        <v>0</v>
      </c>
      <c r="BJ414" s="8">
        <f ca="1">IF(Table1[[#This Row],[Profession]]="Health", Table1[[#This Row],[Income]], 0)</f>
        <v>0</v>
      </c>
      <c r="BK414" s="9">
        <f ca="1">IF(Table1[[#This Row],[Profession]]="Construction", Table1[[#This Row],[Income]], 0)</f>
        <v>68906</v>
      </c>
      <c r="BL414" s="9">
        <f ca="1">IF(Table1[[#This Row],[Profession]]="Teaching", Table1[[#This Row],[Income]], 0)</f>
        <v>0</v>
      </c>
      <c r="BM414" s="9">
        <f ca="1">IF(Table1[[#This Row],[Profession]]="IT", Table1[[#This Row],[Income]], 0)</f>
        <v>0</v>
      </c>
      <c r="BN414" s="9">
        <f ca="1">IF(Table1[[#This Row],[Profession]]="General Work", Table1[[#This Row],[Income]], 0)</f>
        <v>0</v>
      </c>
      <c r="BO414" s="10">
        <f ca="1">IF(Table1[[#This Row],[Profession]]="Agriculture", Table1[[#This Row],[Income]], 0)</f>
        <v>0</v>
      </c>
      <c r="BQ414" s="8">
        <f ca="1">IF(Table1[[#This Row],[Value of debts ]]&gt;Table1[[#This Row],[Income]], 1, 0)</f>
        <v>0</v>
      </c>
      <c r="BR414" s="10"/>
      <c r="BT414">
        <f ca="1">IF(Table1[[#This Row],[Net Worth of person]]&gt;$BU$4, Table1[[#This Row],[Age]], 0)</f>
        <v>43</v>
      </c>
    </row>
    <row r="415" spans="1:72" x14ac:dyDescent="0.3">
      <c r="A415">
        <f t="shared" ca="1" si="138"/>
        <v>1</v>
      </c>
      <c r="B415" t="str">
        <f t="shared" ca="1" si="139"/>
        <v>Male</v>
      </c>
      <c r="C415">
        <f t="shared" ca="1" si="140"/>
        <v>27</v>
      </c>
      <c r="D415">
        <f t="shared" ca="1" si="141"/>
        <v>1</v>
      </c>
      <c r="E415" t="str">
        <f t="shared" ca="1" si="142"/>
        <v>Health</v>
      </c>
      <c r="F415">
        <f t="shared" ca="1" si="143"/>
        <v>3</v>
      </c>
      <c r="G415" t="str">
        <f t="shared" ca="1" si="144"/>
        <v>University</v>
      </c>
      <c r="H415">
        <f t="shared" ca="1" si="145"/>
        <v>3</v>
      </c>
      <c r="I415">
        <f t="shared" ca="1" si="146"/>
        <v>1</v>
      </c>
      <c r="J415">
        <f t="shared" ca="1" si="147"/>
        <v>42432</v>
      </c>
      <c r="K415">
        <f t="shared" ca="1" si="148"/>
        <v>12</v>
      </c>
      <c r="L415" t="str">
        <f t="shared" ca="1" si="149"/>
        <v>Bihar</v>
      </c>
      <c r="M415">
        <f t="shared" ca="1" si="150"/>
        <v>254592</v>
      </c>
      <c r="N415">
        <f t="shared" ca="1" si="151"/>
        <v>76393.063744936939</v>
      </c>
      <c r="O415">
        <f t="shared" ca="1" si="152"/>
        <v>31805.21435022703</v>
      </c>
      <c r="P415">
        <f t="shared" ca="1" si="153"/>
        <v>12713</v>
      </c>
      <c r="Q415">
        <f t="shared" ca="1" si="154"/>
        <v>69260.237949332688</v>
      </c>
      <c r="R415">
        <f t="shared" ca="1" si="155"/>
        <v>10821.464213287079</v>
      </c>
      <c r="S415">
        <f t="shared" ca="1" si="156"/>
        <v>297218.67856351414</v>
      </c>
      <c r="T415">
        <f t="shared" ca="1" si="157"/>
        <v>158366.30169426964</v>
      </c>
      <c r="U415">
        <f t="shared" ca="1" si="158"/>
        <v>138852.3768692445</v>
      </c>
      <c r="W415">
        <f t="shared" ca="1" si="159"/>
        <v>1</v>
      </c>
      <c r="AA415" s="1">
        <f ca="1">Table1[[#This Row],[Mortgage left]]/Table1[[#This Row],[Value of House]]</f>
        <v>0.3000607393199195</v>
      </c>
      <c r="AB415">
        <f t="shared" ca="1" si="160"/>
        <v>1</v>
      </c>
      <c r="AE415">
        <f ca="1">IF(Table1[[#This Row],[Gender]]="male", 1, 0)</f>
        <v>1</v>
      </c>
      <c r="AF415">
        <f ca="1">IF(Table1[[#This Row],[Gender]]="female", 1, 0)</f>
        <v>0</v>
      </c>
      <c r="AK415" s="8">
        <f ca="1">IF(Table1[[#This Row],[Profession]]="Teaching", 1, 0)</f>
        <v>0</v>
      </c>
      <c r="AL415" s="9">
        <f ca="1">IF(Table1[[#This Row],[Profession]]="Health", 1, 0)</f>
        <v>1</v>
      </c>
      <c r="AM415" s="9">
        <f ca="1">IF(Table1[[#This Row],[Profession]]="Construction", 1, 0)</f>
        <v>0</v>
      </c>
      <c r="AN415" s="9">
        <f ca="1">IF(Table1[[#This Row],[Profession]]="IT", 1, 0)</f>
        <v>0</v>
      </c>
      <c r="AO415" s="9">
        <f ca="1">IF(Table1[[#This Row],[Profession]]="Agriculture", 1, 0)</f>
        <v>0</v>
      </c>
      <c r="AP415" s="10">
        <f ca="1">IF(Table1[[#This Row],[Profession]]="General Work", 1, 0)</f>
        <v>0</v>
      </c>
      <c r="AS415">
        <f ca="1">Table1[[#This Row],[Value of Cars]]/Table1[[#This Row],[Number of Cars ]]</f>
        <v>31805.21435022703</v>
      </c>
      <c r="AU415" s="8">
        <f ca="1">IF(Table1[[#This Row],[State]]="Karnataka", Table1[[#This Row],[Income]], 0)</f>
        <v>0</v>
      </c>
      <c r="AV415" s="9">
        <f ca="1">IF(Table1[[#This Row],[State]]="Gujarat", Table1[[#This Row],[Income]], 0)</f>
        <v>0</v>
      </c>
      <c r="AW415" s="9">
        <f ca="1">IF(Table1[[#This Row],[State]]="Andhra Pradesh", Table1[[#This Row],[Income]], 0)</f>
        <v>0</v>
      </c>
      <c r="AX415" s="9">
        <f ca="1">IF(Table1[[#This Row],[State]]="Telangana", Table1[[#This Row],[Income]], 0)</f>
        <v>0</v>
      </c>
      <c r="AY415" s="9">
        <f ca="1">IF(Table1[[#This Row],[State]]="Madhya Pradesh", Table1[[#This Row],[Income]], 0)</f>
        <v>0</v>
      </c>
      <c r="AZ415" s="9">
        <f ca="1">IF(Table1[[#This Row],[State]]="Maharashtra", Table1[[#This Row],[Income]], 0)</f>
        <v>0</v>
      </c>
      <c r="BA415" s="9">
        <f ca="1">IF(Table1[[#This Row],[State]]="Punjab", Table1[[#This Row],[Income]], 0)</f>
        <v>0</v>
      </c>
      <c r="BB415" s="9">
        <f ca="1">IF(Table1[[#This Row],[State]]="Kerala", Table1[[#This Row],[Income]], 0)</f>
        <v>0</v>
      </c>
      <c r="BC415" s="9">
        <f ca="1">IF(Table1[[#This Row],[State]]="Tamil Nadu", Table1[[#This Row],[Income]], 0)</f>
        <v>0</v>
      </c>
      <c r="BD415" s="9">
        <f ca="1">IF(Table1[[#This Row],[State]]="Rajasthan", Table1[[#This Row],[Income]], 0)</f>
        <v>0</v>
      </c>
      <c r="BE415" s="9">
        <f ca="1">IF(Table1[[#This Row],[State]]="Uttar Pradesh", Table1[[#This Row],[Income]], 0)</f>
        <v>0</v>
      </c>
      <c r="BF415" s="9">
        <f ca="1">IF(Table1[[#This Row],[State]]="Bihar", Table1[[#This Row],[Income]], 0)</f>
        <v>42432</v>
      </c>
      <c r="BG415" s="9">
        <f ca="1">IF(Table1[[#This Row],[State]]="West Bengal", Table1[[#This Row],[Income]], 0)</f>
        <v>0</v>
      </c>
      <c r="BH415" s="10">
        <f ca="1">IF(Table1[[#This Row],[State]]="Goa", Table1[[#This Row],[Income]], 0)</f>
        <v>0</v>
      </c>
      <c r="BJ415" s="8">
        <f ca="1">IF(Table1[[#This Row],[Profession]]="Health", Table1[[#This Row],[Income]], 0)</f>
        <v>42432</v>
      </c>
      <c r="BK415" s="9">
        <f ca="1">IF(Table1[[#This Row],[Profession]]="Construction", Table1[[#This Row],[Income]], 0)</f>
        <v>0</v>
      </c>
      <c r="BL415" s="9">
        <f ca="1">IF(Table1[[#This Row],[Profession]]="Teaching", Table1[[#This Row],[Income]], 0)</f>
        <v>0</v>
      </c>
      <c r="BM415" s="9">
        <f ca="1">IF(Table1[[#This Row],[Profession]]="IT", Table1[[#This Row],[Income]], 0)</f>
        <v>0</v>
      </c>
      <c r="BN415" s="9">
        <f ca="1">IF(Table1[[#This Row],[Profession]]="General Work", Table1[[#This Row],[Income]], 0)</f>
        <v>0</v>
      </c>
      <c r="BO415" s="10">
        <f ca="1">IF(Table1[[#This Row],[Profession]]="Agriculture", Table1[[#This Row],[Income]], 0)</f>
        <v>0</v>
      </c>
      <c r="BQ415" s="8">
        <f ca="1">IF(Table1[[#This Row],[Value of debts ]]&gt;Table1[[#This Row],[Income]], 1, 0)</f>
        <v>1</v>
      </c>
      <c r="BR415" s="10"/>
      <c r="BT415">
        <f ca="1">IF(Table1[[#This Row],[Net Worth of person]]&gt;$BU$4, Table1[[#This Row],[Age]], 0)</f>
        <v>27</v>
      </c>
    </row>
    <row r="416" spans="1:72" x14ac:dyDescent="0.3">
      <c r="A416">
        <f t="shared" ca="1" si="138"/>
        <v>2</v>
      </c>
      <c r="B416" t="str">
        <f t="shared" ca="1" si="139"/>
        <v>Female</v>
      </c>
      <c r="C416">
        <f t="shared" ca="1" si="140"/>
        <v>37</v>
      </c>
      <c r="D416">
        <f t="shared" ca="1" si="141"/>
        <v>5</v>
      </c>
      <c r="E416" t="str">
        <f t="shared" ca="1" si="142"/>
        <v>General Work</v>
      </c>
      <c r="F416">
        <f t="shared" ca="1" si="143"/>
        <v>5</v>
      </c>
      <c r="G416" t="str">
        <f t="shared" ca="1" si="144"/>
        <v>Other</v>
      </c>
      <c r="H416">
        <f t="shared" ca="1" si="145"/>
        <v>4</v>
      </c>
      <c r="I416">
        <f t="shared" ca="1" si="146"/>
        <v>1</v>
      </c>
      <c r="J416">
        <f t="shared" ca="1" si="147"/>
        <v>54553</v>
      </c>
      <c r="K416">
        <f t="shared" ca="1" si="148"/>
        <v>5</v>
      </c>
      <c r="L416" t="str">
        <f t="shared" ca="1" si="149"/>
        <v>Madhya Pradesh</v>
      </c>
      <c r="M416">
        <f t="shared" ca="1" si="150"/>
        <v>163659</v>
      </c>
      <c r="N416">
        <f t="shared" ca="1" si="151"/>
        <v>62470.881627968745</v>
      </c>
      <c r="O416">
        <f t="shared" ca="1" si="152"/>
        <v>2333.7051877689814</v>
      </c>
      <c r="P416">
        <f t="shared" ca="1" si="153"/>
        <v>1885</v>
      </c>
      <c r="Q416">
        <f t="shared" ca="1" si="154"/>
        <v>80343.088957293818</v>
      </c>
      <c r="R416">
        <f t="shared" ca="1" si="155"/>
        <v>77443.614202522207</v>
      </c>
      <c r="S416">
        <f t="shared" ca="1" si="156"/>
        <v>243436.3193902912</v>
      </c>
      <c r="T416">
        <f t="shared" ca="1" si="157"/>
        <v>144698.97058526258</v>
      </c>
      <c r="U416">
        <f t="shared" ca="1" si="158"/>
        <v>98737.348805028625</v>
      </c>
      <c r="W416">
        <f t="shared" ca="1" si="159"/>
        <v>1</v>
      </c>
      <c r="AA416" s="1">
        <f ca="1">Table1[[#This Row],[Mortgage left]]/Table1[[#This Row],[Value of House]]</f>
        <v>0.38171369510976327</v>
      </c>
      <c r="AB416">
        <f t="shared" ca="1" si="160"/>
        <v>1</v>
      </c>
      <c r="AE416">
        <f ca="1">IF(Table1[[#This Row],[Gender]]="male", 1, 0)</f>
        <v>0</v>
      </c>
      <c r="AF416">
        <f ca="1">IF(Table1[[#This Row],[Gender]]="female", 1, 0)</f>
        <v>1</v>
      </c>
      <c r="AK416" s="8">
        <f ca="1">IF(Table1[[#This Row],[Profession]]="Teaching", 1, 0)</f>
        <v>0</v>
      </c>
      <c r="AL416" s="9">
        <f ca="1">IF(Table1[[#This Row],[Profession]]="Health", 1, 0)</f>
        <v>0</v>
      </c>
      <c r="AM416" s="9">
        <f ca="1">IF(Table1[[#This Row],[Profession]]="Construction", 1, 0)</f>
        <v>0</v>
      </c>
      <c r="AN416" s="9">
        <f ca="1">IF(Table1[[#This Row],[Profession]]="IT", 1, 0)</f>
        <v>0</v>
      </c>
      <c r="AO416" s="9">
        <f ca="1">IF(Table1[[#This Row],[Profession]]="Agriculture", 1, 0)</f>
        <v>0</v>
      </c>
      <c r="AP416" s="10">
        <f ca="1">IF(Table1[[#This Row],[Profession]]="General Work", 1, 0)</f>
        <v>1</v>
      </c>
      <c r="AS416">
        <f ca="1">Table1[[#This Row],[Value of Cars]]/Table1[[#This Row],[Number of Cars ]]</f>
        <v>2333.7051877689814</v>
      </c>
      <c r="AU416" s="8">
        <f ca="1">IF(Table1[[#This Row],[State]]="Karnataka", Table1[[#This Row],[Income]], 0)</f>
        <v>0</v>
      </c>
      <c r="AV416" s="9">
        <f ca="1">IF(Table1[[#This Row],[State]]="Gujarat", Table1[[#This Row],[Income]], 0)</f>
        <v>0</v>
      </c>
      <c r="AW416" s="9">
        <f ca="1">IF(Table1[[#This Row],[State]]="Andhra Pradesh", Table1[[#This Row],[Income]], 0)</f>
        <v>0</v>
      </c>
      <c r="AX416" s="9">
        <f ca="1">IF(Table1[[#This Row],[State]]="Telangana", Table1[[#This Row],[Income]], 0)</f>
        <v>0</v>
      </c>
      <c r="AY416" s="9">
        <f ca="1">IF(Table1[[#This Row],[State]]="Madhya Pradesh", Table1[[#This Row],[Income]], 0)</f>
        <v>54553</v>
      </c>
      <c r="AZ416" s="9">
        <f ca="1">IF(Table1[[#This Row],[State]]="Maharashtra", Table1[[#This Row],[Income]], 0)</f>
        <v>0</v>
      </c>
      <c r="BA416" s="9">
        <f ca="1">IF(Table1[[#This Row],[State]]="Punjab", Table1[[#This Row],[Income]], 0)</f>
        <v>0</v>
      </c>
      <c r="BB416" s="9">
        <f ca="1">IF(Table1[[#This Row],[State]]="Kerala", Table1[[#This Row],[Income]], 0)</f>
        <v>0</v>
      </c>
      <c r="BC416" s="9">
        <f ca="1">IF(Table1[[#This Row],[State]]="Tamil Nadu", Table1[[#This Row],[Income]], 0)</f>
        <v>0</v>
      </c>
      <c r="BD416" s="9">
        <f ca="1">IF(Table1[[#This Row],[State]]="Rajasthan", Table1[[#This Row],[Income]], 0)</f>
        <v>0</v>
      </c>
      <c r="BE416" s="9">
        <f ca="1">IF(Table1[[#This Row],[State]]="Uttar Pradesh", Table1[[#This Row],[Income]], 0)</f>
        <v>0</v>
      </c>
      <c r="BF416" s="9">
        <f ca="1">IF(Table1[[#This Row],[State]]="Bihar", Table1[[#This Row],[Income]], 0)</f>
        <v>0</v>
      </c>
      <c r="BG416" s="9">
        <f ca="1">IF(Table1[[#This Row],[State]]="West Bengal", Table1[[#This Row],[Income]], 0)</f>
        <v>0</v>
      </c>
      <c r="BH416" s="10">
        <f ca="1">IF(Table1[[#This Row],[State]]="Goa", Table1[[#This Row],[Income]], 0)</f>
        <v>0</v>
      </c>
      <c r="BJ416" s="8">
        <f ca="1">IF(Table1[[#This Row],[Profession]]="Health", Table1[[#This Row],[Income]], 0)</f>
        <v>0</v>
      </c>
      <c r="BK416" s="9">
        <f ca="1">IF(Table1[[#This Row],[Profession]]="Construction", Table1[[#This Row],[Income]], 0)</f>
        <v>0</v>
      </c>
      <c r="BL416" s="9">
        <f ca="1">IF(Table1[[#This Row],[Profession]]="Teaching", Table1[[#This Row],[Income]], 0)</f>
        <v>0</v>
      </c>
      <c r="BM416" s="9">
        <f ca="1">IF(Table1[[#This Row],[Profession]]="IT", Table1[[#This Row],[Income]], 0)</f>
        <v>0</v>
      </c>
      <c r="BN416" s="9">
        <f ca="1">IF(Table1[[#This Row],[Profession]]="General Work", Table1[[#This Row],[Income]], 0)</f>
        <v>54553</v>
      </c>
      <c r="BO416" s="10">
        <f ca="1">IF(Table1[[#This Row],[Profession]]="Agriculture", Table1[[#This Row],[Income]], 0)</f>
        <v>0</v>
      </c>
      <c r="BQ416" s="8">
        <f ca="1">IF(Table1[[#This Row],[Value of debts ]]&gt;Table1[[#This Row],[Income]], 1, 0)</f>
        <v>1</v>
      </c>
      <c r="BR416" s="10"/>
      <c r="BT416">
        <f ca="1">IF(Table1[[#This Row],[Net Worth of person]]&gt;$BU$4, Table1[[#This Row],[Age]], 0)</f>
        <v>37</v>
      </c>
    </row>
    <row r="417" spans="1:72" x14ac:dyDescent="0.3">
      <c r="A417">
        <f t="shared" ca="1" si="138"/>
        <v>2</v>
      </c>
      <c r="B417" t="str">
        <f t="shared" ca="1" si="139"/>
        <v>Female</v>
      </c>
      <c r="C417">
        <f t="shared" ca="1" si="140"/>
        <v>35</v>
      </c>
      <c r="D417">
        <f t="shared" ca="1" si="141"/>
        <v>4</v>
      </c>
      <c r="E417" t="str">
        <f t="shared" ca="1" si="142"/>
        <v>IT</v>
      </c>
      <c r="F417">
        <f t="shared" ca="1" si="143"/>
        <v>1</v>
      </c>
      <c r="G417" t="str">
        <f t="shared" ca="1" si="144"/>
        <v>High School</v>
      </c>
      <c r="H417">
        <f t="shared" ca="1" si="145"/>
        <v>4</v>
      </c>
      <c r="I417">
        <f t="shared" ca="1" si="146"/>
        <v>1</v>
      </c>
      <c r="J417">
        <f t="shared" ca="1" si="147"/>
        <v>64768</v>
      </c>
      <c r="K417">
        <f t="shared" ca="1" si="148"/>
        <v>4</v>
      </c>
      <c r="L417" t="str">
        <f t="shared" ca="1" si="149"/>
        <v>Telangana</v>
      </c>
      <c r="M417">
        <f t="shared" ca="1" si="150"/>
        <v>388608</v>
      </c>
      <c r="N417">
        <f t="shared" ca="1" si="151"/>
        <v>106541.90638714065</v>
      </c>
      <c r="O417">
        <f t="shared" ca="1" si="152"/>
        <v>63457.734371229344</v>
      </c>
      <c r="P417">
        <f t="shared" ca="1" si="153"/>
        <v>55162</v>
      </c>
      <c r="Q417">
        <f t="shared" ca="1" si="154"/>
        <v>106159.10928254816</v>
      </c>
      <c r="R417">
        <f t="shared" ca="1" si="155"/>
        <v>5078.1194604705415</v>
      </c>
      <c r="S417">
        <f t="shared" ca="1" si="156"/>
        <v>457143.85383169993</v>
      </c>
      <c r="T417">
        <f t="shared" ca="1" si="157"/>
        <v>267863.01566968882</v>
      </c>
      <c r="U417">
        <f t="shared" ca="1" si="158"/>
        <v>189280.83816201112</v>
      </c>
      <c r="W417">
        <f t="shared" ca="1" si="159"/>
        <v>1</v>
      </c>
      <c r="AA417" s="1">
        <f ca="1">Table1[[#This Row],[Mortgage left]]/Table1[[#This Row],[Value of House]]</f>
        <v>0.27416292610327286</v>
      </c>
      <c r="AB417">
        <f t="shared" ca="1" si="160"/>
        <v>1</v>
      </c>
      <c r="AE417">
        <f ca="1">IF(Table1[[#This Row],[Gender]]="male", 1, 0)</f>
        <v>0</v>
      </c>
      <c r="AF417">
        <f ca="1">IF(Table1[[#This Row],[Gender]]="female", 1, 0)</f>
        <v>1</v>
      </c>
      <c r="AK417" s="8">
        <f ca="1">IF(Table1[[#This Row],[Profession]]="Teaching", 1, 0)</f>
        <v>0</v>
      </c>
      <c r="AL417" s="9">
        <f ca="1">IF(Table1[[#This Row],[Profession]]="Health", 1, 0)</f>
        <v>0</v>
      </c>
      <c r="AM417" s="9">
        <f ca="1">IF(Table1[[#This Row],[Profession]]="Construction", 1, 0)</f>
        <v>0</v>
      </c>
      <c r="AN417" s="9">
        <f ca="1">IF(Table1[[#This Row],[Profession]]="IT", 1, 0)</f>
        <v>1</v>
      </c>
      <c r="AO417" s="9">
        <f ca="1">IF(Table1[[#This Row],[Profession]]="Agriculture", 1, 0)</f>
        <v>0</v>
      </c>
      <c r="AP417" s="10">
        <f ca="1">IF(Table1[[#This Row],[Profession]]="General Work", 1, 0)</f>
        <v>0</v>
      </c>
      <c r="AS417">
        <f ca="1">Table1[[#This Row],[Value of Cars]]/Table1[[#This Row],[Number of Cars ]]</f>
        <v>63457.734371229344</v>
      </c>
      <c r="AU417" s="8">
        <f ca="1">IF(Table1[[#This Row],[State]]="Karnataka", Table1[[#This Row],[Income]], 0)</f>
        <v>0</v>
      </c>
      <c r="AV417" s="9">
        <f ca="1">IF(Table1[[#This Row],[State]]="Gujarat", Table1[[#This Row],[Income]], 0)</f>
        <v>0</v>
      </c>
      <c r="AW417" s="9">
        <f ca="1">IF(Table1[[#This Row],[State]]="Andhra Pradesh", Table1[[#This Row],[Income]], 0)</f>
        <v>0</v>
      </c>
      <c r="AX417" s="9">
        <f ca="1">IF(Table1[[#This Row],[State]]="Telangana", Table1[[#This Row],[Income]], 0)</f>
        <v>64768</v>
      </c>
      <c r="AY417" s="9">
        <f ca="1">IF(Table1[[#This Row],[State]]="Madhya Pradesh", Table1[[#This Row],[Income]], 0)</f>
        <v>0</v>
      </c>
      <c r="AZ417" s="9">
        <f ca="1">IF(Table1[[#This Row],[State]]="Maharashtra", Table1[[#This Row],[Income]], 0)</f>
        <v>0</v>
      </c>
      <c r="BA417" s="9">
        <f ca="1">IF(Table1[[#This Row],[State]]="Punjab", Table1[[#This Row],[Income]], 0)</f>
        <v>0</v>
      </c>
      <c r="BB417" s="9">
        <f ca="1">IF(Table1[[#This Row],[State]]="Kerala", Table1[[#This Row],[Income]], 0)</f>
        <v>0</v>
      </c>
      <c r="BC417" s="9">
        <f ca="1">IF(Table1[[#This Row],[State]]="Tamil Nadu", Table1[[#This Row],[Income]], 0)</f>
        <v>0</v>
      </c>
      <c r="BD417" s="9">
        <f ca="1">IF(Table1[[#This Row],[State]]="Rajasthan", Table1[[#This Row],[Income]], 0)</f>
        <v>0</v>
      </c>
      <c r="BE417" s="9">
        <f ca="1">IF(Table1[[#This Row],[State]]="Uttar Pradesh", Table1[[#This Row],[Income]], 0)</f>
        <v>0</v>
      </c>
      <c r="BF417" s="9">
        <f ca="1">IF(Table1[[#This Row],[State]]="Bihar", Table1[[#This Row],[Income]], 0)</f>
        <v>0</v>
      </c>
      <c r="BG417" s="9">
        <f ca="1">IF(Table1[[#This Row],[State]]="West Bengal", Table1[[#This Row],[Income]], 0)</f>
        <v>0</v>
      </c>
      <c r="BH417" s="10">
        <f ca="1">IF(Table1[[#This Row],[State]]="Goa", Table1[[#This Row],[Income]], 0)</f>
        <v>0</v>
      </c>
      <c r="BJ417" s="8">
        <f ca="1">IF(Table1[[#This Row],[Profession]]="Health", Table1[[#This Row],[Income]], 0)</f>
        <v>0</v>
      </c>
      <c r="BK417" s="9">
        <f ca="1">IF(Table1[[#This Row],[Profession]]="Construction", Table1[[#This Row],[Income]], 0)</f>
        <v>0</v>
      </c>
      <c r="BL417" s="9">
        <f ca="1">IF(Table1[[#This Row],[Profession]]="Teaching", Table1[[#This Row],[Income]], 0)</f>
        <v>0</v>
      </c>
      <c r="BM417" s="9">
        <f ca="1">IF(Table1[[#This Row],[Profession]]="IT", Table1[[#This Row],[Income]], 0)</f>
        <v>64768</v>
      </c>
      <c r="BN417" s="9">
        <f ca="1">IF(Table1[[#This Row],[Profession]]="General Work", Table1[[#This Row],[Income]], 0)</f>
        <v>0</v>
      </c>
      <c r="BO417" s="10">
        <f ca="1">IF(Table1[[#This Row],[Profession]]="Agriculture", Table1[[#This Row],[Income]], 0)</f>
        <v>0</v>
      </c>
      <c r="BQ417" s="8">
        <f ca="1">IF(Table1[[#This Row],[Value of debts ]]&gt;Table1[[#This Row],[Income]], 1, 0)</f>
        <v>1</v>
      </c>
      <c r="BR417" s="10"/>
      <c r="BT417">
        <f ca="1">IF(Table1[[#This Row],[Net Worth of person]]&gt;$BU$4, Table1[[#This Row],[Age]], 0)</f>
        <v>35</v>
      </c>
    </row>
    <row r="418" spans="1:72" x14ac:dyDescent="0.3">
      <c r="A418">
        <f t="shared" ca="1" si="138"/>
        <v>2</v>
      </c>
      <c r="B418" t="str">
        <f t="shared" ca="1" si="139"/>
        <v>Female</v>
      </c>
      <c r="C418">
        <f t="shared" ca="1" si="140"/>
        <v>31</v>
      </c>
      <c r="D418">
        <f t="shared" ca="1" si="141"/>
        <v>1</v>
      </c>
      <c r="E418" t="str">
        <f t="shared" ca="1" si="142"/>
        <v>Health</v>
      </c>
      <c r="F418">
        <f t="shared" ca="1" si="143"/>
        <v>5</v>
      </c>
      <c r="G418" t="str">
        <f t="shared" ca="1" si="144"/>
        <v>Other</v>
      </c>
      <c r="H418">
        <f t="shared" ca="1" si="145"/>
        <v>1</v>
      </c>
      <c r="I418">
        <f t="shared" ca="1" si="146"/>
        <v>2</v>
      </c>
      <c r="J418">
        <f t="shared" ca="1" si="147"/>
        <v>42934</v>
      </c>
      <c r="K418">
        <f t="shared" ca="1" si="148"/>
        <v>3</v>
      </c>
      <c r="L418" t="str">
        <f t="shared" ca="1" si="149"/>
        <v>Andhra Pradesh</v>
      </c>
      <c r="M418">
        <f t="shared" ca="1" si="150"/>
        <v>171736</v>
      </c>
      <c r="N418">
        <f t="shared" ca="1" si="151"/>
        <v>11123.10007169263</v>
      </c>
      <c r="O418">
        <f t="shared" ca="1" si="152"/>
        <v>41720.000906277157</v>
      </c>
      <c r="P418">
        <f t="shared" ca="1" si="153"/>
        <v>6040</v>
      </c>
      <c r="Q418">
        <f t="shared" ca="1" si="154"/>
        <v>50180.800369510856</v>
      </c>
      <c r="R418">
        <f t="shared" ca="1" si="155"/>
        <v>23498.076352829645</v>
      </c>
      <c r="S418">
        <f t="shared" ca="1" si="156"/>
        <v>236954.07725910679</v>
      </c>
      <c r="T418">
        <f t="shared" ca="1" si="157"/>
        <v>67343.900441203485</v>
      </c>
      <c r="U418">
        <f t="shared" ca="1" si="158"/>
        <v>169610.1768179033</v>
      </c>
      <c r="W418">
        <f t="shared" ca="1" si="159"/>
        <v>1</v>
      </c>
      <c r="AA418" s="1">
        <f ca="1">Table1[[#This Row],[Mortgage left]]/Table1[[#This Row],[Value of House]]</f>
        <v>6.4768598731149152E-2</v>
      </c>
      <c r="AB418">
        <f t="shared" ca="1" si="160"/>
        <v>1</v>
      </c>
      <c r="AE418">
        <f ca="1">IF(Table1[[#This Row],[Gender]]="male", 1, 0)</f>
        <v>0</v>
      </c>
      <c r="AF418">
        <f ca="1">IF(Table1[[#This Row],[Gender]]="female", 1, 0)</f>
        <v>1</v>
      </c>
      <c r="AK418" s="8">
        <f ca="1">IF(Table1[[#This Row],[Profession]]="Teaching", 1, 0)</f>
        <v>0</v>
      </c>
      <c r="AL418" s="9">
        <f ca="1">IF(Table1[[#This Row],[Profession]]="Health", 1, 0)</f>
        <v>1</v>
      </c>
      <c r="AM418" s="9">
        <f ca="1">IF(Table1[[#This Row],[Profession]]="Construction", 1, 0)</f>
        <v>0</v>
      </c>
      <c r="AN418" s="9">
        <f ca="1">IF(Table1[[#This Row],[Profession]]="IT", 1, 0)</f>
        <v>0</v>
      </c>
      <c r="AO418" s="9">
        <f ca="1">IF(Table1[[#This Row],[Profession]]="Agriculture", 1, 0)</f>
        <v>0</v>
      </c>
      <c r="AP418" s="10">
        <f ca="1">IF(Table1[[#This Row],[Profession]]="General Work", 1, 0)</f>
        <v>0</v>
      </c>
      <c r="AS418">
        <f ca="1">Table1[[#This Row],[Value of Cars]]/Table1[[#This Row],[Number of Cars ]]</f>
        <v>20860.000453138578</v>
      </c>
      <c r="AU418" s="8">
        <f ca="1">IF(Table1[[#This Row],[State]]="Karnataka", Table1[[#This Row],[Income]], 0)</f>
        <v>0</v>
      </c>
      <c r="AV418" s="9">
        <f ca="1">IF(Table1[[#This Row],[State]]="Gujarat", Table1[[#This Row],[Income]], 0)</f>
        <v>0</v>
      </c>
      <c r="AW418" s="9">
        <f ca="1">IF(Table1[[#This Row],[State]]="Andhra Pradesh", Table1[[#This Row],[Income]], 0)</f>
        <v>42934</v>
      </c>
      <c r="AX418" s="9">
        <f ca="1">IF(Table1[[#This Row],[State]]="Telangana", Table1[[#This Row],[Income]], 0)</f>
        <v>0</v>
      </c>
      <c r="AY418" s="9">
        <f ca="1">IF(Table1[[#This Row],[State]]="Madhya Pradesh", Table1[[#This Row],[Income]], 0)</f>
        <v>0</v>
      </c>
      <c r="AZ418" s="9">
        <f ca="1">IF(Table1[[#This Row],[State]]="Maharashtra", Table1[[#This Row],[Income]], 0)</f>
        <v>0</v>
      </c>
      <c r="BA418" s="9">
        <f ca="1">IF(Table1[[#This Row],[State]]="Punjab", Table1[[#This Row],[Income]], 0)</f>
        <v>0</v>
      </c>
      <c r="BB418" s="9">
        <f ca="1">IF(Table1[[#This Row],[State]]="Kerala", Table1[[#This Row],[Income]], 0)</f>
        <v>0</v>
      </c>
      <c r="BC418" s="9">
        <f ca="1">IF(Table1[[#This Row],[State]]="Tamil Nadu", Table1[[#This Row],[Income]], 0)</f>
        <v>0</v>
      </c>
      <c r="BD418" s="9">
        <f ca="1">IF(Table1[[#This Row],[State]]="Rajasthan", Table1[[#This Row],[Income]], 0)</f>
        <v>0</v>
      </c>
      <c r="BE418" s="9">
        <f ca="1">IF(Table1[[#This Row],[State]]="Uttar Pradesh", Table1[[#This Row],[Income]], 0)</f>
        <v>0</v>
      </c>
      <c r="BF418" s="9">
        <f ca="1">IF(Table1[[#This Row],[State]]="Bihar", Table1[[#This Row],[Income]], 0)</f>
        <v>0</v>
      </c>
      <c r="BG418" s="9">
        <f ca="1">IF(Table1[[#This Row],[State]]="West Bengal", Table1[[#This Row],[Income]], 0)</f>
        <v>0</v>
      </c>
      <c r="BH418" s="10">
        <f ca="1">IF(Table1[[#This Row],[State]]="Goa", Table1[[#This Row],[Income]], 0)</f>
        <v>0</v>
      </c>
      <c r="BJ418" s="8">
        <f ca="1">IF(Table1[[#This Row],[Profession]]="Health", Table1[[#This Row],[Income]], 0)</f>
        <v>42934</v>
      </c>
      <c r="BK418" s="9">
        <f ca="1">IF(Table1[[#This Row],[Profession]]="Construction", Table1[[#This Row],[Income]], 0)</f>
        <v>0</v>
      </c>
      <c r="BL418" s="9">
        <f ca="1">IF(Table1[[#This Row],[Profession]]="Teaching", Table1[[#This Row],[Income]], 0)</f>
        <v>0</v>
      </c>
      <c r="BM418" s="9">
        <f ca="1">IF(Table1[[#This Row],[Profession]]="IT", Table1[[#This Row],[Income]], 0)</f>
        <v>0</v>
      </c>
      <c r="BN418" s="9">
        <f ca="1">IF(Table1[[#This Row],[Profession]]="General Work", Table1[[#This Row],[Income]], 0)</f>
        <v>0</v>
      </c>
      <c r="BO418" s="10">
        <f ca="1">IF(Table1[[#This Row],[Profession]]="Agriculture", Table1[[#This Row],[Income]], 0)</f>
        <v>0</v>
      </c>
      <c r="BQ418" s="8">
        <f ca="1">IF(Table1[[#This Row],[Value of debts ]]&gt;Table1[[#This Row],[Income]], 1, 0)</f>
        <v>1</v>
      </c>
      <c r="BR418" s="10"/>
      <c r="BT418">
        <f ca="1">IF(Table1[[#This Row],[Net Worth of person]]&gt;$BU$4, Table1[[#This Row],[Age]], 0)</f>
        <v>31</v>
      </c>
    </row>
    <row r="419" spans="1:72" x14ac:dyDescent="0.3">
      <c r="A419">
        <f t="shared" ca="1" si="138"/>
        <v>2</v>
      </c>
      <c r="B419" t="str">
        <f t="shared" ca="1" si="139"/>
        <v>Female</v>
      </c>
      <c r="C419">
        <f t="shared" ca="1" si="140"/>
        <v>38</v>
      </c>
      <c r="D419">
        <f t="shared" ca="1" si="141"/>
        <v>1</v>
      </c>
      <c r="E419" t="str">
        <f t="shared" ca="1" si="142"/>
        <v>Health</v>
      </c>
      <c r="F419">
        <f t="shared" ca="1" si="143"/>
        <v>5</v>
      </c>
      <c r="G419" t="str">
        <f t="shared" ca="1" si="144"/>
        <v>Other</v>
      </c>
      <c r="H419">
        <f t="shared" ca="1" si="145"/>
        <v>2</v>
      </c>
      <c r="I419">
        <f t="shared" ca="1" si="146"/>
        <v>3</v>
      </c>
      <c r="J419">
        <f t="shared" ca="1" si="147"/>
        <v>80311</v>
      </c>
      <c r="K419">
        <f t="shared" ca="1" si="148"/>
        <v>6</v>
      </c>
      <c r="L419" t="str">
        <f t="shared" ca="1" si="149"/>
        <v>Maharashtra</v>
      </c>
      <c r="M419">
        <f t="shared" ca="1" si="150"/>
        <v>401555</v>
      </c>
      <c r="N419">
        <f t="shared" ca="1" si="151"/>
        <v>32156.444195176929</v>
      </c>
      <c r="O419">
        <f t="shared" ca="1" si="152"/>
        <v>60564.808965965283</v>
      </c>
      <c r="P419">
        <f t="shared" ca="1" si="153"/>
        <v>25602</v>
      </c>
      <c r="Q419">
        <f t="shared" ca="1" si="154"/>
        <v>99487.410885372738</v>
      </c>
      <c r="R419">
        <f t="shared" ca="1" si="155"/>
        <v>4552.491382333752</v>
      </c>
      <c r="S419">
        <f t="shared" ca="1" si="156"/>
        <v>466672.30034829903</v>
      </c>
      <c r="T419">
        <f t="shared" ca="1" si="157"/>
        <v>157245.85508054966</v>
      </c>
      <c r="U419">
        <f t="shared" ca="1" si="158"/>
        <v>309426.44526774937</v>
      </c>
      <c r="W419">
        <f t="shared" ca="1" si="159"/>
        <v>1</v>
      </c>
      <c r="AA419" s="1">
        <f ca="1">Table1[[#This Row],[Mortgage left]]/Table1[[#This Row],[Value of House]]</f>
        <v>8.0079800264414414E-2</v>
      </c>
      <c r="AB419">
        <f t="shared" ca="1" si="160"/>
        <v>1</v>
      </c>
      <c r="AE419">
        <f ca="1">IF(Table1[[#This Row],[Gender]]="male", 1, 0)</f>
        <v>0</v>
      </c>
      <c r="AF419">
        <f ca="1">IF(Table1[[#This Row],[Gender]]="female", 1, 0)</f>
        <v>1</v>
      </c>
      <c r="AK419" s="8">
        <f ca="1">IF(Table1[[#This Row],[Profession]]="Teaching", 1, 0)</f>
        <v>0</v>
      </c>
      <c r="AL419" s="9">
        <f ca="1">IF(Table1[[#This Row],[Profession]]="Health", 1, 0)</f>
        <v>1</v>
      </c>
      <c r="AM419" s="9">
        <f ca="1">IF(Table1[[#This Row],[Profession]]="Construction", 1, 0)</f>
        <v>0</v>
      </c>
      <c r="AN419" s="9">
        <f ca="1">IF(Table1[[#This Row],[Profession]]="IT", 1, 0)</f>
        <v>0</v>
      </c>
      <c r="AO419" s="9">
        <f ca="1">IF(Table1[[#This Row],[Profession]]="Agriculture", 1, 0)</f>
        <v>0</v>
      </c>
      <c r="AP419" s="10">
        <f ca="1">IF(Table1[[#This Row],[Profession]]="General Work", 1, 0)</f>
        <v>0</v>
      </c>
      <c r="AS419">
        <f ca="1">Table1[[#This Row],[Value of Cars]]/Table1[[#This Row],[Number of Cars ]]</f>
        <v>20188.269655321761</v>
      </c>
      <c r="AU419" s="8">
        <f ca="1">IF(Table1[[#This Row],[State]]="Karnataka", Table1[[#This Row],[Income]], 0)</f>
        <v>0</v>
      </c>
      <c r="AV419" s="9">
        <f ca="1">IF(Table1[[#This Row],[State]]="Gujarat", Table1[[#This Row],[Income]], 0)</f>
        <v>0</v>
      </c>
      <c r="AW419" s="9">
        <f ca="1">IF(Table1[[#This Row],[State]]="Andhra Pradesh", Table1[[#This Row],[Income]], 0)</f>
        <v>0</v>
      </c>
      <c r="AX419" s="9">
        <f ca="1">IF(Table1[[#This Row],[State]]="Telangana", Table1[[#This Row],[Income]], 0)</f>
        <v>0</v>
      </c>
      <c r="AY419" s="9">
        <f ca="1">IF(Table1[[#This Row],[State]]="Madhya Pradesh", Table1[[#This Row],[Income]], 0)</f>
        <v>0</v>
      </c>
      <c r="AZ419" s="9">
        <f ca="1">IF(Table1[[#This Row],[State]]="Maharashtra", Table1[[#This Row],[Income]], 0)</f>
        <v>80311</v>
      </c>
      <c r="BA419" s="9">
        <f ca="1">IF(Table1[[#This Row],[State]]="Punjab", Table1[[#This Row],[Income]], 0)</f>
        <v>0</v>
      </c>
      <c r="BB419" s="9">
        <f ca="1">IF(Table1[[#This Row],[State]]="Kerala", Table1[[#This Row],[Income]], 0)</f>
        <v>0</v>
      </c>
      <c r="BC419" s="9">
        <f ca="1">IF(Table1[[#This Row],[State]]="Tamil Nadu", Table1[[#This Row],[Income]], 0)</f>
        <v>0</v>
      </c>
      <c r="BD419" s="9">
        <f ca="1">IF(Table1[[#This Row],[State]]="Rajasthan", Table1[[#This Row],[Income]], 0)</f>
        <v>0</v>
      </c>
      <c r="BE419" s="9">
        <f ca="1">IF(Table1[[#This Row],[State]]="Uttar Pradesh", Table1[[#This Row],[Income]], 0)</f>
        <v>0</v>
      </c>
      <c r="BF419" s="9">
        <f ca="1">IF(Table1[[#This Row],[State]]="Bihar", Table1[[#This Row],[Income]], 0)</f>
        <v>0</v>
      </c>
      <c r="BG419" s="9">
        <f ca="1">IF(Table1[[#This Row],[State]]="West Bengal", Table1[[#This Row],[Income]], 0)</f>
        <v>0</v>
      </c>
      <c r="BH419" s="10">
        <f ca="1">IF(Table1[[#This Row],[State]]="Goa", Table1[[#This Row],[Income]], 0)</f>
        <v>0</v>
      </c>
      <c r="BJ419" s="8">
        <f ca="1">IF(Table1[[#This Row],[Profession]]="Health", Table1[[#This Row],[Income]], 0)</f>
        <v>80311</v>
      </c>
      <c r="BK419" s="9">
        <f ca="1">IF(Table1[[#This Row],[Profession]]="Construction", Table1[[#This Row],[Income]], 0)</f>
        <v>0</v>
      </c>
      <c r="BL419" s="9">
        <f ca="1">IF(Table1[[#This Row],[Profession]]="Teaching", Table1[[#This Row],[Income]], 0)</f>
        <v>0</v>
      </c>
      <c r="BM419" s="9">
        <f ca="1">IF(Table1[[#This Row],[Profession]]="IT", Table1[[#This Row],[Income]], 0)</f>
        <v>0</v>
      </c>
      <c r="BN419" s="9">
        <f ca="1">IF(Table1[[#This Row],[Profession]]="General Work", Table1[[#This Row],[Income]], 0)</f>
        <v>0</v>
      </c>
      <c r="BO419" s="10">
        <f ca="1">IF(Table1[[#This Row],[Profession]]="Agriculture", Table1[[#This Row],[Income]], 0)</f>
        <v>0</v>
      </c>
      <c r="BQ419" s="8">
        <f ca="1">IF(Table1[[#This Row],[Value of debts ]]&gt;Table1[[#This Row],[Income]], 1, 0)</f>
        <v>1</v>
      </c>
      <c r="BR419" s="10"/>
      <c r="BT419">
        <f ca="1">IF(Table1[[#This Row],[Net Worth of person]]&gt;$BU$4, Table1[[#This Row],[Age]], 0)</f>
        <v>38</v>
      </c>
    </row>
    <row r="420" spans="1:72" x14ac:dyDescent="0.3">
      <c r="A420">
        <f t="shared" ca="1" si="138"/>
        <v>2</v>
      </c>
      <c r="B420" t="str">
        <f t="shared" ca="1" si="139"/>
        <v>Female</v>
      </c>
      <c r="C420">
        <f t="shared" ca="1" si="140"/>
        <v>35</v>
      </c>
      <c r="D420">
        <f t="shared" ca="1" si="141"/>
        <v>3</v>
      </c>
      <c r="E420" t="str">
        <f t="shared" ca="1" si="142"/>
        <v>Teaching</v>
      </c>
      <c r="F420">
        <f t="shared" ca="1" si="143"/>
        <v>4</v>
      </c>
      <c r="G420" t="str">
        <f t="shared" ca="1" si="144"/>
        <v>Technical</v>
      </c>
      <c r="H420">
        <f t="shared" ca="1" si="145"/>
        <v>4</v>
      </c>
      <c r="I420">
        <f t="shared" ca="1" si="146"/>
        <v>2</v>
      </c>
      <c r="J420">
        <f t="shared" ca="1" si="147"/>
        <v>46066</v>
      </c>
      <c r="K420">
        <f t="shared" ca="1" si="148"/>
        <v>13</v>
      </c>
      <c r="L420" t="str">
        <f t="shared" ca="1" si="149"/>
        <v>West Bengal</v>
      </c>
      <c r="M420">
        <f t="shared" ca="1" si="150"/>
        <v>276396</v>
      </c>
      <c r="N420">
        <f t="shared" ca="1" si="151"/>
        <v>230883.03723734681</v>
      </c>
      <c r="O420">
        <f t="shared" ca="1" si="152"/>
        <v>7344.5347561274775</v>
      </c>
      <c r="P420">
        <f t="shared" ca="1" si="153"/>
        <v>3063</v>
      </c>
      <c r="Q420">
        <f t="shared" ca="1" si="154"/>
        <v>56090.349293591906</v>
      </c>
      <c r="R420">
        <f t="shared" ca="1" si="155"/>
        <v>37255.530936056297</v>
      </c>
      <c r="S420">
        <f t="shared" ca="1" si="156"/>
        <v>320996.06569218374</v>
      </c>
      <c r="T420">
        <f t="shared" ca="1" si="157"/>
        <v>290036.38653093873</v>
      </c>
      <c r="U420">
        <f t="shared" ca="1" si="158"/>
        <v>30959.679161245003</v>
      </c>
      <c r="W420">
        <f t="shared" ca="1" si="159"/>
        <v>1</v>
      </c>
      <c r="AA420" s="1">
        <f ca="1">Table1[[#This Row],[Mortgage left]]/Table1[[#This Row],[Value of House]]</f>
        <v>0.83533422060140816</v>
      </c>
      <c r="AB420">
        <f t="shared" ca="1" si="160"/>
        <v>0</v>
      </c>
      <c r="AE420">
        <f ca="1">IF(Table1[[#This Row],[Gender]]="male", 1, 0)</f>
        <v>0</v>
      </c>
      <c r="AF420">
        <f ca="1">IF(Table1[[#This Row],[Gender]]="female", 1, 0)</f>
        <v>1</v>
      </c>
      <c r="AK420" s="8">
        <f ca="1">IF(Table1[[#This Row],[Profession]]="Teaching", 1, 0)</f>
        <v>1</v>
      </c>
      <c r="AL420" s="9">
        <f ca="1">IF(Table1[[#This Row],[Profession]]="Health", 1, 0)</f>
        <v>0</v>
      </c>
      <c r="AM420" s="9">
        <f ca="1">IF(Table1[[#This Row],[Profession]]="Construction", 1, 0)</f>
        <v>0</v>
      </c>
      <c r="AN420" s="9">
        <f ca="1">IF(Table1[[#This Row],[Profession]]="IT", 1, 0)</f>
        <v>0</v>
      </c>
      <c r="AO420" s="9">
        <f ca="1">IF(Table1[[#This Row],[Profession]]="Agriculture", 1, 0)</f>
        <v>0</v>
      </c>
      <c r="AP420" s="10">
        <f ca="1">IF(Table1[[#This Row],[Profession]]="General Work", 1, 0)</f>
        <v>0</v>
      </c>
      <c r="AS420">
        <f ca="1">Table1[[#This Row],[Value of Cars]]/Table1[[#This Row],[Number of Cars ]]</f>
        <v>3672.2673780637388</v>
      </c>
      <c r="AU420" s="8">
        <f ca="1">IF(Table1[[#This Row],[State]]="Karnataka", Table1[[#This Row],[Income]], 0)</f>
        <v>0</v>
      </c>
      <c r="AV420" s="9">
        <f ca="1">IF(Table1[[#This Row],[State]]="Gujarat", Table1[[#This Row],[Income]], 0)</f>
        <v>0</v>
      </c>
      <c r="AW420" s="9">
        <f ca="1">IF(Table1[[#This Row],[State]]="Andhra Pradesh", Table1[[#This Row],[Income]], 0)</f>
        <v>0</v>
      </c>
      <c r="AX420" s="9">
        <f ca="1">IF(Table1[[#This Row],[State]]="Telangana", Table1[[#This Row],[Income]], 0)</f>
        <v>0</v>
      </c>
      <c r="AY420" s="9">
        <f ca="1">IF(Table1[[#This Row],[State]]="Madhya Pradesh", Table1[[#This Row],[Income]], 0)</f>
        <v>0</v>
      </c>
      <c r="AZ420" s="9">
        <f ca="1">IF(Table1[[#This Row],[State]]="Maharashtra", Table1[[#This Row],[Income]], 0)</f>
        <v>0</v>
      </c>
      <c r="BA420" s="9">
        <f ca="1">IF(Table1[[#This Row],[State]]="Punjab", Table1[[#This Row],[Income]], 0)</f>
        <v>0</v>
      </c>
      <c r="BB420" s="9">
        <f ca="1">IF(Table1[[#This Row],[State]]="Kerala", Table1[[#This Row],[Income]], 0)</f>
        <v>0</v>
      </c>
      <c r="BC420" s="9">
        <f ca="1">IF(Table1[[#This Row],[State]]="Tamil Nadu", Table1[[#This Row],[Income]], 0)</f>
        <v>0</v>
      </c>
      <c r="BD420" s="9">
        <f ca="1">IF(Table1[[#This Row],[State]]="Rajasthan", Table1[[#This Row],[Income]], 0)</f>
        <v>0</v>
      </c>
      <c r="BE420" s="9">
        <f ca="1">IF(Table1[[#This Row],[State]]="Uttar Pradesh", Table1[[#This Row],[Income]], 0)</f>
        <v>0</v>
      </c>
      <c r="BF420" s="9">
        <f ca="1">IF(Table1[[#This Row],[State]]="Bihar", Table1[[#This Row],[Income]], 0)</f>
        <v>0</v>
      </c>
      <c r="BG420" s="9">
        <f ca="1">IF(Table1[[#This Row],[State]]="West Bengal", Table1[[#This Row],[Income]], 0)</f>
        <v>46066</v>
      </c>
      <c r="BH420" s="10">
        <f ca="1">IF(Table1[[#This Row],[State]]="Goa", Table1[[#This Row],[Income]], 0)</f>
        <v>0</v>
      </c>
      <c r="BJ420" s="8">
        <f ca="1">IF(Table1[[#This Row],[Profession]]="Health", Table1[[#This Row],[Income]], 0)</f>
        <v>0</v>
      </c>
      <c r="BK420" s="9">
        <f ca="1">IF(Table1[[#This Row],[Profession]]="Construction", Table1[[#This Row],[Income]], 0)</f>
        <v>0</v>
      </c>
      <c r="BL420" s="9">
        <f ca="1">IF(Table1[[#This Row],[Profession]]="Teaching", Table1[[#This Row],[Income]], 0)</f>
        <v>46066</v>
      </c>
      <c r="BM420" s="9">
        <f ca="1">IF(Table1[[#This Row],[Profession]]="IT", Table1[[#This Row],[Income]], 0)</f>
        <v>0</v>
      </c>
      <c r="BN420" s="9">
        <f ca="1">IF(Table1[[#This Row],[Profession]]="General Work", Table1[[#This Row],[Income]], 0)</f>
        <v>0</v>
      </c>
      <c r="BO420" s="10">
        <f ca="1">IF(Table1[[#This Row],[Profession]]="Agriculture", Table1[[#This Row],[Income]], 0)</f>
        <v>0</v>
      </c>
      <c r="BQ420" s="8">
        <f ca="1">IF(Table1[[#This Row],[Value of debts ]]&gt;Table1[[#This Row],[Income]], 1, 0)</f>
        <v>1</v>
      </c>
      <c r="BR420" s="10"/>
      <c r="BT420">
        <f ca="1">IF(Table1[[#This Row],[Net Worth of person]]&gt;$BU$4, Table1[[#This Row],[Age]], 0)</f>
        <v>0</v>
      </c>
    </row>
    <row r="421" spans="1:72" x14ac:dyDescent="0.3">
      <c r="A421">
        <f t="shared" ca="1" si="138"/>
        <v>1</v>
      </c>
      <c r="B421" t="str">
        <f t="shared" ca="1" si="139"/>
        <v>Male</v>
      </c>
      <c r="C421">
        <f t="shared" ca="1" si="140"/>
        <v>33</v>
      </c>
      <c r="D421">
        <f t="shared" ca="1" si="141"/>
        <v>5</v>
      </c>
      <c r="E421" t="str">
        <f t="shared" ca="1" si="142"/>
        <v>General Work</v>
      </c>
      <c r="F421">
        <f t="shared" ca="1" si="143"/>
        <v>4</v>
      </c>
      <c r="G421" t="str">
        <f t="shared" ca="1" si="144"/>
        <v>Technical</v>
      </c>
      <c r="H421">
        <f t="shared" ca="1" si="145"/>
        <v>2</v>
      </c>
      <c r="I421">
        <f t="shared" ca="1" si="146"/>
        <v>1</v>
      </c>
      <c r="J421">
        <f t="shared" ca="1" si="147"/>
        <v>45401</v>
      </c>
      <c r="K421">
        <f t="shared" ca="1" si="148"/>
        <v>4</v>
      </c>
      <c r="L421" t="str">
        <f t="shared" ca="1" si="149"/>
        <v>Telangana</v>
      </c>
      <c r="M421">
        <f t="shared" ca="1" si="150"/>
        <v>136203</v>
      </c>
      <c r="N421">
        <f t="shared" ca="1" si="151"/>
        <v>47715.629056252343</v>
      </c>
      <c r="O421">
        <f t="shared" ca="1" si="152"/>
        <v>31600.640451370902</v>
      </c>
      <c r="P421">
        <f t="shared" ca="1" si="153"/>
        <v>7063</v>
      </c>
      <c r="Q421">
        <f t="shared" ca="1" si="154"/>
        <v>47002.427596397916</v>
      </c>
      <c r="R421">
        <f t="shared" ca="1" si="155"/>
        <v>64912.309955030898</v>
      </c>
      <c r="S421">
        <f t="shared" ca="1" si="156"/>
        <v>232715.95040640183</v>
      </c>
      <c r="T421">
        <f t="shared" ca="1" si="157"/>
        <v>101781.05665265027</v>
      </c>
      <c r="U421">
        <f t="shared" ca="1" si="158"/>
        <v>130934.89375375156</v>
      </c>
      <c r="W421">
        <f t="shared" ca="1" si="159"/>
        <v>1</v>
      </c>
      <c r="AA421" s="1">
        <f ca="1">Table1[[#This Row],[Mortgage left]]/Table1[[#This Row],[Value of House]]</f>
        <v>0.3503272986369782</v>
      </c>
      <c r="AB421">
        <f t="shared" ca="1" si="160"/>
        <v>1</v>
      </c>
      <c r="AE421">
        <f ca="1">IF(Table1[[#This Row],[Gender]]="male", 1, 0)</f>
        <v>1</v>
      </c>
      <c r="AF421">
        <f ca="1">IF(Table1[[#This Row],[Gender]]="female", 1, 0)</f>
        <v>0</v>
      </c>
      <c r="AK421" s="8">
        <f ca="1">IF(Table1[[#This Row],[Profession]]="Teaching", 1, 0)</f>
        <v>0</v>
      </c>
      <c r="AL421" s="9">
        <f ca="1">IF(Table1[[#This Row],[Profession]]="Health", 1, 0)</f>
        <v>0</v>
      </c>
      <c r="AM421" s="9">
        <f ca="1">IF(Table1[[#This Row],[Profession]]="Construction", 1, 0)</f>
        <v>0</v>
      </c>
      <c r="AN421" s="9">
        <f ca="1">IF(Table1[[#This Row],[Profession]]="IT", 1, 0)</f>
        <v>0</v>
      </c>
      <c r="AO421" s="9">
        <f ca="1">IF(Table1[[#This Row],[Profession]]="Agriculture", 1, 0)</f>
        <v>0</v>
      </c>
      <c r="AP421" s="10">
        <f ca="1">IF(Table1[[#This Row],[Profession]]="General Work", 1, 0)</f>
        <v>1</v>
      </c>
      <c r="AS421">
        <f ca="1">Table1[[#This Row],[Value of Cars]]/Table1[[#This Row],[Number of Cars ]]</f>
        <v>31600.640451370902</v>
      </c>
      <c r="AU421" s="8">
        <f ca="1">IF(Table1[[#This Row],[State]]="Karnataka", Table1[[#This Row],[Income]], 0)</f>
        <v>0</v>
      </c>
      <c r="AV421" s="9">
        <f ca="1">IF(Table1[[#This Row],[State]]="Gujarat", Table1[[#This Row],[Income]], 0)</f>
        <v>0</v>
      </c>
      <c r="AW421" s="9">
        <f ca="1">IF(Table1[[#This Row],[State]]="Andhra Pradesh", Table1[[#This Row],[Income]], 0)</f>
        <v>0</v>
      </c>
      <c r="AX421" s="9">
        <f ca="1">IF(Table1[[#This Row],[State]]="Telangana", Table1[[#This Row],[Income]], 0)</f>
        <v>45401</v>
      </c>
      <c r="AY421" s="9">
        <f ca="1">IF(Table1[[#This Row],[State]]="Madhya Pradesh", Table1[[#This Row],[Income]], 0)</f>
        <v>0</v>
      </c>
      <c r="AZ421" s="9">
        <f ca="1">IF(Table1[[#This Row],[State]]="Maharashtra", Table1[[#This Row],[Income]], 0)</f>
        <v>0</v>
      </c>
      <c r="BA421" s="9">
        <f ca="1">IF(Table1[[#This Row],[State]]="Punjab", Table1[[#This Row],[Income]], 0)</f>
        <v>0</v>
      </c>
      <c r="BB421" s="9">
        <f ca="1">IF(Table1[[#This Row],[State]]="Kerala", Table1[[#This Row],[Income]], 0)</f>
        <v>0</v>
      </c>
      <c r="BC421" s="9">
        <f ca="1">IF(Table1[[#This Row],[State]]="Tamil Nadu", Table1[[#This Row],[Income]], 0)</f>
        <v>0</v>
      </c>
      <c r="BD421" s="9">
        <f ca="1">IF(Table1[[#This Row],[State]]="Rajasthan", Table1[[#This Row],[Income]], 0)</f>
        <v>0</v>
      </c>
      <c r="BE421" s="9">
        <f ca="1">IF(Table1[[#This Row],[State]]="Uttar Pradesh", Table1[[#This Row],[Income]], 0)</f>
        <v>0</v>
      </c>
      <c r="BF421" s="9">
        <f ca="1">IF(Table1[[#This Row],[State]]="Bihar", Table1[[#This Row],[Income]], 0)</f>
        <v>0</v>
      </c>
      <c r="BG421" s="9">
        <f ca="1">IF(Table1[[#This Row],[State]]="West Bengal", Table1[[#This Row],[Income]], 0)</f>
        <v>0</v>
      </c>
      <c r="BH421" s="10">
        <f ca="1">IF(Table1[[#This Row],[State]]="Goa", Table1[[#This Row],[Income]], 0)</f>
        <v>0</v>
      </c>
      <c r="BJ421" s="8">
        <f ca="1">IF(Table1[[#This Row],[Profession]]="Health", Table1[[#This Row],[Income]], 0)</f>
        <v>0</v>
      </c>
      <c r="BK421" s="9">
        <f ca="1">IF(Table1[[#This Row],[Profession]]="Construction", Table1[[#This Row],[Income]], 0)</f>
        <v>0</v>
      </c>
      <c r="BL421" s="9">
        <f ca="1">IF(Table1[[#This Row],[Profession]]="Teaching", Table1[[#This Row],[Income]], 0)</f>
        <v>0</v>
      </c>
      <c r="BM421" s="9">
        <f ca="1">IF(Table1[[#This Row],[Profession]]="IT", Table1[[#This Row],[Income]], 0)</f>
        <v>0</v>
      </c>
      <c r="BN421" s="9">
        <f ca="1">IF(Table1[[#This Row],[Profession]]="General Work", Table1[[#This Row],[Income]], 0)</f>
        <v>45401</v>
      </c>
      <c r="BO421" s="10">
        <f ca="1">IF(Table1[[#This Row],[Profession]]="Agriculture", Table1[[#This Row],[Income]], 0)</f>
        <v>0</v>
      </c>
      <c r="BQ421" s="8">
        <f ca="1">IF(Table1[[#This Row],[Value of debts ]]&gt;Table1[[#This Row],[Income]], 1, 0)</f>
        <v>1</v>
      </c>
      <c r="BR421" s="10"/>
      <c r="BT421">
        <f ca="1">IF(Table1[[#This Row],[Net Worth of person]]&gt;$BU$4, Table1[[#This Row],[Age]], 0)</f>
        <v>33</v>
      </c>
    </row>
    <row r="422" spans="1:72" x14ac:dyDescent="0.3">
      <c r="A422">
        <f t="shared" ca="1" si="138"/>
        <v>2</v>
      </c>
      <c r="B422" t="str">
        <f t="shared" ca="1" si="139"/>
        <v>Female</v>
      </c>
      <c r="C422">
        <f t="shared" ca="1" si="140"/>
        <v>43</v>
      </c>
      <c r="D422">
        <f t="shared" ca="1" si="141"/>
        <v>2</v>
      </c>
      <c r="E422" t="str">
        <f t="shared" ca="1" si="142"/>
        <v>Construction</v>
      </c>
      <c r="F422">
        <f t="shared" ca="1" si="143"/>
        <v>5</v>
      </c>
      <c r="G422" t="str">
        <f t="shared" ca="1" si="144"/>
        <v>Other</v>
      </c>
      <c r="H422">
        <f t="shared" ca="1" si="145"/>
        <v>0</v>
      </c>
      <c r="I422">
        <f t="shared" ca="1" si="146"/>
        <v>1</v>
      </c>
      <c r="J422">
        <f t="shared" ca="1" si="147"/>
        <v>25326</v>
      </c>
      <c r="K422">
        <f t="shared" ca="1" si="148"/>
        <v>7</v>
      </c>
      <c r="L422" t="str">
        <f t="shared" ca="1" si="149"/>
        <v>Punjab</v>
      </c>
      <c r="M422">
        <f t="shared" ca="1" si="150"/>
        <v>151956</v>
      </c>
      <c r="N422">
        <f t="shared" ca="1" si="151"/>
        <v>47947.945971964415</v>
      </c>
      <c r="O422">
        <f t="shared" ca="1" si="152"/>
        <v>3046.2465644600811</v>
      </c>
      <c r="P422">
        <f t="shared" ca="1" si="153"/>
        <v>1253</v>
      </c>
      <c r="Q422">
        <f t="shared" ca="1" si="154"/>
        <v>20668.422126560141</v>
      </c>
      <c r="R422">
        <f t="shared" ca="1" si="155"/>
        <v>16993.51885993201</v>
      </c>
      <c r="S422">
        <f t="shared" ca="1" si="156"/>
        <v>171995.76542439207</v>
      </c>
      <c r="T422">
        <f t="shared" ca="1" si="157"/>
        <v>69869.368098524559</v>
      </c>
      <c r="U422">
        <f t="shared" ca="1" si="158"/>
        <v>102126.39732586751</v>
      </c>
      <c r="W422">
        <f t="shared" ca="1" si="159"/>
        <v>1</v>
      </c>
      <c r="AA422" s="1">
        <f ca="1">Table1[[#This Row],[Mortgage left]]/Table1[[#This Row],[Value of House]]</f>
        <v>0.31553835302300937</v>
      </c>
      <c r="AB422">
        <f t="shared" ca="1" si="160"/>
        <v>1</v>
      </c>
      <c r="AE422">
        <f ca="1">IF(Table1[[#This Row],[Gender]]="male", 1, 0)</f>
        <v>0</v>
      </c>
      <c r="AF422">
        <f ca="1">IF(Table1[[#This Row],[Gender]]="female", 1, 0)</f>
        <v>1</v>
      </c>
      <c r="AK422" s="8">
        <f ca="1">IF(Table1[[#This Row],[Profession]]="Teaching", 1, 0)</f>
        <v>0</v>
      </c>
      <c r="AL422" s="9">
        <f ca="1">IF(Table1[[#This Row],[Profession]]="Health", 1, 0)</f>
        <v>0</v>
      </c>
      <c r="AM422" s="9">
        <f ca="1">IF(Table1[[#This Row],[Profession]]="Construction", 1, 0)</f>
        <v>1</v>
      </c>
      <c r="AN422" s="9">
        <f ca="1">IF(Table1[[#This Row],[Profession]]="IT", 1, 0)</f>
        <v>0</v>
      </c>
      <c r="AO422" s="9">
        <f ca="1">IF(Table1[[#This Row],[Profession]]="Agriculture", 1, 0)</f>
        <v>0</v>
      </c>
      <c r="AP422" s="10">
        <f ca="1">IF(Table1[[#This Row],[Profession]]="General Work", 1, 0)</f>
        <v>0</v>
      </c>
      <c r="AS422">
        <f ca="1">Table1[[#This Row],[Value of Cars]]/Table1[[#This Row],[Number of Cars ]]</f>
        <v>3046.2465644600811</v>
      </c>
      <c r="AU422" s="8">
        <f ca="1">IF(Table1[[#This Row],[State]]="Karnataka", Table1[[#This Row],[Income]], 0)</f>
        <v>0</v>
      </c>
      <c r="AV422" s="9">
        <f ca="1">IF(Table1[[#This Row],[State]]="Gujarat", Table1[[#This Row],[Income]], 0)</f>
        <v>0</v>
      </c>
      <c r="AW422" s="9">
        <f ca="1">IF(Table1[[#This Row],[State]]="Andhra Pradesh", Table1[[#This Row],[Income]], 0)</f>
        <v>0</v>
      </c>
      <c r="AX422" s="9">
        <f ca="1">IF(Table1[[#This Row],[State]]="Telangana", Table1[[#This Row],[Income]], 0)</f>
        <v>0</v>
      </c>
      <c r="AY422" s="9">
        <f ca="1">IF(Table1[[#This Row],[State]]="Madhya Pradesh", Table1[[#This Row],[Income]], 0)</f>
        <v>0</v>
      </c>
      <c r="AZ422" s="9">
        <f ca="1">IF(Table1[[#This Row],[State]]="Maharashtra", Table1[[#This Row],[Income]], 0)</f>
        <v>0</v>
      </c>
      <c r="BA422" s="9">
        <f ca="1">IF(Table1[[#This Row],[State]]="Punjab", Table1[[#This Row],[Income]], 0)</f>
        <v>25326</v>
      </c>
      <c r="BB422" s="9">
        <f ca="1">IF(Table1[[#This Row],[State]]="Kerala", Table1[[#This Row],[Income]], 0)</f>
        <v>0</v>
      </c>
      <c r="BC422" s="9">
        <f ca="1">IF(Table1[[#This Row],[State]]="Tamil Nadu", Table1[[#This Row],[Income]], 0)</f>
        <v>0</v>
      </c>
      <c r="BD422" s="9">
        <f ca="1">IF(Table1[[#This Row],[State]]="Rajasthan", Table1[[#This Row],[Income]], 0)</f>
        <v>0</v>
      </c>
      <c r="BE422" s="9">
        <f ca="1">IF(Table1[[#This Row],[State]]="Uttar Pradesh", Table1[[#This Row],[Income]], 0)</f>
        <v>0</v>
      </c>
      <c r="BF422" s="9">
        <f ca="1">IF(Table1[[#This Row],[State]]="Bihar", Table1[[#This Row],[Income]], 0)</f>
        <v>0</v>
      </c>
      <c r="BG422" s="9">
        <f ca="1">IF(Table1[[#This Row],[State]]="West Bengal", Table1[[#This Row],[Income]], 0)</f>
        <v>0</v>
      </c>
      <c r="BH422" s="10">
        <f ca="1">IF(Table1[[#This Row],[State]]="Goa", Table1[[#This Row],[Income]], 0)</f>
        <v>0</v>
      </c>
      <c r="BJ422" s="8">
        <f ca="1">IF(Table1[[#This Row],[Profession]]="Health", Table1[[#This Row],[Income]], 0)</f>
        <v>0</v>
      </c>
      <c r="BK422" s="9">
        <f ca="1">IF(Table1[[#This Row],[Profession]]="Construction", Table1[[#This Row],[Income]], 0)</f>
        <v>25326</v>
      </c>
      <c r="BL422" s="9">
        <f ca="1">IF(Table1[[#This Row],[Profession]]="Teaching", Table1[[#This Row],[Income]], 0)</f>
        <v>0</v>
      </c>
      <c r="BM422" s="9">
        <f ca="1">IF(Table1[[#This Row],[Profession]]="IT", Table1[[#This Row],[Income]], 0)</f>
        <v>0</v>
      </c>
      <c r="BN422" s="9">
        <f ca="1">IF(Table1[[#This Row],[Profession]]="General Work", Table1[[#This Row],[Income]], 0)</f>
        <v>0</v>
      </c>
      <c r="BO422" s="10">
        <f ca="1">IF(Table1[[#This Row],[Profession]]="Agriculture", Table1[[#This Row],[Income]], 0)</f>
        <v>0</v>
      </c>
      <c r="BQ422" s="8">
        <f ca="1">IF(Table1[[#This Row],[Value of debts ]]&gt;Table1[[#This Row],[Income]], 1, 0)</f>
        <v>1</v>
      </c>
      <c r="BR422" s="10"/>
      <c r="BT422">
        <f ca="1">IF(Table1[[#This Row],[Net Worth of person]]&gt;$BU$4, Table1[[#This Row],[Age]], 0)</f>
        <v>43</v>
      </c>
    </row>
    <row r="423" spans="1:72" x14ac:dyDescent="0.3">
      <c r="A423">
        <f t="shared" ca="1" si="138"/>
        <v>2</v>
      </c>
      <c r="B423" t="str">
        <f t="shared" ca="1" si="139"/>
        <v>Female</v>
      </c>
      <c r="C423">
        <f t="shared" ca="1" si="140"/>
        <v>44</v>
      </c>
      <c r="D423">
        <f t="shared" ca="1" si="141"/>
        <v>5</v>
      </c>
      <c r="E423" t="str">
        <f t="shared" ca="1" si="142"/>
        <v>General Work</v>
      </c>
      <c r="F423">
        <f t="shared" ca="1" si="143"/>
        <v>4</v>
      </c>
      <c r="G423" t="str">
        <f t="shared" ca="1" si="144"/>
        <v>Technical</v>
      </c>
      <c r="H423">
        <f t="shared" ca="1" si="145"/>
        <v>3</v>
      </c>
      <c r="I423">
        <f t="shared" ca="1" si="146"/>
        <v>3</v>
      </c>
      <c r="J423">
        <f t="shared" ca="1" si="147"/>
        <v>56337</v>
      </c>
      <c r="K423">
        <f t="shared" ca="1" si="148"/>
        <v>14</v>
      </c>
      <c r="L423" t="str">
        <f t="shared" ca="1" si="149"/>
        <v>Goa</v>
      </c>
      <c r="M423">
        <f t="shared" ca="1" si="150"/>
        <v>338022</v>
      </c>
      <c r="N423">
        <f t="shared" ca="1" si="151"/>
        <v>159907.64453388358</v>
      </c>
      <c r="O423">
        <f t="shared" ca="1" si="152"/>
        <v>64570.027626342475</v>
      </c>
      <c r="P423">
        <f t="shared" ca="1" si="153"/>
        <v>37958</v>
      </c>
      <c r="Q423">
        <f t="shared" ca="1" si="154"/>
        <v>108323.91720690773</v>
      </c>
      <c r="R423">
        <f t="shared" ca="1" si="155"/>
        <v>13188.269152628123</v>
      </c>
      <c r="S423">
        <f t="shared" ca="1" si="156"/>
        <v>415780.29677897063</v>
      </c>
      <c r="T423">
        <f t="shared" ca="1" si="157"/>
        <v>306189.56174079131</v>
      </c>
      <c r="U423">
        <f t="shared" ca="1" si="158"/>
        <v>109590.73503817932</v>
      </c>
      <c r="W423">
        <f t="shared" ca="1" si="159"/>
        <v>1</v>
      </c>
      <c r="AA423" s="1">
        <f ca="1">Table1[[#This Row],[Mortgage left]]/Table1[[#This Row],[Value of House]]</f>
        <v>0.47306874858406722</v>
      </c>
      <c r="AB423">
        <f t="shared" ca="1" si="160"/>
        <v>0</v>
      </c>
      <c r="AE423">
        <f ca="1">IF(Table1[[#This Row],[Gender]]="male", 1, 0)</f>
        <v>0</v>
      </c>
      <c r="AF423">
        <f ca="1">IF(Table1[[#This Row],[Gender]]="female", 1, 0)</f>
        <v>1</v>
      </c>
      <c r="AK423" s="8">
        <f ca="1">IF(Table1[[#This Row],[Profession]]="Teaching", 1, 0)</f>
        <v>0</v>
      </c>
      <c r="AL423" s="9">
        <f ca="1">IF(Table1[[#This Row],[Profession]]="Health", 1, 0)</f>
        <v>0</v>
      </c>
      <c r="AM423" s="9">
        <f ca="1">IF(Table1[[#This Row],[Profession]]="Construction", 1, 0)</f>
        <v>0</v>
      </c>
      <c r="AN423" s="9">
        <f ca="1">IF(Table1[[#This Row],[Profession]]="IT", 1, 0)</f>
        <v>0</v>
      </c>
      <c r="AO423" s="9">
        <f ca="1">IF(Table1[[#This Row],[Profession]]="Agriculture", 1, 0)</f>
        <v>0</v>
      </c>
      <c r="AP423" s="10">
        <f ca="1">IF(Table1[[#This Row],[Profession]]="General Work", 1, 0)</f>
        <v>1</v>
      </c>
      <c r="AS423">
        <f ca="1">Table1[[#This Row],[Value of Cars]]/Table1[[#This Row],[Number of Cars ]]</f>
        <v>21523.342542114158</v>
      </c>
      <c r="AU423" s="8">
        <f ca="1">IF(Table1[[#This Row],[State]]="Karnataka", Table1[[#This Row],[Income]], 0)</f>
        <v>0</v>
      </c>
      <c r="AV423" s="9">
        <f ca="1">IF(Table1[[#This Row],[State]]="Gujarat", Table1[[#This Row],[Income]], 0)</f>
        <v>0</v>
      </c>
      <c r="AW423" s="9">
        <f ca="1">IF(Table1[[#This Row],[State]]="Andhra Pradesh", Table1[[#This Row],[Income]], 0)</f>
        <v>0</v>
      </c>
      <c r="AX423" s="9">
        <f ca="1">IF(Table1[[#This Row],[State]]="Telangana", Table1[[#This Row],[Income]], 0)</f>
        <v>0</v>
      </c>
      <c r="AY423" s="9">
        <f ca="1">IF(Table1[[#This Row],[State]]="Madhya Pradesh", Table1[[#This Row],[Income]], 0)</f>
        <v>0</v>
      </c>
      <c r="AZ423" s="9">
        <f ca="1">IF(Table1[[#This Row],[State]]="Maharashtra", Table1[[#This Row],[Income]], 0)</f>
        <v>0</v>
      </c>
      <c r="BA423" s="9">
        <f ca="1">IF(Table1[[#This Row],[State]]="Punjab", Table1[[#This Row],[Income]], 0)</f>
        <v>0</v>
      </c>
      <c r="BB423" s="9">
        <f ca="1">IF(Table1[[#This Row],[State]]="Kerala", Table1[[#This Row],[Income]], 0)</f>
        <v>0</v>
      </c>
      <c r="BC423" s="9">
        <f ca="1">IF(Table1[[#This Row],[State]]="Tamil Nadu", Table1[[#This Row],[Income]], 0)</f>
        <v>0</v>
      </c>
      <c r="BD423" s="9">
        <f ca="1">IF(Table1[[#This Row],[State]]="Rajasthan", Table1[[#This Row],[Income]], 0)</f>
        <v>0</v>
      </c>
      <c r="BE423" s="9">
        <f ca="1">IF(Table1[[#This Row],[State]]="Uttar Pradesh", Table1[[#This Row],[Income]], 0)</f>
        <v>0</v>
      </c>
      <c r="BF423" s="9">
        <f ca="1">IF(Table1[[#This Row],[State]]="Bihar", Table1[[#This Row],[Income]], 0)</f>
        <v>0</v>
      </c>
      <c r="BG423" s="9">
        <f ca="1">IF(Table1[[#This Row],[State]]="West Bengal", Table1[[#This Row],[Income]], 0)</f>
        <v>0</v>
      </c>
      <c r="BH423" s="10">
        <f ca="1">IF(Table1[[#This Row],[State]]="Goa", Table1[[#This Row],[Income]], 0)</f>
        <v>56337</v>
      </c>
      <c r="BJ423" s="8">
        <f ca="1">IF(Table1[[#This Row],[Profession]]="Health", Table1[[#This Row],[Income]], 0)</f>
        <v>0</v>
      </c>
      <c r="BK423" s="9">
        <f ca="1">IF(Table1[[#This Row],[Profession]]="Construction", Table1[[#This Row],[Income]], 0)</f>
        <v>0</v>
      </c>
      <c r="BL423" s="9">
        <f ca="1">IF(Table1[[#This Row],[Profession]]="Teaching", Table1[[#This Row],[Income]], 0)</f>
        <v>0</v>
      </c>
      <c r="BM423" s="9">
        <f ca="1">IF(Table1[[#This Row],[Profession]]="IT", Table1[[#This Row],[Income]], 0)</f>
        <v>0</v>
      </c>
      <c r="BN423" s="9">
        <f ca="1">IF(Table1[[#This Row],[Profession]]="General Work", Table1[[#This Row],[Income]], 0)</f>
        <v>56337</v>
      </c>
      <c r="BO423" s="10">
        <f ca="1">IF(Table1[[#This Row],[Profession]]="Agriculture", Table1[[#This Row],[Income]], 0)</f>
        <v>0</v>
      </c>
      <c r="BQ423" s="8">
        <f ca="1">IF(Table1[[#This Row],[Value of debts ]]&gt;Table1[[#This Row],[Income]], 1, 0)</f>
        <v>1</v>
      </c>
      <c r="BR423" s="10"/>
      <c r="BT423">
        <f ca="1">IF(Table1[[#This Row],[Net Worth of person]]&gt;$BU$4, Table1[[#This Row],[Age]], 0)</f>
        <v>44</v>
      </c>
    </row>
    <row r="424" spans="1:72" x14ac:dyDescent="0.3">
      <c r="A424">
        <f t="shared" ca="1" si="138"/>
        <v>1</v>
      </c>
      <c r="B424" t="str">
        <f t="shared" ca="1" si="139"/>
        <v>Male</v>
      </c>
      <c r="C424">
        <f t="shared" ca="1" si="140"/>
        <v>40</v>
      </c>
      <c r="D424">
        <f t="shared" ca="1" si="141"/>
        <v>3</v>
      </c>
      <c r="E424" t="str">
        <f t="shared" ca="1" si="142"/>
        <v>Teaching</v>
      </c>
      <c r="F424">
        <f t="shared" ca="1" si="143"/>
        <v>5</v>
      </c>
      <c r="G424" t="str">
        <f t="shared" ca="1" si="144"/>
        <v>Other</v>
      </c>
      <c r="H424">
        <f t="shared" ca="1" si="145"/>
        <v>0</v>
      </c>
      <c r="I424">
        <f t="shared" ca="1" si="146"/>
        <v>2</v>
      </c>
      <c r="J424">
        <f t="shared" ca="1" si="147"/>
        <v>67260</v>
      </c>
      <c r="K424">
        <f t="shared" ca="1" si="148"/>
        <v>6</v>
      </c>
      <c r="L424" t="str">
        <f t="shared" ca="1" si="149"/>
        <v>Maharashtra</v>
      </c>
      <c r="M424">
        <f t="shared" ca="1" si="150"/>
        <v>336300</v>
      </c>
      <c r="N424">
        <f t="shared" ca="1" si="151"/>
        <v>133230.92926446968</v>
      </c>
      <c r="O424">
        <f t="shared" ca="1" si="152"/>
        <v>106464.18432181765</v>
      </c>
      <c r="P424">
        <f t="shared" ca="1" si="153"/>
        <v>69101</v>
      </c>
      <c r="Q424">
        <f t="shared" ca="1" si="154"/>
        <v>18364.222952910768</v>
      </c>
      <c r="R424">
        <f t="shared" ca="1" si="155"/>
        <v>73451.212481569746</v>
      </c>
      <c r="S424">
        <f t="shared" ca="1" si="156"/>
        <v>516215.39680338738</v>
      </c>
      <c r="T424">
        <f t="shared" ca="1" si="157"/>
        <v>220696.15221738044</v>
      </c>
      <c r="U424">
        <f t="shared" ca="1" si="158"/>
        <v>295519.24458600697</v>
      </c>
      <c r="W424">
        <f t="shared" ca="1" si="159"/>
        <v>1</v>
      </c>
      <c r="AA424" s="1">
        <f ca="1">Table1[[#This Row],[Mortgage left]]/Table1[[#This Row],[Value of House]]</f>
        <v>0.39616690236238383</v>
      </c>
      <c r="AB424">
        <f t="shared" ca="1" si="160"/>
        <v>1</v>
      </c>
      <c r="AE424">
        <f ca="1">IF(Table1[[#This Row],[Gender]]="male", 1, 0)</f>
        <v>1</v>
      </c>
      <c r="AF424">
        <f ca="1">IF(Table1[[#This Row],[Gender]]="female", 1, 0)</f>
        <v>0</v>
      </c>
      <c r="AK424" s="8">
        <f ca="1">IF(Table1[[#This Row],[Profession]]="Teaching", 1, 0)</f>
        <v>1</v>
      </c>
      <c r="AL424" s="9">
        <f ca="1">IF(Table1[[#This Row],[Profession]]="Health", 1, 0)</f>
        <v>0</v>
      </c>
      <c r="AM424" s="9">
        <f ca="1">IF(Table1[[#This Row],[Profession]]="Construction", 1, 0)</f>
        <v>0</v>
      </c>
      <c r="AN424" s="9">
        <f ca="1">IF(Table1[[#This Row],[Profession]]="IT", 1, 0)</f>
        <v>0</v>
      </c>
      <c r="AO424" s="9">
        <f ca="1">IF(Table1[[#This Row],[Profession]]="Agriculture", 1, 0)</f>
        <v>0</v>
      </c>
      <c r="AP424" s="10">
        <f ca="1">IF(Table1[[#This Row],[Profession]]="General Work", 1, 0)</f>
        <v>0</v>
      </c>
      <c r="AS424">
        <f ca="1">Table1[[#This Row],[Value of Cars]]/Table1[[#This Row],[Number of Cars ]]</f>
        <v>53232.092160908825</v>
      </c>
      <c r="AU424" s="8">
        <f ca="1">IF(Table1[[#This Row],[State]]="Karnataka", Table1[[#This Row],[Income]], 0)</f>
        <v>0</v>
      </c>
      <c r="AV424" s="9">
        <f ca="1">IF(Table1[[#This Row],[State]]="Gujarat", Table1[[#This Row],[Income]], 0)</f>
        <v>0</v>
      </c>
      <c r="AW424" s="9">
        <f ca="1">IF(Table1[[#This Row],[State]]="Andhra Pradesh", Table1[[#This Row],[Income]], 0)</f>
        <v>0</v>
      </c>
      <c r="AX424" s="9">
        <f ca="1">IF(Table1[[#This Row],[State]]="Telangana", Table1[[#This Row],[Income]], 0)</f>
        <v>0</v>
      </c>
      <c r="AY424" s="9">
        <f ca="1">IF(Table1[[#This Row],[State]]="Madhya Pradesh", Table1[[#This Row],[Income]], 0)</f>
        <v>0</v>
      </c>
      <c r="AZ424" s="9">
        <f ca="1">IF(Table1[[#This Row],[State]]="Maharashtra", Table1[[#This Row],[Income]], 0)</f>
        <v>67260</v>
      </c>
      <c r="BA424" s="9">
        <f ca="1">IF(Table1[[#This Row],[State]]="Punjab", Table1[[#This Row],[Income]], 0)</f>
        <v>0</v>
      </c>
      <c r="BB424" s="9">
        <f ca="1">IF(Table1[[#This Row],[State]]="Kerala", Table1[[#This Row],[Income]], 0)</f>
        <v>0</v>
      </c>
      <c r="BC424" s="9">
        <f ca="1">IF(Table1[[#This Row],[State]]="Tamil Nadu", Table1[[#This Row],[Income]], 0)</f>
        <v>0</v>
      </c>
      <c r="BD424" s="9">
        <f ca="1">IF(Table1[[#This Row],[State]]="Rajasthan", Table1[[#This Row],[Income]], 0)</f>
        <v>0</v>
      </c>
      <c r="BE424" s="9">
        <f ca="1">IF(Table1[[#This Row],[State]]="Uttar Pradesh", Table1[[#This Row],[Income]], 0)</f>
        <v>0</v>
      </c>
      <c r="BF424" s="9">
        <f ca="1">IF(Table1[[#This Row],[State]]="Bihar", Table1[[#This Row],[Income]], 0)</f>
        <v>0</v>
      </c>
      <c r="BG424" s="9">
        <f ca="1">IF(Table1[[#This Row],[State]]="West Bengal", Table1[[#This Row],[Income]], 0)</f>
        <v>0</v>
      </c>
      <c r="BH424" s="10">
        <f ca="1">IF(Table1[[#This Row],[State]]="Goa", Table1[[#This Row],[Income]], 0)</f>
        <v>0</v>
      </c>
      <c r="BJ424" s="8">
        <f ca="1">IF(Table1[[#This Row],[Profession]]="Health", Table1[[#This Row],[Income]], 0)</f>
        <v>0</v>
      </c>
      <c r="BK424" s="9">
        <f ca="1">IF(Table1[[#This Row],[Profession]]="Construction", Table1[[#This Row],[Income]], 0)</f>
        <v>0</v>
      </c>
      <c r="BL424" s="9">
        <f ca="1">IF(Table1[[#This Row],[Profession]]="Teaching", Table1[[#This Row],[Income]], 0)</f>
        <v>67260</v>
      </c>
      <c r="BM424" s="9">
        <f ca="1">IF(Table1[[#This Row],[Profession]]="IT", Table1[[#This Row],[Income]], 0)</f>
        <v>0</v>
      </c>
      <c r="BN424" s="9">
        <f ca="1">IF(Table1[[#This Row],[Profession]]="General Work", Table1[[#This Row],[Income]], 0)</f>
        <v>0</v>
      </c>
      <c r="BO424" s="10">
        <f ca="1">IF(Table1[[#This Row],[Profession]]="Agriculture", Table1[[#This Row],[Income]], 0)</f>
        <v>0</v>
      </c>
      <c r="BQ424" s="8">
        <f ca="1">IF(Table1[[#This Row],[Value of debts ]]&gt;Table1[[#This Row],[Income]], 1, 0)</f>
        <v>1</v>
      </c>
      <c r="BR424" s="10"/>
      <c r="BT424">
        <f ca="1">IF(Table1[[#This Row],[Net Worth of person]]&gt;$BU$4, Table1[[#This Row],[Age]], 0)</f>
        <v>40</v>
      </c>
    </row>
    <row r="425" spans="1:72" x14ac:dyDescent="0.3">
      <c r="A425">
        <f t="shared" ca="1" si="138"/>
        <v>1</v>
      </c>
      <c r="B425" t="str">
        <f t="shared" ca="1" si="139"/>
        <v>Male</v>
      </c>
      <c r="C425">
        <f t="shared" ca="1" si="140"/>
        <v>40</v>
      </c>
      <c r="D425">
        <f t="shared" ca="1" si="141"/>
        <v>1</v>
      </c>
      <c r="E425" t="str">
        <f t="shared" ca="1" si="142"/>
        <v>Health</v>
      </c>
      <c r="F425">
        <f t="shared" ca="1" si="143"/>
        <v>3</v>
      </c>
      <c r="G425" t="str">
        <f t="shared" ca="1" si="144"/>
        <v>University</v>
      </c>
      <c r="H425">
        <f t="shared" ca="1" si="145"/>
        <v>2</v>
      </c>
      <c r="I425">
        <f t="shared" ca="1" si="146"/>
        <v>1</v>
      </c>
      <c r="J425">
        <f t="shared" ca="1" si="147"/>
        <v>83460</v>
      </c>
      <c r="K425">
        <f t="shared" ca="1" si="148"/>
        <v>14</v>
      </c>
      <c r="L425" t="str">
        <f t="shared" ca="1" si="149"/>
        <v>Goa</v>
      </c>
      <c r="M425">
        <f t="shared" ca="1" si="150"/>
        <v>500760</v>
      </c>
      <c r="N425">
        <f t="shared" ca="1" si="151"/>
        <v>386136.52883474337</v>
      </c>
      <c r="O425">
        <f t="shared" ca="1" si="152"/>
        <v>52440.845192798057</v>
      </c>
      <c r="P425">
        <f t="shared" ca="1" si="153"/>
        <v>46527</v>
      </c>
      <c r="Q425">
        <f t="shared" ca="1" si="154"/>
        <v>19563.200093440795</v>
      </c>
      <c r="R425">
        <f t="shared" ca="1" si="155"/>
        <v>51778.402912553953</v>
      </c>
      <c r="S425">
        <f t="shared" ca="1" si="156"/>
        <v>604979.24810535205</v>
      </c>
      <c r="T425">
        <f t="shared" ca="1" si="157"/>
        <v>452226.72892818414</v>
      </c>
      <c r="U425">
        <f t="shared" ca="1" si="158"/>
        <v>152752.51917716791</v>
      </c>
      <c r="W425">
        <f t="shared" ca="1" si="159"/>
        <v>1</v>
      </c>
      <c r="AA425" s="1">
        <f ca="1">Table1[[#This Row],[Mortgage left]]/Table1[[#This Row],[Value of House]]</f>
        <v>0.771100984173543</v>
      </c>
      <c r="AB425">
        <f t="shared" ca="1" si="160"/>
        <v>0</v>
      </c>
      <c r="AE425">
        <f ca="1">IF(Table1[[#This Row],[Gender]]="male", 1, 0)</f>
        <v>1</v>
      </c>
      <c r="AF425">
        <f ca="1">IF(Table1[[#This Row],[Gender]]="female", 1, 0)</f>
        <v>0</v>
      </c>
      <c r="AK425" s="8">
        <f ca="1">IF(Table1[[#This Row],[Profession]]="Teaching", 1, 0)</f>
        <v>0</v>
      </c>
      <c r="AL425" s="9">
        <f ca="1">IF(Table1[[#This Row],[Profession]]="Health", 1, 0)</f>
        <v>1</v>
      </c>
      <c r="AM425" s="9">
        <f ca="1">IF(Table1[[#This Row],[Profession]]="Construction", 1, 0)</f>
        <v>0</v>
      </c>
      <c r="AN425" s="9">
        <f ca="1">IF(Table1[[#This Row],[Profession]]="IT", 1, 0)</f>
        <v>0</v>
      </c>
      <c r="AO425" s="9">
        <f ca="1">IF(Table1[[#This Row],[Profession]]="Agriculture", 1, 0)</f>
        <v>0</v>
      </c>
      <c r="AP425" s="10">
        <f ca="1">IF(Table1[[#This Row],[Profession]]="General Work", 1, 0)</f>
        <v>0</v>
      </c>
      <c r="AS425">
        <f ca="1">Table1[[#This Row],[Value of Cars]]/Table1[[#This Row],[Number of Cars ]]</f>
        <v>52440.845192798057</v>
      </c>
      <c r="AU425" s="8">
        <f ca="1">IF(Table1[[#This Row],[State]]="Karnataka", Table1[[#This Row],[Income]], 0)</f>
        <v>0</v>
      </c>
      <c r="AV425" s="9">
        <f ca="1">IF(Table1[[#This Row],[State]]="Gujarat", Table1[[#This Row],[Income]], 0)</f>
        <v>0</v>
      </c>
      <c r="AW425" s="9">
        <f ca="1">IF(Table1[[#This Row],[State]]="Andhra Pradesh", Table1[[#This Row],[Income]], 0)</f>
        <v>0</v>
      </c>
      <c r="AX425" s="9">
        <f ca="1">IF(Table1[[#This Row],[State]]="Telangana", Table1[[#This Row],[Income]], 0)</f>
        <v>0</v>
      </c>
      <c r="AY425" s="9">
        <f ca="1">IF(Table1[[#This Row],[State]]="Madhya Pradesh", Table1[[#This Row],[Income]], 0)</f>
        <v>0</v>
      </c>
      <c r="AZ425" s="9">
        <f ca="1">IF(Table1[[#This Row],[State]]="Maharashtra", Table1[[#This Row],[Income]], 0)</f>
        <v>0</v>
      </c>
      <c r="BA425" s="9">
        <f ca="1">IF(Table1[[#This Row],[State]]="Punjab", Table1[[#This Row],[Income]], 0)</f>
        <v>0</v>
      </c>
      <c r="BB425" s="9">
        <f ca="1">IF(Table1[[#This Row],[State]]="Kerala", Table1[[#This Row],[Income]], 0)</f>
        <v>0</v>
      </c>
      <c r="BC425" s="9">
        <f ca="1">IF(Table1[[#This Row],[State]]="Tamil Nadu", Table1[[#This Row],[Income]], 0)</f>
        <v>0</v>
      </c>
      <c r="BD425" s="9">
        <f ca="1">IF(Table1[[#This Row],[State]]="Rajasthan", Table1[[#This Row],[Income]], 0)</f>
        <v>0</v>
      </c>
      <c r="BE425" s="9">
        <f ca="1">IF(Table1[[#This Row],[State]]="Uttar Pradesh", Table1[[#This Row],[Income]], 0)</f>
        <v>0</v>
      </c>
      <c r="BF425" s="9">
        <f ca="1">IF(Table1[[#This Row],[State]]="Bihar", Table1[[#This Row],[Income]], 0)</f>
        <v>0</v>
      </c>
      <c r="BG425" s="9">
        <f ca="1">IF(Table1[[#This Row],[State]]="West Bengal", Table1[[#This Row],[Income]], 0)</f>
        <v>0</v>
      </c>
      <c r="BH425" s="10">
        <f ca="1">IF(Table1[[#This Row],[State]]="Goa", Table1[[#This Row],[Income]], 0)</f>
        <v>83460</v>
      </c>
      <c r="BJ425" s="8">
        <f ca="1">IF(Table1[[#This Row],[Profession]]="Health", Table1[[#This Row],[Income]], 0)</f>
        <v>83460</v>
      </c>
      <c r="BK425" s="9">
        <f ca="1">IF(Table1[[#This Row],[Profession]]="Construction", Table1[[#This Row],[Income]], 0)</f>
        <v>0</v>
      </c>
      <c r="BL425" s="9">
        <f ca="1">IF(Table1[[#This Row],[Profession]]="Teaching", Table1[[#This Row],[Income]], 0)</f>
        <v>0</v>
      </c>
      <c r="BM425" s="9">
        <f ca="1">IF(Table1[[#This Row],[Profession]]="IT", Table1[[#This Row],[Income]], 0)</f>
        <v>0</v>
      </c>
      <c r="BN425" s="9">
        <f ca="1">IF(Table1[[#This Row],[Profession]]="General Work", Table1[[#This Row],[Income]], 0)</f>
        <v>0</v>
      </c>
      <c r="BO425" s="10">
        <f ca="1">IF(Table1[[#This Row],[Profession]]="Agriculture", Table1[[#This Row],[Income]], 0)</f>
        <v>0</v>
      </c>
      <c r="BQ425" s="8">
        <f ca="1">IF(Table1[[#This Row],[Value of debts ]]&gt;Table1[[#This Row],[Income]], 1, 0)</f>
        <v>1</v>
      </c>
      <c r="BR425" s="10"/>
      <c r="BT425">
        <f ca="1">IF(Table1[[#This Row],[Net Worth of person]]&gt;$BU$4, Table1[[#This Row],[Age]], 0)</f>
        <v>40</v>
      </c>
    </row>
    <row r="426" spans="1:72" x14ac:dyDescent="0.3">
      <c r="A426">
        <f t="shared" ca="1" si="138"/>
        <v>2</v>
      </c>
      <c r="B426" t="str">
        <f t="shared" ca="1" si="139"/>
        <v>Female</v>
      </c>
      <c r="C426">
        <f t="shared" ca="1" si="140"/>
        <v>38</v>
      </c>
      <c r="D426">
        <f t="shared" ca="1" si="141"/>
        <v>6</v>
      </c>
      <c r="E426" t="str">
        <f t="shared" ca="1" si="142"/>
        <v>Agriculture</v>
      </c>
      <c r="F426">
        <f t="shared" ca="1" si="143"/>
        <v>5</v>
      </c>
      <c r="G426" t="str">
        <f t="shared" ca="1" si="144"/>
        <v>Other</v>
      </c>
      <c r="H426">
        <f t="shared" ca="1" si="145"/>
        <v>4</v>
      </c>
      <c r="I426">
        <f t="shared" ca="1" si="146"/>
        <v>2</v>
      </c>
      <c r="J426">
        <f t="shared" ca="1" si="147"/>
        <v>34334</v>
      </c>
      <c r="K426">
        <f t="shared" ca="1" si="148"/>
        <v>11</v>
      </c>
      <c r="L426" t="str">
        <f t="shared" ca="1" si="149"/>
        <v>Uttar Pradesh</v>
      </c>
      <c r="M426">
        <f t="shared" ca="1" si="150"/>
        <v>103002</v>
      </c>
      <c r="N426">
        <f t="shared" ca="1" si="151"/>
        <v>98671.996694787929</v>
      </c>
      <c r="O426">
        <f t="shared" ca="1" si="152"/>
        <v>33271.166874627459</v>
      </c>
      <c r="P426">
        <f t="shared" ca="1" si="153"/>
        <v>7058</v>
      </c>
      <c r="Q426">
        <f t="shared" ca="1" si="154"/>
        <v>61586.326871619523</v>
      </c>
      <c r="R426">
        <f t="shared" ca="1" si="155"/>
        <v>36576.1426688957</v>
      </c>
      <c r="S426">
        <f t="shared" ca="1" si="156"/>
        <v>172849.30954352318</v>
      </c>
      <c r="T426">
        <f t="shared" ca="1" si="157"/>
        <v>167316.32356640746</v>
      </c>
      <c r="U426">
        <f t="shared" ca="1" si="158"/>
        <v>5532.9859771157207</v>
      </c>
      <c r="W426">
        <f t="shared" ca="1" si="159"/>
        <v>1</v>
      </c>
      <c r="AA426" s="1">
        <f ca="1">Table1[[#This Row],[Mortgage left]]/Table1[[#This Row],[Value of House]]</f>
        <v>0.95796194923193656</v>
      </c>
      <c r="AB426">
        <f t="shared" ca="1" si="160"/>
        <v>0</v>
      </c>
      <c r="AE426">
        <f ca="1">IF(Table1[[#This Row],[Gender]]="male", 1, 0)</f>
        <v>0</v>
      </c>
      <c r="AF426">
        <f ca="1">IF(Table1[[#This Row],[Gender]]="female", 1, 0)</f>
        <v>1</v>
      </c>
      <c r="AK426" s="8">
        <f ca="1">IF(Table1[[#This Row],[Profession]]="Teaching", 1, 0)</f>
        <v>0</v>
      </c>
      <c r="AL426" s="9">
        <f ca="1">IF(Table1[[#This Row],[Profession]]="Health", 1, 0)</f>
        <v>0</v>
      </c>
      <c r="AM426" s="9">
        <f ca="1">IF(Table1[[#This Row],[Profession]]="Construction", 1, 0)</f>
        <v>0</v>
      </c>
      <c r="AN426" s="9">
        <f ca="1">IF(Table1[[#This Row],[Profession]]="IT", 1, 0)</f>
        <v>0</v>
      </c>
      <c r="AO426" s="9">
        <f ca="1">IF(Table1[[#This Row],[Profession]]="Agriculture", 1, 0)</f>
        <v>1</v>
      </c>
      <c r="AP426" s="10">
        <f ca="1">IF(Table1[[#This Row],[Profession]]="General Work", 1, 0)</f>
        <v>0</v>
      </c>
      <c r="AS426">
        <f ca="1">Table1[[#This Row],[Value of Cars]]/Table1[[#This Row],[Number of Cars ]]</f>
        <v>16635.58343731373</v>
      </c>
      <c r="AU426" s="8">
        <f ca="1">IF(Table1[[#This Row],[State]]="Karnataka", Table1[[#This Row],[Income]], 0)</f>
        <v>0</v>
      </c>
      <c r="AV426" s="9">
        <f ca="1">IF(Table1[[#This Row],[State]]="Gujarat", Table1[[#This Row],[Income]], 0)</f>
        <v>0</v>
      </c>
      <c r="AW426" s="9">
        <f ca="1">IF(Table1[[#This Row],[State]]="Andhra Pradesh", Table1[[#This Row],[Income]], 0)</f>
        <v>0</v>
      </c>
      <c r="AX426" s="9">
        <f ca="1">IF(Table1[[#This Row],[State]]="Telangana", Table1[[#This Row],[Income]], 0)</f>
        <v>0</v>
      </c>
      <c r="AY426" s="9">
        <f ca="1">IF(Table1[[#This Row],[State]]="Madhya Pradesh", Table1[[#This Row],[Income]], 0)</f>
        <v>0</v>
      </c>
      <c r="AZ426" s="9">
        <f ca="1">IF(Table1[[#This Row],[State]]="Maharashtra", Table1[[#This Row],[Income]], 0)</f>
        <v>0</v>
      </c>
      <c r="BA426" s="9">
        <f ca="1">IF(Table1[[#This Row],[State]]="Punjab", Table1[[#This Row],[Income]], 0)</f>
        <v>0</v>
      </c>
      <c r="BB426" s="9">
        <f ca="1">IF(Table1[[#This Row],[State]]="Kerala", Table1[[#This Row],[Income]], 0)</f>
        <v>0</v>
      </c>
      <c r="BC426" s="9">
        <f ca="1">IF(Table1[[#This Row],[State]]="Tamil Nadu", Table1[[#This Row],[Income]], 0)</f>
        <v>0</v>
      </c>
      <c r="BD426" s="9">
        <f ca="1">IF(Table1[[#This Row],[State]]="Rajasthan", Table1[[#This Row],[Income]], 0)</f>
        <v>0</v>
      </c>
      <c r="BE426" s="9">
        <f ca="1">IF(Table1[[#This Row],[State]]="Uttar Pradesh", Table1[[#This Row],[Income]], 0)</f>
        <v>34334</v>
      </c>
      <c r="BF426" s="9">
        <f ca="1">IF(Table1[[#This Row],[State]]="Bihar", Table1[[#This Row],[Income]], 0)</f>
        <v>0</v>
      </c>
      <c r="BG426" s="9">
        <f ca="1">IF(Table1[[#This Row],[State]]="West Bengal", Table1[[#This Row],[Income]], 0)</f>
        <v>0</v>
      </c>
      <c r="BH426" s="10">
        <f ca="1">IF(Table1[[#This Row],[State]]="Goa", Table1[[#This Row],[Income]], 0)</f>
        <v>0</v>
      </c>
      <c r="BJ426" s="8">
        <f ca="1">IF(Table1[[#This Row],[Profession]]="Health", Table1[[#This Row],[Income]], 0)</f>
        <v>0</v>
      </c>
      <c r="BK426" s="9">
        <f ca="1">IF(Table1[[#This Row],[Profession]]="Construction", Table1[[#This Row],[Income]], 0)</f>
        <v>0</v>
      </c>
      <c r="BL426" s="9">
        <f ca="1">IF(Table1[[#This Row],[Profession]]="Teaching", Table1[[#This Row],[Income]], 0)</f>
        <v>0</v>
      </c>
      <c r="BM426" s="9">
        <f ca="1">IF(Table1[[#This Row],[Profession]]="IT", Table1[[#This Row],[Income]], 0)</f>
        <v>0</v>
      </c>
      <c r="BN426" s="9">
        <f ca="1">IF(Table1[[#This Row],[Profession]]="General Work", Table1[[#This Row],[Income]], 0)</f>
        <v>0</v>
      </c>
      <c r="BO426" s="10">
        <f ca="1">IF(Table1[[#This Row],[Profession]]="Agriculture", Table1[[#This Row],[Income]], 0)</f>
        <v>34334</v>
      </c>
      <c r="BQ426" s="8">
        <f ca="1">IF(Table1[[#This Row],[Value of debts ]]&gt;Table1[[#This Row],[Income]], 1, 0)</f>
        <v>1</v>
      </c>
      <c r="BR426" s="10"/>
      <c r="BT426">
        <f ca="1">IF(Table1[[#This Row],[Net Worth of person]]&gt;$BU$4, Table1[[#This Row],[Age]], 0)</f>
        <v>0</v>
      </c>
    </row>
    <row r="427" spans="1:72" x14ac:dyDescent="0.3">
      <c r="A427">
        <f t="shared" ca="1" si="138"/>
        <v>1</v>
      </c>
      <c r="B427" t="str">
        <f t="shared" ca="1" si="139"/>
        <v>Male</v>
      </c>
      <c r="C427">
        <f t="shared" ca="1" si="140"/>
        <v>35</v>
      </c>
      <c r="D427">
        <f t="shared" ca="1" si="141"/>
        <v>4</v>
      </c>
      <c r="E427" t="str">
        <f t="shared" ca="1" si="142"/>
        <v>IT</v>
      </c>
      <c r="F427">
        <f t="shared" ca="1" si="143"/>
        <v>3</v>
      </c>
      <c r="G427" t="str">
        <f t="shared" ca="1" si="144"/>
        <v>University</v>
      </c>
      <c r="H427">
        <f t="shared" ca="1" si="145"/>
        <v>1</v>
      </c>
      <c r="I427">
        <f t="shared" ca="1" si="146"/>
        <v>3</v>
      </c>
      <c r="J427">
        <f t="shared" ca="1" si="147"/>
        <v>25894</v>
      </c>
      <c r="K427">
        <f t="shared" ca="1" si="148"/>
        <v>9</v>
      </c>
      <c r="L427" t="str">
        <f t="shared" ca="1" si="149"/>
        <v>Tamil Nadu</v>
      </c>
      <c r="M427">
        <f t="shared" ca="1" si="150"/>
        <v>129470</v>
      </c>
      <c r="N427">
        <f t="shared" ca="1" si="151"/>
        <v>13201.941822178558</v>
      </c>
      <c r="O427">
        <f t="shared" ca="1" si="152"/>
        <v>43547.210984445992</v>
      </c>
      <c r="P427">
        <f t="shared" ca="1" si="153"/>
        <v>36052</v>
      </c>
      <c r="Q427">
        <f t="shared" ca="1" si="154"/>
        <v>21828.52028920122</v>
      </c>
      <c r="R427">
        <f t="shared" ca="1" si="155"/>
        <v>37627.781548325976</v>
      </c>
      <c r="S427">
        <f t="shared" ca="1" si="156"/>
        <v>210644.99253277195</v>
      </c>
      <c r="T427">
        <f t="shared" ca="1" si="157"/>
        <v>71082.462111379777</v>
      </c>
      <c r="U427">
        <f t="shared" ca="1" si="158"/>
        <v>139562.53042139218</v>
      </c>
      <c r="W427">
        <f t="shared" ca="1" si="159"/>
        <v>1</v>
      </c>
      <c r="AA427" s="1">
        <f ca="1">Table1[[#This Row],[Mortgage left]]/Table1[[#This Row],[Value of House]]</f>
        <v>0.10196911888606286</v>
      </c>
      <c r="AB427">
        <f t="shared" ca="1" si="160"/>
        <v>1</v>
      </c>
      <c r="AE427">
        <f ca="1">IF(Table1[[#This Row],[Gender]]="male", 1, 0)</f>
        <v>1</v>
      </c>
      <c r="AF427">
        <f ca="1">IF(Table1[[#This Row],[Gender]]="female", 1, 0)</f>
        <v>0</v>
      </c>
      <c r="AK427" s="8">
        <f ca="1">IF(Table1[[#This Row],[Profession]]="Teaching", 1, 0)</f>
        <v>0</v>
      </c>
      <c r="AL427" s="9">
        <f ca="1">IF(Table1[[#This Row],[Profession]]="Health", 1, 0)</f>
        <v>0</v>
      </c>
      <c r="AM427" s="9">
        <f ca="1">IF(Table1[[#This Row],[Profession]]="Construction", 1, 0)</f>
        <v>0</v>
      </c>
      <c r="AN427" s="9">
        <f ca="1">IF(Table1[[#This Row],[Profession]]="IT", 1, 0)</f>
        <v>1</v>
      </c>
      <c r="AO427" s="9">
        <f ca="1">IF(Table1[[#This Row],[Profession]]="Agriculture", 1, 0)</f>
        <v>0</v>
      </c>
      <c r="AP427" s="10">
        <f ca="1">IF(Table1[[#This Row],[Profession]]="General Work", 1, 0)</f>
        <v>0</v>
      </c>
      <c r="AS427">
        <f ca="1">Table1[[#This Row],[Value of Cars]]/Table1[[#This Row],[Number of Cars ]]</f>
        <v>14515.73699481533</v>
      </c>
      <c r="AU427" s="8">
        <f ca="1">IF(Table1[[#This Row],[State]]="Karnataka", Table1[[#This Row],[Income]], 0)</f>
        <v>0</v>
      </c>
      <c r="AV427" s="9">
        <f ca="1">IF(Table1[[#This Row],[State]]="Gujarat", Table1[[#This Row],[Income]], 0)</f>
        <v>0</v>
      </c>
      <c r="AW427" s="9">
        <f ca="1">IF(Table1[[#This Row],[State]]="Andhra Pradesh", Table1[[#This Row],[Income]], 0)</f>
        <v>0</v>
      </c>
      <c r="AX427" s="9">
        <f ca="1">IF(Table1[[#This Row],[State]]="Telangana", Table1[[#This Row],[Income]], 0)</f>
        <v>0</v>
      </c>
      <c r="AY427" s="9">
        <f ca="1">IF(Table1[[#This Row],[State]]="Madhya Pradesh", Table1[[#This Row],[Income]], 0)</f>
        <v>0</v>
      </c>
      <c r="AZ427" s="9">
        <f ca="1">IF(Table1[[#This Row],[State]]="Maharashtra", Table1[[#This Row],[Income]], 0)</f>
        <v>0</v>
      </c>
      <c r="BA427" s="9">
        <f ca="1">IF(Table1[[#This Row],[State]]="Punjab", Table1[[#This Row],[Income]], 0)</f>
        <v>0</v>
      </c>
      <c r="BB427" s="9">
        <f ca="1">IF(Table1[[#This Row],[State]]="Kerala", Table1[[#This Row],[Income]], 0)</f>
        <v>0</v>
      </c>
      <c r="BC427" s="9">
        <f ca="1">IF(Table1[[#This Row],[State]]="Tamil Nadu", Table1[[#This Row],[Income]], 0)</f>
        <v>25894</v>
      </c>
      <c r="BD427" s="9">
        <f ca="1">IF(Table1[[#This Row],[State]]="Rajasthan", Table1[[#This Row],[Income]], 0)</f>
        <v>0</v>
      </c>
      <c r="BE427" s="9">
        <f ca="1">IF(Table1[[#This Row],[State]]="Uttar Pradesh", Table1[[#This Row],[Income]], 0)</f>
        <v>0</v>
      </c>
      <c r="BF427" s="9">
        <f ca="1">IF(Table1[[#This Row],[State]]="Bihar", Table1[[#This Row],[Income]], 0)</f>
        <v>0</v>
      </c>
      <c r="BG427" s="9">
        <f ca="1">IF(Table1[[#This Row],[State]]="West Bengal", Table1[[#This Row],[Income]], 0)</f>
        <v>0</v>
      </c>
      <c r="BH427" s="10">
        <f ca="1">IF(Table1[[#This Row],[State]]="Goa", Table1[[#This Row],[Income]], 0)</f>
        <v>0</v>
      </c>
      <c r="BJ427" s="8">
        <f ca="1">IF(Table1[[#This Row],[Profession]]="Health", Table1[[#This Row],[Income]], 0)</f>
        <v>0</v>
      </c>
      <c r="BK427" s="9">
        <f ca="1">IF(Table1[[#This Row],[Profession]]="Construction", Table1[[#This Row],[Income]], 0)</f>
        <v>0</v>
      </c>
      <c r="BL427" s="9">
        <f ca="1">IF(Table1[[#This Row],[Profession]]="Teaching", Table1[[#This Row],[Income]], 0)</f>
        <v>0</v>
      </c>
      <c r="BM427" s="9">
        <f ca="1">IF(Table1[[#This Row],[Profession]]="IT", Table1[[#This Row],[Income]], 0)</f>
        <v>25894</v>
      </c>
      <c r="BN427" s="9">
        <f ca="1">IF(Table1[[#This Row],[Profession]]="General Work", Table1[[#This Row],[Income]], 0)</f>
        <v>0</v>
      </c>
      <c r="BO427" s="10">
        <f ca="1">IF(Table1[[#This Row],[Profession]]="Agriculture", Table1[[#This Row],[Income]], 0)</f>
        <v>0</v>
      </c>
      <c r="BQ427" s="8">
        <f ca="1">IF(Table1[[#This Row],[Value of debts ]]&gt;Table1[[#This Row],[Income]], 1, 0)</f>
        <v>1</v>
      </c>
      <c r="BR427" s="10"/>
      <c r="BT427">
        <f ca="1">IF(Table1[[#This Row],[Net Worth of person]]&gt;$BU$4, Table1[[#This Row],[Age]], 0)</f>
        <v>35</v>
      </c>
    </row>
    <row r="428" spans="1:72" x14ac:dyDescent="0.3">
      <c r="A428">
        <f t="shared" ca="1" si="138"/>
        <v>1</v>
      </c>
      <c r="B428" t="str">
        <f t="shared" ca="1" si="139"/>
        <v>Male</v>
      </c>
      <c r="C428">
        <f t="shared" ca="1" si="140"/>
        <v>39</v>
      </c>
      <c r="D428">
        <f t="shared" ca="1" si="141"/>
        <v>2</v>
      </c>
      <c r="E428" t="str">
        <f t="shared" ca="1" si="142"/>
        <v>Construction</v>
      </c>
      <c r="F428">
        <f t="shared" ca="1" si="143"/>
        <v>4</v>
      </c>
      <c r="G428" t="str">
        <f t="shared" ca="1" si="144"/>
        <v>Technical</v>
      </c>
      <c r="H428">
        <f t="shared" ca="1" si="145"/>
        <v>4</v>
      </c>
      <c r="I428">
        <f t="shared" ca="1" si="146"/>
        <v>2</v>
      </c>
      <c r="J428">
        <f t="shared" ca="1" si="147"/>
        <v>66722</v>
      </c>
      <c r="K428">
        <f t="shared" ca="1" si="148"/>
        <v>9</v>
      </c>
      <c r="L428" t="str">
        <f t="shared" ca="1" si="149"/>
        <v>Tamil Nadu</v>
      </c>
      <c r="M428">
        <f t="shared" ca="1" si="150"/>
        <v>200166</v>
      </c>
      <c r="N428">
        <f t="shared" ca="1" si="151"/>
        <v>26489.420357106294</v>
      </c>
      <c r="O428">
        <f t="shared" ca="1" si="152"/>
        <v>57775.269461219716</v>
      </c>
      <c r="P428">
        <f t="shared" ca="1" si="153"/>
        <v>13191</v>
      </c>
      <c r="Q428">
        <f t="shared" ca="1" si="154"/>
        <v>36911.238248186135</v>
      </c>
      <c r="R428">
        <f t="shared" ca="1" si="155"/>
        <v>9532.0328665688648</v>
      </c>
      <c r="S428">
        <f t="shared" ca="1" si="156"/>
        <v>267473.30232778861</v>
      </c>
      <c r="T428">
        <f t="shared" ca="1" si="157"/>
        <v>76591.658605292439</v>
      </c>
      <c r="U428">
        <f t="shared" ca="1" si="158"/>
        <v>190881.64372249617</v>
      </c>
      <c r="W428">
        <f t="shared" ca="1" si="159"/>
        <v>1</v>
      </c>
      <c r="AA428" s="1">
        <f ca="1">Table1[[#This Row],[Mortgage left]]/Table1[[#This Row],[Value of House]]</f>
        <v>0.13233726185818917</v>
      </c>
      <c r="AB428">
        <f t="shared" ca="1" si="160"/>
        <v>1</v>
      </c>
      <c r="AE428">
        <f ca="1">IF(Table1[[#This Row],[Gender]]="male", 1, 0)</f>
        <v>1</v>
      </c>
      <c r="AF428">
        <f ca="1">IF(Table1[[#This Row],[Gender]]="female", 1, 0)</f>
        <v>0</v>
      </c>
      <c r="AK428" s="8">
        <f ca="1">IF(Table1[[#This Row],[Profession]]="Teaching", 1, 0)</f>
        <v>0</v>
      </c>
      <c r="AL428" s="9">
        <f ca="1">IF(Table1[[#This Row],[Profession]]="Health", 1, 0)</f>
        <v>0</v>
      </c>
      <c r="AM428" s="9">
        <f ca="1">IF(Table1[[#This Row],[Profession]]="Construction", 1, 0)</f>
        <v>1</v>
      </c>
      <c r="AN428" s="9">
        <f ca="1">IF(Table1[[#This Row],[Profession]]="IT", 1, 0)</f>
        <v>0</v>
      </c>
      <c r="AO428" s="9">
        <f ca="1">IF(Table1[[#This Row],[Profession]]="Agriculture", 1, 0)</f>
        <v>0</v>
      </c>
      <c r="AP428" s="10">
        <f ca="1">IF(Table1[[#This Row],[Profession]]="General Work", 1, 0)</f>
        <v>0</v>
      </c>
      <c r="AS428">
        <f ca="1">Table1[[#This Row],[Value of Cars]]/Table1[[#This Row],[Number of Cars ]]</f>
        <v>28887.634730609858</v>
      </c>
      <c r="AU428" s="8">
        <f ca="1">IF(Table1[[#This Row],[State]]="Karnataka", Table1[[#This Row],[Income]], 0)</f>
        <v>0</v>
      </c>
      <c r="AV428" s="9">
        <f ca="1">IF(Table1[[#This Row],[State]]="Gujarat", Table1[[#This Row],[Income]], 0)</f>
        <v>0</v>
      </c>
      <c r="AW428" s="9">
        <f ca="1">IF(Table1[[#This Row],[State]]="Andhra Pradesh", Table1[[#This Row],[Income]], 0)</f>
        <v>0</v>
      </c>
      <c r="AX428" s="9">
        <f ca="1">IF(Table1[[#This Row],[State]]="Telangana", Table1[[#This Row],[Income]], 0)</f>
        <v>0</v>
      </c>
      <c r="AY428" s="9">
        <f ca="1">IF(Table1[[#This Row],[State]]="Madhya Pradesh", Table1[[#This Row],[Income]], 0)</f>
        <v>0</v>
      </c>
      <c r="AZ428" s="9">
        <f ca="1">IF(Table1[[#This Row],[State]]="Maharashtra", Table1[[#This Row],[Income]], 0)</f>
        <v>0</v>
      </c>
      <c r="BA428" s="9">
        <f ca="1">IF(Table1[[#This Row],[State]]="Punjab", Table1[[#This Row],[Income]], 0)</f>
        <v>0</v>
      </c>
      <c r="BB428" s="9">
        <f ca="1">IF(Table1[[#This Row],[State]]="Kerala", Table1[[#This Row],[Income]], 0)</f>
        <v>0</v>
      </c>
      <c r="BC428" s="9">
        <f ca="1">IF(Table1[[#This Row],[State]]="Tamil Nadu", Table1[[#This Row],[Income]], 0)</f>
        <v>66722</v>
      </c>
      <c r="BD428" s="9">
        <f ca="1">IF(Table1[[#This Row],[State]]="Rajasthan", Table1[[#This Row],[Income]], 0)</f>
        <v>0</v>
      </c>
      <c r="BE428" s="9">
        <f ca="1">IF(Table1[[#This Row],[State]]="Uttar Pradesh", Table1[[#This Row],[Income]], 0)</f>
        <v>0</v>
      </c>
      <c r="BF428" s="9">
        <f ca="1">IF(Table1[[#This Row],[State]]="Bihar", Table1[[#This Row],[Income]], 0)</f>
        <v>0</v>
      </c>
      <c r="BG428" s="9">
        <f ca="1">IF(Table1[[#This Row],[State]]="West Bengal", Table1[[#This Row],[Income]], 0)</f>
        <v>0</v>
      </c>
      <c r="BH428" s="10">
        <f ca="1">IF(Table1[[#This Row],[State]]="Goa", Table1[[#This Row],[Income]], 0)</f>
        <v>0</v>
      </c>
      <c r="BJ428" s="8">
        <f ca="1">IF(Table1[[#This Row],[Profession]]="Health", Table1[[#This Row],[Income]], 0)</f>
        <v>0</v>
      </c>
      <c r="BK428" s="9">
        <f ca="1">IF(Table1[[#This Row],[Profession]]="Construction", Table1[[#This Row],[Income]], 0)</f>
        <v>66722</v>
      </c>
      <c r="BL428" s="9">
        <f ca="1">IF(Table1[[#This Row],[Profession]]="Teaching", Table1[[#This Row],[Income]], 0)</f>
        <v>0</v>
      </c>
      <c r="BM428" s="9">
        <f ca="1">IF(Table1[[#This Row],[Profession]]="IT", Table1[[#This Row],[Income]], 0)</f>
        <v>0</v>
      </c>
      <c r="BN428" s="9">
        <f ca="1">IF(Table1[[#This Row],[Profession]]="General Work", Table1[[#This Row],[Income]], 0)</f>
        <v>0</v>
      </c>
      <c r="BO428" s="10">
        <f ca="1">IF(Table1[[#This Row],[Profession]]="Agriculture", Table1[[#This Row],[Income]], 0)</f>
        <v>0</v>
      </c>
      <c r="BQ428" s="8">
        <f ca="1">IF(Table1[[#This Row],[Value of debts ]]&gt;Table1[[#This Row],[Income]], 1, 0)</f>
        <v>1</v>
      </c>
      <c r="BR428" s="10"/>
      <c r="BT428">
        <f ca="1">IF(Table1[[#This Row],[Net Worth of person]]&gt;$BU$4, Table1[[#This Row],[Age]], 0)</f>
        <v>39</v>
      </c>
    </row>
    <row r="429" spans="1:72" x14ac:dyDescent="0.3">
      <c r="A429">
        <f t="shared" ca="1" si="138"/>
        <v>1</v>
      </c>
      <c r="B429" t="str">
        <f t="shared" ca="1" si="139"/>
        <v>Male</v>
      </c>
      <c r="C429">
        <f t="shared" ca="1" si="140"/>
        <v>29</v>
      </c>
      <c r="D429">
        <f t="shared" ca="1" si="141"/>
        <v>5</v>
      </c>
      <c r="E429" t="str">
        <f t="shared" ca="1" si="142"/>
        <v>General Work</v>
      </c>
      <c r="F429">
        <f t="shared" ca="1" si="143"/>
        <v>2</v>
      </c>
      <c r="G429" t="str">
        <f t="shared" ca="1" si="144"/>
        <v>College</v>
      </c>
      <c r="H429">
        <f t="shared" ca="1" si="145"/>
        <v>3</v>
      </c>
      <c r="I429">
        <f t="shared" ca="1" si="146"/>
        <v>3</v>
      </c>
      <c r="J429">
        <f t="shared" ca="1" si="147"/>
        <v>55263</v>
      </c>
      <c r="K429">
        <f t="shared" ca="1" si="148"/>
        <v>3</v>
      </c>
      <c r="L429" t="str">
        <f t="shared" ca="1" si="149"/>
        <v>Andhra Pradesh</v>
      </c>
      <c r="M429">
        <f t="shared" ca="1" si="150"/>
        <v>331578</v>
      </c>
      <c r="N429">
        <f t="shared" ca="1" si="151"/>
        <v>276164.4365674677</v>
      </c>
      <c r="O429">
        <f t="shared" ca="1" si="152"/>
        <v>83349.867658112737</v>
      </c>
      <c r="P429">
        <f t="shared" ca="1" si="153"/>
        <v>70934</v>
      </c>
      <c r="Q429">
        <f t="shared" ca="1" si="154"/>
        <v>100297.00828988866</v>
      </c>
      <c r="R429">
        <f t="shared" ca="1" si="155"/>
        <v>50092.274294187242</v>
      </c>
      <c r="S429">
        <f t="shared" ca="1" si="156"/>
        <v>465020.14195229998</v>
      </c>
      <c r="T429">
        <f t="shared" ca="1" si="157"/>
        <v>447395.44485735637</v>
      </c>
      <c r="U429">
        <f t="shared" ca="1" si="158"/>
        <v>17624.697094943607</v>
      </c>
      <c r="W429">
        <f t="shared" ca="1" si="159"/>
        <v>1</v>
      </c>
      <c r="AA429" s="1">
        <f ca="1">Table1[[#This Row],[Mortgage left]]/Table1[[#This Row],[Value of House]]</f>
        <v>0.83287925184260625</v>
      </c>
      <c r="AB429">
        <f t="shared" ca="1" si="160"/>
        <v>0</v>
      </c>
      <c r="AE429">
        <f ca="1">IF(Table1[[#This Row],[Gender]]="male", 1, 0)</f>
        <v>1</v>
      </c>
      <c r="AF429">
        <f ca="1">IF(Table1[[#This Row],[Gender]]="female", 1, 0)</f>
        <v>0</v>
      </c>
      <c r="AK429" s="8">
        <f ca="1">IF(Table1[[#This Row],[Profession]]="Teaching", 1, 0)</f>
        <v>0</v>
      </c>
      <c r="AL429" s="9">
        <f ca="1">IF(Table1[[#This Row],[Profession]]="Health", 1, 0)</f>
        <v>0</v>
      </c>
      <c r="AM429" s="9">
        <f ca="1">IF(Table1[[#This Row],[Profession]]="Construction", 1, 0)</f>
        <v>0</v>
      </c>
      <c r="AN429" s="9">
        <f ca="1">IF(Table1[[#This Row],[Profession]]="IT", 1, 0)</f>
        <v>0</v>
      </c>
      <c r="AO429" s="9">
        <f ca="1">IF(Table1[[#This Row],[Profession]]="Agriculture", 1, 0)</f>
        <v>0</v>
      </c>
      <c r="AP429" s="10">
        <f ca="1">IF(Table1[[#This Row],[Profession]]="General Work", 1, 0)</f>
        <v>1</v>
      </c>
      <c r="AS429">
        <f ca="1">Table1[[#This Row],[Value of Cars]]/Table1[[#This Row],[Number of Cars ]]</f>
        <v>27783.289219370912</v>
      </c>
      <c r="AU429" s="8">
        <f ca="1">IF(Table1[[#This Row],[State]]="Karnataka", Table1[[#This Row],[Income]], 0)</f>
        <v>0</v>
      </c>
      <c r="AV429" s="9">
        <f ca="1">IF(Table1[[#This Row],[State]]="Gujarat", Table1[[#This Row],[Income]], 0)</f>
        <v>0</v>
      </c>
      <c r="AW429" s="9">
        <f ca="1">IF(Table1[[#This Row],[State]]="Andhra Pradesh", Table1[[#This Row],[Income]], 0)</f>
        <v>55263</v>
      </c>
      <c r="AX429" s="9">
        <f ca="1">IF(Table1[[#This Row],[State]]="Telangana", Table1[[#This Row],[Income]], 0)</f>
        <v>0</v>
      </c>
      <c r="AY429" s="9">
        <f ca="1">IF(Table1[[#This Row],[State]]="Madhya Pradesh", Table1[[#This Row],[Income]], 0)</f>
        <v>0</v>
      </c>
      <c r="AZ429" s="9">
        <f ca="1">IF(Table1[[#This Row],[State]]="Maharashtra", Table1[[#This Row],[Income]], 0)</f>
        <v>0</v>
      </c>
      <c r="BA429" s="9">
        <f ca="1">IF(Table1[[#This Row],[State]]="Punjab", Table1[[#This Row],[Income]], 0)</f>
        <v>0</v>
      </c>
      <c r="BB429" s="9">
        <f ca="1">IF(Table1[[#This Row],[State]]="Kerala", Table1[[#This Row],[Income]], 0)</f>
        <v>0</v>
      </c>
      <c r="BC429" s="9">
        <f ca="1">IF(Table1[[#This Row],[State]]="Tamil Nadu", Table1[[#This Row],[Income]], 0)</f>
        <v>0</v>
      </c>
      <c r="BD429" s="9">
        <f ca="1">IF(Table1[[#This Row],[State]]="Rajasthan", Table1[[#This Row],[Income]], 0)</f>
        <v>0</v>
      </c>
      <c r="BE429" s="9">
        <f ca="1">IF(Table1[[#This Row],[State]]="Uttar Pradesh", Table1[[#This Row],[Income]], 0)</f>
        <v>0</v>
      </c>
      <c r="BF429" s="9">
        <f ca="1">IF(Table1[[#This Row],[State]]="Bihar", Table1[[#This Row],[Income]], 0)</f>
        <v>0</v>
      </c>
      <c r="BG429" s="9">
        <f ca="1">IF(Table1[[#This Row],[State]]="West Bengal", Table1[[#This Row],[Income]], 0)</f>
        <v>0</v>
      </c>
      <c r="BH429" s="10">
        <f ca="1">IF(Table1[[#This Row],[State]]="Goa", Table1[[#This Row],[Income]], 0)</f>
        <v>0</v>
      </c>
      <c r="BJ429" s="8">
        <f ca="1">IF(Table1[[#This Row],[Profession]]="Health", Table1[[#This Row],[Income]], 0)</f>
        <v>0</v>
      </c>
      <c r="BK429" s="9">
        <f ca="1">IF(Table1[[#This Row],[Profession]]="Construction", Table1[[#This Row],[Income]], 0)</f>
        <v>0</v>
      </c>
      <c r="BL429" s="9">
        <f ca="1">IF(Table1[[#This Row],[Profession]]="Teaching", Table1[[#This Row],[Income]], 0)</f>
        <v>0</v>
      </c>
      <c r="BM429" s="9">
        <f ca="1">IF(Table1[[#This Row],[Profession]]="IT", Table1[[#This Row],[Income]], 0)</f>
        <v>0</v>
      </c>
      <c r="BN429" s="9">
        <f ca="1">IF(Table1[[#This Row],[Profession]]="General Work", Table1[[#This Row],[Income]], 0)</f>
        <v>55263</v>
      </c>
      <c r="BO429" s="10">
        <f ca="1">IF(Table1[[#This Row],[Profession]]="Agriculture", Table1[[#This Row],[Income]], 0)</f>
        <v>0</v>
      </c>
      <c r="BQ429" s="8">
        <f ca="1">IF(Table1[[#This Row],[Value of debts ]]&gt;Table1[[#This Row],[Income]], 1, 0)</f>
        <v>1</v>
      </c>
      <c r="BR429" s="10"/>
      <c r="BT429">
        <f ca="1">IF(Table1[[#This Row],[Net Worth of person]]&gt;$BU$4, Table1[[#This Row],[Age]], 0)</f>
        <v>0</v>
      </c>
    </row>
    <row r="430" spans="1:72" x14ac:dyDescent="0.3">
      <c r="A430">
        <f t="shared" ca="1" si="138"/>
        <v>2</v>
      </c>
      <c r="B430" t="str">
        <f t="shared" ca="1" si="139"/>
        <v>Female</v>
      </c>
      <c r="C430">
        <f t="shared" ca="1" si="140"/>
        <v>30</v>
      </c>
      <c r="D430">
        <f t="shared" ca="1" si="141"/>
        <v>2</v>
      </c>
      <c r="E430" t="str">
        <f t="shared" ca="1" si="142"/>
        <v>Construction</v>
      </c>
      <c r="F430">
        <f t="shared" ca="1" si="143"/>
        <v>5</v>
      </c>
      <c r="G430" t="str">
        <f t="shared" ca="1" si="144"/>
        <v>Other</v>
      </c>
      <c r="H430">
        <f t="shared" ca="1" si="145"/>
        <v>1</v>
      </c>
      <c r="I430">
        <f t="shared" ca="1" si="146"/>
        <v>1</v>
      </c>
      <c r="J430">
        <f t="shared" ca="1" si="147"/>
        <v>79607</v>
      </c>
      <c r="K430">
        <f t="shared" ca="1" si="148"/>
        <v>3</v>
      </c>
      <c r="L430" t="str">
        <f t="shared" ca="1" si="149"/>
        <v>Andhra Pradesh</v>
      </c>
      <c r="M430">
        <f t="shared" ca="1" si="150"/>
        <v>318428</v>
      </c>
      <c r="N430">
        <f t="shared" ca="1" si="151"/>
        <v>217331.15808570039</v>
      </c>
      <c r="O430">
        <f t="shared" ca="1" si="152"/>
        <v>7660.5787193040551</v>
      </c>
      <c r="P430">
        <f t="shared" ca="1" si="153"/>
        <v>3377</v>
      </c>
      <c r="Q430">
        <f t="shared" ca="1" si="154"/>
        <v>54171.084300495102</v>
      </c>
      <c r="R430">
        <f t="shared" ca="1" si="155"/>
        <v>90135.068195651926</v>
      </c>
      <c r="S430">
        <f t="shared" ca="1" si="156"/>
        <v>416223.64691495599</v>
      </c>
      <c r="T430">
        <f t="shared" ca="1" si="157"/>
        <v>274879.24238619546</v>
      </c>
      <c r="U430">
        <f t="shared" ca="1" si="158"/>
        <v>141344.40452876053</v>
      </c>
      <c r="W430">
        <f t="shared" ca="1" si="159"/>
        <v>1</v>
      </c>
      <c r="AA430" s="1">
        <f ca="1">Table1[[#This Row],[Mortgage left]]/Table1[[#This Row],[Value of House]]</f>
        <v>0.68251271271904601</v>
      </c>
      <c r="AB430">
        <f t="shared" ca="1" si="160"/>
        <v>0</v>
      </c>
      <c r="AE430">
        <f ca="1">IF(Table1[[#This Row],[Gender]]="male", 1, 0)</f>
        <v>0</v>
      </c>
      <c r="AF430">
        <f ca="1">IF(Table1[[#This Row],[Gender]]="female", 1, 0)</f>
        <v>1</v>
      </c>
      <c r="AK430" s="8">
        <f ca="1">IF(Table1[[#This Row],[Profession]]="Teaching", 1, 0)</f>
        <v>0</v>
      </c>
      <c r="AL430" s="9">
        <f ca="1">IF(Table1[[#This Row],[Profession]]="Health", 1, 0)</f>
        <v>0</v>
      </c>
      <c r="AM430" s="9">
        <f ca="1">IF(Table1[[#This Row],[Profession]]="Construction", 1, 0)</f>
        <v>1</v>
      </c>
      <c r="AN430" s="9">
        <f ca="1">IF(Table1[[#This Row],[Profession]]="IT", 1, 0)</f>
        <v>0</v>
      </c>
      <c r="AO430" s="9">
        <f ca="1">IF(Table1[[#This Row],[Profession]]="Agriculture", 1, 0)</f>
        <v>0</v>
      </c>
      <c r="AP430" s="10">
        <f ca="1">IF(Table1[[#This Row],[Profession]]="General Work", 1, 0)</f>
        <v>0</v>
      </c>
      <c r="AS430">
        <f ca="1">Table1[[#This Row],[Value of Cars]]/Table1[[#This Row],[Number of Cars ]]</f>
        <v>7660.5787193040551</v>
      </c>
      <c r="AU430" s="8">
        <f ca="1">IF(Table1[[#This Row],[State]]="Karnataka", Table1[[#This Row],[Income]], 0)</f>
        <v>0</v>
      </c>
      <c r="AV430" s="9">
        <f ca="1">IF(Table1[[#This Row],[State]]="Gujarat", Table1[[#This Row],[Income]], 0)</f>
        <v>0</v>
      </c>
      <c r="AW430" s="9">
        <f ca="1">IF(Table1[[#This Row],[State]]="Andhra Pradesh", Table1[[#This Row],[Income]], 0)</f>
        <v>79607</v>
      </c>
      <c r="AX430" s="9">
        <f ca="1">IF(Table1[[#This Row],[State]]="Telangana", Table1[[#This Row],[Income]], 0)</f>
        <v>0</v>
      </c>
      <c r="AY430" s="9">
        <f ca="1">IF(Table1[[#This Row],[State]]="Madhya Pradesh", Table1[[#This Row],[Income]], 0)</f>
        <v>0</v>
      </c>
      <c r="AZ430" s="9">
        <f ca="1">IF(Table1[[#This Row],[State]]="Maharashtra", Table1[[#This Row],[Income]], 0)</f>
        <v>0</v>
      </c>
      <c r="BA430" s="9">
        <f ca="1">IF(Table1[[#This Row],[State]]="Punjab", Table1[[#This Row],[Income]], 0)</f>
        <v>0</v>
      </c>
      <c r="BB430" s="9">
        <f ca="1">IF(Table1[[#This Row],[State]]="Kerala", Table1[[#This Row],[Income]], 0)</f>
        <v>0</v>
      </c>
      <c r="BC430" s="9">
        <f ca="1">IF(Table1[[#This Row],[State]]="Tamil Nadu", Table1[[#This Row],[Income]], 0)</f>
        <v>0</v>
      </c>
      <c r="BD430" s="9">
        <f ca="1">IF(Table1[[#This Row],[State]]="Rajasthan", Table1[[#This Row],[Income]], 0)</f>
        <v>0</v>
      </c>
      <c r="BE430" s="9">
        <f ca="1">IF(Table1[[#This Row],[State]]="Uttar Pradesh", Table1[[#This Row],[Income]], 0)</f>
        <v>0</v>
      </c>
      <c r="BF430" s="9">
        <f ca="1">IF(Table1[[#This Row],[State]]="Bihar", Table1[[#This Row],[Income]], 0)</f>
        <v>0</v>
      </c>
      <c r="BG430" s="9">
        <f ca="1">IF(Table1[[#This Row],[State]]="West Bengal", Table1[[#This Row],[Income]], 0)</f>
        <v>0</v>
      </c>
      <c r="BH430" s="10">
        <f ca="1">IF(Table1[[#This Row],[State]]="Goa", Table1[[#This Row],[Income]], 0)</f>
        <v>0</v>
      </c>
      <c r="BJ430" s="8">
        <f ca="1">IF(Table1[[#This Row],[Profession]]="Health", Table1[[#This Row],[Income]], 0)</f>
        <v>0</v>
      </c>
      <c r="BK430" s="9">
        <f ca="1">IF(Table1[[#This Row],[Profession]]="Construction", Table1[[#This Row],[Income]], 0)</f>
        <v>79607</v>
      </c>
      <c r="BL430" s="9">
        <f ca="1">IF(Table1[[#This Row],[Profession]]="Teaching", Table1[[#This Row],[Income]], 0)</f>
        <v>0</v>
      </c>
      <c r="BM430" s="9">
        <f ca="1">IF(Table1[[#This Row],[Profession]]="IT", Table1[[#This Row],[Income]], 0)</f>
        <v>0</v>
      </c>
      <c r="BN430" s="9">
        <f ca="1">IF(Table1[[#This Row],[Profession]]="General Work", Table1[[#This Row],[Income]], 0)</f>
        <v>0</v>
      </c>
      <c r="BO430" s="10">
        <f ca="1">IF(Table1[[#This Row],[Profession]]="Agriculture", Table1[[#This Row],[Income]], 0)</f>
        <v>0</v>
      </c>
      <c r="BQ430" s="8">
        <f ca="1">IF(Table1[[#This Row],[Value of debts ]]&gt;Table1[[#This Row],[Income]], 1, 0)</f>
        <v>1</v>
      </c>
      <c r="BR430" s="10"/>
      <c r="BT430">
        <f ca="1">IF(Table1[[#This Row],[Net Worth of person]]&gt;$BU$4, Table1[[#This Row],[Age]], 0)</f>
        <v>30</v>
      </c>
    </row>
    <row r="431" spans="1:72" x14ac:dyDescent="0.3">
      <c r="A431">
        <f t="shared" ca="1" si="138"/>
        <v>1</v>
      </c>
      <c r="B431" t="str">
        <f t="shared" ca="1" si="139"/>
        <v>Male</v>
      </c>
      <c r="C431">
        <f t="shared" ca="1" si="140"/>
        <v>33</v>
      </c>
      <c r="D431">
        <f t="shared" ca="1" si="141"/>
        <v>2</v>
      </c>
      <c r="E431" t="str">
        <f t="shared" ca="1" si="142"/>
        <v>Construction</v>
      </c>
      <c r="F431">
        <f t="shared" ca="1" si="143"/>
        <v>4</v>
      </c>
      <c r="G431" t="str">
        <f t="shared" ca="1" si="144"/>
        <v>Technical</v>
      </c>
      <c r="H431">
        <f t="shared" ca="1" si="145"/>
        <v>3</v>
      </c>
      <c r="I431">
        <f t="shared" ca="1" si="146"/>
        <v>3</v>
      </c>
      <c r="J431">
        <f t="shared" ca="1" si="147"/>
        <v>45615</v>
      </c>
      <c r="K431">
        <f t="shared" ca="1" si="148"/>
        <v>13</v>
      </c>
      <c r="L431" t="str">
        <f t="shared" ca="1" si="149"/>
        <v>West Bengal</v>
      </c>
      <c r="M431">
        <f t="shared" ca="1" si="150"/>
        <v>228075</v>
      </c>
      <c r="N431">
        <f t="shared" ca="1" si="151"/>
        <v>46933.877616169542</v>
      </c>
      <c r="O431">
        <f t="shared" ca="1" si="152"/>
        <v>7187.9260536325164</v>
      </c>
      <c r="P431">
        <f t="shared" ca="1" si="153"/>
        <v>2248</v>
      </c>
      <c r="Q431">
        <f t="shared" ca="1" si="154"/>
        <v>76886.920150820966</v>
      </c>
      <c r="R431">
        <f t="shared" ca="1" si="155"/>
        <v>66843.929268564098</v>
      </c>
      <c r="S431">
        <f t="shared" ca="1" si="156"/>
        <v>302106.85532219661</v>
      </c>
      <c r="T431">
        <f t="shared" ca="1" si="157"/>
        <v>126068.79776699051</v>
      </c>
      <c r="U431">
        <f t="shared" ca="1" si="158"/>
        <v>176038.05755520612</v>
      </c>
      <c r="W431">
        <f t="shared" ca="1" si="159"/>
        <v>1</v>
      </c>
      <c r="AA431" s="1">
        <f ca="1">Table1[[#This Row],[Mortgage left]]/Table1[[#This Row],[Value of House]]</f>
        <v>0.20578264876101959</v>
      </c>
      <c r="AB431">
        <f t="shared" ca="1" si="160"/>
        <v>1</v>
      </c>
      <c r="AE431">
        <f ca="1">IF(Table1[[#This Row],[Gender]]="male", 1, 0)</f>
        <v>1</v>
      </c>
      <c r="AF431">
        <f ca="1">IF(Table1[[#This Row],[Gender]]="female", 1, 0)</f>
        <v>0</v>
      </c>
      <c r="AK431" s="8">
        <f ca="1">IF(Table1[[#This Row],[Profession]]="Teaching", 1, 0)</f>
        <v>0</v>
      </c>
      <c r="AL431" s="9">
        <f ca="1">IF(Table1[[#This Row],[Profession]]="Health", 1, 0)</f>
        <v>0</v>
      </c>
      <c r="AM431" s="9">
        <f ca="1">IF(Table1[[#This Row],[Profession]]="Construction", 1, 0)</f>
        <v>1</v>
      </c>
      <c r="AN431" s="9">
        <f ca="1">IF(Table1[[#This Row],[Profession]]="IT", 1, 0)</f>
        <v>0</v>
      </c>
      <c r="AO431" s="9">
        <f ca="1">IF(Table1[[#This Row],[Profession]]="Agriculture", 1, 0)</f>
        <v>0</v>
      </c>
      <c r="AP431" s="10">
        <f ca="1">IF(Table1[[#This Row],[Profession]]="General Work", 1, 0)</f>
        <v>0</v>
      </c>
      <c r="AS431">
        <f ca="1">Table1[[#This Row],[Value of Cars]]/Table1[[#This Row],[Number of Cars ]]</f>
        <v>2395.9753512108387</v>
      </c>
      <c r="AU431" s="8">
        <f ca="1">IF(Table1[[#This Row],[State]]="Karnataka", Table1[[#This Row],[Income]], 0)</f>
        <v>0</v>
      </c>
      <c r="AV431" s="9">
        <f ca="1">IF(Table1[[#This Row],[State]]="Gujarat", Table1[[#This Row],[Income]], 0)</f>
        <v>0</v>
      </c>
      <c r="AW431" s="9">
        <f ca="1">IF(Table1[[#This Row],[State]]="Andhra Pradesh", Table1[[#This Row],[Income]], 0)</f>
        <v>0</v>
      </c>
      <c r="AX431" s="9">
        <f ca="1">IF(Table1[[#This Row],[State]]="Telangana", Table1[[#This Row],[Income]], 0)</f>
        <v>0</v>
      </c>
      <c r="AY431" s="9">
        <f ca="1">IF(Table1[[#This Row],[State]]="Madhya Pradesh", Table1[[#This Row],[Income]], 0)</f>
        <v>0</v>
      </c>
      <c r="AZ431" s="9">
        <f ca="1">IF(Table1[[#This Row],[State]]="Maharashtra", Table1[[#This Row],[Income]], 0)</f>
        <v>0</v>
      </c>
      <c r="BA431" s="9">
        <f ca="1">IF(Table1[[#This Row],[State]]="Punjab", Table1[[#This Row],[Income]], 0)</f>
        <v>0</v>
      </c>
      <c r="BB431" s="9">
        <f ca="1">IF(Table1[[#This Row],[State]]="Kerala", Table1[[#This Row],[Income]], 0)</f>
        <v>0</v>
      </c>
      <c r="BC431" s="9">
        <f ca="1">IF(Table1[[#This Row],[State]]="Tamil Nadu", Table1[[#This Row],[Income]], 0)</f>
        <v>0</v>
      </c>
      <c r="BD431" s="9">
        <f ca="1">IF(Table1[[#This Row],[State]]="Rajasthan", Table1[[#This Row],[Income]], 0)</f>
        <v>0</v>
      </c>
      <c r="BE431" s="9">
        <f ca="1">IF(Table1[[#This Row],[State]]="Uttar Pradesh", Table1[[#This Row],[Income]], 0)</f>
        <v>0</v>
      </c>
      <c r="BF431" s="9">
        <f ca="1">IF(Table1[[#This Row],[State]]="Bihar", Table1[[#This Row],[Income]], 0)</f>
        <v>0</v>
      </c>
      <c r="BG431" s="9">
        <f ca="1">IF(Table1[[#This Row],[State]]="West Bengal", Table1[[#This Row],[Income]], 0)</f>
        <v>45615</v>
      </c>
      <c r="BH431" s="10">
        <f ca="1">IF(Table1[[#This Row],[State]]="Goa", Table1[[#This Row],[Income]], 0)</f>
        <v>0</v>
      </c>
      <c r="BJ431" s="8">
        <f ca="1">IF(Table1[[#This Row],[Profession]]="Health", Table1[[#This Row],[Income]], 0)</f>
        <v>0</v>
      </c>
      <c r="BK431" s="9">
        <f ca="1">IF(Table1[[#This Row],[Profession]]="Construction", Table1[[#This Row],[Income]], 0)</f>
        <v>45615</v>
      </c>
      <c r="BL431" s="9">
        <f ca="1">IF(Table1[[#This Row],[Profession]]="Teaching", Table1[[#This Row],[Income]], 0)</f>
        <v>0</v>
      </c>
      <c r="BM431" s="9">
        <f ca="1">IF(Table1[[#This Row],[Profession]]="IT", Table1[[#This Row],[Income]], 0)</f>
        <v>0</v>
      </c>
      <c r="BN431" s="9">
        <f ca="1">IF(Table1[[#This Row],[Profession]]="General Work", Table1[[#This Row],[Income]], 0)</f>
        <v>0</v>
      </c>
      <c r="BO431" s="10">
        <f ca="1">IF(Table1[[#This Row],[Profession]]="Agriculture", Table1[[#This Row],[Income]], 0)</f>
        <v>0</v>
      </c>
      <c r="BQ431" s="8">
        <f ca="1">IF(Table1[[#This Row],[Value of debts ]]&gt;Table1[[#This Row],[Income]], 1, 0)</f>
        <v>1</v>
      </c>
      <c r="BR431" s="10"/>
      <c r="BT431">
        <f ca="1">IF(Table1[[#This Row],[Net Worth of person]]&gt;$BU$4, Table1[[#This Row],[Age]], 0)</f>
        <v>33</v>
      </c>
    </row>
    <row r="432" spans="1:72" x14ac:dyDescent="0.3">
      <c r="A432">
        <f t="shared" ca="1" si="138"/>
        <v>1</v>
      </c>
      <c r="B432" t="str">
        <f t="shared" ca="1" si="139"/>
        <v>Male</v>
      </c>
      <c r="C432">
        <f t="shared" ca="1" si="140"/>
        <v>26</v>
      </c>
      <c r="D432">
        <f t="shared" ca="1" si="141"/>
        <v>3</v>
      </c>
      <c r="E432" t="str">
        <f t="shared" ca="1" si="142"/>
        <v>Teaching</v>
      </c>
      <c r="F432">
        <f t="shared" ca="1" si="143"/>
        <v>5</v>
      </c>
      <c r="G432" t="str">
        <f t="shared" ca="1" si="144"/>
        <v>Other</v>
      </c>
      <c r="H432">
        <f t="shared" ca="1" si="145"/>
        <v>3</v>
      </c>
      <c r="I432">
        <f t="shared" ca="1" si="146"/>
        <v>3</v>
      </c>
      <c r="J432">
        <f t="shared" ca="1" si="147"/>
        <v>30983</v>
      </c>
      <c r="K432">
        <f t="shared" ca="1" si="148"/>
        <v>4</v>
      </c>
      <c r="L432" t="str">
        <f t="shared" ca="1" si="149"/>
        <v>Telangana</v>
      </c>
      <c r="M432">
        <f t="shared" ca="1" si="150"/>
        <v>154915</v>
      </c>
      <c r="N432">
        <f t="shared" ca="1" si="151"/>
        <v>91092.02781041924</v>
      </c>
      <c r="O432">
        <f t="shared" ca="1" si="152"/>
        <v>26000.502514689531</v>
      </c>
      <c r="P432">
        <f t="shared" ca="1" si="153"/>
        <v>1742</v>
      </c>
      <c r="Q432">
        <f t="shared" ca="1" si="154"/>
        <v>26496.677819484896</v>
      </c>
      <c r="R432">
        <f t="shared" ca="1" si="155"/>
        <v>1872.2243901914999</v>
      </c>
      <c r="S432">
        <f t="shared" ca="1" si="156"/>
        <v>182787.72690488101</v>
      </c>
      <c r="T432">
        <f t="shared" ca="1" si="157"/>
        <v>119330.70562990414</v>
      </c>
      <c r="U432">
        <f t="shared" ca="1" si="158"/>
        <v>63457.021274976869</v>
      </c>
      <c r="W432">
        <f t="shared" ca="1" si="159"/>
        <v>1</v>
      </c>
      <c r="AA432" s="1">
        <f ca="1">Table1[[#This Row],[Mortgage left]]/Table1[[#This Row],[Value of House]]</f>
        <v>0.58801296072310127</v>
      </c>
      <c r="AB432">
        <f t="shared" ca="1" si="160"/>
        <v>0</v>
      </c>
      <c r="AE432">
        <f ca="1">IF(Table1[[#This Row],[Gender]]="male", 1, 0)</f>
        <v>1</v>
      </c>
      <c r="AF432">
        <f ca="1">IF(Table1[[#This Row],[Gender]]="female", 1, 0)</f>
        <v>0</v>
      </c>
      <c r="AK432" s="8">
        <f ca="1">IF(Table1[[#This Row],[Profession]]="Teaching", 1, 0)</f>
        <v>1</v>
      </c>
      <c r="AL432" s="9">
        <f ca="1">IF(Table1[[#This Row],[Profession]]="Health", 1, 0)</f>
        <v>0</v>
      </c>
      <c r="AM432" s="9">
        <f ca="1">IF(Table1[[#This Row],[Profession]]="Construction", 1, 0)</f>
        <v>0</v>
      </c>
      <c r="AN432" s="9">
        <f ca="1">IF(Table1[[#This Row],[Profession]]="IT", 1, 0)</f>
        <v>0</v>
      </c>
      <c r="AO432" s="9">
        <f ca="1">IF(Table1[[#This Row],[Profession]]="Agriculture", 1, 0)</f>
        <v>0</v>
      </c>
      <c r="AP432" s="10">
        <f ca="1">IF(Table1[[#This Row],[Profession]]="General Work", 1, 0)</f>
        <v>0</v>
      </c>
      <c r="AS432">
        <f ca="1">Table1[[#This Row],[Value of Cars]]/Table1[[#This Row],[Number of Cars ]]</f>
        <v>8666.8341715631777</v>
      </c>
      <c r="AU432" s="8">
        <f ca="1">IF(Table1[[#This Row],[State]]="Karnataka", Table1[[#This Row],[Income]], 0)</f>
        <v>0</v>
      </c>
      <c r="AV432" s="9">
        <f ca="1">IF(Table1[[#This Row],[State]]="Gujarat", Table1[[#This Row],[Income]], 0)</f>
        <v>0</v>
      </c>
      <c r="AW432" s="9">
        <f ca="1">IF(Table1[[#This Row],[State]]="Andhra Pradesh", Table1[[#This Row],[Income]], 0)</f>
        <v>0</v>
      </c>
      <c r="AX432" s="9">
        <f ca="1">IF(Table1[[#This Row],[State]]="Telangana", Table1[[#This Row],[Income]], 0)</f>
        <v>30983</v>
      </c>
      <c r="AY432" s="9">
        <f ca="1">IF(Table1[[#This Row],[State]]="Madhya Pradesh", Table1[[#This Row],[Income]], 0)</f>
        <v>0</v>
      </c>
      <c r="AZ432" s="9">
        <f ca="1">IF(Table1[[#This Row],[State]]="Maharashtra", Table1[[#This Row],[Income]], 0)</f>
        <v>0</v>
      </c>
      <c r="BA432" s="9">
        <f ca="1">IF(Table1[[#This Row],[State]]="Punjab", Table1[[#This Row],[Income]], 0)</f>
        <v>0</v>
      </c>
      <c r="BB432" s="9">
        <f ca="1">IF(Table1[[#This Row],[State]]="Kerala", Table1[[#This Row],[Income]], 0)</f>
        <v>0</v>
      </c>
      <c r="BC432" s="9">
        <f ca="1">IF(Table1[[#This Row],[State]]="Tamil Nadu", Table1[[#This Row],[Income]], 0)</f>
        <v>0</v>
      </c>
      <c r="BD432" s="9">
        <f ca="1">IF(Table1[[#This Row],[State]]="Rajasthan", Table1[[#This Row],[Income]], 0)</f>
        <v>0</v>
      </c>
      <c r="BE432" s="9">
        <f ca="1">IF(Table1[[#This Row],[State]]="Uttar Pradesh", Table1[[#This Row],[Income]], 0)</f>
        <v>0</v>
      </c>
      <c r="BF432" s="9">
        <f ca="1">IF(Table1[[#This Row],[State]]="Bihar", Table1[[#This Row],[Income]], 0)</f>
        <v>0</v>
      </c>
      <c r="BG432" s="9">
        <f ca="1">IF(Table1[[#This Row],[State]]="West Bengal", Table1[[#This Row],[Income]], 0)</f>
        <v>0</v>
      </c>
      <c r="BH432" s="10">
        <f ca="1">IF(Table1[[#This Row],[State]]="Goa", Table1[[#This Row],[Income]], 0)</f>
        <v>0</v>
      </c>
      <c r="BJ432" s="8">
        <f ca="1">IF(Table1[[#This Row],[Profession]]="Health", Table1[[#This Row],[Income]], 0)</f>
        <v>0</v>
      </c>
      <c r="BK432" s="9">
        <f ca="1">IF(Table1[[#This Row],[Profession]]="Construction", Table1[[#This Row],[Income]], 0)</f>
        <v>0</v>
      </c>
      <c r="BL432" s="9">
        <f ca="1">IF(Table1[[#This Row],[Profession]]="Teaching", Table1[[#This Row],[Income]], 0)</f>
        <v>30983</v>
      </c>
      <c r="BM432" s="9">
        <f ca="1">IF(Table1[[#This Row],[Profession]]="IT", Table1[[#This Row],[Income]], 0)</f>
        <v>0</v>
      </c>
      <c r="BN432" s="9">
        <f ca="1">IF(Table1[[#This Row],[Profession]]="General Work", Table1[[#This Row],[Income]], 0)</f>
        <v>0</v>
      </c>
      <c r="BO432" s="10">
        <f ca="1">IF(Table1[[#This Row],[Profession]]="Agriculture", Table1[[#This Row],[Income]], 0)</f>
        <v>0</v>
      </c>
      <c r="BQ432" s="8">
        <f ca="1">IF(Table1[[#This Row],[Value of debts ]]&gt;Table1[[#This Row],[Income]], 1, 0)</f>
        <v>1</v>
      </c>
      <c r="BR432" s="10"/>
      <c r="BT432">
        <f ca="1">IF(Table1[[#This Row],[Net Worth of person]]&gt;$BU$4, Table1[[#This Row],[Age]], 0)</f>
        <v>0</v>
      </c>
    </row>
    <row r="433" spans="1:72" x14ac:dyDescent="0.3">
      <c r="A433">
        <f t="shared" ca="1" si="138"/>
        <v>2</v>
      </c>
      <c r="B433" t="str">
        <f t="shared" ca="1" si="139"/>
        <v>Female</v>
      </c>
      <c r="C433">
        <f t="shared" ca="1" si="140"/>
        <v>30</v>
      </c>
      <c r="D433">
        <f t="shared" ca="1" si="141"/>
        <v>6</v>
      </c>
      <c r="E433" t="str">
        <f t="shared" ca="1" si="142"/>
        <v>Agriculture</v>
      </c>
      <c r="F433">
        <f t="shared" ca="1" si="143"/>
        <v>4</v>
      </c>
      <c r="G433" t="str">
        <f t="shared" ca="1" si="144"/>
        <v>Technical</v>
      </c>
      <c r="H433">
        <f t="shared" ca="1" si="145"/>
        <v>1</v>
      </c>
      <c r="I433">
        <f t="shared" ca="1" si="146"/>
        <v>1</v>
      </c>
      <c r="J433">
        <f t="shared" ca="1" si="147"/>
        <v>25338</v>
      </c>
      <c r="K433">
        <f t="shared" ca="1" si="148"/>
        <v>7</v>
      </c>
      <c r="L433" t="str">
        <f t="shared" ca="1" si="149"/>
        <v>Punjab</v>
      </c>
      <c r="M433">
        <f t="shared" ca="1" si="150"/>
        <v>152028</v>
      </c>
      <c r="N433">
        <f t="shared" ca="1" si="151"/>
        <v>78030.667665006171</v>
      </c>
      <c r="O433">
        <f t="shared" ca="1" si="152"/>
        <v>15398.935490413291</v>
      </c>
      <c r="P433">
        <f t="shared" ca="1" si="153"/>
        <v>8700</v>
      </c>
      <c r="Q433">
        <f t="shared" ca="1" si="154"/>
        <v>46941.990168166471</v>
      </c>
      <c r="R433">
        <f t="shared" ca="1" si="155"/>
        <v>16984.582400640134</v>
      </c>
      <c r="S433">
        <f t="shared" ca="1" si="156"/>
        <v>184411.5178910534</v>
      </c>
      <c r="T433">
        <f t="shared" ca="1" si="157"/>
        <v>133672.65783317265</v>
      </c>
      <c r="U433">
        <f t="shared" ca="1" si="158"/>
        <v>50738.860057880753</v>
      </c>
      <c r="W433">
        <f t="shared" ca="1" si="159"/>
        <v>1</v>
      </c>
      <c r="AA433" s="1">
        <f ca="1">Table1[[#This Row],[Mortgage left]]/Table1[[#This Row],[Value of House]]</f>
        <v>0.51326510685535676</v>
      </c>
      <c r="AB433">
        <f t="shared" ca="1" si="160"/>
        <v>0</v>
      </c>
      <c r="AE433">
        <f ca="1">IF(Table1[[#This Row],[Gender]]="male", 1, 0)</f>
        <v>0</v>
      </c>
      <c r="AF433">
        <f ca="1">IF(Table1[[#This Row],[Gender]]="female", 1, 0)</f>
        <v>1</v>
      </c>
      <c r="AK433" s="8">
        <f ca="1">IF(Table1[[#This Row],[Profession]]="Teaching", 1, 0)</f>
        <v>0</v>
      </c>
      <c r="AL433" s="9">
        <f ca="1">IF(Table1[[#This Row],[Profession]]="Health", 1, 0)</f>
        <v>0</v>
      </c>
      <c r="AM433" s="9">
        <f ca="1">IF(Table1[[#This Row],[Profession]]="Construction", 1, 0)</f>
        <v>0</v>
      </c>
      <c r="AN433" s="9">
        <f ca="1">IF(Table1[[#This Row],[Profession]]="IT", 1, 0)</f>
        <v>0</v>
      </c>
      <c r="AO433" s="9">
        <f ca="1">IF(Table1[[#This Row],[Profession]]="Agriculture", 1, 0)</f>
        <v>1</v>
      </c>
      <c r="AP433" s="10">
        <f ca="1">IF(Table1[[#This Row],[Profession]]="General Work", 1, 0)</f>
        <v>0</v>
      </c>
      <c r="AS433">
        <f ca="1">Table1[[#This Row],[Value of Cars]]/Table1[[#This Row],[Number of Cars ]]</f>
        <v>15398.935490413291</v>
      </c>
      <c r="AU433" s="8">
        <f ca="1">IF(Table1[[#This Row],[State]]="Karnataka", Table1[[#This Row],[Income]], 0)</f>
        <v>0</v>
      </c>
      <c r="AV433" s="9">
        <f ca="1">IF(Table1[[#This Row],[State]]="Gujarat", Table1[[#This Row],[Income]], 0)</f>
        <v>0</v>
      </c>
      <c r="AW433" s="9">
        <f ca="1">IF(Table1[[#This Row],[State]]="Andhra Pradesh", Table1[[#This Row],[Income]], 0)</f>
        <v>0</v>
      </c>
      <c r="AX433" s="9">
        <f ca="1">IF(Table1[[#This Row],[State]]="Telangana", Table1[[#This Row],[Income]], 0)</f>
        <v>0</v>
      </c>
      <c r="AY433" s="9">
        <f ca="1">IF(Table1[[#This Row],[State]]="Madhya Pradesh", Table1[[#This Row],[Income]], 0)</f>
        <v>0</v>
      </c>
      <c r="AZ433" s="9">
        <f ca="1">IF(Table1[[#This Row],[State]]="Maharashtra", Table1[[#This Row],[Income]], 0)</f>
        <v>0</v>
      </c>
      <c r="BA433" s="9">
        <f ca="1">IF(Table1[[#This Row],[State]]="Punjab", Table1[[#This Row],[Income]], 0)</f>
        <v>25338</v>
      </c>
      <c r="BB433" s="9">
        <f ca="1">IF(Table1[[#This Row],[State]]="Kerala", Table1[[#This Row],[Income]], 0)</f>
        <v>0</v>
      </c>
      <c r="BC433" s="9">
        <f ca="1">IF(Table1[[#This Row],[State]]="Tamil Nadu", Table1[[#This Row],[Income]], 0)</f>
        <v>0</v>
      </c>
      <c r="BD433" s="9">
        <f ca="1">IF(Table1[[#This Row],[State]]="Rajasthan", Table1[[#This Row],[Income]], 0)</f>
        <v>0</v>
      </c>
      <c r="BE433" s="9">
        <f ca="1">IF(Table1[[#This Row],[State]]="Uttar Pradesh", Table1[[#This Row],[Income]], 0)</f>
        <v>0</v>
      </c>
      <c r="BF433" s="9">
        <f ca="1">IF(Table1[[#This Row],[State]]="Bihar", Table1[[#This Row],[Income]], 0)</f>
        <v>0</v>
      </c>
      <c r="BG433" s="9">
        <f ca="1">IF(Table1[[#This Row],[State]]="West Bengal", Table1[[#This Row],[Income]], 0)</f>
        <v>0</v>
      </c>
      <c r="BH433" s="10">
        <f ca="1">IF(Table1[[#This Row],[State]]="Goa", Table1[[#This Row],[Income]], 0)</f>
        <v>0</v>
      </c>
      <c r="BJ433" s="8">
        <f ca="1">IF(Table1[[#This Row],[Profession]]="Health", Table1[[#This Row],[Income]], 0)</f>
        <v>0</v>
      </c>
      <c r="BK433" s="9">
        <f ca="1">IF(Table1[[#This Row],[Profession]]="Construction", Table1[[#This Row],[Income]], 0)</f>
        <v>0</v>
      </c>
      <c r="BL433" s="9">
        <f ca="1">IF(Table1[[#This Row],[Profession]]="Teaching", Table1[[#This Row],[Income]], 0)</f>
        <v>0</v>
      </c>
      <c r="BM433" s="9">
        <f ca="1">IF(Table1[[#This Row],[Profession]]="IT", Table1[[#This Row],[Income]], 0)</f>
        <v>0</v>
      </c>
      <c r="BN433" s="9">
        <f ca="1">IF(Table1[[#This Row],[Profession]]="General Work", Table1[[#This Row],[Income]], 0)</f>
        <v>0</v>
      </c>
      <c r="BO433" s="10">
        <f ca="1">IF(Table1[[#This Row],[Profession]]="Agriculture", Table1[[#This Row],[Income]], 0)</f>
        <v>25338</v>
      </c>
      <c r="BQ433" s="8">
        <f ca="1">IF(Table1[[#This Row],[Value of debts ]]&gt;Table1[[#This Row],[Income]], 1, 0)</f>
        <v>1</v>
      </c>
      <c r="BR433" s="10"/>
      <c r="BT433">
        <f ca="1">IF(Table1[[#This Row],[Net Worth of person]]&gt;$BU$4, Table1[[#This Row],[Age]], 0)</f>
        <v>0</v>
      </c>
    </row>
    <row r="434" spans="1:72" x14ac:dyDescent="0.3">
      <c r="A434">
        <f t="shared" ca="1" si="138"/>
        <v>1</v>
      </c>
      <c r="B434" t="str">
        <f t="shared" ca="1" si="139"/>
        <v>Male</v>
      </c>
      <c r="C434">
        <f t="shared" ca="1" si="140"/>
        <v>32</v>
      </c>
      <c r="D434">
        <f t="shared" ca="1" si="141"/>
        <v>4</v>
      </c>
      <c r="E434" t="str">
        <f t="shared" ca="1" si="142"/>
        <v>IT</v>
      </c>
      <c r="F434">
        <f t="shared" ca="1" si="143"/>
        <v>1</v>
      </c>
      <c r="G434" t="str">
        <f t="shared" ca="1" si="144"/>
        <v>High School</v>
      </c>
      <c r="H434">
        <f t="shared" ca="1" si="145"/>
        <v>3</v>
      </c>
      <c r="I434">
        <f t="shared" ca="1" si="146"/>
        <v>2</v>
      </c>
      <c r="J434">
        <f t="shared" ca="1" si="147"/>
        <v>84147</v>
      </c>
      <c r="K434">
        <f t="shared" ca="1" si="148"/>
        <v>11</v>
      </c>
      <c r="L434" t="str">
        <f t="shared" ca="1" si="149"/>
        <v>Uttar Pradesh</v>
      </c>
      <c r="M434">
        <f t="shared" ca="1" si="150"/>
        <v>420735</v>
      </c>
      <c r="N434">
        <f t="shared" ca="1" si="151"/>
        <v>353360.38886291446</v>
      </c>
      <c r="O434">
        <f t="shared" ca="1" si="152"/>
        <v>90543.401094101529</v>
      </c>
      <c r="P434">
        <f t="shared" ca="1" si="153"/>
        <v>19888</v>
      </c>
      <c r="Q434">
        <f t="shared" ca="1" si="154"/>
        <v>93070.811400708932</v>
      </c>
      <c r="R434">
        <f t="shared" ca="1" si="155"/>
        <v>111303.63356164172</v>
      </c>
      <c r="S434">
        <f t="shared" ca="1" si="156"/>
        <v>622582.03465574328</v>
      </c>
      <c r="T434">
        <f t="shared" ca="1" si="157"/>
        <v>466319.20026362338</v>
      </c>
      <c r="U434">
        <f t="shared" ca="1" si="158"/>
        <v>156262.8343921199</v>
      </c>
      <c r="W434">
        <f t="shared" ca="1" si="159"/>
        <v>1</v>
      </c>
      <c r="AA434" s="1">
        <f ca="1">Table1[[#This Row],[Mortgage left]]/Table1[[#This Row],[Value of House]]</f>
        <v>0.83986449632883997</v>
      </c>
      <c r="AB434">
        <f t="shared" ca="1" si="160"/>
        <v>0</v>
      </c>
      <c r="AE434">
        <f ca="1">IF(Table1[[#This Row],[Gender]]="male", 1, 0)</f>
        <v>1</v>
      </c>
      <c r="AF434">
        <f ca="1">IF(Table1[[#This Row],[Gender]]="female", 1, 0)</f>
        <v>0</v>
      </c>
      <c r="AK434" s="8">
        <f ca="1">IF(Table1[[#This Row],[Profession]]="Teaching", 1, 0)</f>
        <v>0</v>
      </c>
      <c r="AL434" s="9">
        <f ca="1">IF(Table1[[#This Row],[Profession]]="Health", 1, 0)</f>
        <v>0</v>
      </c>
      <c r="AM434" s="9">
        <f ca="1">IF(Table1[[#This Row],[Profession]]="Construction", 1, 0)</f>
        <v>0</v>
      </c>
      <c r="AN434" s="9">
        <f ca="1">IF(Table1[[#This Row],[Profession]]="IT", 1, 0)</f>
        <v>1</v>
      </c>
      <c r="AO434" s="9">
        <f ca="1">IF(Table1[[#This Row],[Profession]]="Agriculture", 1, 0)</f>
        <v>0</v>
      </c>
      <c r="AP434" s="10">
        <f ca="1">IF(Table1[[#This Row],[Profession]]="General Work", 1, 0)</f>
        <v>0</v>
      </c>
      <c r="AS434">
        <f ca="1">Table1[[#This Row],[Value of Cars]]/Table1[[#This Row],[Number of Cars ]]</f>
        <v>45271.700547050765</v>
      </c>
      <c r="AU434" s="8">
        <f ca="1">IF(Table1[[#This Row],[State]]="Karnataka", Table1[[#This Row],[Income]], 0)</f>
        <v>0</v>
      </c>
      <c r="AV434" s="9">
        <f ca="1">IF(Table1[[#This Row],[State]]="Gujarat", Table1[[#This Row],[Income]], 0)</f>
        <v>0</v>
      </c>
      <c r="AW434" s="9">
        <f ca="1">IF(Table1[[#This Row],[State]]="Andhra Pradesh", Table1[[#This Row],[Income]], 0)</f>
        <v>0</v>
      </c>
      <c r="AX434" s="9">
        <f ca="1">IF(Table1[[#This Row],[State]]="Telangana", Table1[[#This Row],[Income]], 0)</f>
        <v>0</v>
      </c>
      <c r="AY434" s="9">
        <f ca="1">IF(Table1[[#This Row],[State]]="Madhya Pradesh", Table1[[#This Row],[Income]], 0)</f>
        <v>0</v>
      </c>
      <c r="AZ434" s="9">
        <f ca="1">IF(Table1[[#This Row],[State]]="Maharashtra", Table1[[#This Row],[Income]], 0)</f>
        <v>0</v>
      </c>
      <c r="BA434" s="9">
        <f ca="1">IF(Table1[[#This Row],[State]]="Punjab", Table1[[#This Row],[Income]], 0)</f>
        <v>0</v>
      </c>
      <c r="BB434" s="9">
        <f ca="1">IF(Table1[[#This Row],[State]]="Kerala", Table1[[#This Row],[Income]], 0)</f>
        <v>0</v>
      </c>
      <c r="BC434" s="9">
        <f ca="1">IF(Table1[[#This Row],[State]]="Tamil Nadu", Table1[[#This Row],[Income]], 0)</f>
        <v>0</v>
      </c>
      <c r="BD434" s="9">
        <f ca="1">IF(Table1[[#This Row],[State]]="Rajasthan", Table1[[#This Row],[Income]], 0)</f>
        <v>0</v>
      </c>
      <c r="BE434" s="9">
        <f ca="1">IF(Table1[[#This Row],[State]]="Uttar Pradesh", Table1[[#This Row],[Income]], 0)</f>
        <v>84147</v>
      </c>
      <c r="BF434" s="9">
        <f ca="1">IF(Table1[[#This Row],[State]]="Bihar", Table1[[#This Row],[Income]], 0)</f>
        <v>0</v>
      </c>
      <c r="BG434" s="9">
        <f ca="1">IF(Table1[[#This Row],[State]]="West Bengal", Table1[[#This Row],[Income]], 0)</f>
        <v>0</v>
      </c>
      <c r="BH434" s="10">
        <f ca="1">IF(Table1[[#This Row],[State]]="Goa", Table1[[#This Row],[Income]], 0)</f>
        <v>0</v>
      </c>
      <c r="BJ434" s="8">
        <f ca="1">IF(Table1[[#This Row],[Profession]]="Health", Table1[[#This Row],[Income]], 0)</f>
        <v>0</v>
      </c>
      <c r="BK434" s="9">
        <f ca="1">IF(Table1[[#This Row],[Profession]]="Construction", Table1[[#This Row],[Income]], 0)</f>
        <v>0</v>
      </c>
      <c r="BL434" s="9">
        <f ca="1">IF(Table1[[#This Row],[Profession]]="Teaching", Table1[[#This Row],[Income]], 0)</f>
        <v>0</v>
      </c>
      <c r="BM434" s="9">
        <f ca="1">IF(Table1[[#This Row],[Profession]]="IT", Table1[[#This Row],[Income]], 0)</f>
        <v>84147</v>
      </c>
      <c r="BN434" s="9">
        <f ca="1">IF(Table1[[#This Row],[Profession]]="General Work", Table1[[#This Row],[Income]], 0)</f>
        <v>0</v>
      </c>
      <c r="BO434" s="10">
        <f ca="1">IF(Table1[[#This Row],[Profession]]="Agriculture", Table1[[#This Row],[Income]], 0)</f>
        <v>0</v>
      </c>
      <c r="BQ434" s="8">
        <f ca="1">IF(Table1[[#This Row],[Value of debts ]]&gt;Table1[[#This Row],[Income]], 1, 0)</f>
        <v>1</v>
      </c>
      <c r="BR434" s="10"/>
      <c r="BT434">
        <f ca="1">IF(Table1[[#This Row],[Net Worth of person]]&gt;$BU$4, Table1[[#This Row],[Age]], 0)</f>
        <v>32</v>
      </c>
    </row>
    <row r="435" spans="1:72" x14ac:dyDescent="0.3">
      <c r="A435">
        <f t="shared" ca="1" si="138"/>
        <v>2</v>
      </c>
      <c r="B435" t="str">
        <f t="shared" ca="1" si="139"/>
        <v>Female</v>
      </c>
      <c r="C435">
        <f t="shared" ca="1" si="140"/>
        <v>44</v>
      </c>
      <c r="D435">
        <f t="shared" ca="1" si="141"/>
        <v>5</v>
      </c>
      <c r="E435" t="str">
        <f t="shared" ca="1" si="142"/>
        <v>General Work</v>
      </c>
      <c r="F435">
        <f t="shared" ca="1" si="143"/>
        <v>4</v>
      </c>
      <c r="G435" t="str">
        <f t="shared" ca="1" si="144"/>
        <v>Technical</v>
      </c>
      <c r="H435">
        <f t="shared" ca="1" si="145"/>
        <v>2</v>
      </c>
      <c r="I435">
        <f t="shared" ca="1" si="146"/>
        <v>1</v>
      </c>
      <c r="J435">
        <f t="shared" ca="1" si="147"/>
        <v>28072</v>
      </c>
      <c r="K435">
        <f t="shared" ca="1" si="148"/>
        <v>8</v>
      </c>
      <c r="L435" t="str">
        <f t="shared" ca="1" si="149"/>
        <v>Kerala</v>
      </c>
      <c r="M435">
        <f t="shared" ca="1" si="150"/>
        <v>140360</v>
      </c>
      <c r="N435">
        <f t="shared" ca="1" si="151"/>
        <v>100497.37663375435</v>
      </c>
      <c r="O435">
        <f t="shared" ca="1" si="152"/>
        <v>10177.327058160177</v>
      </c>
      <c r="P435">
        <f t="shared" ca="1" si="153"/>
        <v>3060</v>
      </c>
      <c r="Q435">
        <f t="shared" ca="1" si="154"/>
        <v>6811.1889921473894</v>
      </c>
      <c r="R435">
        <f t="shared" ca="1" si="155"/>
        <v>25523.820957432232</v>
      </c>
      <c r="S435">
        <f t="shared" ca="1" si="156"/>
        <v>176061.14801559242</v>
      </c>
      <c r="T435">
        <f t="shared" ca="1" si="157"/>
        <v>110368.56562590174</v>
      </c>
      <c r="U435">
        <f t="shared" ca="1" si="158"/>
        <v>65692.58238969068</v>
      </c>
      <c r="W435">
        <f t="shared" ca="1" si="159"/>
        <v>1</v>
      </c>
      <c r="AA435" s="1">
        <f ca="1">Table1[[#This Row],[Mortgage left]]/Table1[[#This Row],[Value of House]]</f>
        <v>0.71599726869303471</v>
      </c>
      <c r="AB435">
        <f t="shared" ca="1" si="160"/>
        <v>0</v>
      </c>
      <c r="AE435">
        <f ca="1">IF(Table1[[#This Row],[Gender]]="male", 1, 0)</f>
        <v>0</v>
      </c>
      <c r="AF435">
        <f ca="1">IF(Table1[[#This Row],[Gender]]="female", 1, 0)</f>
        <v>1</v>
      </c>
      <c r="AK435" s="8">
        <f ca="1">IF(Table1[[#This Row],[Profession]]="Teaching", 1, 0)</f>
        <v>0</v>
      </c>
      <c r="AL435" s="9">
        <f ca="1">IF(Table1[[#This Row],[Profession]]="Health", 1, 0)</f>
        <v>0</v>
      </c>
      <c r="AM435" s="9">
        <f ca="1">IF(Table1[[#This Row],[Profession]]="Construction", 1, 0)</f>
        <v>0</v>
      </c>
      <c r="AN435" s="9">
        <f ca="1">IF(Table1[[#This Row],[Profession]]="IT", 1, 0)</f>
        <v>0</v>
      </c>
      <c r="AO435" s="9">
        <f ca="1">IF(Table1[[#This Row],[Profession]]="Agriculture", 1, 0)</f>
        <v>0</v>
      </c>
      <c r="AP435" s="10">
        <f ca="1">IF(Table1[[#This Row],[Profession]]="General Work", 1, 0)</f>
        <v>1</v>
      </c>
      <c r="AS435">
        <f ca="1">Table1[[#This Row],[Value of Cars]]/Table1[[#This Row],[Number of Cars ]]</f>
        <v>10177.327058160177</v>
      </c>
      <c r="AU435" s="8">
        <f ca="1">IF(Table1[[#This Row],[State]]="Karnataka", Table1[[#This Row],[Income]], 0)</f>
        <v>0</v>
      </c>
      <c r="AV435" s="9">
        <f ca="1">IF(Table1[[#This Row],[State]]="Gujarat", Table1[[#This Row],[Income]], 0)</f>
        <v>0</v>
      </c>
      <c r="AW435" s="9">
        <f ca="1">IF(Table1[[#This Row],[State]]="Andhra Pradesh", Table1[[#This Row],[Income]], 0)</f>
        <v>0</v>
      </c>
      <c r="AX435" s="9">
        <f ca="1">IF(Table1[[#This Row],[State]]="Telangana", Table1[[#This Row],[Income]], 0)</f>
        <v>0</v>
      </c>
      <c r="AY435" s="9">
        <f ca="1">IF(Table1[[#This Row],[State]]="Madhya Pradesh", Table1[[#This Row],[Income]], 0)</f>
        <v>0</v>
      </c>
      <c r="AZ435" s="9">
        <f ca="1">IF(Table1[[#This Row],[State]]="Maharashtra", Table1[[#This Row],[Income]], 0)</f>
        <v>0</v>
      </c>
      <c r="BA435" s="9">
        <f ca="1">IF(Table1[[#This Row],[State]]="Punjab", Table1[[#This Row],[Income]], 0)</f>
        <v>0</v>
      </c>
      <c r="BB435" s="9">
        <f ca="1">IF(Table1[[#This Row],[State]]="Kerala", Table1[[#This Row],[Income]], 0)</f>
        <v>28072</v>
      </c>
      <c r="BC435" s="9">
        <f ca="1">IF(Table1[[#This Row],[State]]="Tamil Nadu", Table1[[#This Row],[Income]], 0)</f>
        <v>0</v>
      </c>
      <c r="BD435" s="9">
        <f ca="1">IF(Table1[[#This Row],[State]]="Rajasthan", Table1[[#This Row],[Income]], 0)</f>
        <v>0</v>
      </c>
      <c r="BE435" s="9">
        <f ca="1">IF(Table1[[#This Row],[State]]="Uttar Pradesh", Table1[[#This Row],[Income]], 0)</f>
        <v>0</v>
      </c>
      <c r="BF435" s="9">
        <f ca="1">IF(Table1[[#This Row],[State]]="Bihar", Table1[[#This Row],[Income]], 0)</f>
        <v>0</v>
      </c>
      <c r="BG435" s="9">
        <f ca="1">IF(Table1[[#This Row],[State]]="West Bengal", Table1[[#This Row],[Income]], 0)</f>
        <v>0</v>
      </c>
      <c r="BH435" s="10">
        <f ca="1">IF(Table1[[#This Row],[State]]="Goa", Table1[[#This Row],[Income]], 0)</f>
        <v>0</v>
      </c>
      <c r="BJ435" s="8">
        <f ca="1">IF(Table1[[#This Row],[Profession]]="Health", Table1[[#This Row],[Income]], 0)</f>
        <v>0</v>
      </c>
      <c r="BK435" s="9">
        <f ca="1">IF(Table1[[#This Row],[Profession]]="Construction", Table1[[#This Row],[Income]], 0)</f>
        <v>0</v>
      </c>
      <c r="BL435" s="9">
        <f ca="1">IF(Table1[[#This Row],[Profession]]="Teaching", Table1[[#This Row],[Income]], 0)</f>
        <v>0</v>
      </c>
      <c r="BM435" s="9">
        <f ca="1">IF(Table1[[#This Row],[Profession]]="IT", Table1[[#This Row],[Income]], 0)</f>
        <v>0</v>
      </c>
      <c r="BN435" s="9">
        <f ca="1">IF(Table1[[#This Row],[Profession]]="General Work", Table1[[#This Row],[Income]], 0)</f>
        <v>28072</v>
      </c>
      <c r="BO435" s="10">
        <f ca="1">IF(Table1[[#This Row],[Profession]]="Agriculture", Table1[[#This Row],[Income]], 0)</f>
        <v>0</v>
      </c>
      <c r="BQ435" s="8">
        <f ca="1">IF(Table1[[#This Row],[Value of debts ]]&gt;Table1[[#This Row],[Income]], 1, 0)</f>
        <v>1</v>
      </c>
      <c r="BR435" s="10"/>
      <c r="BT435">
        <f ca="1">IF(Table1[[#This Row],[Net Worth of person]]&gt;$BU$4, Table1[[#This Row],[Age]], 0)</f>
        <v>0</v>
      </c>
    </row>
    <row r="436" spans="1:72" x14ac:dyDescent="0.3">
      <c r="A436">
        <f t="shared" ca="1" si="138"/>
        <v>1</v>
      </c>
      <c r="B436" t="str">
        <f t="shared" ca="1" si="139"/>
        <v>Male</v>
      </c>
      <c r="C436">
        <f t="shared" ca="1" si="140"/>
        <v>45</v>
      </c>
      <c r="D436">
        <f t="shared" ca="1" si="141"/>
        <v>1</v>
      </c>
      <c r="E436" t="str">
        <f t="shared" ca="1" si="142"/>
        <v>Health</v>
      </c>
      <c r="F436">
        <f t="shared" ca="1" si="143"/>
        <v>4</v>
      </c>
      <c r="G436" t="str">
        <f t="shared" ca="1" si="144"/>
        <v>Technical</v>
      </c>
      <c r="H436">
        <f t="shared" ca="1" si="145"/>
        <v>1</v>
      </c>
      <c r="I436">
        <f t="shared" ca="1" si="146"/>
        <v>2</v>
      </c>
      <c r="J436">
        <f t="shared" ca="1" si="147"/>
        <v>49920</v>
      </c>
      <c r="K436">
        <f t="shared" ca="1" si="148"/>
        <v>13</v>
      </c>
      <c r="L436" t="str">
        <f t="shared" ca="1" si="149"/>
        <v>West Bengal</v>
      </c>
      <c r="M436">
        <f t="shared" ca="1" si="150"/>
        <v>199680</v>
      </c>
      <c r="N436">
        <f t="shared" ca="1" si="151"/>
        <v>58832.536171854466</v>
      </c>
      <c r="O436">
        <f t="shared" ca="1" si="152"/>
        <v>173.69971542489964</v>
      </c>
      <c r="P436">
        <f t="shared" ca="1" si="153"/>
        <v>8</v>
      </c>
      <c r="Q436">
        <f t="shared" ca="1" si="154"/>
        <v>73220.16722422115</v>
      </c>
      <c r="R436">
        <f t="shared" ca="1" si="155"/>
        <v>2373.0062216865158</v>
      </c>
      <c r="S436">
        <f t="shared" ca="1" si="156"/>
        <v>202226.70593711143</v>
      </c>
      <c r="T436">
        <f t="shared" ca="1" si="157"/>
        <v>132060.70339607561</v>
      </c>
      <c r="U436">
        <f t="shared" ca="1" si="158"/>
        <v>70166.002541035821</v>
      </c>
      <c r="W436">
        <f t="shared" ca="1" si="159"/>
        <v>1</v>
      </c>
      <c r="AA436" s="1">
        <f ca="1">Table1[[#This Row],[Mortgage left]]/Table1[[#This Row],[Value of House]]</f>
        <v>0.29463409541193142</v>
      </c>
      <c r="AB436">
        <f t="shared" ca="1" si="160"/>
        <v>1</v>
      </c>
      <c r="AE436">
        <f ca="1">IF(Table1[[#This Row],[Gender]]="male", 1, 0)</f>
        <v>1</v>
      </c>
      <c r="AF436">
        <f ca="1">IF(Table1[[#This Row],[Gender]]="female", 1, 0)</f>
        <v>0</v>
      </c>
      <c r="AK436" s="8">
        <f ca="1">IF(Table1[[#This Row],[Profession]]="Teaching", 1, 0)</f>
        <v>0</v>
      </c>
      <c r="AL436" s="9">
        <f ca="1">IF(Table1[[#This Row],[Profession]]="Health", 1, 0)</f>
        <v>1</v>
      </c>
      <c r="AM436" s="9">
        <f ca="1">IF(Table1[[#This Row],[Profession]]="Construction", 1, 0)</f>
        <v>0</v>
      </c>
      <c r="AN436" s="9">
        <f ca="1">IF(Table1[[#This Row],[Profession]]="IT", 1, 0)</f>
        <v>0</v>
      </c>
      <c r="AO436" s="9">
        <f ca="1">IF(Table1[[#This Row],[Profession]]="Agriculture", 1, 0)</f>
        <v>0</v>
      </c>
      <c r="AP436" s="10">
        <f ca="1">IF(Table1[[#This Row],[Profession]]="General Work", 1, 0)</f>
        <v>0</v>
      </c>
      <c r="AS436">
        <f ca="1">Table1[[#This Row],[Value of Cars]]/Table1[[#This Row],[Number of Cars ]]</f>
        <v>86.849857712449818</v>
      </c>
      <c r="AU436" s="8">
        <f ca="1">IF(Table1[[#This Row],[State]]="Karnataka", Table1[[#This Row],[Income]], 0)</f>
        <v>0</v>
      </c>
      <c r="AV436" s="9">
        <f ca="1">IF(Table1[[#This Row],[State]]="Gujarat", Table1[[#This Row],[Income]], 0)</f>
        <v>0</v>
      </c>
      <c r="AW436" s="9">
        <f ca="1">IF(Table1[[#This Row],[State]]="Andhra Pradesh", Table1[[#This Row],[Income]], 0)</f>
        <v>0</v>
      </c>
      <c r="AX436" s="9">
        <f ca="1">IF(Table1[[#This Row],[State]]="Telangana", Table1[[#This Row],[Income]], 0)</f>
        <v>0</v>
      </c>
      <c r="AY436" s="9">
        <f ca="1">IF(Table1[[#This Row],[State]]="Madhya Pradesh", Table1[[#This Row],[Income]], 0)</f>
        <v>0</v>
      </c>
      <c r="AZ436" s="9">
        <f ca="1">IF(Table1[[#This Row],[State]]="Maharashtra", Table1[[#This Row],[Income]], 0)</f>
        <v>0</v>
      </c>
      <c r="BA436" s="9">
        <f ca="1">IF(Table1[[#This Row],[State]]="Punjab", Table1[[#This Row],[Income]], 0)</f>
        <v>0</v>
      </c>
      <c r="BB436" s="9">
        <f ca="1">IF(Table1[[#This Row],[State]]="Kerala", Table1[[#This Row],[Income]], 0)</f>
        <v>0</v>
      </c>
      <c r="BC436" s="9">
        <f ca="1">IF(Table1[[#This Row],[State]]="Tamil Nadu", Table1[[#This Row],[Income]], 0)</f>
        <v>0</v>
      </c>
      <c r="BD436" s="9">
        <f ca="1">IF(Table1[[#This Row],[State]]="Rajasthan", Table1[[#This Row],[Income]], 0)</f>
        <v>0</v>
      </c>
      <c r="BE436" s="9">
        <f ca="1">IF(Table1[[#This Row],[State]]="Uttar Pradesh", Table1[[#This Row],[Income]], 0)</f>
        <v>0</v>
      </c>
      <c r="BF436" s="9">
        <f ca="1">IF(Table1[[#This Row],[State]]="Bihar", Table1[[#This Row],[Income]], 0)</f>
        <v>0</v>
      </c>
      <c r="BG436" s="9">
        <f ca="1">IF(Table1[[#This Row],[State]]="West Bengal", Table1[[#This Row],[Income]], 0)</f>
        <v>49920</v>
      </c>
      <c r="BH436" s="10">
        <f ca="1">IF(Table1[[#This Row],[State]]="Goa", Table1[[#This Row],[Income]], 0)</f>
        <v>0</v>
      </c>
      <c r="BJ436" s="8">
        <f ca="1">IF(Table1[[#This Row],[Profession]]="Health", Table1[[#This Row],[Income]], 0)</f>
        <v>49920</v>
      </c>
      <c r="BK436" s="9">
        <f ca="1">IF(Table1[[#This Row],[Profession]]="Construction", Table1[[#This Row],[Income]], 0)</f>
        <v>0</v>
      </c>
      <c r="BL436" s="9">
        <f ca="1">IF(Table1[[#This Row],[Profession]]="Teaching", Table1[[#This Row],[Income]], 0)</f>
        <v>0</v>
      </c>
      <c r="BM436" s="9">
        <f ca="1">IF(Table1[[#This Row],[Profession]]="IT", Table1[[#This Row],[Income]], 0)</f>
        <v>0</v>
      </c>
      <c r="BN436" s="9">
        <f ca="1">IF(Table1[[#This Row],[Profession]]="General Work", Table1[[#This Row],[Income]], 0)</f>
        <v>0</v>
      </c>
      <c r="BO436" s="10">
        <f ca="1">IF(Table1[[#This Row],[Profession]]="Agriculture", Table1[[#This Row],[Income]], 0)</f>
        <v>0</v>
      </c>
      <c r="BQ436" s="8">
        <f ca="1">IF(Table1[[#This Row],[Value of debts ]]&gt;Table1[[#This Row],[Income]], 1, 0)</f>
        <v>1</v>
      </c>
      <c r="BR436" s="10"/>
      <c r="BT436">
        <f ca="1">IF(Table1[[#This Row],[Net Worth of person]]&gt;$BU$4, Table1[[#This Row],[Age]], 0)</f>
        <v>0</v>
      </c>
    </row>
    <row r="437" spans="1:72" x14ac:dyDescent="0.3">
      <c r="A437">
        <f t="shared" ca="1" si="138"/>
        <v>2</v>
      </c>
      <c r="B437" t="str">
        <f t="shared" ca="1" si="139"/>
        <v>Female</v>
      </c>
      <c r="C437">
        <f t="shared" ca="1" si="140"/>
        <v>29</v>
      </c>
      <c r="D437">
        <f t="shared" ca="1" si="141"/>
        <v>5</v>
      </c>
      <c r="E437" t="str">
        <f t="shared" ca="1" si="142"/>
        <v>General Work</v>
      </c>
      <c r="F437">
        <f t="shared" ca="1" si="143"/>
        <v>5</v>
      </c>
      <c r="G437" t="str">
        <f t="shared" ca="1" si="144"/>
        <v>Other</v>
      </c>
      <c r="H437">
        <f t="shared" ca="1" si="145"/>
        <v>3</v>
      </c>
      <c r="I437">
        <f t="shared" ca="1" si="146"/>
        <v>1</v>
      </c>
      <c r="J437">
        <f t="shared" ca="1" si="147"/>
        <v>57230</v>
      </c>
      <c r="K437">
        <f t="shared" ca="1" si="148"/>
        <v>4</v>
      </c>
      <c r="L437" t="str">
        <f t="shared" ca="1" si="149"/>
        <v>Telangana</v>
      </c>
      <c r="M437">
        <f t="shared" ca="1" si="150"/>
        <v>343380</v>
      </c>
      <c r="N437">
        <f t="shared" ca="1" si="151"/>
        <v>20471.082163290164</v>
      </c>
      <c r="O437">
        <f t="shared" ca="1" si="152"/>
        <v>39762.470258008703</v>
      </c>
      <c r="P437">
        <f t="shared" ca="1" si="153"/>
        <v>14523</v>
      </c>
      <c r="Q437">
        <f t="shared" ca="1" si="154"/>
        <v>78899.607907240104</v>
      </c>
      <c r="R437">
        <f t="shared" ca="1" si="155"/>
        <v>30254.916820645853</v>
      </c>
      <c r="S437">
        <f t="shared" ca="1" si="156"/>
        <v>413397.38707865454</v>
      </c>
      <c r="T437">
        <f t="shared" ca="1" si="157"/>
        <v>113893.69007053027</v>
      </c>
      <c r="U437">
        <f t="shared" ca="1" si="158"/>
        <v>299503.69700812426</v>
      </c>
      <c r="W437">
        <f t="shared" ca="1" si="159"/>
        <v>1</v>
      </c>
      <c r="AA437" s="1">
        <f ca="1">Table1[[#This Row],[Mortgage left]]/Table1[[#This Row],[Value of House]]</f>
        <v>5.9616407954132929E-2</v>
      </c>
      <c r="AB437">
        <f t="shared" ca="1" si="160"/>
        <v>1</v>
      </c>
      <c r="AE437">
        <f ca="1">IF(Table1[[#This Row],[Gender]]="male", 1, 0)</f>
        <v>0</v>
      </c>
      <c r="AF437">
        <f ca="1">IF(Table1[[#This Row],[Gender]]="female", 1, 0)</f>
        <v>1</v>
      </c>
      <c r="AK437" s="8">
        <f ca="1">IF(Table1[[#This Row],[Profession]]="Teaching", 1, 0)</f>
        <v>0</v>
      </c>
      <c r="AL437" s="9">
        <f ca="1">IF(Table1[[#This Row],[Profession]]="Health", 1, 0)</f>
        <v>0</v>
      </c>
      <c r="AM437" s="9">
        <f ca="1">IF(Table1[[#This Row],[Profession]]="Construction", 1, 0)</f>
        <v>0</v>
      </c>
      <c r="AN437" s="9">
        <f ca="1">IF(Table1[[#This Row],[Profession]]="IT", 1, 0)</f>
        <v>0</v>
      </c>
      <c r="AO437" s="9">
        <f ca="1">IF(Table1[[#This Row],[Profession]]="Agriculture", 1, 0)</f>
        <v>0</v>
      </c>
      <c r="AP437" s="10">
        <f ca="1">IF(Table1[[#This Row],[Profession]]="General Work", 1, 0)</f>
        <v>1</v>
      </c>
      <c r="AS437">
        <f ca="1">Table1[[#This Row],[Value of Cars]]/Table1[[#This Row],[Number of Cars ]]</f>
        <v>39762.470258008703</v>
      </c>
      <c r="AU437" s="8">
        <f ca="1">IF(Table1[[#This Row],[State]]="Karnataka", Table1[[#This Row],[Income]], 0)</f>
        <v>0</v>
      </c>
      <c r="AV437" s="9">
        <f ca="1">IF(Table1[[#This Row],[State]]="Gujarat", Table1[[#This Row],[Income]], 0)</f>
        <v>0</v>
      </c>
      <c r="AW437" s="9">
        <f ca="1">IF(Table1[[#This Row],[State]]="Andhra Pradesh", Table1[[#This Row],[Income]], 0)</f>
        <v>0</v>
      </c>
      <c r="AX437" s="9">
        <f ca="1">IF(Table1[[#This Row],[State]]="Telangana", Table1[[#This Row],[Income]], 0)</f>
        <v>57230</v>
      </c>
      <c r="AY437" s="9">
        <f ca="1">IF(Table1[[#This Row],[State]]="Madhya Pradesh", Table1[[#This Row],[Income]], 0)</f>
        <v>0</v>
      </c>
      <c r="AZ437" s="9">
        <f ca="1">IF(Table1[[#This Row],[State]]="Maharashtra", Table1[[#This Row],[Income]], 0)</f>
        <v>0</v>
      </c>
      <c r="BA437" s="9">
        <f ca="1">IF(Table1[[#This Row],[State]]="Punjab", Table1[[#This Row],[Income]], 0)</f>
        <v>0</v>
      </c>
      <c r="BB437" s="9">
        <f ca="1">IF(Table1[[#This Row],[State]]="Kerala", Table1[[#This Row],[Income]], 0)</f>
        <v>0</v>
      </c>
      <c r="BC437" s="9">
        <f ca="1">IF(Table1[[#This Row],[State]]="Tamil Nadu", Table1[[#This Row],[Income]], 0)</f>
        <v>0</v>
      </c>
      <c r="BD437" s="9">
        <f ca="1">IF(Table1[[#This Row],[State]]="Rajasthan", Table1[[#This Row],[Income]], 0)</f>
        <v>0</v>
      </c>
      <c r="BE437" s="9">
        <f ca="1">IF(Table1[[#This Row],[State]]="Uttar Pradesh", Table1[[#This Row],[Income]], 0)</f>
        <v>0</v>
      </c>
      <c r="BF437" s="9">
        <f ca="1">IF(Table1[[#This Row],[State]]="Bihar", Table1[[#This Row],[Income]], 0)</f>
        <v>0</v>
      </c>
      <c r="BG437" s="9">
        <f ca="1">IF(Table1[[#This Row],[State]]="West Bengal", Table1[[#This Row],[Income]], 0)</f>
        <v>0</v>
      </c>
      <c r="BH437" s="10">
        <f ca="1">IF(Table1[[#This Row],[State]]="Goa", Table1[[#This Row],[Income]], 0)</f>
        <v>0</v>
      </c>
      <c r="BJ437" s="8">
        <f ca="1">IF(Table1[[#This Row],[Profession]]="Health", Table1[[#This Row],[Income]], 0)</f>
        <v>0</v>
      </c>
      <c r="BK437" s="9">
        <f ca="1">IF(Table1[[#This Row],[Profession]]="Construction", Table1[[#This Row],[Income]], 0)</f>
        <v>0</v>
      </c>
      <c r="BL437" s="9">
        <f ca="1">IF(Table1[[#This Row],[Profession]]="Teaching", Table1[[#This Row],[Income]], 0)</f>
        <v>0</v>
      </c>
      <c r="BM437" s="9">
        <f ca="1">IF(Table1[[#This Row],[Profession]]="IT", Table1[[#This Row],[Income]], 0)</f>
        <v>0</v>
      </c>
      <c r="BN437" s="9">
        <f ca="1">IF(Table1[[#This Row],[Profession]]="General Work", Table1[[#This Row],[Income]], 0)</f>
        <v>57230</v>
      </c>
      <c r="BO437" s="10">
        <f ca="1">IF(Table1[[#This Row],[Profession]]="Agriculture", Table1[[#This Row],[Income]], 0)</f>
        <v>0</v>
      </c>
      <c r="BQ437" s="8">
        <f ca="1">IF(Table1[[#This Row],[Value of debts ]]&gt;Table1[[#This Row],[Income]], 1, 0)</f>
        <v>1</v>
      </c>
      <c r="BR437" s="10"/>
      <c r="BT437">
        <f ca="1">IF(Table1[[#This Row],[Net Worth of person]]&gt;$BU$4, Table1[[#This Row],[Age]], 0)</f>
        <v>29</v>
      </c>
    </row>
    <row r="438" spans="1:72" x14ac:dyDescent="0.3">
      <c r="A438">
        <f t="shared" ca="1" si="138"/>
        <v>2</v>
      </c>
      <c r="B438" t="str">
        <f t="shared" ca="1" si="139"/>
        <v>Female</v>
      </c>
      <c r="C438">
        <f t="shared" ca="1" si="140"/>
        <v>44</v>
      </c>
      <c r="D438">
        <f t="shared" ca="1" si="141"/>
        <v>4</v>
      </c>
      <c r="E438" t="str">
        <f t="shared" ca="1" si="142"/>
        <v>IT</v>
      </c>
      <c r="F438">
        <f t="shared" ca="1" si="143"/>
        <v>4</v>
      </c>
      <c r="G438" t="str">
        <f t="shared" ca="1" si="144"/>
        <v>Technical</v>
      </c>
      <c r="H438">
        <f t="shared" ca="1" si="145"/>
        <v>4</v>
      </c>
      <c r="I438">
        <f t="shared" ca="1" si="146"/>
        <v>3</v>
      </c>
      <c r="J438">
        <f t="shared" ca="1" si="147"/>
        <v>68057</v>
      </c>
      <c r="K438">
        <f t="shared" ca="1" si="148"/>
        <v>6</v>
      </c>
      <c r="L438" t="str">
        <f t="shared" ca="1" si="149"/>
        <v>Maharashtra</v>
      </c>
      <c r="M438">
        <f t="shared" ca="1" si="150"/>
        <v>204171</v>
      </c>
      <c r="N438">
        <f t="shared" ca="1" si="151"/>
        <v>111134.14101154187</v>
      </c>
      <c r="O438">
        <f t="shared" ca="1" si="152"/>
        <v>107578.06689950907</v>
      </c>
      <c r="P438">
        <f t="shared" ca="1" si="153"/>
        <v>100664</v>
      </c>
      <c r="Q438">
        <f t="shared" ca="1" si="154"/>
        <v>106223.05417636682</v>
      </c>
      <c r="R438">
        <f t="shared" ca="1" si="155"/>
        <v>2544.309357897002</v>
      </c>
      <c r="S438">
        <f t="shared" ca="1" si="156"/>
        <v>314293.37625740608</v>
      </c>
      <c r="T438">
        <f t="shared" ca="1" si="157"/>
        <v>318021.19518790871</v>
      </c>
      <c r="U438">
        <f t="shared" ca="1" si="158"/>
        <v>-3727.8189305026317</v>
      </c>
      <c r="W438">
        <f t="shared" ca="1" si="159"/>
        <v>1</v>
      </c>
      <c r="AA438" s="1">
        <f ca="1">Table1[[#This Row],[Mortgage left]]/Table1[[#This Row],[Value of House]]</f>
        <v>0.54431893369548989</v>
      </c>
      <c r="AB438">
        <f t="shared" ca="1" si="160"/>
        <v>0</v>
      </c>
      <c r="AE438">
        <f ca="1">IF(Table1[[#This Row],[Gender]]="male", 1, 0)</f>
        <v>0</v>
      </c>
      <c r="AF438">
        <f ca="1">IF(Table1[[#This Row],[Gender]]="female", 1, 0)</f>
        <v>1</v>
      </c>
      <c r="AK438" s="8">
        <f ca="1">IF(Table1[[#This Row],[Profession]]="Teaching", 1, 0)</f>
        <v>0</v>
      </c>
      <c r="AL438" s="9">
        <f ca="1">IF(Table1[[#This Row],[Profession]]="Health", 1, 0)</f>
        <v>0</v>
      </c>
      <c r="AM438" s="9">
        <f ca="1">IF(Table1[[#This Row],[Profession]]="Construction", 1, 0)</f>
        <v>0</v>
      </c>
      <c r="AN438" s="9">
        <f ca="1">IF(Table1[[#This Row],[Profession]]="IT", 1, 0)</f>
        <v>1</v>
      </c>
      <c r="AO438" s="9">
        <f ca="1">IF(Table1[[#This Row],[Profession]]="Agriculture", 1, 0)</f>
        <v>0</v>
      </c>
      <c r="AP438" s="10">
        <f ca="1">IF(Table1[[#This Row],[Profession]]="General Work", 1, 0)</f>
        <v>0</v>
      </c>
      <c r="AS438">
        <f ca="1">Table1[[#This Row],[Value of Cars]]/Table1[[#This Row],[Number of Cars ]]</f>
        <v>35859.355633169689</v>
      </c>
      <c r="AU438" s="8">
        <f ca="1">IF(Table1[[#This Row],[State]]="Karnataka", Table1[[#This Row],[Income]], 0)</f>
        <v>0</v>
      </c>
      <c r="AV438" s="9">
        <f ca="1">IF(Table1[[#This Row],[State]]="Gujarat", Table1[[#This Row],[Income]], 0)</f>
        <v>0</v>
      </c>
      <c r="AW438" s="9">
        <f ca="1">IF(Table1[[#This Row],[State]]="Andhra Pradesh", Table1[[#This Row],[Income]], 0)</f>
        <v>0</v>
      </c>
      <c r="AX438" s="9">
        <f ca="1">IF(Table1[[#This Row],[State]]="Telangana", Table1[[#This Row],[Income]], 0)</f>
        <v>0</v>
      </c>
      <c r="AY438" s="9">
        <f ca="1">IF(Table1[[#This Row],[State]]="Madhya Pradesh", Table1[[#This Row],[Income]], 0)</f>
        <v>0</v>
      </c>
      <c r="AZ438" s="9">
        <f ca="1">IF(Table1[[#This Row],[State]]="Maharashtra", Table1[[#This Row],[Income]], 0)</f>
        <v>68057</v>
      </c>
      <c r="BA438" s="9">
        <f ca="1">IF(Table1[[#This Row],[State]]="Punjab", Table1[[#This Row],[Income]], 0)</f>
        <v>0</v>
      </c>
      <c r="BB438" s="9">
        <f ca="1">IF(Table1[[#This Row],[State]]="Kerala", Table1[[#This Row],[Income]], 0)</f>
        <v>0</v>
      </c>
      <c r="BC438" s="9">
        <f ca="1">IF(Table1[[#This Row],[State]]="Tamil Nadu", Table1[[#This Row],[Income]], 0)</f>
        <v>0</v>
      </c>
      <c r="BD438" s="9">
        <f ca="1">IF(Table1[[#This Row],[State]]="Rajasthan", Table1[[#This Row],[Income]], 0)</f>
        <v>0</v>
      </c>
      <c r="BE438" s="9">
        <f ca="1">IF(Table1[[#This Row],[State]]="Uttar Pradesh", Table1[[#This Row],[Income]], 0)</f>
        <v>0</v>
      </c>
      <c r="BF438" s="9">
        <f ca="1">IF(Table1[[#This Row],[State]]="Bihar", Table1[[#This Row],[Income]], 0)</f>
        <v>0</v>
      </c>
      <c r="BG438" s="9">
        <f ca="1">IF(Table1[[#This Row],[State]]="West Bengal", Table1[[#This Row],[Income]], 0)</f>
        <v>0</v>
      </c>
      <c r="BH438" s="10">
        <f ca="1">IF(Table1[[#This Row],[State]]="Goa", Table1[[#This Row],[Income]], 0)</f>
        <v>0</v>
      </c>
      <c r="BJ438" s="8">
        <f ca="1">IF(Table1[[#This Row],[Profession]]="Health", Table1[[#This Row],[Income]], 0)</f>
        <v>0</v>
      </c>
      <c r="BK438" s="9">
        <f ca="1">IF(Table1[[#This Row],[Profession]]="Construction", Table1[[#This Row],[Income]], 0)</f>
        <v>0</v>
      </c>
      <c r="BL438" s="9">
        <f ca="1">IF(Table1[[#This Row],[Profession]]="Teaching", Table1[[#This Row],[Income]], 0)</f>
        <v>0</v>
      </c>
      <c r="BM438" s="9">
        <f ca="1">IF(Table1[[#This Row],[Profession]]="IT", Table1[[#This Row],[Income]], 0)</f>
        <v>68057</v>
      </c>
      <c r="BN438" s="9">
        <f ca="1">IF(Table1[[#This Row],[Profession]]="General Work", Table1[[#This Row],[Income]], 0)</f>
        <v>0</v>
      </c>
      <c r="BO438" s="10">
        <f ca="1">IF(Table1[[#This Row],[Profession]]="Agriculture", Table1[[#This Row],[Income]], 0)</f>
        <v>0</v>
      </c>
      <c r="BQ438" s="8">
        <f ca="1">IF(Table1[[#This Row],[Value of debts ]]&gt;Table1[[#This Row],[Income]], 1, 0)</f>
        <v>1</v>
      </c>
      <c r="BR438" s="10"/>
      <c r="BT438">
        <f ca="1">IF(Table1[[#This Row],[Net Worth of person]]&gt;$BU$4, Table1[[#This Row],[Age]], 0)</f>
        <v>0</v>
      </c>
    </row>
    <row r="439" spans="1:72" x14ac:dyDescent="0.3">
      <c r="A439">
        <f t="shared" ca="1" si="138"/>
        <v>1</v>
      </c>
      <c r="B439" t="str">
        <f t="shared" ca="1" si="139"/>
        <v>Male</v>
      </c>
      <c r="C439">
        <f t="shared" ca="1" si="140"/>
        <v>32</v>
      </c>
      <c r="D439">
        <f t="shared" ca="1" si="141"/>
        <v>2</v>
      </c>
      <c r="E439" t="str">
        <f t="shared" ca="1" si="142"/>
        <v>Construction</v>
      </c>
      <c r="F439">
        <f t="shared" ca="1" si="143"/>
        <v>5</v>
      </c>
      <c r="G439" t="str">
        <f t="shared" ca="1" si="144"/>
        <v>Other</v>
      </c>
      <c r="H439">
        <f t="shared" ca="1" si="145"/>
        <v>4</v>
      </c>
      <c r="I439">
        <f t="shared" ca="1" si="146"/>
        <v>3</v>
      </c>
      <c r="J439">
        <f t="shared" ca="1" si="147"/>
        <v>67057</v>
      </c>
      <c r="K439">
        <f t="shared" ca="1" si="148"/>
        <v>11</v>
      </c>
      <c r="L439" t="str">
        <f t="shared" ca="1" si="149"/>
        <v>Uttar Pradesh</v>
      </c>
      <c r="M439">
        <f t="shared" ca="1" si="150"/>
        <v>335285</v>
      </c>
      <c r="N439">
        <f t="shared" ca="1" si="151"/>
        <v>12138.384295738999</v>
      </c>
      <c r="O439">
        <f t="shared" ca="1" si="152"/>
        <v>171974.91287776941</v>
      </c>
      <c r="P439">
        <f t="shared" ca="1" si="153"/>
        <v>74500</v>
      </c>
      <c r="Q439">
        <f t="shared" ca="1" si="154"/>
        <v>41205.558803665641</v>
      </c>
      <c r="R439">
        <f t="shared" ca="1" si="155"/>
        <v>84030.855775180593</v>
      </c>
      <c r="S439">
        <f t="shared" ca="1" si="156"/>
        <v>591290.76865295006</v>
      </c>
      <c r="T439">
        <f t="shared" ca="1" si="157"/>
        <v>127843.94309940464</v>
      </c>
      <c r="U439">
        <f t="shared" ca="1" si="158"/>
        <v>463446.82555354544</v>
      </c>
      <c r="W439">
        <f t="shared" ca="1" si="159"/>
        <v>1</v>
      </c>
      <c r="AA439" s="1">
        <f ca="1">Table1[[#This Row],[Mortgage left]]/Table1[[#This Row],[Value of House]]</f>
        <v>3.6203183249292392E-2</v>
      </c>
      <c r="AB439">
        <f t="shared" ca="1" si="160"/>
        <v>1</v>
      </c>
      <c r="AE439">
        <f ca="1">IF(Table1[[#This Row],[Gender]]="male", 1, 0)</f>
        <v>1</v>
      </c>
      <c r="AF439">
        <f ca="1">IF(Table1[[#This Row],[Gender]]="female", 1, 0)</f>
        <v>0</v>
      </c>
      <c r="AK439" s="8">
        <f ca="1">IF(Table1[[#This Row],[Profession]]="Teaching", 1, 0)</f>
        <v>0</v>
      </c>
      <c r="AL439" s="9">
        <f ca="1">IF(Table1[[#This Row],[Profession]]="Health", 1, 0)</f>
        <v>0</v>
      </c>
      <c r="AM439" s="9">
        <f ca="1">IF(Table1[[#This Row],[Profession]]="Construction", 1, 0)</f>
        <v>1</v>
      </c>
      <c r="AN439" s="9">
        <f ca="1">IF(Table1[[#This Row],[Profession]]="IT", 1, 0)</f>
        <v>0</v>
      </c>
      <c r="AO439" s="9">
        <f ca="1">IF(Table1[[#This Row],[Profession]]="Agriculture", 1, 0)</f>
        <v>0</v>
      </c>
      <c r="AP439" s="10">
        <f ca="1">IF(Table1[[#This Row],[Profession]]="General Work", 1, 0)</f>
        <v>0</v>
      </c>
      <c r="AS439">
        <f ca="1">Table1[[#This Row],[Value of Cars]]/Table1[[#This Row],[Number of Cars ]]</f>
        <v>57324.970959256469</v>
      </c>
      <c r="AU439" s="8">
        <f ca="1">IF(Table1[[#This Row],[State]]="Karnataka", Table1[[#This Row],[Income]], 0)</f>
        <v>0</v>
      </c>
      <c r="AV439" s="9">
        <f ca="1">IF(Table1[[#This Row],[State]]="Gujarat", Table1[[#This Row],[Income]], 0)</f>
        <v>0</v>
      </c>
      <c r="AW439" s="9">
        <f ca="1">IF(Table1[[#This Row],[State]]="Andhra Pradesh", Table1[[#This Row],[Income]], 0)</f>
        <v>0</v>
      </c>
      <c r="AX439" s="9">
        <f ca="1">IF(Table1[[#This Row],[State]]="Telangana", Table1[[#This Row],[Income]], 0)</f>
        <v>0</v>
      </c>
      <c r="AY439" s="9">
        <f ca="1">IF(Table1[[#This Row],[State]]="Madhya Pradesh", Table1[[#This Row],[Income]], 0)</f>
        <v>0</v>
      </c>
      <c r="AZ439" s="9">
        <f ca="1">IF(Table1[[#This Row],[State]]="Maharashtra", Table1[[#This Row],[Income]], 0)</f>
        <v>0</v>
      </c>
      <c r="BA439" s="9">
        <f ca="1">IF(Table1[[#This Row],[State]]="Punjab", Table1[[#This Row],[Income]], 0)</f>
        <v>0</v>
      </c>
      <c r="BB439" s="9">
        <f ca="1">IF(Table1[[#This Row],[State]]="Kerala", Table1[[#This Row],[Income]], 0)</f>
        <v>0</v>
      </c>
      <c r="BC439" s="9">
        <f ca="1">IF(Table1[[#This Row],[State]]="Tamil Nadu", Table1[[#This Row],[Income]], 0)</f>
        <v>0</v>
      </c>
      <c r="BD439" s="9">
        <f ca="1">IF(Table1[[#This Row],[State]]="Rajasthan", Table1[[#This Row],[Income]], 0)</f>
        <v>0</v>
      </c>
      <c r="BE439" s="9">
        <f ca="1">IF(Table1[[#This Row],[State]]="Uttar Pradesh", Table1[[#This Row],[Income]], 0)</f>
        <v>67057</v>
      </c>
      <c r="BF439" s="9">
        <f ca="1">IF(Table1[[#This Row],[State]]="Bihar", Table1[[#This Row],[Income]], 0)</f>
        <v>0</v>
      </c>
      <c r="BG439" s="9">
        <f ca="1">IF(Table1[[#This Row],[State]]="West Bengal", Table1[[#This Row],[Income]], 0)</f>
        <v>0</v>
      </c>
      <c r="BH439" s="10">
        <f ca="1">IF(Table1[[#This Row],[State]]="Goa", Table1[[#This Row],[Income]], 0)</f>
        <v>0</v>
      </c>
      <c r="BJ439" s="8">
        <f ca="1">IF(Table1[[#This Row],[Profession]]="Health", Table1[[#This Row],[Income]], 0)</f>
        <v>0</v>
      </c>
      <c r="BK439" s="9">
        <f ca="1">IF(Table1[[#This Row],[Profession]]="Construction", Table1[[#This Row],[Income]], 0)</f>
        <v>67057</v>
      </c>
      <c r="BL439" s="9">
        <f ca="1">IF(Table1[[#This Row],[Profession]]="Teaching", Table1[[#This Row],[Income]], 0)</f>
        <v>0</v>
      </c>
      <c r="BM439" s="9">
        <f ca="1">IF(Table1[[#This Row],[Profession]]="IT", Table1[[#This Row],[Income]], 0)</f>
        <v>0</v>
      </c>
      <c r="BN439" s="9">
        <f ca="1">IF(Table1[[#This Row],[Profession]]="General Work", Table1[[#This Row],[Income]], 0)</f>
        <v>0</v>
      </c>
      <c r="BO439" s="10">
        <f ca="1">IF(Table1[[#This Row],[Profession]]="Agriculture", Table1[[#This Row],[Income]], 0)</f>
        <v>0</v>
      </c>
      <c r="BQ439" s="8">
        <f ca="1">IF(Table1[[#This Row],[Value of debts ]]&gt;Table1[[#This Row],[Income]], 1, 0)</f>
        <v>1</v>
      </c>
      <c r="BR439" s="10"/>
      <c r="BT439">
        <f ca="1">IF(Table1[[#This Row],[Net Worth of person]]&gt;$BU$4, Table1[[#This Row],[Age]], 0)</f>
        <v>32</v>
      </c>
    </row>
    <row r="440" spans="1:72" x14ac:dyDescent="0.3">
      <c r="A440">
        <f t="shared" ca="1" si="138"/>
        <v>1</v>
      </c>
      <c r="B440" t="str">
        <f t="shared" ca="1" si="139"/>
        <v>Male</v>
      </c>
      <c r="C440">
        <f t="shared" ca="1" si="140"/>
        <v>30</v>
      </c>
      <c r="D440">
        <f t="shared" ca="1" si="141"/>
        <v>2</v>
      </c>
      <c r="E440" t="str">
        <f t="shared" ca="1" si="142"/>
        <v>Construction</v>
      </c>
      <c r="F440">
        <f t="shared" ca="1" si="143"/>
        <v>4</v>
      </c>
      <c r="G440" t="str">
        <f t="shared" ca="1" si="144"/>
        <v>Technical</v>
      </c>
      <c r="H440">
        <f t="shared" ca="1" si="145"/>
        <v>0</v>
      </c>
      <c r="I440">
        <f t="shared" ca="1" si="146"/>
        <v>1</v>
      </c>
      <c r="J440">
        <f t="shared" ca="1" si="147"/>
        <v>27101</v>
      </c>
      <c r="K440">
        <f t="shared" ca="1" si="148"/>
        <v>4</v>
      </c>
      <c r="L440" t="str">
        <f t="shared" ca="1" si="149"/>
        <v>Telangana</v>
      </c>
      <c r="M440">
        <f t="shared" ca="1" si="150"/>
        <v>162606</v>
      </c>
      <c r="N440">
        <f t="shared" ca="1" si="151"/>
        <v>54271.158223732753</v>
      </c>
      <c r="O440">
        <f t="shared" ca="1" si="152"/>
        <v>4466.858484760618</v>
      </c>
      <c r="P440">
        <f t="shared" ca="1" si="153"/>
        <v>1206</v>
      </c>
      <c r="Q440">
        <f t="shared" ca="1" si="154"/>
        <v>45083.135346567338</v>
      </c>
      <c r="R440">
        <f t="shared" ca="1" si="155"/>
        <v>36871.537794585762</v>
      </c>
      <c r="S440">
        <f t="shared" ca="1" si="156"/>
        <v>203944.39627934637</v>
      </c>
      <c r="T440">
        <f t="shared" ca="1" si="157"/>
        <v>100560.2935703001</v>
      </c>
      <c r="U440">
        <f t="shared" ca="1" si="158"/>
        <v>103384.10270904627</v>
      </c>
      <c r="W440">
        <f t="shared" ca="1" si="159"/>
        <v>1</v>
      </c>
      <c r="AA440" s="1">
        <f ca="1">Table1[[#This Row],[Mortgage left]]/Table1[[#This Row],[Value of House]]</f>
        <v>0.33375864496840679</v>
      </c>
      <c r="AB440">
        <f t="shared" ca="1" si="160"/>
        <v>1</v>
      </c>
      <c r="AE440">
        <f ca="1">IF(Table1[[#This Row],[Gender]]="male", 1, 0)</f>
        <v>1</v>
      </c>
      <c r="AF440">
        <f ca="1">IF(Table1[[#This Row],[Gender]]="female", 1, 0)</f>
        <v>0</v>
      </c>
      <c r="AK440" s="8">
        <f ca="1">IF(Table1[[#This Row],[Profession]]="Teaching", 1, 0)</f>
        <v>0</v>
      </c>
      <c r="AL440" s="9">
        <f ca="1">IF(Table1[[#This Row],[Profession]]="Health", 1, 0)</f>
        <v>0</v>
      </c>
      <c r="AM440" s="9">
        <f ca="1">IF(Table1[[#This Row],[Profession]]="Construction", 1, 0)</f>
        <v>1</v>
      </c>
      <c r="AN440" s="9">
        <f ca="1">IF(Table1[[#This Row],[Profession]]="IT", 1, 0)</f>
        <v>0</v>
      </c>
      <c r="AO440" s="9">
        <f ca="1">IF(Table1[[#This Row],[Profession]]="Agriculture", 1, 0)</f>
        <v>0</v>
      </c>
      <c r="AP440" s="10">
        <f ca="1">IF(Table1[[#This Row],[Profession]]="General Work", 1, 0)</f>
        <v>0</v>
      </c>
      <c r="AS440">
        <f ca="1">Table1[[#This Row],[Value of Cars]]/Table1[[#This Row],[Number of Cars ]]</f>
        <v>4466.858484760618</v>
      </c>
      <c r="AU440" s="8">
        <f ca="1">IF(Table1[[#This Row],[State]]="Karnataka", Table1[[#This Row],[Income]], 0)</f>
        <v>0</v>
      </c>
      <c r="AV440" s="9">
        <f ca="1">IF(Table1[[#This Row],[State]]="Gujarat", Table1[[#This Row],[Income]], 0)</f>
        <v>0</v>
      </c>
      <c r="AW440" s="9">
        <f ca="1">IF(Table1[[#This Row],[State]]="Andhra Pradesh", Table1[[#This Row],[Income]], 0)</f>
        <v>0</v>
      </c>
      <c r="AX440" s="9">
        <f ca="1">IF(Table1[[#This Row],[State]]="Telangana", Table1[[#This Row],[Income]], 0)</f>
        <v>27101</v>
      </c>
      <c r="AY440" s="9">
        <f ca="1">IF(Table1[[#This Row],[State]]="Madhya Pradesh", Table1[[#This Row],[Income]], 0)</f>
        <v>0</v>
      </c>
      <c r="AZ440" s="9">
        <f ca="1">IF(Table1[[#This Row],[State]]="Maharashtra", Table1[[#This Row],[Income]], 0)</f>
        <v>0</v>
      </c>
      <c r="BA440" s="9">
        <f ca="1">IF(Table1[[#This Row],[State]]="Punjab", Table1[[#This Row],[Income]], 0)</f>
        <v>0</v>
      </c>
      <c r="BB440" s="9">
        <f ca="1">IF(Table1[[#This Row],[State]]="Kerala", Table1[[#This Row],[Income]], 0)</f>
        <v>0</v>
      </c>
      <c r="BC440" s="9">
        <f ca="1">IF(Table1[[#This Row],[State]]="Tamil Nadu", Table1[[#This Row],[Income]], 0)</f>
        <v>0</v>
      </c>
      <c r="BD440" s="9">
        <f ca="1">IF(Table1[[#This Row],[State]]="Rajasthan", Table1[[#This Row],[Income]], 0)</f>
        <v>0</v>
      </c>
      <c r="BE440" s="9">
        <f ca="1">IF(Table1[[#This Row],[State]]="Uttar Pradesh", Table1[[#This Row],[Income]], 0)</f>
        <v>0</v>
      </c>
      <c r="BF440" s="9">
        <f ca="1">IF(Table1[[#This Row],[State]]="Bihar", Table1[[#This Row],[Income]], 0)</f>
        <v>0</v>
      </c>
      <c r="BG440" s="9">
        <f ca="1">IF(Table1[[#This Row],[State]]="West Bengal", Table1[[#This Row],[Income]], 0)</f>
        <v>0</v>
      </c>
      <c r="BH440" s="10">
        <f ca="1">IF(Table1[[#This Row],[State]]="Goa", Table1[[#This Row],[Income]], 0)</f>
        <v>0</v>
      </c>
      <c r="BJ440" s="8">
        <f ca="1">IF(Table1[[#This Row],[Profession]]="Health", Table1[[#This Row],[Income]], 0)</f>
        <v>0</v>
      </c>
      <c r="BK440" s="9">
        <f ca="1">IF(Table1[[#This Row],[Profession]]="Construction", Table1[[#This Row],[Income]], 0)</f>
        <v>27101</v>
      </c>
      <c r="BL440" s="9">
        <f ca="1">IF(Table1[[#This Row],[Profession]]="Teaching", Table1[[#This Row],[Income]], 0)</f>
        <v>0</v>
      </c>
      <c r="BM440" s="9">
        <f ca="1">IF(Table1[[#This Row],[Profession]]="IT", Table1[[#This Row],[Income]], 0)</f>
        <v>0</v>
      </c>
      <c r="BN440" s="9">
        <f ca="1">IF(Table1[[#This Row],[Profession]]="General Work", Table1[[#This Row],[Income]], 0)</f>
        <v>0</v>
      </c>
      <c r="BO440" s="10">
        <f ca="1">IF(Table1[[#This Row],[Profession]]="Agriculture", Table1[[#This Row],[Income]], 0)</f>
        <v>0</v>
      </c>
      <c r="BQ440" s="8">
        <f ca="1">IF(Table1[[#This Row],[Value of debts ]]&gt;Table1[[#This Row],[Income]], 1, 0)</f>
        <v>1</v>
      </c>
      <c r="BR440" s="10"/>
      <c r="BT440">
        <f ca="1">IF(Table1[[#This Row],[Net Worth of person]]&gt;$BU$4, Table1[[#This Row],[Age]], 0)</f>
        <v>30</v>
      </c>
    </row>
    <row r="441" spans="1:72" x14ac:dyDescent="0.3">
      <c r="A441">
        <f t="shared" ca="1" si="138"/>
        <v>2</v>
      </c>
      <c r="B441" t="str">
        <f t="shared" ca="1" si="139"/>
        <v>Female</v>
      </c>
      <c r="C441">
        <f t="shared" ca="1" si="140"/>
        <v>36</v>
      </c>
      <c r="D441">
        <f t="shared" ca="1" si="141"/>
        <v>4</v>
      </c>
      <c r="E441" t="str">
        <f t="shared" ca="1" si="142"/>
        <v>IT</v>
      </c>
      <c r="F441">
        <f t="shared" ca="1" si="143"/>
        <v>4</v>
      </c>
      <c r="G441" t="str">
        <f t="shared" ca="1" si="144"/>
        <v>Technical</v>
      </c>
      <c r="H441">
        <f t="shared" ca="1" si="145"/>
        <v>2</v>
      </c>
      <c r="I441">
        <f t="shared" ca="1" si="146"/>
        <v>3</v>
      </c>
      <c r="J441">
        <f t="shared" ca="1" si="147"/>
        <v>87071</v>
      </c>
      <c r="K441">
        <f t="shared" ca="1" si="148"/>
        <v>3</v>
      </c>
      <c r="L441" t="str">
        <f t="shared" ca="1" si="149"/>
        <v>Andhra Pradesh</v>
      </c>
      <c r="M441">
        <f t="shared" ca="1" si="150"/>
        <v>435355</v>
      </c>
      <c r="N441">
        <f t="shared" ca="1" si="151"/>
        <v>189355.25815340498</v>
      </c>
      <c r="O441">
        <f t="shared" ca="1" si="152"/>
        <v>79547.819128111529</v>
      </c>
      <c r="P441">
        <f t="shared" ca="1" si="153"/>
        <v>9825</v>
      </c>
      <c r="Q441">
        <f t="shared" ca="1" si="154"/>
        <v>130819.70506042986</v>
      </c>
      <c r="R441">
        <f t="shared" ca="1" si="155"/>
        <v>73925.01845866254</v>
      </c>
      <c r="S441">
        <f t="shared" ca="1" si="156"/>
        <v>588827.83758677403</v>
      </c>
      <c r="T441">
        <f t="shared" ca="1" si="157"/>
        <v>329999.96321383485</v>
      </c>
      <c r="U441">
        <f t="shared" ca="1" si="158"/>
        <v>258827.87437293917</v>
      </c>
      <c r="W441">
        <f t="shared" ca="1" si="159"/>
        <v>1</v>
      </c>
      <c r="AA441" s="1">
        <f ca="1">Table1[[#This Row],[Mortgage left]]/Table1[[#This Row],[Value of House]]</f>
        <v>0.43494448933262508</v>
      </c>
      <c r="AB441">
        <f t="shared" ca="1" si="160"/>
        <v>0</v>
      </c>
      <c r="AE441">
        <f ca="1">IF(Table1[[#This Row],[Gender]]="male", 1, 0)</f>
        <v>0</v>
      </c>
      <c r="AF441">
        <f ca="1">IF(Table1[[#This Row],[Gender]]="female", 1, 0)</f>
        <v>1</v>
      </c>
      <c r="AK441" s="8">
        <f ca="1">IF(Table1[[#This Row],[Profession]]="Teaching", 1, 0)</f>
        <v>0</v>
      </c>
      <c r="AL441" s="9">
        <f ca="1">IF(Table1[[#This Row],[Profession]]="Health", 1, 0)</f>
        <v>0</v>
      </c>
      <c r="AM441" s="9">
        <f ca="1">IF(Table1[[#This Row],[Profession]]="Construction", 1, 0)</f>
        <v>0</v>
      </c>
      <c r="AN441" s="9">
        <f ca="1">IF(Table1[[#This Row],[Profession]]="IT", 1, 0)</f>
        <v>1</v>
      </c>
      <c r="AO441" s="9">
        <f ca="1">IF(Table1[[#This Row],[Profession]]="Agriculture", 1, 0)</f>
        <v>0</v>
      </c>
      <c r="AP441" s="10">
        <f ca="1">IF(Table1[[#This Row],[Profession]]="General Work", 1, 0)</f>
        <v>0</v>
      </c>
      <c r="AS441">
        <f ca="1">Table1[[#This Row],[Value of Cars]]/Table1[[#This Row],[Number of Cars ]]</f>
        <v>26515.939709370508</v>
      </c>
      <c r="AU441" s="8">
        <f ca="1">IF(Table1[[#This Row],[State]]="Karnataka", Table1[[#This Row],[Income]], 0)</f>
        <v>0</v>
      </c>
      <c r="AV441" s="9">
        <f ca="1">IF(Table1[[#This Row],[State]]="Gujarat", Table1[[#This Row],[Income]], 0)</f>
        <v>0</v>
      </c>
      <c r="AW441" s="9">
        <f ca="1">IF(Table1[[#This Row],[State]]="Andhra Pradesh", Table1[[#This Row],[Income]], 0)</f>
        <v>87071</v>
      </c>
      <c r="AX441" s="9">
        <f ca="1">IF(Table1[[#This Row],[State]]="Telangana", Table1[[#This Row],[Income]], 0)</f>
        <v>0</v>
      </c>
      <c r="AY441" s="9">
        <f ca="1">IF(Table1[[#This Row],[State]]="Madhya Pradesh", Table1[[#This Row],[Income]], 0)</f>
        <v>0</v>
      </c>
      <c r="AZ441" s="9">
        <f ca="1">IF(Table1[[#This Row],[State]]="Maharashtra", Table1[[#This Row],[Income]], 0)</f>
        <v>0</v>
      </c>
      <c r="BA441" s="9">
        <f ca="1">IF(Table1[[#This Row],[State]]="Punjab", Table1[[#This Row],[Income]], 0)</f>
        <v>0</v>
      </c>
      <c r="BB441" s="9">
        <f ca="1">IF(Table1[[#This Row],[State]]="Kerala", Table1[[#This Row],[Income]], 0)</f>
        <v>0</v>
      </c>
      <c r="BC441" s="9">
        <f ca="1">IF(Table1[[#This Row],[State]]="Tamil Nadu", Table1[[#This Row],[Income]], 0)</f>
        <v>0</v>
      </c>
      <c r="BD441" s="9">
        <f ca="1">IF(Table1[[#This Row],[State]]="Rajasthan", Table1[[#This Row],[Income]], 0)</f>
        <v>0</v>
      </c>
      <c r="BE441" s="9">
        <f ca="1">IF(Table1[[#This Row],[State]]="Uttar Pradesh", Table1[[#This Row],[Income]], 0)</f>
        <v>0</v>
      </c>
      <c r="BF441" s="9">
        <f ca="1">IF(Table1[[#This Row],[State]]="Bihar", Table1[[#This Row],[Income]], 0)</f>
        <v>0</v>
      </c>
      <c r="BG441" s="9">
        <f ca="1">IF(Table1[[#This Row],[State]]="West Bengal", Table1[[#This Row],[Income]], 0)</f>
        <v>0</v>
      </c>
      <c r="BH441" s="10">
        <f ca="1">IF(Table1[[#This Row],[State]]="Goa", Table1[[#This Row],[Income]], 0)</f>
        <v>0</v>
      </c>
      <c r="BJ441" s="8">
        <f ca="1">IF(Table1[[#This Row],[Profession]]="Health", Table1[[#This Row],[Income]], 0)</f>
        <v>0</v>
      </c>
      <c r="BK441" s="9">
        <f ca="1">IF(Table1[[#This Row],[Profession]]="Construction", Table1[[#This Row],[Income]], 0)</f>
        <v>0</v>
      </c>
      <c r="BL441" s="9">
        <f ca="1">IF(Table1[[#This Row],[Profession]]="Teaching", Table1[[#This Row],[Income]], 0)</f>
        <v>0</v>
      </c>
      <c r="BM441" s="9">
        <f ca="1">IF(Table1[[#This Row],[Profession]]="IT", Table1[[#This Row],[Income]], 0)</f>
        <v>87071</v>
      </c>
      <c r="BN441" s="9">
        <f ca="1">IF(Table1[[#This Row],[Profession]]="General Work", Table1[[#This Row],[Income]], 0)</f>
        <v>0</v>
      </c>
      <c r="BO441" s="10">
        <f ca="1">IF(Table1[[#This Row],[Profession]]="Agriculture", Table1[[#This Row],[Income]], 0)</f>
        <v>0</v>
      </c>
      <c r="BQ441" s="8">
        <f ca="1">IF(Table1[[#This Row],[Value of debts ]]&gt;Table1[[#This Row],[Income]], 1, 0)</f>
        <v>1</v>
      </c>
      <c r="BR441" s="10"/>
      <c r="BT441">
        <f ca="1">IF(Table1[[#This Row],[Net Worth of person]]&gt;$BU$4, Table1[[#This Row],[Age]], 0)</f>
        <v>36</v>
      </c>
    </row>
    <row r="442" spans="1:72" x14ac:dyDescent="0.3">
      <c r="A442">
        <f t="shared" ca="1" si="138"/>
        <v>1</v>
      </c>
      <c r="B442" t="str">
        <f t="shared" ca="1" si="139"/>
        <v>Male</v>
      </c>
      <c r="C442">
        <f t="shared" ca="1" si="140"/>
        <v>35</v>
      </c>
      <c r="D442">
        <f t="shared" ca="1" si="141"/>
        <v>2</v>
      </c>
      <c r="E442" t="str">
        <f t="shared" ca="1" si="142"/>
        <v>Construction</v>
      </c>
      <c r="F442">
        <f t="shared" ca="1" si="143"/>
        <v>1</v>
      </c>
      <c r="G442" t="str">
        <f t="shared" ca="1" si="144"/>
        <v>High School</v>
      </c>
      <c r="H442">
        <f t="shared" ca="1" si="145"/>
        <v>0</v>
      </c>
      <c r="I442">
        <f t="shared" ca="1" si="146"/>
        <v>1</v>
      </c>
      <c r="J442">
        <f t="shared" ca="1" si="147"/>
        <v>38792</v>
      </c>
      <c r="K442">
        <f t="shared" ca="1" si="148"/>
        <v>1</v>
      </c>
      <c r="L442" t="str">
        <f t="shared" ca="1" si="149"/>
        <v>Karnataka</v>
      </c>
      <c r="M442">
        <f t="shared" ca="1" si="150"/>
        <v>193960</v>
      </c>
      <c r="N442">
        <f t="shared" ca="1" si="151"/>
        <v>21145.80986170984</v>
      </c>
      <c r="O442">
        <f t="shared" ca="1" si="152"/>
        <v>16397.448379832065</v>
      </c>
      <c r="P442">
        <f t="shared" ca="1" si="153"/>
        <v>1790</v>
      </c>
      <c r="Q442">
        <f t="shared" ca="1" si="154"/>
        <v>6856.6688219903299</v>
      </c>
      <c r="R442">
        <f t="shared" ca="1" si="155"/>
        <v>6225.7877738682564</v>
      </c>
      <c r="S442">
        <f t="shared" ca="1" si="156"/>
        <v>216583.2361537003</v>
      </c>
      <c r="T442">
        <f t="shared" ca="1" si="157"/>
        <v>29792.47868370017</v>
      </c>
      <c r="U442">
        <f t="shared" ca="1" si="158"/>
        <v>186790.75747000013</v>
      </c>
      <c r="W442">
        <f t="shared" ca="1" si="159"/>
        <v>1</v>
      </c>
      <c r="AA442" s="1">
        <f ca="1">Table1[[#This Row],[Mortgage left]]/Table1[[#This Row],[Value of House]]</f>
        <v>0.10902149856521881</v>
      </c>
      <c r="AB442">
        <f t="shared" ca="1" si="160"/>
        <v>1</v>
      </c>
      <c r="AE442">
        <f ca="1">IF(Table1[[#This Row],[Gender]]="male", 1, 0)</f>
        <v>1</v>
      </c>
      <c r="AF442">
        <f ca="1">IF(Table1[[#This Row],[Gender]]="female", 1, 0)</f>
        <v>0</v>
      </c>
      <c r="AK442" s="8">
        <f ca="1">IF(Table1[[#This Row],[Profession]]="Teaching", 1, 0)</f>
        <v>0</v>
      </c>
      <c r="AL442" s="9">
        <f ca="1">IF(Table1[[#This Row],[Profession]]="Health", 1, 0)</f>
        <v>0</v>
      </c>
      <c r="AM442" s="9">
        <f ca="1">IF(Table1[[#This Row],[Profession]]="Construction", 1, 0)</f>
        <v>1</v>
      </c>
      <c r="AN442" s="9">
        <f ca="1">IF(Table1[[#This Row],[Profession]]="IT", 1, 0)</f>
        <v>0</v>
      </c>
      <c r="AO442" s="9">
        <f ca="1">IF(Table1[[#This Row],[Profession]]="Agriculture", 1, 0)</f>
        <v>0</v>
      </c>
      <c r="AP442" s="10">
        <f ca="1">IF(Table1[[#This Row],[Profession]]="General Work", 1, 0)</f>
        <v>0</v>
      </c>
      <c r="AS442">
        <f ca="1">Table1[[#This Row],[Value of Cars]]/Table1[[#This Row],[Number of Cars ]]</f>
        <v>16397.448379832065</v>
      </c>
      <c r="AU442" s="8">
        <f ca="1">IF(Table1[[#This Row],[State]]="Karnataka", Table1[[#This Row],[Income]], 0)</f>
        <v>38792</v>
      </c>
      <c r="AV442" s="9">
        <f ca="1">IF(Table1[[#This Row],[State]]="Gujarat", Table1[[#This Row],[Income]], 0)</f>
        <v>0</v>
      </c>
      <c r="AW442" s="9">
        <f ca="1">IF(Table1[[#This Row],[State]]="Andhra Pradesh", Table1[[#This Row],[Income]], 0)</f>
        <v>0</v>
      </c>
      <c r="AX442" s="9">
        <f ca="1">IF(Table1[[#This Row],[State]]="Telangana", Table1[[#This Row],[Income]], 0)</f>
        <v>0</v>
      </c>
      <c r="AY442" s="9">
        <f ca="1">IF(Table1[[#This Row],[State]]="Madhya Pradesh", Table1[[#This Row],[Income]], 0)</f>
        <v>0</v>
      </c>
      <c r="AZ442" s="9">
        <f ca="1">IF(Table1[[#This Row],[State]]="Maharashtra", Table1[[#This Row],[Income]], 0)</f>
        <v>0</v>
      </c>
      <c r="BA442" s="9">
        <f ca="1">IF(Table1[[#This Row],[State]]="Punjab", Table1[[#This Row],[Income]], 0)</f>
        <v>0</v>
      </c>
      <c r="BB442" s="9">
        <f ca="1">IF(Table1[[#This Row],[State]]="Kerala", Table1[[#This Row],[Income]], 0)</f>
        <v>0</v>
      </c>
      <c r="BC442" s="9">
        <f ca="1">IF(Table1[[#This Row],[State]]="Tamil Nadu", Table1[[#This Row],[Income]], 0)</f>
        <v>0</v>
      </c>
      <c r="BD442" s="9">
        <f ca="1">IF(Table1[[#This Row],[State]]="Rajasthan", Table1[[#This Row],[Income]], 0)</f>
        <v>0</v>
      </c>
      <c r="BE442" s="9">
        <f ca="1">IF(Table1[[#This Row],[State]]="Uttar Pradesh", Table1[[#This Row],[Income]], 0)</f>
        <v>0</v>
      </c>
      <c r="BF442" s="9">
        <f ca="1">IF(Table1[[#This Row],[State]]="Bihar", Table1[[#This Row],[Income]], 0)</f>
        <v>0</v>
      </c>
      <c r="BG442" s="9">
        <f ca="1">IF(Table1[[#This Row],[State]]="West Bengal", Table1[[#This Row],[Income]], 0)</f>
        <v>0</v>
      </c>
      <c r="BH442" s="10">
        <f ca="1">IF(Table1[[#This Row],[State]]="Goa", Table1[[#This Row],[Income]], 0)</f>
        <v>0</v>
      </c>
      <c r="BJ442" s="8">
        <f ca="1">IF(Table1[[#This Row],[Profession]]="Health", Table1[[#This Row],[Income]], 0)</f>
        <v>0</v>
      </c>
      <c r="BK442" s="9">
        <f ca="1">IF(Table1[[#This Row],[Profession]]="Construction", Table1[[#This Row],[Income]], 0)</f>
        <v>38792</v>
      </c>
      <c r="BL442" s="9">
        <f ca="1">IF(Table1[[#This Row],[Profession]]="Teaching", Table1[[#This Row],[Income]], 0)</f>
        <v>0</v>
      </c>
      <c r="BM442" s="9">
        <f ca="1">IF(Table1[[#This Row],[Profession]]="IT", Table1[[#This Row],[Income]], 0)</f>
        <v>0</v>
      </c>
      <c r="BN442" s="9">
        <f ca="1">IF(Table1[[#This Row],[Profession]]="General Work", Table1[[#This Row],[Income]], 0)</f>
        <v>0</v>
      </c>
      <c r="BO442" s="10">
        <f ca="1">IF(Table1[[#This Row],[Profession]]="Agriculture", Table1[[#This Row],[Income]], 0)</f>
        <v>0</v>
      </c>
      <c r="BQ442" s="8">
        <f ca="1">IF(Table1[[#This Row],[Value of debts ]]&gt;Table1[[#This Row],[Income]], 1, 0)</f>
        <v>0</v>
      </c>
      <c r="BR442" s="10"/>
      <c r="BT442">
        <f ca="1">IF(Table1[[#This Row],[Net Worth of person]]&gt;$BU$4, Table1[[#This Row],[Age]], 0)</f>
        <v>35</v>
      </c>
    </row>
    <row r="443" spans="1:72" x14ac:dyDescent="0.3">
      <c r="A443">
        <f t="shared" ca="1" si="138"/>
        <v>1</v>
      </c>
      <c r="B443" t="str">
        <f t="shared" ca="1" si="139"/>
        <v>Male</v>
      </c>
      <c r="C443">
        <f t="shared" ca="1" si="140"/>
        <v>29</v>
      </c>
      <c r="D443">
        <f t="shared" ca="1" si="141"/>
        <v>4</v>
      </c>
      <c r="E443" t="str">
        <f t="shared" ca="1" si="142"/>
        <v>IT</v>
      </c>
      <c r="F443">
        <f t="shared" ca="1" si="143"/>
        <v>4</v>
      </c>
      <c r="G443" t="str">
        <f t="shared" ca="1" si="144"/>
        <v>Technical</v>
      </c>
      <c r="H443">
        <f t="shared" ca="1" si="145"/>
        <v>3</v>
      </c>
      <c r="I443">
        <f t="shared" ca="1" si="146"/>
        <v>3</v>
      </c>
      <c r="J443">
        <f t="shared" ca="1" si="147"/>
        <v>30828</v>
      </c>
      <c r="K443">
        <f t="shared" ca="1" si="148"/>
        <v>12</v>
      </c>
      <c r="L443" t="str">
        <f t="shared" ca="1" si="149"/>
        <v>Bihar</v>
      </c>
      <c r="M443">
        <f t="shared" ca="1" si="150"/>
        <v>184968</v>
      </c>
      <c r="N443">
        <f t="shared" ca="1" si="151"/>
        <v>18612.370544075755</v>
      </c>
      <c r="O443">
        <f t="shared" ca="1" si="152"/>
        <v>70608.498488674595</v>
      </c>
      <c r="P443">
        <f t="shared" ca="1" si="153"/>
        <v>54724</v>
      </c>
      <c r="Q443">
        <f t="shared" ca="1" si="154"/>
        <v>53966.546752955932</v>
      </c>
      <c r="R443">
        <f t="shared" ca="1" si="155"/>
        <v>31347.007870791604</v>
      </c>
      <c r="S443">
        <f t="shared" ca="1" si="156"/>
        <v>286923.50635946618</v>
      </c>
      <c r="T443">
        <f t="shared" ca="1" si="157"/>
        <v>127302.9172970317</v>
      </c>
      <c r="U443">
        <f t="shared" ca="1" si="158"/>
        <v>159620.58906243448</v>
      </c>
      <c r="W443">
        <f t="shared" ca="1" si="159"/>
        <v>1</v>
      </c>
      <c r="AA443" s="1">
        <f ca="1">Table1[[#This Row],[Mortgage left]]/Table1[[#This Row],[Value of House]]</f>
        <v>0.10062481371953935</v>
      </c>
      <c r="AB443">
        <f t="shared" ca="1" si="160"/>
        <v>1</v>
      </c>
      <c r="AE443">
        <f ca="1">IF(Table1[[#This Row],[Gender]]="male", 1, 0)</f>
        <v>1</v>
      </c>
      <c r="AF443">
        <f ca="1">IF(Table1[[#This Row],[Gender]]="female", 1, 0)</f>
        <v>0</v>
      </c>
      <c r="AK443" s="8">
        <f ca="1">IF(Table1[[#This Row],[Profession]]="Teaching", 1, 0)</f>
        <v>0</v>
      </c>
      <c r="AL443" s="9">
        <f ca="1">IF(Table1[[#This Row],[Profession]]="Health", 1, 0)</f>
        <v>0</v>
      </c>
      <c r="AM443" s="9">
        <f ca="1">IF(Table1[[#This Row],[Profession]]="Construction", 1, 0)</f>
        <v>0</v>
      </c>
      <c r="AN443" s="9">
        <f ca="1">IF(Table1[[#This Row],[Profession]]="IT", 1, 0)</f>
        <v>1</v>
      </c>
      <c r="AO443" s="9">
        <f ca="1">IF(Table1[[#This Row],[Profession]]="Agriculture", 1, 0)</f>
        <v>0</v>
      </c>
      <c r="AP443" s="10">
        <f ca="1">IF(Table1[[#This Row],[Profession]]="General Work", 1, 0)</f>
        <v>0</v>
      </c>
      <c r="AS443">
        <f ca="1">Table1[[#This Row],[Value of Cars]]/Table1[[#This Row],[Number of Cars ]]</f>
        <v>23536.166162891532</v>
      </c>
      <c r="AU443" s="8">
        <f ca="1">IF(Table1[[#This Row],[State]]="Karnataka", Table1[[#This Row],[Income]], 0)</f>
        <v>0</v>
      </c>
      <c r="AV443" s="9">
        <f ca="1">IF(Table1[[#This Row],[State]]="Gujarat", Table1[[#This Row],[Income]], 0)</f>
        <v>0</v>
      </c>
      <c r="AW443" s="9">
        <f ca="1">IF(Table1[[#This Row],[State]]="Andhra Pradesh", Table1[[#This Row],[Income]], 0)</f>
        <v>0</v>
      </c>
      <c r="AX443" s="9">
        <f ca="1">IF(Table1[[#This Row],[State]]="Telangana", Table1[[#This Row],[Income]], 0)</f>
        <v>0</v>
      </c>
      <c r="AY443" s="9">
        <f ca="1">IF(Table1[[#This Row],[State]]="Madhya Pradesh", Table1[[#This Row],[Income]], 0)</f>
        <v>0</v>
      </c>
      <c r="AZ443" s="9">
        <f ca="1">IF(Table1[[#This Row],[State]]="Maharashtra", Table1[[#This Row],[Income]], 0)</f>
        <v>0</v>
      </c>
      <c r="BA443" s="9">
        <f ca="1">IF(Table1[[#This Row],[State]]="Punjab", Table1[[#This Row],[Income]], 0)</f>
        <v>0</v>
      </c>
      <c r="BB443" s="9">
        <f ca="1">IF(Table1[[#This Row],[State]]="Kerala", Table1[[#This Row],[Income]], 0)</f>
        <v>0</v>
      </c>
      <c r="BC443" s="9">
        <f ca="1">IF(Table1[[#This Row],[State]]="Tamil Nadu", Table1[[#This Row],[Income]], 0)</f>
        <v>0</v>
      </c>
      <c r="BD443" s="9">
        <f ca="1">IF(Table1[[#This Row],[State]]="Rajasthan", Table1[[#This Row],[Income]], 0)</f>
        <v>0</v>
      </c>
      <c r="BE443" s="9">
        <f ca="1">IF(Table1[[#This Row],[State]]="Uttar Pradesh", Table1[[#This Row],[Income]], 0)</f>
        <v>0</v>
      </c>
      <c r="BF443" s="9">
        <f ca="1">IF(Table1[[#This Row],[State]]="Bihar", Table1[[#This Row],[Income]], 0)</f>
        <v>30828</v>
      </c>
      <c r="BG443" s="9">
        <f ca="1">IF(Table1[[#This Row],[State]]="West Bengal", Table1[[#This Row],[Income]], 0)</f>
        <v>0</v>
      </c>
      <c r="BH443" s="10">
        <f ca="1">IF(Table1[[#This Row],[State]]="Goa", Table1[[#This Row],[Income]], 0)</f>
        <v>0</v>
      </c>
      <c r="BJ443" s="8">
        <f ca="1">IF(Table1[[#This Row],[Profession]]="Health", Table1[[#This Row],[Income]], 0)</f>
        <v>0</v>
      </c>
      <c r="BK443" s="9">
        <f ca="1">IF(Table1[[#This Row],[Profession]]="Construction", Table1[[#This Row],[Income]], 0)</f>
        <v>0</v>
      </c>
      <c r="BL443" s="9">
        <f ca="1">IF(Table1[[#This Row],[Profession]]="Teaching", Table1[[#This Row],[Income]], 0)</f>
        <v>0</v>
      </c>
      <c r="BM443" s="9">
        <f ca="1">IF(Table1[[#This Row],[Profession]]="IT", Table1[[#This Row],[Income]], 0)</f>
        <v>30828</v>
      </c>
      <c r="BN443" s="9">
        <f ca="1">IF(Table1[[#This Row],[Profession]]="General Work", Table1[[#This Row],[Income]], 0)</f>
        <v>0</v>
      </c>
      <c r="BO443" s="10">
        <f ca="1">IF(Table1[[#This Row],[Profession]]="Agriculture", Table1[[#This Row],[Income]], 0)</f>
        <v>0</v>
      </c>
      <c r="BQ443" s="8">
        <f ca="1">IF(Table1[[#This Row],[Value of debts ]]&gt;Table1[[#This Row],[Income]], 1, 0)</f>
        <v>1</v>
      </c>
      <c r="BR443" s="10"/>
      <c r="BT443">
        <f ca="1">IF(Table1[[#This Row],[Net Worth of person]]&gt;$BU$4, Table1[[#This Row],[Age]], 0)</f>
        <v>29</v>
      </c>
    </row>
    <row r="444" spans="1:72" x14ac:dyDescent="0.3">
      <c r="A444">
        <f t="shared" ca="1" si="138"/>
        <v>1</v>
      </c>
      <c r="B444" t="str">
        <f t="shared" ca="1" si="139"/>
        <v>Male</v>
      </c>
      <c r="C444">
        <f t="shared" ca="1" si="140"/>
        <v>26</v>
      </c>
      <c r="D444">
        <f t="shared" ca="1" si="141"/>
        <v>1</v>
      </c>
      <c r="E444" t="str">
        <f t="shared" ca="1" si="142"/>
        <v>Health</v>
      </c>
      <c r="F444">
        <f t="shared" ca="1" si="143"/>
        <v>5</v>
      </c>
      <c r="G444" t="str">
        <f t="shared" ca="1" si="144"/>
        <v>Other</v>
      </c>
      <c r="H444">
        <f t="shared" ca="1" si="145"/>
        <v>3</v>
      </c>
      <c r="I444">
        <f t="shared" ca="1" si="146"/>
        <v>1</v>
      </c>
      <c r="J444">
        <f t="shared" ca="1" si="147"/>
        <v>67062</v>
      </c>
      <c r="K444">
        <f t="shared" ca="1" si="148"/>
        <v>4</v>
      </c>
      <c r="L444" t="str">
        <f t="shared" ca="1" si="149"/>
        <v>Telangana</v>
      </c>
      <c r="M444">
        <f t="shared" ca="1" si="150"/>
        <v>335310</v>
      </c>
      <c r="N444">
        <f t="shared" ca="1" si="151"/>
        <v>240075.19501723137</v>
      </c>
      <c r="O444">
        <f t="shared" ca="1" si="152"/>
        <v>46536.067823154837</v>
      </c>
      <c r="P444">
        <f t="shared" ca="1" si="153"/>
        <v>36423</v>
      </c>
      <c r="Q444">
        <f t="shared" ca="1" si="154"/>
        <v>19331.185290096979</v>
      </c>
      <c r="R444">
        <f t="shared" ca="1" si="155"/>
        <v>61737.955879983812</v>
      </c>
      <c r="S444">
        <f t="shared" ca="1" si="156"/>
        <v>443584.02370313869</v>
      </c>
      <c r="T444">
        <f t="shared" ca="1" si="157"/>
        <v>295829.38030732836</v>
      </c>
      <c r="U444">
        <f t="shared" ca="1" si="158"/>
        <v>147754.64339581033</v>
      </c>
      <c r="W444">
        <f t="shared" ca="1" si="159"/>
        <v>1</v>
      </c>
      <c r="AA444" s="1">
        <f ca="1">Table1[[#This Row],[Mortgage left]]/Table1[[#This Row],[Value of House]]</f>
        <v>0.71597982469127486</v>
      </c>
      <c r="AB444">
        <f t="shared" ca="1" si="160"/>
        <v>0</v>
      </c>
      <c r="AE444">
        <f ca="1">IF(Table1[[#This Row],[Gender]]="male", 1, 0)</f>
        <v>1</v>
      </c>
      <c r="AF444">
        <f ca="1">IF(Table1[[#This Row],[Gender]]="female", 1, 0)</f>
        <v>0</v>
      </c>
      <c r="AK444" s="8">
        <f ca="1">IF(Table1[[#This Row],[Profession]]="Teaching", 1, 0)</f>
        <v>0</v>
      </c>
      <c r="AL444" s="9">
        <f ca="1">IF(Table1[[#This Row],[Profession]]="Health", 1, 0)</f>
        <v>1</v>
      </c>
      <c r="AM444" s="9">
        <f ca="1">IF(Table1[[#This Row],[Profession]]="Construction", 1, 0)</f>
        <v>0</v>
      </c>
      <c r="AN444" s="9">
        <f ca="1">IF(Table1[[#This Row],[Profession]]="IT", 1, 0)</f>
        <v>0</v>
      </c>
      <c r="AO444" s="9">
        <f ca="1">IF(Table1[[#This Row],[Profession]]="Agriculture", 1, 0)</f>
        <v>0</v>
      </c>
      <c r="AP444" s="10">
        <f ca="1">IF(Table1[[#This Row],[Profession]]="General Work", 1, 0)</f>
        <v>0</v>
      </c>
      <c r="AS444">
        <f ca="1">Table1[[#This Row],[Value of Cars]]/Table1[[#This Row],[Number of Cars ]]</f>
        <v>46536.067823154837</v>
      </c>
      <c r="AU444" s="8">
        <f ca="1">IF(Table1[[#This Row],[State]]="Karnataka", Table1[[#This Row],[Income]], 0)</f>
        <v>0</v>
      </c>
      <c r="AV444" s="9">
        <f ca="1">IF(Table1[[#This Row],[State]]="Gujarat", Table1[[#This Row],[Income]], 0)</f>
        <v>0</v>
      </c>
      <c r="AW444" s="9">
        <f ca="1">IF(Table1[[#This Row],[State]]="Andhra Pradesh", Table1[[#This Row],[Income]], 0)</f>
        <v>0</v>
      </c>
      <c r="AX444" s="9">
        <f ca="1">IF(Table1[[#This Row],[State]]="Telangana", Table1[[#This Row],[Income]], 0)</f>
        <v>67062</v>
      </c>
      <c r="AY444" s="9">
        <f ca="1">IF(Table1[[#This Row],[State]]="Madhya Pradesh", Table1[[#This Row],[Income]], 0)</f>
        <v>0</v>
      </c>
      <c r="AZ444" s="9">
        <f ca="1">IF(Table1[[#This Row],[State]]="Maharashtra", Table1[[#This Row],[Income]], 0)</f>
        <v>0</v>
      </c>
      <c r="BA444" s="9">
        <f ca="1">IF(Table1[[#This Row],[State]]="Punjab", Table1[[#This Row],[Income]], 0)</f>
        <v>0</v>
      </c>
      <c r="BB444" s="9">
        <f ca="1">IF(Table1[[#This Row],[State]]="Kerala", Table1[[#This Row],[Income]], 0)</f>
        <v>0</v>
      </c>
      <c r="BC444" s="9">
        <f ca="1">IF(Table1[[#This Row],[State]]="Tamil Nadu", Table1[[#This Row],[Income]], 0)</f>
        <v>0</v>
      </c>
      <c r="BD444" s="9">
        <f ca="1">IF(Table1[[#This Row],[State]]="Rajasthan", Table1[[#This Row],[Income]], 0)</f>
        <v>0</v>
      </c>
      <c r="BE444" s="9">
        <f ca="1">IF(Table1[[#This Row],[State]]="Uttar Pradesh", Table1[[#This Row],[Income]], 0)</f>
        <v>0</v>
      </c>
      <c r="BF444" s="9">
        <f ca="1">IF(Table1[[#This Row],[State]]="Bihar", Table1[[#This Row],[Income]], 0)</f>
        <v>0</v>
      </c>
      <c r="BG444" s="9">
        <f ca="1">IF(Table1[[#This Row],[State]]="West Bengal", Table1[[#This Row],[Income]], 0)</f>
        <v>0</v>
      </c>
      <c r="BH444" s="10">
        <f ca="1">IF(Table1[[#This Row],[State]]="Goa", Table1[[#This Row],[Income]], 0)</f>
        <v>0</v>
      </c>
      <c r="BJ444" s="8">
        <f ca="1">IF(Table1[[#This Row],[Profession]]="Health", Table1[[#This Row],[Income]], 0)</f>
        <v>67062</v>
      </c>
      <c r="BK444" s="9">
        <f ca="1">IF(Table1[[#This Row],[Profession]]="Construction", Table1[[#This Row],[Income]], 0)</f>
        <v>0</v>
      </c>
      <c r="BL444" s="9">
        <f ca="1">IF(Table1[[#This Row],[Profession]]="Teaching", Table1[[#This Row],[Income]], 0)</f>
        <v>0</v>
      </c>
      <c r="BM444" s="9">
        <f ca="1">IF(Table1[[#This Row],[Profession]]="IT", Table1[[#This Row],[Income]], 0)</f>
        <v>0</v>
      </c>
      <c r="BN444" s="9">
        <f ca="1">IF(Table1[[#This Row],[Profession]]="General Work", Table1[[#This Row],[Income]], 0)</f>
        <v>0</v>
      </c>
      <c r="BO444" s="10">
        <f ca="1">IF(Table1[[#This Row],[Profession]]="Agriculture", Table1[[#This Row],[Income]], 0)</f>
        <v>0</v>
      </c>
      <c r="BQ444" s="8">
        <f ca="1">IF(Table1[[#This Row],[Value of debts ]]&gt;Table1[[#This Row],[Income]], 1, 0)</f>
        <v>1</v>
      </c>
      <c r="BR444" s="10"/>
      <c r="BT444">
        <f ca="1">IF(Table1[[#This Row],[Net Worth of person]]&gt;$BU$4, Table1[[#This Row],[Age]], 0)</f>
        <v>26</v>
      </c>
    </row>
    <row r="445" spans="1:72" x14ac:dyDescent="0.3">
      <c r="A445">
        <f t="shared" ca="1" si="138"/>
        <v>1</v>
      </c>
      <c r="B445" t="str">
        <f t="shared" ca="1" si="139"/>
        <v>Male</v>
      </c>
      <c r="C445">
        <f t="shared" ca="1" si="140"/>
        <v>45</v>
      </c>
      <c r="D445">
        <f t="shared" ca="1" si="141"/>
        <v>2</v>
      </c>
      <c r="E445" t="str">
        <f t="shared" ca="1" si="142"/>
        <v>Construction</v>
      </c>
      <c r="F445">
        <f t="shared" ca="1" si="143"/>
        <v>2</v>
      </c>
      <c r="G445" t="str">
        <f t="shared" ca="1" si="144"/>
        <v>College</v>
      </c>
      <c r="H445">
        <f t="shared" ca="1" si="145"/>
        <v>3</v>
      </c>
      <c r="I445">
        <f t="shared" ca="1" si="146"/>
        <v>1</v>
      </c>
      <c r="J445">
        <f t="shared" ca="1" si="147"/>
        <v>26735</v>
      </c>
      <c r="K445">
        <f t="shared" ca="1" si="148"/>
        <v>8</v>
      </c>
      <c r="L445" t="str">
        <f t="shared" ca="1" si="149"/>
        <v>Kerala</v>
      </c>
      <c r="M445">
        <f t="shared" ca="1" si="150"/>
        <v>133675</v>
      </c>
      <c r="N445">
        <f t="shared" ca="1" si="151"/>
        <v>63630.86115212235</v>
      </c>
      <c r="O445">
        <f t="shared" ca="1" si="152"/>
        <v>8868.0603730245748</v>
      </c>
      <c r="P445">
        <f t="shared" ca="1" si="153"/>
        <v>366</v>
      </c>
      <c r="Q445">
        <f t="shared" ca="1" si="154"/>
        <v>4128.3418131943909</v>
      </c>
      <c r="R445">
        <f t="shared" ca="1" si="155"/>
        <v>1530.4798002192479</v>
      </c>
      <c r="S445">
        <f t="shared" ca="1" si="156"/>
        <v>144073.54017324382</v>
      </c>
      <c r="T445">
        <f t="shared" ca="1" si="157"/>
        <v>68125.202965316741</v>
      </c>
      <c r="U445">
        <f t="shared" ca="1" si="158"/>
        <v>75948.337207927078</v>
      </c>
      <c r="W445">
        <f t="shared" ca="1" si="159"/>
        <v>1</v>
      </c>
      <c r="AA445" s="1">
        <f ca="1">Table1[[#This Row],[Mortgage left]]/Table1[[#This Row],[Value of House]]</f>
        <v>0.47601167871421246</v>
      </c>
      <c r="AB445">
        <f t="shared" ca="1" si="160"/>
        <v>0</v>
      </c>
      <c r="AE445">
        <f ca="1">IF(Table1[[#This Row],[Gender]]="male", 1, 0)</f>
        <v>1</v>
      </c>
      <c r="AF445">
        <f ca="1">IF(Table1[[#This Row],[Gender]]="female", 1, 0)</f>
        <v>0</v>
      </c>
      <c r="AK445" s="8">
        <f ca="1">IF(Table1[[#This Row],[Profession]]="Teaching", 1, 0)</f>
        <v>0</v>
      </c>
      <c r="AL445" s="9">
        <f ca="1">IF(Table1[[#This Row],[Profession]]="Health", 1, 0)</f>
        <v>0</v>
      </c>
      <c r="AM445" s="9">
        <f ca="1">IF(Table1[[#This Row],[Profession]]="Construction", 1, 0)</f>
        <v>1</v>
      </c>
      <c r="AN445" s="9">
        <f ca="1">IF(Table1[[#This Row],[Profession]]="IT", 1, 0)</f>
        <v>0</v>
      </c>
      <c r="AO445" s="9">
        <f ca="1">IF(Table1[[#This Row],[Profession]]="Agriculture", 1, 0)</f>
        <v>0</v>
      </c>
      <c r="AP445" s="10">
        <f ca="1">IF(Table1[[#This Row],[Profession]]="General Work", 1, 0)</f>
        <v>0</v>
      </c>
      <c r="AS445">
        <f ca="1">Table1[[#This Row],[Value of Cars]]/Table1[[#This Row],[Number of Cars ]]</f>
        <v>8868.0603730245748</v>
      </c>
      <c r="AU445" s="8">
        <f ca="1">IF(Table1[[#This Row],[State]]="Karnataka", Table1[[#This Row],[Income]], 0)</f>
        <v>0</v>
      </c>
      <c r="AV445" s="9">
        <f ca="1">IF(Table1[[#This Row],[State]]="Gujarat", Table1[[#This Row],[Income]], 0)</f>
        <v>0</v>
      </c>
      <c r="AW445" s="9">
        <f ca="1">IF(Table1[[#This Row],[State]]="Andhra Pradesh", Table1[[#This Row],[Income]], 0)</f>
        <v>0</v>
      </c>
      <c r="AX445" s="9">
        <f ca="1">IF(Table1[[#This Row],[State]]="Telangana", Table1[[#This Row],[Income]], 0)</f>
        <v>0</v>
      </c>
      <c r="AY445" s="9">
        <f ca="1">IF(Table1[[#This Row],[State]]="Madhya Pradesh", Table1[[#This Row],[Income]], 0)</f>
        <v>0</v>
      </c>
      <c r="AZ445" s="9">
        <f ca="1">IF(Table1[[#This Row],[State]]="Maharashtra", Table1[[#This Row],[Income]], 0)</f>
        <v>0</v>
      </c>
      <c r="BA445" s="9">
        <f ca="1">IF(Table1[[#This Row],[State]]="Punjab", Table1[[#This Row],[Income]], 0)</f>
        <v>0</v>
      </c>
      <c r="BB445" s="9">
        <f ca="1">IF(Table1[[#This Row],[State]]="Kerala", Table1[[#This Row],[Income]], 0)</f>
        <v>26735</v>
      </c>
      <c r="BC445" s="9">
        <f ca="1">IF(Table1[[#This Row],[State]]="Tamil Nadu", Table1[[#This Row],[Income]], 0)</f>
        <v>0</v>
      </c>
      <c r="BD445" s="9">
        <f ca="1">IF(Table1[[#This Row],[State]]="Rajasthan", Table1[[#This Row],[Income]], 0)</f>
        <v>0</v>
      </c>
      <c r="BE445" s="9">
        <f ca="1">IF(Table1[[#This Row],[State]]="Uttar Pradesh", Table1[[#This Row],[Income]], 0)</f>
        <v>0</v>
      </c>
      <c r="BF445" s="9">
        <f ca="1">IF(Table1[[#This Row],[State]]="Bihar", Table1[[#This Row],[Income]], 0)</f>
        <v>0</v>
      </c>
      <c r="BG445" s="9">
        <f ca="1">IF(Table1[[#This Row],[State]]="West Bengal", Table1[[#This Row],[Income]], 0)</f>
        <v>0</v>
      </c>
      <c r="BH445" s="10">
        <f ca="1">IF(Table1[[#This Row],[State]]="Goa", Table1[[#This Row],[Income]], 0)</f>
        <v>0</v>
      </c>
      <c r="BJ445" s="8">
        <f ca="1">IF(Table1[[#This Row],[Profession]]="Health", Table1[[#This Row],[Income]], 0)</f>
        <v>0</v>
      </c>
      <c r="BK445" s="9">
        <f ca="1">IF(Table1[[#This Row],[Profession]]="Construction", Table1[[#This Row],[Income]], 0)</f>
        <v>26735</v>
      </c>
      <c r="BL445" s="9">
        <f ca="1">IF(Table1[[#This Row],[Profession]]="Teaching", Table1[[#This Row],[Income]], 0)</f>
        <v>0</v>
      </c>
      <c r="BM445" s="9">
        <f ca="1">IF(Table1[[#This Row],[Profession]]="IT", Table1[[#This Row],[Income]], 0)</f>
        <v>0</v>
      </c>
      <c r="BN445" s="9">
        <f ca="1">IF(Table1[[#This Row],[Profession]]="General Work", Table1[[#This Row],[Income]], 0)</f>
        <v>0</v>
      </c>
      <c r="BO445" s="10">
        <f ca="1">IF(Table1[[#This Row],[Profession]]="Agriculture", Table1[[#This Row],[Income]], 0)</f>
        <v>0</v>
      </c>
      <c r="BQ445" s="8">
        <f ca="1">IF(Table1[[#This Row],[Value of debts ]]&gt;Table1[[#This Row],[Income]], 1, 0)</f>
        <v>1</v>
      </c>
      <c r="BR445" s="10"/>
      <c r="BT445">
        <f ca="1">IF(Table1[[#This Row],[Net Worth of person]]&gt;$BU$4, Table1[[#This Row],[Age]], 0)</f>
        <v>0</v>
      </c>
    </row>
    <row r="446" spans="1:72" x14ac:dyDescent="0.3">
      <c r="A446">
        <f t="shared" ca="1" si="138"/>
        <v>1</v>
      </c>
      <c r="B446" t="str">
        <f t="shared" ca="1" si="139"/>
        <v>Male</v>
      </c>
      <c r="C446">
        <f t="shared" ca="1" si="140"/>
        <v>39</v>
      </c>
      <c r="D446">
        <f t="shared" ca="1" si="141"/>
        <v>2</v>
      </c>
      <c r="E446" t="str">
        <f t="shared" ca="1" si="142"/>
        <v>Construction</v>
      </c>
      <c r="F446">
        <f t="shared" ca="1" si="143"/>
        <v>2</v>
      </c>
      <c r="G446" t="str">
        <f t="shared" ca="1" si="144"/>
        <v>College</v>
      </c>
      <c r="H446">
        <f t="shared" ca="1" si="145"/>
        <v>0</v>
      </c>
      <c r="I446">
        <f t="shared" ca="1" si="146"/>
        <v>3</v>
      </c>
      <c r="J446">
        <f t="shared" ca="1" si="147"/>
        <v>53928</v>
      </c>
      <c r="K446">
        <f t="shared" ca="1" si="148"/>
        <v>8</v>
      </c>
      <c r="L446" t="str">
        <f t="shared" ca="1" si="149"/>
        <v>Kerala</v>
      </c>
      <c r="M446">
        <f t="shared" ca="1" si="150"/>
        <v>323568</v>
      </c>
      <c r="N446">
        <f t="shared" ca="1" si="151"/>
        <v>223650.03359943919</v>
      </c>
      <c r="O446">
        <f t="shared" ca="1" si="152"/>
        <v>114520.17253587392</v>
      </c>
      <c r="P446">
        <f t="shared" ca="1" si="153"/>
        <v>46137</v>
      </c>
      <c r="Q446">
        <f t="shared" ca="1" si="154"/>
        <v>29470.26591921096</v>
      </c>
      <c r="R446">
        <f t="shared" ca="1" si="155"/>
        <v>26847.325352652293</v>
      </c>
      <c r="S446">
        <f t="shared" ca="1" si="156"/>
        <v>464935.49788852624</v>
      </c>
      <c r="T446">
        <f t="shared" ca="1" si="157"/>
        <v>299257.29951865016</v>
      </c>
      <c r="U446">
        <f t="shared" ca="1" si="158"/>
        <v>165678.19836987607</v>
      </c>
      <c r="W446">
        <f t="shared" ca="1" si="159"/>
        <v>1</v>
      </c>
      <c r="AA446" s="1">
        <f ca="1">Table1[[#This Row],[Mortgage left]]/Table1[[#This Row],[Value of House]]</f>
        <v>0.69119948078746718</v>
      </c>
      <c r="AB446">
        <f t="shared" ca="1" si="160"/>
        <v>0</v>
      </c>
      <c r="AE446">
        <f ca="1">IF(Table1[[#This Row],[Gender]]="male", 1, 0)</f>
        <v>1</v>
      </c>
      <c r="AF446">
        <f ca="1">IF(Table1[[#This Row],[Gender]]="female", 1, 0)</f>
        <v>0</v>
      </c>
      <c r="AK446" s="8">
        <f ca="1">IF(Table1[[#This Row],[Profession]]="Teaching", 1, 0)</f>
        <v>0</v>
      </c>
      <c r="AL446" s="9">
        <f ca="1">IF(Table1[[#This Row],[Profession]]="Health", 1, 0)</f>
        <v>0</v>
      </c>
      <c r="AM446" s="9">
        <f ca="1">IF(Table1[[#This Row],[Profession]]="Construction", 1, 0)</f>
        <v>1</v>
      </c>
      <c r="AN446" s="9">
        <f ca="1">IF(Table1[[#This Row],[Profession]]="IT", 1, 0)</f>
        <v>0</v>
      </c>
      <c r="AO446" s="9">
        <f ca="1">IF(Table1[[#This Row],[Profession]]="Agriculture", 1, 0)</f>
        <v>0</v>
      </c>
      <c r="AP446" s="10">
        <f ca="1">IF(Table1[[#This Row],[Profession]]="General Work", 1, 0)</f>
        <v>0</v>
      </c>
      <c r="AS446">
        <f ca="1">Table1[[#This Row],[Value of Cars]]/Table1[[#This Row],[Number of Cars ]]</f>
        <v>38173.390845291309</v>
      </c>
      <c r="AU446" s="8">
        <f ca="1">IF(Table1[[#This Row],[State]]="Karnataka", Table1[[#This Row],[Income]], 0)</f>
        <v>0</v>
      </c>
      <c r="AV446" s="9">
        <f ca="1">IF(Table1[[#This Row],[State]]="Gujarat", Table1[[#This Row],[Income]], 0)</f>
        <v>0</v>
      </c>
      <c r="AW446" s="9">
        <f ca="1">IF(Table1[[#This Row],[State]]="Andhra Pradesh", Table1[[#This Row],[Income]], 0)</f>
        <v>0</v>
      </c>
      <c r="AX446" s="9">
        <f ca="1">IF(Table1[[#This Row],[State]]="Telangana", Table1[[#This Row],[Income]], 0)</f>
        <v>0</v>
      </c>
      <c r="AY446" s="9">
        <f ca="1">IF(Table1[[#This Row],[State]]="Madhya Pradesh", Table1[[#This Row],[Income]], 0)</f>
        <v>0</v>
      </c>
      <c r="AZ446" s="9">
        <f ca="1">IF(Table1[[#This Row],[State]]="Maharashtra", Table1[[#This Row],[Income]], 0)</f>
        <v>0</v>
      </c>
      <c r="BA446" s="9">
        <f ca="1">IF(Table1[[#This Row],[State]]="Punjab", Table1[[#This Row],[Income]], 0)</f>
        <v>0</v>
      </c>
      <c r="BB446" s="9">
        <f ca="1">IF(Table1[[#This Row],[State]]="Kerala", Table1[[#This Row],[Income]], 0)</f>
        <v>53928</v>
      </c>
      <c r="BC446" s="9">
        <f ca="1">IF(Table1[[#This Row],[State]]="Tamil Nadu", Table1[[#This Row],[Income]], 0)</f>
        <v>0</v>
      </c>
      <c r="BD446" s="9">
        <f ca="1">IF(Table1[[#This Row],[State]]="Rajasthan", Table1[[#This Row],[Income]], 0)</f>
        <v>0</v>
      </c>
      <c r="BE446" s="9">
        <f ca="1">IF(Table1[[#This Row],[State]]="Uttar Pradesh", Table1[[#This Row],[Income]], 0)</f>
        <v>0</v>
      </c>
      <c r="BF446" s="9">
        <f ca="1">IF(Table1[[#This Row],[State]]="Bihar", Table1[[#This Row],[Income]], 0)</f>
        <v>0</v>
      </c>
      <c r="BG446" s="9">
        <f ca="1">IF(Table1[[#This Row],[State]]="West Bengal", Table1[[#This Row],[Income]], 0)</f>
        <v>0</v>
      </c>
      <c r="BH446" s="10">
        <f ca="1">IF(Table1[[#This Row],[State]]="Goa", Table1[[#This Row],[Income]], 0)</f>
        <v>0</v>
      </c>
      <c r="BJ446" s="8">
        <f ca="1">IF(Table1[[#This Row],[Profession]]="Health", Table1[[#This Row],[Income]], 0)</f>
        <v>0</v>
      </c>
      <c r="BK446" s="9">
        <f ca="1">IF(Table1[[#This Row],[Profession]]="Construction", Table1[[#This Row],[Income]], 0)</f>
        <v>53928</v>
      </c>
      <c r="BL446" s="9">
        <f ca="1">IF(Table1[[#This Row],[Profession]]="Teaching", Table1[[#This Row],[Income]], 0)</f>
        <v>0</v>
      </c>
      <c r="BM446" s="9">
        <f ca="1">IF(Table1[[#This Row],[Profession]]="IT", Table1[[#This Row],[Income]], 0)</f>
        <v>0</v>
      </c>
      <c r="BN446" s="9">
        <f ca="1">IF(Table1[[#This Row],[Profession]]="General Work", Table1[[#This Row],[Income]], 0)</f>
        <v>0</v>
      </c>
      <c r="BO446" s="10">
        <f ca="1">IF(Table1[[#This Row],[Profession]]="Agriculture", Table1[[#This Row],[Income]], 0)</f>
        <v>0</v>
      </c>
      <c r="BQ446" s="8">
        <f ca="1">IF(Table1[[#This Row],[Value of debts ]]&gt;Table1[[#This Row],[Income]], 1, 0)</f>
        <v>1</v>
      </c>
      <c r="BR446" s="10"/>
      <c r="BT446">
        <f ca="1">IF(Table1[[#This Row],[Net Worth of person]]&gt;$BU$4, Table1[[#This Row],[Age]], 0)</f>
        <v>39</v>
      </c>
    </row>
    <row r="447" spans="1:72" x14ac:dyDescent="0.3">
      <c r="A447">
        <f t="shared" ca="1" si="138"/>
        <v>1</v>
      </c>
      <c r="B447" t="str">
        <f t="shared" ca="1" si="139"/>
        <v>Male</v>
      </c>
      <c r="C447">
        <f t="shared" ca="1" si="140"/>
        <v>38</v>
      </c>
      <c r="D447">
        <f t="shared" ca="1" si="141"/>
        <v>4</v>
      </c>
      <c r="E447" t="str">
        <f t="shared" ca="1" si="142"/>
        <v>IT</v>
      </c>
      <c r="F447">
        <f t="shared" ca="1" si="143"/>
        <v>1</v>
      </c>
      <c r="G447" t="str">
        <f t="shared" ca="1" si="144"/>
        <v>High School</v>
      </c>
      <c r="H447">
        <f t="shared" ca="1" si="145"/>
        <v>0</v>
      </c>
      <c r="I447">
        <f t="shared" ca="1" si="146"/>
        <v>3</v>
      </c>
      <c r="J447">
        <f t="shared" ca="1" si="147"/>
        <v>29516</v>
      </c>
      <c r="K447">
        <f t="shared" ca="1" si="148"/>
        <v>13</v>
      </c>
      <c r="L447" t="str">
        <f t="shared" ca="1" si="149"/>
        <v>West Bengal</v>
      </c>
      <c r="M447">
        <f t="shared" ca="1" si="150"/>
        <v>118064</v>
      </c>
      <c r="N447">
        <f t="shared" ca="1" si="151"/>
        <v>17371.573140586035</v>
      </c>
      <c r="O447">
        <f t="shared" ca="1" si="152"/>
        <v>37834.943358094053</v>
      </c>
      <c r="P447">
        <f t="shared" ca="1" si="153"/>
        <v>22769</v>
      </c>
      <c r="Q447">
        <f t="shared" ca="1" si="154"/>
        <v>20463.550787104672</v>
      </c>
      <c r="R447">
        <f t="shared" ca="1" si="155"/>
        <v>42108.859250726986</v>
      </c>
      <c r="S447">
        <f t="shared" ca="1" si="156"/>
        <v>198007.80260882105</v>
      </c>
      <c r="T447">
        <f t="shared" ca="1" si="157"/>
        <v>60604.123927690707</v>
      </c>
      <c r="U447">
        <f t="shared" ca="1" si="158"/>
        <v>137403.67868113035</v>
      </c>
      <c r="W447">
        <f t="shared" ca="1" si="159"/>
        <v>1</v>
      </c>
      <c r="AA447" s="1">
        <f ca="1">Table1[[#This Row],[Mortgage left]]/Table1[[#This Row],[Value of House]]</f>
        <v>0.14713691845597332</v>
      </c>
      <c r="AB447">
        <f t="shared" ca="1" si="160"/>
        <v>1</v>
      </c>
      <c r="AE447">
        <f ca="1">IF(Table1[[#This Row],[Gender]]="male", 1, 0)</f>
        <v>1</v>
      </c>
      <c r="AF447">
        <f ca="1">IF(Table1[[#This Row],[Gender]]="female", 1, 0)</f>
        <v>0</v>
      </c>
      <c r="AK447" s="8">
        <f ca="1">IF(Table1[[#This Row],[Profession]]="Teaching", 1, 0)</f>
        <v>0</v>
      </c>
      <c r="AL447" s="9">
        <f ca="1">IF(Table1[[#This Row],[Profession]]="Health", 1, 0)</f>
        <v>0</v>
      </c>
      <c r="AM447" s="9">
        <f ca="1">IF(Table1[[#This Row],[Profession]]="Construction", 1, 0)</f>
        <v>0</v>
      </c>
      <c r="AN447" s="9">
        <f ca="1">IF(Table1[[#This Row],[Profession]]="IT", 1, 0)</f>
        <v>1</v>
      </c>
      <c r="AO447" s="9">
        <f ca="1">IF(Table1[[#This Row],[Profession]]="Agriculture", 1, 0)</f>
        <v>0</v>
      </c>
      <c r="AP447" s="10">
        <f ca="1">IF(Table1[[#This Row],[Profession]]="General Work", 1, 0)</f>
        <v>0</v>
      </c>
      <c r="AS447">
        <f ca="1">Table1[[#This Row],[Value of Cars]]/Table1[[#This Row],[Number of Cars ]]</f>
        <v>12611.647786031352</v>
      </c>
      <c r="AU447" s="8">
        <f ca="1">IF(Table1[[#This Row],[State]]="Karnataka", Table1[[#This Row],[Income]], 0)</f>
        <v>0</v>
      </c>
      <c r="AV447" s="9">
        <f ca="1">IF(Table1[[#This Row],[State]]="Gujarat", Table1[[#This Row],[Income]], 0)</f>
        <v>0</v>
      </c>
      <c r="AW447" s="9">
        <f ca="1">IF(Table1[[#This Row],[State]]="Andhra Pradesh", Table1[[#This Row],[Income]], 0)</f>
        <v>0</v>
      </c>
      <c r="AX447" s="9">
        <f ca="1">IF(Table1[[#This Row],[State]]="Telangana", Table1[[#This Row],[Income]], 0)</f>
        <v>0</v>
      </c>
      <c r="AY447" s="9">
        <f ca="1">IF(Table1[[#This Row],[State]]="Madhya Pradesh", Table1[[#This Row],[Income]], 0)</f>
        <v>0</v>
      </c>
      <c r="AZ447" s="9">
        <f ca="1">IF(Table1[[#This Row],[State]]="Maharashtra", Table1[[#This Row],[Income]], 0)</f>
        <v>0</v>
      </c>
      <c r="BA447" s="9">
        <f ca="1">IF(Table1[[#This Row],[State]]="Punjab", Table1[[#This Row],[Income]], 0)</f>
        <v>0</v>
      </c>
      <c r="BB447" s="9">
        <f ca="1">IF(Table1[[#This Row],[State]]="Kerala", Table1[[#This Row],[Income]], 0)</f>
        <v>0</v>
      </c>
      <c r="BC447" s="9">
        <f ca="1">IF(Table1[[#This Row],[State]]="Tamil Nadu", Table1[[#This Row],[Income]], 0)</f>
        <v>0</v>
      </c>
      <c r="BD447" s="9">
        <f ca="1">IF(Table1[[#This Row],[State]]="Rajasthan", Table1[[#This Row],[Income]], 0)</f>
        <v>0</v>
      </c>
      <c r="BE447" s="9">
        <f ca="1">IF(Table1[[#This Row],[State]]="Uttar Pradesh", Table1[[#This Row],[Income]], 0)</f>
        <v>0</v>
      </c>
      <c r="BF447" s="9">
        <f ca="1">IF(Table1[[#This Row],[State]]="Bihar", Table1[[#This Row],[Income]], 0)</f>
        <v>0</v>
      </c>
      <c r="BG447" s="9">
        <f ca="1">IF(Table1[[#This Row],[State]]="West Bengal", Table1[[#This Row],[Income]], 0)</f>
        <v>29516</v>
      </c>
      <c r="BH447" s="10">
        <f ca="1">IF(Table1[[#This Row],[State]]="Goa", Table1[[#This Row],[Income]], 0)</f>
        <v>0</v>
      </c>
      <c r="BJ447" s="8">
        <f ca="1">IF(Table1[[#This Row],[Profession]]="Health", Table1[[#This Row],[Income]], 0)</f>
        <v>0</v>
      </c>
      <c r="BK447" s="9">
        <f ca="1">IF(Table1[[#This Row],[Profession]]="Construction", Table1[[#This Row],[Income]], 0)</f>
        <v>0</v>
      </c>
      <c r="BL447" s="9">
        <f ca="1">IF(Table1[[#This Row],[Profession]]="Teaching", Table1[[#This Row],[Income]], 0)</f>
        <v>0</v>
      </c>
      <c r="BM447" s="9">
        <f ca="1">IF(Table1[[#This Row],[Profession]]="IT", Table1[[#This Row],[Income]], 0)</f>
        <v>29516</v>
      </c>
      <c r="BN447" s="9">
        <f ca="1">IF(Table1[[#This Row],[Profession]]="General Work", Table1[[#This Row],[Income]], 0)</f>
        <v>0</v>
      </c>
      <c r="BO447" s="10">
        <f ca="1">IF(Table1[[#This Row],[Profession]]="Agriculture", Table1[[#This Row],[Income]], 0)</f>
        <v>0</v>
      </c>
      <c r="BQ447" s="8">
        <f ca="1">IF(Table1[[#This Row],[Value of debts ]]&gt;Table1[[#This Row],[Income]], 1, 0)</f>
        <v>1</v>
      </c>
      <c r="BR447" s="10"/>
      <c r="BT447">
        <f ca="1">IF(Table1[[#This Row],[Net Worth of person]]&gt;$BU$4, Table1[[#This Row],[Age]], 0)</f>
        <v>38</v>
      </c>
    </row>
    <row r="448" spans="1:72" x14ac:dyDescent="0.3">
      <c r="A448">
        <f t="shared" ca="1" si="138"/>
        <v>1</v>
      </c>
      <c r="B448" t="str">
        <f t="shared" ca="1" si="139"/>
        <v>Male</v>
      </c>
      <c r="C448">
        <f t="shared" ca="1" si="140"/>
        <v>42</v>
      </c>
      <c r="D448">
        <f t="shared" ca="1" si="141"/>
        <v>5</v>
      </c>
      <c r="E448" t="str">
        <f t="shared" ca="1" si="142"/>
        <v>General Work</v>
      </c>
      <c r="F448">
        <f t="shared" ca="1" si="143"/>
        <v>4</v>
      </c>
      <c r="G448" t="str">
        <f t="shared" ca="1" si="144"/>
        <v>Technical</v>
      </c>
      <c r="H448">
        <f t="shared" ca="1" si="145"/>
        <v>2</v>
      </c>
      <c r="I448">
        <f t="shared" ca="1" si="146"/>
        <v>1</v>
      </c>
      <c r="J448">
        <f t="shared" ca="1" si="147"/>
        <v>50881</v>
      </c>
      <c r="K448">
        <f t="shared" ca="1" si="148"/>
        <v>1</v>
      </c>
      <c r="L448" t="str">
        <f t="shared" ca="1" si="149"/>
        <v>Karnataka</v>
      </c>
      <c r="M448">
        <f t="shared" ca="1" si="150"/>
        <v>203524</v>
      </c>
      <c r="N448">
        <f t="shared" ca="1" si="151"/>
        <v>202805.52763905551</v>
      </c>
      <c r="O448">
        <f t="shared" ca="1" si="152"/>
        <v>23215.933478625819</v>
      </c>
      <c r="P448">
        <f t="shared" ca="1" si="153"/>
        <v>3612</v>
      </c>
      <c r="Q448">
        <f t="shared" ca="1" si="154"/>
        <v>96230.185243389788</v>
      </c>
      <c r="R448">
        <f t="shared" ca="1" si="155"/>
        <v>32681.179710131612</v>
      </c>
      <c r="S448">
        <f t="shared" ca="1" si="156"/>
        <v>259421.11318875742</v>
      </c>
      <c r="T448">
        <f t="shared" ca="1" si="157"/>
        <v>302647.71288244531</v>
      </c>
      <c r="U448">
        <f t="shared" ca="1" si="158"/>
        <v>-43226.599693687895</v>
      </c>
      <c r="W448">
        <f t="shared" ca="1" si="159"/>
        <v>1</v>
      </c>
      <c r="AA448" s="1">
        <f ca="1">Table1[[#This Row],[Mortgage left]]/Table1[[#This Row],[Value of House]]</f>
        <v>0.99646983962115288</v>
      </c>
      <c r="AB448">
        <f t="shared" ca="1" si="160"/>
        <v>0</v>
      </c>
      <c r="AE448">
        <f ca="1">IF(Table1[[#This Row],[Gender]]="male", 1, 0)</f>
        <v>1</v>
      </c>
      <c r="AF448">
        <f ca="1">IF(Table1[[#This Row],[Gender]]="female", 1, 0)</f>
        <v>0</v>
      </c>
      <c r="AK448" s="8">
        <f ca="1">IF(Table1[[#This Row],[Profession]]="Teaching", 1, 0)</f>
        <v>0</v>
      </c>
      <c r="AL448" s="9">
        <f ca="1">IF(Table1[[#This Row],[Profession]]="Health", 1, 0)</f>
        <v>0</v>
      </c>
      <c r="AM448" s="9">
        <f ca="1">IF(Table1[[#This Row],[Profession]]="Construction", 1, 0)</f>
        <v>0</v>
      </c>
      <c r="AN448" s="9">
        <f ca="1">IF(Table1[[#This Row],[Profession]]="IT", 1, 0)</f>
        <v>0</v>
      </c>
      <c r="AO448" s="9">
        <f ca="1">IF(Table1[[#This Row],[Profession]]="Agriculture", 1, 0)</f>
        <v>0</v>
      </c>
      <c r="AP448" s="10">
        <f ca="1">IF(Table1[[#This Row],[Profession]]="General Work", 1, 0)</f>
        <v>1</v>
      </c>
      <c r="AS448">
        <f ca="1">Table1[[#This Row],[Value of Cars]]/Table1[[#This Row],[Number of Cars ]]</f>
        <v>23215.933478625819</v>
      </c>
      <c r="AU448" s="8">
        <f ca="1">IF(Table1[[#This Row],[State]]="Karnataka", Table1[[#This Row],[Income]], 0)</f>
        <v>50881</v>
      </c>
      <c r="AV448" s="9">
        <f ca="1">IF(Table1[[#This Row],[State]]="Gujarat", Table1[[#This Row],[Income]], 0)</f>
        <v>0</v>
      </c>
      <c r="AW448" s="9">
        <f ca="1">IF(Table1[[#This Row],[State]]="Andhra Pradesh", Table1[[#This Row],[Income]], 0)</f>
        <v>0</v>
      </c>
      <c r="AX448" s="9">
        <f ca="1">IF(Table1[[#This Row],[State]]="Telangana", Table1[[#This Row],[Income]], 0)</f>
        <v>0</v>
      </c>
      <c r="AY448" s="9">
        <f ca="1">IF(Table1[[#This Row],[State]]="Madhya Pradesh", Table1[[#This Row],[Income]], 0)</f>
        <v>0</v>
      </c>
      <c r="AZ448" s="9">
        <f ca="1">IF(Table1[[#This Row],[State]]="Maharashtra", Table1[[#This Row],[Income]], 0)</f>
        <v>0</v>
      </c>
      <c r="BA448" s="9">
        <f ca="1">IF(Table1[[#This Row],[State]]="Punjab", Table1[[#This Row],[Income]], 0)</f>
        <v>0</v>
      </c>
      <c r="BB448" s="9">
        <f ca="1">IF(Table1[[#This Row],[State]]="Kerala", Table1[[#This Row],[Income]], 0)</f>
        <v>0</v>
      </c>
      <c r="BC448" s="9">
        <f ca="1">IF(Table1[[#This Row],[State]]="Tamil Nadu", Table1[[#This Row],[Income]], 0)</f>
        <v>0</v>
      </c>
      <c r="BD448" s="9">
        <f ca="1">IF(Table1[[#This Row],[State]]="Rajasthan", Table1[[#This Row],[Income]], 0)</f>
        <v>0</v>
      </c>
      <c r="BE448" s="9">
        <f ca="1">IF(Table1[[#This Row],[State]]="Uttar Pradesh", Table1[[#This Row],[Income]], 0)</f>
        <v>0</v>
      </c>
      <c r="BF448" s="9">
        <f ca="1">IF(Table1[[#This Row],[State]]="Bihar", Table1[[#This Row],[Income]], 0)</f>
        <v>0</v>
      </c>
      <c r="BG448" s="9">
        <f ca="1">IF(Table1[[#This Row],[State]]="West Bengal", Table1[[#This Row],[Income]], 0)</f>
        <v>0</v>
      </c>
      <c r="BH448" s="10">
        <f ca="1">IF(Table1[[#This Row],[State]]="Goa", Table1[[#This Row],[Income]], 0)</f>
        <v>0</v>
      </c>
      <c r="BJ448" s="8">
        <f ca="1">IF(Table1[[#This Row],[Profession]]="Health", Table1[[#This Row],[Income]], 0)</f>
        <v>0</v>
      </c>
      <c r="BK448" s="9">
        <f ca="1">IF(Table1[[#This Row],[Profession]]="Construction", Table1[[#This Row],[Income]], 0)</f>
        <v>0</v>
      </c>
      <c r="BL448" s="9">
        <f ca="1">IF(Table1[[#This Row],[Profession]]="Teaching", Table1[[#This Row],[Income]], 0)</f>
        <v>0</v>
      </c>
      <c r="BM448" s="9">
        <f ca="1">IF(Table1[[#This Row],[Profession]]="IT", Table1[[#This Row],[Income]], 0)</f>
        <v>0</v>
      </c>
      <c r="BN448" s="9">
        <f ca="1">IF(Table1[[#This Row],[Profession]]="General Work", Table1[[#This Row],[Income]], 0)</f>
        <v>50881</v>
      </c>
      <c r="BO448" s="10">
        <f ca="1">IF(Table1[[#This Row],[Profession]]="Agriculture", Table1[[#This Row],[Income]], 0)</f>
        <v>0</v>
      </c>
      <c r="BQ448" s="8">
        <f ca="1">IF(Table1[[#This Row],[Value of debts ]]&gt;Table1[[#This Row],[Income]], 1, 0)</f>
        <v>1</v>
      </c>
      <c r="BR448" s="10"/>
      <c r="BT448">
        <f ca="1">IF(Table1[[#This Row],[Net Worth of person]]&gt;$BU$4, Table1[[#This Row],[Age]], 0)</f>
        <v>0</v>
      </c>
    </row>
    <row r="449" spans="1:72" x14ac:dyDescent="0.3">
      <c r="A449">
        <f t="shared" ca="1" si="138"/>
        <v>1</v>
      </c>
      <c r="B449" t="str">
        <f t="shared" ca="1" si="139"/>
        <v>Male</v>
      </c>
      <c r="C449">
        <f t="shared" ca="1" si="140"/>
        <v>35</v>
      </c>
      <c r="D449">
        <f t="shared" ca="1" si="141"/>
        <v>6</v>
      </c>
      <c r="E449" t="str">
        <f t="shared" ca="1" si="142"/>
        <v>Agriculture</v>
      </c>
      <c r="F449">
        <f t="shared" ca="1" si="143"/>
        <v>3</v>
      </c>
      <c r="G449" t="str">
        <f t="shared" ca="1" si="144"/>
        <v>University</v>
      </c>
      <c r="H449">
        <f t="shared" ca="1" si="145"/>
        <v>1</v>
      </c>
      <c r="I449">
        <f t="shared" ca="1" si="146"/>
        <v>1</v>
      </c>
      <c r="J449">
        <f t="shared" ca="1" si="147"/>
        <v>64613</v>
      </c>
      <c r="K449">
        <f t="shared" ca="1" si="148"/>
        <v>14</v>
      </c>
      <c r="L449" t="str">
        <f t="shared" ca="1" si="149"/>
        <v>Goa</v>
      </c>
      <c r="M449">
        <f t="shared" ca="1" si="150"/>
        <v>387678</v>
      </c>
      <c r="N449">
        <f t="shared" ca="1" si="151"/>
        <v>297311.07889200671</v>
      </c>
      <c r="O449">
        <f t="shared" ca="1" si="152"/>
        <v>17612.649786412108</v>
      </c>
      <c r="P449">
        <f t="shared" ca="1" si="153"/>
        <v>6759</v>
      </c>
      <c r="Q449">
        <f t="shared" ca="1" si="154"/>
        <v>120416.94561838398</v>
      </c>
      <c r="R449">
        <f t="shared" ca="1" si="155"/>
        <v>2366.8908581238261</v>
      </c>
      <c r="S449">
        <f t="shared" ca="1" si="156"/>
        <v>407657.54064453597</v>
      </c>
      <c r="T449">
        <f t="shared" ca="1" si="157"/>
        <v>424487.02451039071</v>
      </c>
      <c r="U449">
        <f t="shared" ca="1" si="158"/>
        <v>-16829.483865854738</v>
      </c>
      <c r="W449">
        <f t="shared" ca="1" si="159"/>
        <v>1</v>
      </c>
      <c r="AA449" s="1">
        <f ca="1">Table1[[#This Row],[Mortgage left]]/Table1[[#This Row],[Value of House]]</f>
        <v>0.76690211694242827</v>
      </c>
      <c r="AB449">
        <f t="shared" ca="1" si="160"/>
        <v>0</v>
      </c>
      <c r="AE449">
        <f ca="1">IF(Table1[[#This Row],[Gender]]="male", 1, 0)</f>
        <v>1</v>
      </c>
      <c r="AF449">
        <f ca="1">IF(Table1[[#This Row],[Gender]]="female", 1, 0)</f>
        <v>0</v>
      </c>
      <c r="AK449" s="8">
        <f ca="1">IF(Table1[[#This Row],[Profession]]="Teaching", 1, 0)</f>
        <v>0</v>
      </c>
      <c r="AL449" s="9">
        <f ca="1">IF(Table1[[#This Row],[Profession]]="Health", 1, 0)</f>
        <v>0</v>
      </c>
      <c r="AM449" s="9">
        <f ca="1">IF(Table1[[#This Row],[Profession]]="Construction", 1, 0)</f>
        <v>0</v>
      </c>
      <c r="AN449" s="9">
        <f ca="1">IF(Table1[[#This Row],[Profession]]="IT", 1, 0)</f>
        <v>0</v>
      </c>
      <c r="AO449" s="9">
        <f ca="1">IF(Table1[[#This Row],[Profession]]="Agriculture", 1, 0)</f>
        <v>1</v>
      </c>
      <c r="AP449" s="10">
        <f ca="1">IF(Table1[[#This Row],[Profession]]="General Work", 1, 0)</f>
        <v>0</v>
      </c>
      <c r="AS449">
        <f ca="1">Table1[[#This Row],[Value of Cars]]/Table1[[#This Row],[Number of Cars ]]</f>
        <v>17612.649786412108</v>
      </c>
      <c r="AU449" s="8">
        <f ca="1">IF(Table1[[#This Row],[State]]="Karnataka", Table1[[#This Row],[Income]], 0)</f>
        <v>0</v>
      </c>
      <c r="AV449" s="9">
        <f ca="1">IF(Table1[[#This Row],[State]]="Gujarat", Table1[[#This Row],[Income]], 0)</f>
        <v>0</v>
      </c>
      <c r="AW449" s="9">
        <f ca="1">IF(Table1[[#This Row],[State]]="Andhra Pradesh", Table1[[#This Row],[Income]], 0)</f>
        <v>0</v>
      </c>
      <c r="AX449" s="9">
        <f ca="1">IF(Table1[[#This Row],[State]]="Telangana", Table1[[#This Row],[Income]], 0)</f>
        <v>0</v>
      </c>
      <c r="AY449" s="9">
        <f ca="1">IF(Table1[[#This Row],[State]]="Madhya Pradesh", Table1[[#This Row],[Income]], 0)</f>
        <v>0</v>
      </c>
      <c r="AZ449" s="9">
        <f ca="1">IF(Table1[[#This Row],[State]]="Maharashtra", Table1[[#This Row],[Income]], 0)</f>
        <v>0</v>
      </c>
      <c r="BA449" s="9">
        <f ca="1">IF(Table1[[#This Row],[State]]="Punjab", Table1[[#This Row],[Income]], 0)</f>
        <v>0</v>
      </c>
      <c r="BB449" s="9">
        <f ca="1">IF(Table1[[#This Row],[State]]="Kerala", Table1[[#This Row],[Income]], 0)</f>
        <v>0</v>
      </c>
      <c r="BC449" s="9">
        <f ca="1">IF(Table1[[#This Row],[State]]="Tamil Nadu", Table1[[#This Row],[Income]], 0)</f>
        <v>0</v>
      </c>
      <c r="BD449" s="9">
        <f ca="1">IF(Table1[[#This Row],[State]]="Rajasthan", Table1[[#This Row],[Income]], 0)</f>
        <v>0</v>
      </c>
      <c r="BE449" s="9">
        <f ca="1">IF(Table1[[#This Row],[State]]="Uttar Pradesh", Table1[[#This Row],[Income]], 0)</f>
        <v>0</v>
      </c>
      <c r="BF449" s="9">
        <f ca="1">IF(Table1[[#This Row],[State]]="Bihar", Table1[[#This Row],[Income]], 0)</f>
        <v>0</v>
      </c>
      <c r="BG449" s="9">
        <f ca="1">IF(Table1[[#This Row],[State]]="West Bengal", Table1[[#This Row],[Income]], 0)</f>
        <v>0</v>
      </c>
      <c r="BH449" s="10">
        <f ca="1">IF(Table1[[#This Row],[State]]="Goa", Table1[[#This Row],[Income]], 0)</f>
        <v>64613</v>
      </c>
      <c r="BJ449" s="8">
        <f ca="1">IF(Table1[[#This Row],[Profession]]="Health", Table1[[#This Row],[Income]], 0)</f>
        <v>0</v>
      </c>
      <c r="BK449" s="9">
        <f ca="1">IF(Table1[[#This Row],[Profession]]="Construction", Table1[[#This Row],[Income]], 0)</f>
        <v>0</v>
      </c>
      <c r="BL449" s="9">
        <f ca="1">IF(Table1[[#This Row],[Profession]]="Teaching", Table1[[#This Row],[Income]], 0)</f>
        <v>0</v>
      </c>
      <c r="BM449" s="9">
        <f ca="1">IF(Table1[[#This Row],[Profession]]="IT", Table1[[#This Row],[Income]], 0)</f>
        <v>0</v>
      </c>
      <c r="BN449" s="9">
        <f ca="1">IF(Table1[[#This Row],[Profession]]="General Work", Table1[[#This Row],[Income]], 0)</f>
        <v>0</v>
      </c>
      <c r="BO449" s="10">
        <f ca="1">IF(Table1[[#This Row],[Profession]]="Agriculture", Table1[[#This Row],[Income]], 0)</f>
        <v>64613</v>
      </c>
      <c r="BQ449" s="8">
        <f ca="1">IF(Table1[[#This Row],[Value of debts ]]&gt;Table1[[#This Row],[Income]], 1, 0)</f>
        <v>1</v>
      </c>
      <c r="BR449" s="10"/>
      <c r="BT449">
        <f ca="1">IF(Table1[[#This Row],[Net Worth of person]]&gt;$BU$4, Table1[[#This Row],[Age]], 0)</f>
        <v>0</v>
      </c>
    </row>
    <row r="450" spans="1:72" x14ac:dyDescent="0.3">
      <c r="A450">
        <f t="shared" ca="1" si="138"/>
        <v>2</v>
      </c>
      <c r="B450" t="str">
        <f t="shared" ca="1" si="139"/>
        <v>Female</v>
      </c>
      <c r="C450">
        <f t="shared" ca="1" si="140"/>
        <v>32</v>
      </c>
      <c r="D450">
        <f t="shared" ca="1" si="141"/>
        <v>6</v>
      </c>
      <c r="E450" t="str">
        <f t="shared" ca="1" si="142"/>
        <v>Agriculture</v>
      </c>
      <c r="F450">
        <f t="shared" ca="1" si="143"/>
        <v>1</v>
      </c>
      <c r="G450" t="str">
        <f t="shared" ca="1" si="144"/>
        <v>High School</v>
      </c>
      <c r="H450">
        <f t="shared" ca="1" si="145"/>
        <v>2</v>
      </c>
      <c r="I450">
        <f t="shared" ca="1" si="146"/>
        <v>1</v>
      </c>
      <c r="J450">
        <f t="shared" ca="1" si="147"/>
        <v>76552</v>
      </c>
      <c r="K450">
        <f t="shared" ca="1" si="148"/>
        <v>2</v>
      </c>
      <c r="L450" t="str">
        <f t="shared" ca="1" si="149"/>
        <v>Gujarat</v>
      </c>
      <c r="M450">
        <f t="shared" ca="1" si="150"/>
        <v>459312</v>
      </c>
      <c r="N450">
        <f t="shared" ca="1" si="151"/>
        <v>105628.13379677013</v>
      </c>
      <c r="O450">
        <f t="shared" ca="1" si="152"/>
        <v>2856.7653867281979</v>
      </c>
      <c r="P450">
        <f t="shared" ca="1" si="153"/>
        <v>2270</v>
      </c>
      <c r="Q450">
        <f t="shared" ca="1" si="154"/>
        <v>144206.21536834713</v>
      </c>
      <c r="R450">
        <f t="shared" ca="1" si="155"/>
        <v>1097.5350292247217</v>
      </c>
      <c r="S450">
        <f t="shared" ca="1" si="156"/>
        <v>463266.30041595292</v>
      </c>
      <c r="T450">
        <f t="shared" ca="1" si="157"/>
        <v>252104.34916511725</v>
      </c>
      <c r="U450">
        <f t="shared" ca="1" si="158"/>
        <v>211161.95125083567</v>
      </c>
      <c r="W450">
        <f t="shared" ca="1" si="159"/>
        <v>1</v>
      </c>
      <c r="AA450" s="1">
        <f ca="1">Table1[[#This Row],[Mortgage left]]/Table1[[#This Row],[Value of House]]</f>
        <v>0.22997033344822282</v>
      </c>
      <c r="AB450">
        <f t="shared" ca="1" si="160"/>
        <v>1</v>
      </c>
      <c r="AE450">
        <f ca="1">IF(Table1[[#This Row],[Gender]]="male", 1, 0)</f>
        <v>0</v>
      </c>
      <c r="AF450">
        <f ca="1">IF(Table1[[#This Row],[Gender]]="female", 1, 0)</f>
        <v>1</v>
      </c>
      <c r="AK450" s="8">
        <f ca="1">IF(Table1[[#This Row],[Profession]]="Teaching", 1, 0)</f>
        <v>0</v>
      </c>
      <c r="AL450" s="9">
        <f ca="1">IF(Table1[[#This Row],[Profession]]="Health", 1, 0)</f>
        <v>0</v>
      </c>
      <c r="AM450" s="9">
        <f ca="1">IF(Table1[[#This Row],[Profession]]="Construction", 1, 0)</f>
        <v>0</v>
      </c>
      <c r="AN450" s="9">
        <f ca="1">IF(Table1[[#This Row],[Profession]]="IT", 1, 0)</f>
        <v>0</v>
      </c>
      <c r="AO450" s="9">
        <f ca="1">IF(Table1[[#This Row],[Profession]]="Agriculture", 1, 0)</f>
        <v>1</v>
      </c>
      <c r="AP450" s="10">
        <f ca="1">IF(Table1[[#This Row],[Profession]]="General Work", 1, 0)</f>
        <v>0</v>
      </c>
      <c r="AS450">
        <f ca="1">Table1[[#This Row],[Value of Cars]]/Table1[[#This Row],[Number of Cars ]]</f>
        <v>2856.7653867281979</v>
      </c>
      <c r="AU450" s="8">
        <f ca="1">IF(Table1[[#This Row],[State]]="Karnataka", Table1[[#This Row],[Income]], 0)</f>
        <v>0</v>
      </c>
      <c r="AV450" s="9">
        <f ca="1">IF(Table1[[#This Row],[State]]="Gujarat", Table1[[#This Row],[Income]], 0)</f>
        <v>76552</v>
      </c>
      <c r="AW450" s="9">
        <f ca="1">IF(Table1[[#This Row],[State]]="Andhra Pradesh", Table1[[#This Row],[Income]], 0)</f>
        <v>0</v>
      </c>
      <c r="AX450" s="9">
        <f ca="1">IF(Table1[[#This Row],[State]]="Telangana", Table1[[#This Row],[Income]], 0)</f>
        <v>0</v>
      </c>
      <c r="AY450" s="9">
        <f ca="1">IF(Table1[[#This Row],[State]]="Madhya Pradesh", Table1[[#This Row],[Income]], 0)</f>
        <v>0</v>
      </c>
      <c r="AZ450" s="9">
        <f ca="1">IF(Table1[[#This Row],[State]]="Maharashtra", Table1[[#This Row],[Income]], 0)</f>
        <v>0</v>
      </c>
      <c r="BA450" s="9">
        <f ca="1">IF(Table1[[#This Row],[State]]="Punjab", Table1[[#This Row],[Income]], 0)</f>
        <v>0</v>
      </c>
      <c r="BB450" s="9">
        <f ca="1">IF(Table1[[#This Row],[State]]="Kerala", Table1[[#This Row],[Income]], 0)</f>
        <v>0</v>
      </c>
      <c r="BC450" s="9">
        <f ca="1">IF(Table1[[#This Row],[State]]="Tamil Nadu", Table1[[#This Row],[Income]], 0)</f>
        <v>0</v>
      </c>
      <c r="BD450" s="9">
        <f ca="1">IF(Table1[[#This Row],[State]]="Rajasthan", Table1[[#This Row],[Income]], 0)</f>
        <v>0</v>
      </c>
      <c r="BE450" s="9">
        <f ca="1">IF(Table1[[#This Row],[State]]="Uttar Pradesh", Table1[[#This Row],[Income]], 0)</f>
        <v>0</v>
      </c>
      <c r="BF450" s="9">
        <f ca="1">IF(Table1[[#This Row],[State]]="Bihar", Table1[[#This Row],[Income]], 0)</f>
        <v>0</v>
      </c>
      <c r="BG450" s="9">
        <f ca="1">IF(Table1[[#This Row],[State]]="West Bengal", Table1[[#This Row],[Income]], 0)</f>
        <v>0</v>
      </c>
      <c r="BH450" s="10">
        <f ca="1">IF(Table1[[#This Row],[State]]="Goa", Table1[[#This Row],[Income]], 0)</f>
        <v>0</v>
      </c>
      <c r="BJ450" s="8">
        <f ca="1">IF(Table1[[#This Row],[Profession]]="Health", Table1[[#This Row],[Income]], 0)</f>
        <v>0</v>
      </c>
      <c r="BK450" s="9">
        <f ca="1">IF(Table1[[#This Row],[Profession]]="Construction", Table1[[#This Row],[Income]], 0)</f>
        <v>0</v>
      </c>
      <c r="BL450" s="9">
        <f ca="1">IF(Table1[[#This Row],[Profession]]="Teaching", Table1[[#This Row],[Income]], 0)</f>
        <v>0</v>
      </c>
      <c r="BM450" s="9">
        <f ca="1">IF(Table1[[#This Row],[Profession]]="IT", Table1[[#This Row],[Income]], 0)</f>
        <v>0</v>
      </c>
      <c r="BN450" s="9">
        <f ca="1">IF(Table1[[#This Row],[Profession]]="General Work", Table1[[#This Row],[Income]], 0)</f>
        <v>0</v>
      </c>
      <c r="BO450" s="10">
        <f ca="1">IF(Table1[[#This Row],[Profession]]="Agriculture", Table1[[#This Row],[Income]], 0)</f>
        <v>76552</v>
      </c>
      <c r="BQ450" s="8">
        <f ca="1">IF(Table1[[#This Row],[Value of debts ]]&gt;Table1[[#This Row],[Income]], 1, 0)</f>
        <v>1</v>
      </c>
      <c r="BR450" s="10"/>
      <c r="BT450">
        <f ca="1">IF(Table1[[#This Row],[Net Worth of person]]&gt;$BU$4, Table1[[#This Row],[Age]], 0)</f>
        <v>32</v>
      </c>
    </row>
    <row r="451" spans="1:72" x14ac:dyDescent="0.3">
      <c r="A451">
        <f t="shared" ca="1" si="138"/>
        <v>1</v>
      </c>
      <c r="B451" t="str">
        <f t="shared" ca="1" si="139"/>
        <v>Male</v>
      </c>
      <c r="C451">
        <f t="shared" ca="1" si="140"/>
        <v>44</v>
      </c>
      <c r="D451">
        <f t="shared" ca="1" si="141"/>
        <v>1</v>
      </c>
      <c r="E451" t="str">
        <f t="shared" ca="1" si="142"/>
        <v>Health</v>
      </c>
      <c r="F451">
        <f t="shared" ca="1" si="143"/>
        <v>1</v>
      </c>
      <c r="G451" t="str">
        <f t="shared" ca="1" si="144"/>
        <v>High School</v>
      </c>
      <c r="H451">
        <f t="shared" ca="1" si="145"/>
        <v>0</v>
      </c>
      <c r="I451">
        <f t="shared" ca="1" si="146"/>
        <v>1</v>
      </c>
      <c r="J451">
        <f t="shared" ca="1" si="147"/>
        <v>51249</v>
      </c>
      <c r="K451">
        <f t="shared" ca="1" si="148"/>
        <v>11</v>
      </c>
      <c r="L451" t="str">
        <f t="shared" ca="1" si="149"/>
        <v>Uttar Pradesh</v>
      </c>
      <c r="M451">
        <f t="shared" ca="1" si="150"/>
        <v>204996</v>
      </c>
      <c r="N451">
        <f t="shared" ca="1" si="151"/>
        <v>157036.12748821129</v>
      </c>
      <c r="O451">
        <f t="shared" ca="1" si="152"/>
        <v>49789.368769611945</v>
      </c>
      <c r="P451">
        <f t="shared" ca="1" si="153"/>
        <v>34003</v>
      </c>
      <c r="Q451">
        <f t="shared" ca="1" si="154"/>
        <v>15504.056938514395</v>
      </c>
      <c r="R451">
        <f t="shared" ca="1" si="155"/>
        <v>413.82060972135611</v>
      </c>
      <c r="S451">
        <f t="shared" ca="1" si="156"/>
        <v>255199.18937933329</v>
      </c>
      <c r="T451">
        <f t="shared" ca="1" si="157"/>
        <v>206543.1844267257</v>
      </c>
      <c r="U451">
        <f t="shared" ca="1" si="158"/>
        <v>48656.004952607589</v>
      </c>
      <c r="W451">
        <f t="shared" ca="1" si="159"/>
        <v>1</v>
      </c>
      <c r="AA451" s="1">
        <f ca="1">Table1[[#This Row],[Mortgage left]]/Table1[[#This Row],[Value of House]]</f>
        <v>0.7660448374027361</v>
      </c>
      <c r="AB451">
        <f t="shared" ca="1" si="160"/>
        <v>0</v>
      </c>
      <c r="AE451">
        <f ca="1">IF(Table1[[#This Row],[Gender]]="male", 1, 0)</f>
        <v>1</v>
      </c>
      <c r="AF451">
        <f ca="1">IF(Table1[[#This Row],[Gender]]="female", 1, 0)</f>
        <v>0</v>
      </c>
      <c r="AK451" s="8">
        <f ca="1">IF(Table1[[#This Row],[Profession]]="Teaching", 1, 0)</f>
        <v>0</v>
      </c>
      <c r="AL451" s="9">
        <f ca="1">IF(Table1[[#This Row],[Profession]]="Health", 1, 0)</f>
        <v>1</v>
      </c>
      <c r="AM451" s="9">
        <f ca="1">IF(Table1[[#This Row],[Profession]]="Construction", 1, 0)</f>
        <v>0</v>
      </c>
      <c r="AN451" s="9">
        <f ca="1">IF(Table1[[#This Row],[Profession]]="IT", 1, 0)</f>
        <v>0</v>
      </c>
      <c r="AO451" s="9">
        <f ca="1">IF(Table1[[#This Row],[Profession]]="Agriculture", 1, 0)</f>
        <v>0</v>
      </c>
      <c r="AP451" s="10">
        <f ca="1">IF(Table1[[#This Row],[Profession]]="General Work", 1, 0)</f>
        <v>0</v>
      </c>
      <c r="AS451">
        <f ca="1">Table1[[#This Row],[Value of Cars]]/Table1[[#This Row],[Number of Cars ]]</f>
        <v>49789.368769611945</v>
      </c>
      <c r="AU451" s="8">
        <f ca="1">IF(Table1[[#This Row],[State]]="Karnataka", Table1[[#This Row],[Income]], 0)</f>
        <v>0</v>
      </c>
      <c r="AV451" s="9">
        <f ca="1">IF(Table1[[#This Row],[State]]="Gujarat", Table1[[#This Row],[Income]], 0)</f>
        <v>0</v>
      </c>
      <c r="AW451" s="9">
        <f ca="1">IF(Table1[[#This Row],[State]]="Andhra Pradesh", Table1[[#This Row],[Income]], 0)</f>
        <v>0</v>
      </c>
      <c r="AX451" s="9">
        <f ca="1">IF(Table1[[#This Row],[State]]="Telangana", Table1[[#This Row],[Income]], 0)</f>
        <v>0</v>
      </c>
      <c r="AY451" s="9">
        <f ca="1">IF(Table1[[#This Row],[State]]="Madhya Pradesh", Table1[[#This Row],[Income]], 0)</f>
        <v>0</v>
      </c>
      <c r="AZ451" s="9">
        <f ca="1">IF(Table1[[#This Row],[State]]="Maharashtra", Table1[[#This Row],[Income]], 0)</f>
        <v>0</v>
      </c>
      <c r="BA451" s="9">
        <f ca="1">IF(Table1[[#This Row],[State]]="Punjab", Table1[[#This Row],[Income]], 0)</f>
        <v>0</v>
      </c>
      <c r="BB451" s="9">
        <f ca="1">IF(Table1[[#This Row],[State]]="Kerala", Table1[[#This Row],[Income]], 0)</f>
        <v>0</v>
      </c>
      <c r="BC451" s="9">
        <f ca="1">IF(Table1[[#This Row],[State]]="Tamil Nadu", Table1[[#This Row],[Income]], 0)</f>
        <v>0</v>
      </c>
      <c r="BD451" s="9">
        <f ca="1">IF(Table1[[#This Row],[State]]="Rajasthan", Table1[[#This Row],[Income]], 0)</f>
        <v>0</v>
      </c>
      <c r="BE451" s="9">
        <f ca="1">IF(Table1[[#This Row],[State]]="Uttar Pradesh", Table1[[#This Row],[Income]], 0)</f>
        <v>51249</v>
      </c>
      <c r="BF451" s="9">
        <f ca="1">IF(Table1[[#This Row],[State]]="Bihar", Table1[[#This Row],[Income]], 0)</f>
        <v>0</v>
      </c>
      <c r="BG451" s="9">
        <f ca="1">IF(Table1[[#This Row],[State]]="West Bengal", Table1[[#This Row],[Income]], 0)</f>
        <v>0</v>
      </c>
      <c r="BH451" s="10">
        <f ca="1">IF(Table1[[#This Row],[State]]="Goa", Table1[[#This Row],[Income]], 0)</f>
        <v>0</v>
      </c>
      <c r="BJ451" s="8">
        <f ca="1">IF(Table1[[#This Row],[Profession]]="Health", Table1[[#This Row],[Income]], 0)</f>
        <v>51249</v>
      </c>
      <c r="BK451" s="9">
        <f ca="1">IF(Table1[[#This Row],[Profession]]="Construction", Table1[[#This Row],[Income]], 0)</f>
        <v>0</v>
      </c>
      <c r="BL451" s="9">
        <f ca="1">IF(Table1[[#This Row],[Profession]]="Teaching", Table1[[#This Row],[Income]], 0)</f>
        <v>0</v>
      </c>
      <c r="BM451" s="9">
        <f ca="1">IF(Table1[[#This Row],[Profession]]="IT", Table1[[#This Row],[Income]], 0)</f>
        <v>0</v>
      </c>
      <c r="BN451" s="9">
        <f ca="1">IF(Table1[[#This Row],[Profession]]="General Work", Table1[[#This Row],[Income]], 0)</f>
        <v>0</v>
      </c>
      <c r="BO451" s="10">
        <f ca="1">IF(Table1[[#This Row],[Profession]]="Agriculture", Table1[[#This Row],[Income]], 0)</f>
        <v>0</v>
      </c>
      <c r="BQ451" s="8">
        <f ca="1">IF(Table1[[#This Row],[Value of debts ]]&gt;Table1[[#This Row],[Income]], 1, 0)</f>
        <v>1</v>
      </c>
      <c r="BR451" s="10"/>
      <c r="BT451">
        <f ca="1">IF(Table1[[#This Row],[Net Worth of person]]&gt;$BU$4, Table1[[#This Row],[Age]], 0)</f>
        <v>0</v>
      </c>
    </row>
    <row r="452" spans="1:72" x14ac:dyDescent="0.3">
      <c r="A452">
        <f t="shared" ca="1" si="138"/>
        <v>2</v>
      </c>
      <c r="B452" t="str">
        <f t="shared" ca="1" si="139"/>
        <v>Female</v>
      </c>
      <c r="C452">
        <f t="shared" ca="1" si="140"/>
        <v>36</v>
      </c>
      <c r="D452">
        <f t="shared" ca="1" si="141"/>
        <v>3</v>
      </c>
      <c r="E452" t="str">
        <f t="shared" ca="1" si="142"/>
        <v>Teaching</v>
      </c>
      <c r="F452">
        <f t="shared" ca="1" si="143"/>
        <v>2</v>
      </c>
      <c r="G452" t="str">
        <f t="shared" ca="1" si="144"/>
        <v>College</v>
      </c>
      <c r="H452">
        <f t="shared" ca="1" si="145"/>
        <v>4</v>
      </c>
      <c r="I452">
        <f t="shared" ca="1" si="146"/>
        <v>3</v>
      </c>
      <c r="J452">
        <f t="shared" ca="1" si="147"/>
        <v>54120</v>
      </c>
      <c r="K452">
        <f t="shared" ca="1" si="148"/>
        <v>7</v>
      </c>
      <c r="L452" t="str">
        <f t="shared" ca="1" si="149"/>
        <v>Punjab</v>
      </c>
      <c r="M452">
        <f t="shared" ca="1" si="150"/>
        <v>216480</v>
      </c>
      <c r="N452">
        <f t="shared" ca="1" si="151"/>
        <v>178604.93607531712</v>
      </c>
      <c r="O452">
        <f t="shared" ca="1" si="152"/>
        <v>122236.80430801933</v>
      </c>
      <c r="P452">
        <f t="shared" ca="1" si="153"/>
        <v>116045</v>
      </c>
      <c r="Q452">
        <f t="shared" ca="1" si="154"/>
        <v>94560.179386503907</v>
      </c>
      <c r="R452">
        <f t="shared" ca="1" si="155"/>
        <v>8413.4909420616787</v>
      </c>
      <c r="S452">
        <f t="shared" ca="1" si="156"/>
        <v>347130.29525008105</v>
      </c>
      <c r="T452">
        <f t="shared" ca="1" si="157"/>
        <v>389210.11546182097</v>
      </c>
      <c r="U452">
        <f t="shared" ca="1" si="158"/>
        <v>-42079.82021173992</v>
      </c>
      <c r="W452">
        <f t="shared" ca="1" si="159"/>
        <v>1</v>
      </c>
      <c r="AA452" s="1">
        <f ca="1">Table1[[#This Row],[Mortgage left]]/Table1[[#This Row],[Value of House]]</f>
        <v>0.8250412789879763</v>
      </c>
      <c r="AB452">
        <f t="shared" ca="1" si="160"/>
        <v>0</v>
      </c>
      <c r="AE452">
        <f ca="1">IF(Table1[[#This Row],[Gender]]="male", 1, 0)</f>
        <v>0</v>
      </c>
      <c r="AF452">
        <f ca="1">IF(Table1[[#This Row],[Gender]]="female", 1, 0)</f>
        <v>1</v>
      </c>
      <c r="AK452" s="8">
        <f ca="1">IF(Table1[[#This Row],[Profession]]="Teaching", 1, 0)</f>
        <v>1</v>
      </c>
      <c r="AL452" s="9">
        <f ca="1">IF(Table1[[#This Row],[Profession]]="Health", 1, 0)</f>
        <v>0</v>
      </c>
      <c r="AM452" s="9">
        <f ca="1">IF(Table1[[#This Row],[Profession]]="Construction", 1, 0)</f>
        <v>0</v>
      </c>
      <c r="AN452" s="9">
        <f ca="1">IF(Table1[[#This Row],[Profession]]="IT", 1, 0)</f>
        <v>0</v>
      </c>
      <c r="AO452" s="9">
        <f ca="1">IF(Table1[[#This Row],[Profession]]="Agriculture", 1, 0)</f>
        <v>0</v>
      </c>
      <c r="AP452" s="10">
        <f ca="1">IF(Table1[[#This Row],[Profession]]="General Work", 1, 0)</f>
        <v>0</v>
      </c>
      <c r="AS452">
        <f ca="1">Table1[[#This Row],[Value of Cars]]/Table1[[#This Row],[Number of Cars ]]</f>
        <v>40745.601436006444</v>
      </c>
      <c r="AU452" s="8">
        <f ca="1">IF(Table1[[#This Row],[State]]="Karnataka", Table1[[#This Row],[Income]], 0)</f>
        <v>0</v>
      </c>
      <c r="AV452" s="9">
        <f ca="1">IF(Table1[[#This Row],[State]]="Gujarat", Table1[[#This Row],[Income]], 0)</f>
        <v>0</v>
      </c>
      <c r="AW452" s="9">
        <f ca="1">IF(Table1[[#This Row],[State]]="Andhra Pradesh", Table1[[#This Row],[Income]], 0)</f>
        <v>0</v>
      </c>
      <c r="AX452" s="9">
        <f ca="1">IF(Table1[[#This Row],[State]]="Telangana", Table1[[#This Row],[Income]], 0)</f>
        <v>0</v>
      </c>
      <c r="AY452" s="9">
        <f ca="1">IF(Table1[[#This Row],[State]]="Madhya Pradesh", Table1[[#This Row],[Income]], 0)</f>
        <v>0</v>
      </c>
      <c r="AZ452" s="9">
        <f ca="1">IF(Table1[[#This Row],[State]]="Maharashtra", Table1[[#This Row],[Income]], 0)</f>
        <v>0</v>
      </c>
      <c r="BA452" s="9">
        <f ca="1">IF(Table1[[#This Row],[State]]="Punjab", Table1[[#This Row],[Income]], 0)</f>
        <v>54120</v>
      </c>
      <c r="BB452" s="9">
        <f ca="1">IF(Table1[[#This Row],[State]]="Kerala", Table1[[#This Row],[Income]], 0)</f>
        <v>0</v>
      </c>
      <c r="BC452" s="9">
        <f ca="1">IF(Table1[[#This Row],[State]]="Tamil Nadu", Table1[[#This Row],[Income]], 0)</f>
        <v>0</v>
      </c>
      <c r="BD452" s="9">
        <f ca="1">IF(Table1[[#This Row],[State]]="Rajasthan", Table1[[#This Row],[Income]], 0)</f>
        <v>0</v>
      </c>
      <c r="BE452" s="9">
        <f ca="1">IF(Table1[[#This Row],[State]]="Uttar Pradesh", Table1[[#This Row],[Income]], 0)</f>
        <v>0</v>
      </c>
      <c r="BF452" s="9">
        <f ca="1">IF(Table1[[#This Row],[State]]="Bihar", Table1[[#This Row],[Income]], 0)</f>
        <v>0</v>
      </c>
      <c r="BG452" s="9">
        <f ca="1">IF(Table1[[#This Row],[State]]="West Bengal", Table1[[#This Row],[Income]], 0)</f>
        <v>0</v>
      </c>
      <c r="BH452" s="10">
        <f ca="1">IF(Table1[[#This Row],[State]]="Goa", Table1[[#This Row],[Income]], 0)</f>
        <v>0</v>
      </c>
      <c r="BJ452" s="8">
        <f ca="1">IF(Table1[[#This Row],[Profession]]="Health", Table1[[#This Row],[Income]], 0)</f>
        <v>0</v>
      </c>
      <c r="BK452" s="9">
        <f ca="1">IF(Table1[[#This Row],[Profession]]="Construction", Table1[[#This Row],[Income]], 0)</f>
        <v>0</v>
      </c>
      <c r="BL452" s="9">
        <f ca="1">IF(Table1[[#This Row],[Profession]]="Teaching", Table1[[#This Row],[Income]], 0)</f>
        <v>54120</v>
      </c>
      <c r="BM452" s="9">
        <f ca="1">IF(Table1[[#This Row],[Profession]]="IT", Table1[[#This Row],[Income]], 0)</f>
        <v>0</v>
      </c>
      <c r="BN452" s="9">
        <f ca="1">IF(Table1[[#This Row],[Profession]]="General Work", Table1[[#This Row],[Income]], 0)</f>
        <v>0</v>
      </c>
      <c r="BO452" s="10">
        <f ca="1">IF(Table1[[#This Row],[Profession]]="Agriculture", Table1[[#This Row],[Income]], 0)</f>
        <v>0</v>
      </c>
      <c r="BQ452" s="8">
        <f ca="1">IF(Table1[[#This Row],[Value of debts ]]&gt;Table1[[#This Row],[Income]], 1, 0)</f>
        <v>1</v>
      </c>
      <c r="BR452" s="10"/>
      <c r="BT452">
        <f ca="1">IF(Table1[[#This Row],[Net Worth of person]]&gt;$BU$4, Table1[[#This Row],[Age]], 0)</f>
        <v>0</v>
      </c>
    </row>
    <row r="453" spans="1:72" x14ac:dyDescent="0.3">
      <c r="A453">
        <f t="shared" ca="1" si="138"/>
        <v>2</v>
      </c>
      <c r="B453" t="str">
        <f t="shared" ca="1" si="139"/>
        <v>Female</v>
      </c>
      <c r="C453">
        <f t="shared" ca="1" si="140"/>
        <v>31</v>
      </c>
      <c r="D453">
        <f t="shared" ca="1" si="141"/>
        <v>6</v>
      </c>
      <c r="E453" t="str">
        <f t="shared" ca="1" si="142"/>
        <v>Agriculture</v>
      </c>
      <c r="F453">
        <f t="shared" ca="1" si="143"/>
        <v>5</v>
      </c>
      <c r="G453" t="str">
        <f t="shared" ca="1" si="144"/>
        <v>Other</v>
      </c>
      <c r="H453">
        <f t="shared" ca="1" si="145"/>
        <v>0</v>
      </c>
      <c r="I453">
        <f t="shared" ca="1" si="146"/>
        <v>2</v>
      </c>
      <c r="J453">
        <f t="shared" ca="1" si="147"/>
        <v>29181</v>
      </c>
      <c r="K453">
        <f t="shared" ca="1" si="148"/>
        <v>12</v>
      </c>
      <c r="L453" t="str">
        <f t="shared" ca="1" si="149"/>
        <v>Bihar</v>
      </c>
      <c r="M453">
        <f t="shared" ca="1" si="150"/>
        <v>175086</v>
      </c>
      <c r="N453">
        <f t="shared" ca="1" si="151"/>
        <v>2006.343452414081</v>
      </c>
      <c r="O453">
        <f t="shared" ca="1" si="152"/>
        <v>22883.919065126938</v>
      </c>
      <c r="P453">
        <f t="shared" ca="1" si="153"/>
        <v>10568</v>
      </c>
      <c r="Q453">
        <f t="shared" ca="1" si="154"/>
        <v>17456.12760451041</v>
      </c>
      <c r="R453">
        <f t="shared" ca="1" si="155"/>
        <v>22824.13030503946</v>
      </c>
      <c r="S453">
        <f t="shared" ca="1" si="156"/>
        <v>220794.04937016641</v>
      </c>
      <c r="T453">
        <f t="shared" ca="1" si="157"/>
        <v>30030.471056924493</v>
      </c>
      <c r="U453">
        <f t="shared" ca="1" si="158"/>
        <v>190763.57831324192</v>
      </c>
      <c r="W453">
        <f t="shared" ca="1" si="159"/>
        <v>1</v>
      </c>
      <c r="AA453" s="1">
        <f ca="1">Table1[[#This Row],[Mortgage left]]/Table1[[#This Row],[Value of House]]</f>
        <v>1.145918835551718E-2</v>
      </c>
      <c r="AB453">
        <f t="shared" ca="1" si="160"/>
        <v>1</v>
      </c>
      <c r="AE453">
        <f ca="1">IF(Table1[[#This Row],[Gender]]="male", 1, 0)</f>
        <v>0</v>
      </c>
      <c r="AF453">
        <f ca="1">IF(Table1[[#This Row],[Gender]]="female", 1, 0)</f>
        <v>1</v>
      </c>
      <c r="AK453" s="8">
        <f ca="1">IF(Table1[[#This Row],[Profession]]="Teaching", 1, 0)</f>
        <v>0</v>
      </c>
      <c r="AL453" s="9">
        <f ca="1">IF(Table1[[#This Row],[Profession]]="Health", 1, 0)</f>
        <v>0</v>
      </c>
      <c r="AM453" s="9">
        <f ca="1">IF(Table1[[#This Row],[Profession]]="Construction", 1, 0)</f>
        <v>0</v>
      </c>
      <c r="AN453" s="9">
        <f ca="1">IF(Table1[[#This Row],[Profession]]="IT", 1, 0)</f>
        <v>0</v>
      </c>
      <c r="AO453" s="9">
        <f ca="1">IF(Table1[[#This Row],[Profession]]="Agriculture", 1, 0)</f>
        <v>1</v>
      </c>
      <c r="AP453" s="10">
        <f ca="1">IF(Table1[[#This Row],[Profession]]="General Work", 1, 0)</f>
        <v>0</v>
      </c>
      <c r="AS453">
        <f ca="1">Table1[[#This Row],[Value of Cars]]/Table1[[#This Row],[Number of Cars ]]</f>
        <v>11441.959532563469</v>
      </c>
      <c r="AU453" s="8">
        <f ca="1">IF(Table1[[#This Row],[State]]="Karnataka", Table1[[#This Row],[Income]], 0)</f>
        <v>0</v>
      </c>
      <c r="AV453" s="9">
        <f ca="1">IF(Table1[[#This Row],[State]]="Gujarat", Table1[[#This Row],[Income]], 0)</f>
        <v>0</v>
      </c>
      <c r="AW453" s="9">
        <f ca="1">IF(Table1[[#This Row],[State]]="Andhra Pradesh", Table1[[#This Row],[Income]], 0)</f>
        <v>0</v>
      </c>
      <c r="AX453" s="9">
        <f ca="1">IF(Table1[[#This Row],[State]]="Telangana", Table1[[#This Row],[Income]], 0)</f>
        <v>0</v>
      </c>
      <c r="AY453" s="9">
        <f ca="1">IF(Table1[[#This Row],[State]]="Madhya Pradesh", Table1[[#This Row],[Income]], 0)</f>
        <v>0</v>
      </c>
      <c r="AZ453" s="9">
        <f ca="1">IF(Table1[[#This Row],[State]]="Maharashtra", Table1[[#This Row],[Income]], 0)</f>
        <v>0</v>
      </c>
      <c r="BA453" s="9">
        <f ca="1">IF(Table1[[#This Row],[State]]="Punjab", Table1[[#This Row],[Income]], 0)</f>
        <v>0</v>
      </c>
      <c r="BB453" s="9">
        <f ca="1">IF(Table1[[#This Row],[State]]="Kerala", Table1[[#This Row],[Income]], 0)</f>
        <v>0</v>
      </c>
      <c r="BC453" s="9">
        <f ca="1">IF(Table1[[#This Row],[State]]="Tamil Nadu", Table1[[#This Row],[Income]], 0)</f>
        <v>0</v>
      </c>
      <c r="BD453" s="9">
        <f ca="1">IF(Table1[[#This Row],[State]]="Rajasthan", Table1[[#This Row],[Income]], 0)</f>
        <v>0</v>
      </c>
      <c r="BE453" s="9">
        <f ca="1">IF(Table1[[#This Row],[State]]="Uttar Pradesh", Table1[[#This Row],[Income]], 0)</f>
        <v>0</v>
      </c>
      <c r="BF453" s="9">
        <f ca="1">IF(Table1[[#This Row],[State]]="Bihar", Table1[[#This Row],[Income]], 0)</f>
        <v>29181</v>
      </c>
      <c r="BG453" s="9">
        <f ca="1">IF(Table1[[#This Row],[State]]="West Bengal", Table1[[#This Row],[Income]], 0)</f>
        <v>0</v>
      </c>
      <c r="BH453" s="10">
        <f ca="1">IF(Table1[[#This Row],[State]]="Goa", Table1[[#This Row],[Income]], 0)</f>
        <v>0</v>
      </c>
      <c r="BJ453" s="8">
        <f ca="1">IF(Table1[[#This Row],[Profession]]="Health", Table1[[#This Row],[Income]], 0)</f>
        <v>0</v>
      </c>
      <c r="BK453" s="9">
        <f ca="1">IF(Table1[[#This Row],[Profession]]="Construction", Table1[[#This Row],[Income]], 0)</f>
        <v>0</v>
      </c>
      <c r="BL453" s="9">
        <f ca="1">IF(Table1[[#This Row],[Profession]]="Teaching", Table1[[#This Row],[Income]], 0)</f>
        <v>0</v>
      </c>
      <c r="BM453" s="9">
        <f ca="1">IF(Table1[[#This Row],[Profession]]="IT", Table1[[#This Row],[Income]], 0)</f>
        <v>0</v>
      </c>
      <c r="BN453" s="9">
        <f ca="1">IF(Table1[[#This Row],[Profession]]="General Work", Table1[[#This Row],[Income]], 0)</f>
        <v>0</v>
      </c>
      <c r="BO453" s="10">
        <f ca="1">IF(Table1[[#This Row],[Profession]]="Agriculture", Table1[[#This Row],[Income]], 0)</f>
        <v>29181</v>
      </c>
      <c r="BQ453" s="8">
        <f ca="1">IF(Table1[[#This Row],[Value of debts ]]&gt;Table1[[#This Row],[Income]], 1, 0)</f>
        <v>1</v>
      </c>
      <c r="BR453" s="10"/>
      <c r="BT453">
        <f ca="1">IF(Table1[[#This Row],[Net Worth of person]]&gt;$BU$4, Table1[[#This Row],[Age]], 0)</f>
        <v>31</v>
      </c>
    </row>
    <row r="454" spans="1:72" x14ac:dyDescent="0.3">
      <c r="A454">
        <f t="shared" ref="A454:A504" ca="1" si="161">RANDBETWEEN(1, 2)</f>
        <v>2</v>
      </c>
      <c r="B454" t="str">
        <f t="shared" ref="B454:B504" ca="1" si="162">IF(A454=1, "Male", "Female")</f>
        <v>Female</v>
      </c>
      <c r="C454">
        <f t="shared" ref="C454:C504" ca="1" si="163">RANDBETWEEN(25, 45)</f>
        <v>41</v>
      </c>
      <c r="D454">
        <f t="shared" ref="D454:D504" ca="1" si="164">RANDBETWEEN(1,6)</f>
        <v>6</v>
      </c>
      <c r="E454" t="str">
        <f t="shared" ref="E454:E504" ca="1" si="165">VLOOKUP(D454,$CQ$5:$CR$10,2)</f>
        <v>Agriculture</v>
      </c>
      <c r="F454">
        <f t="shared" ref="F454:F504" ca="1" si="166">RANDBETWEEN(1,5)</f>
        <v>1</v>
      </c>
      <c r="G454" t="str">
        <f t="shared" ref="G454:G504" ca="1" si="167">VLOOKUP(F454,$CS$5:$CT$9,2)</f>
        <v>High School</v>
      </c>
      <c r="H454">
        <f t="shared" ref="H454:H504" ca="1" si="168">RANDBETWEEN(0,4)</f>
        <v>0</v>
      </c>
      <c r="I454">
        <f t="shared" ref="I454:I504" ca="1" si="169">RANDBETWEEN(1,3)</f>
        <v>1</v>
      </c>
      <c r="J454">
        <f t="shared" ref="J454:J504" ca="1" si="170">RANDBETWEEN(25000,90000)</f>
        <v>52149</v>
      </c>
      <c r="K454">
        <f t="shared" ref="K454:K504" ca="1" si="171">RANDBETWEEN(1,14)</f>
        <v>7</v>
      </c>
      <c r="L454" t="str">
        <f t="shared" ref="L454:L504" ca="1" si="172">VLOOKUP(K454,$CU$5:$CV$18,2)</f>
        <v>Punjab</v>
      </c>
      <c r="M454">
        <f t="shared" ref="M454:M504" ca="1" si="173">J454*RANDBETWEEN(3,6)</f>
        <v>260745</v>
      </c>
      <c r="N454">
        <f t="shared" ref="N454:N504" ca="1" si="174">RAND()*M454</f>
        <v>94437.290106284228</v>
      </c>
      <c r="O454">
        <f t="shared" ref="O454:O504" ca="1" si="175">I454*J454*RAND()</f>
        <v>46481.891572289765</v>
      </c>
      <c r="P454">
        <f t="shared" ref="P454:P504" ca="1" si="176">RANDBETWEEN(0,O454)</f>
        <v>11486</v>
      </c>
      <c r="Q454">
        <f t="shared" ref="Q454:Q504" ca="1" si="177">RAND()*J454*2</f>
        <v>496.49883263838711</v>
      </c>
      <c r="R454">
        <f t="shared" ref="R454:R504" ca="1" si="178">RAND()*J454*1.5</f>
        <v>59039.476029310419</v>
      </c>
      <c r="S454">
        <f t="shared" ref="S454:S504" ca="1" si="179">M454+O454+R454</f>
        <v>366266.36760160018</v>
      </c>
      <c r="T454">
        <f t="shared" ref="T454:T504" ca="1" si="180">N454+P454+Q454</f>
        <v>106419.78893892262</v>
      </c>
      <c r="U454">
        <f t="shared" ref="U454:U504" ca="1" si="181">S454-T454</f>
        <v>259846.57866267755</v>
      </c>
      <c r="W454">
        <f t="shared" ref="W454:W504" ca="1" si="182">IF(T454&gt;$X$3, 1, 0)</f>
        <v>1</v>
      </c>
      <c r="AA454" s="1">
        <f ca="1">Table1[[#This Row],[Mortgage left]]/Table1[[#This Row],[Value of House]]</f>
        <v>0.36218255424374091</v>
      </c>
      <c r="AB454">
        <f t="shared" ref="AB454:AB504" ca="1" si="183">IF(AA454&lt;$AC$3, 1, 0)</f>
        <v>1</v>
      </c>
      <c r="AE454">
        <f ca="1">IF(Table1[[#This Row],[Gender]]="male", 1, 0)</f>
        <v>0</v>
      </c>
      <c r="AF454">
        <f ca="1">IF(Table1[[#This Row],[Gender]]="female", 1, 0)</f>
        <v>1</v>
      </c>
      <c r="AK454" s="8">
        <f ca="1">IF(Table1[[#This Row],[Profession]]="Teaching", 1, 0)</f>
        <v>0</v>
      </c>
      <c r="AL454" s="9">
        <f ca="1">IF(Table1[[#This Row],[Profession]]="Health", 1, 0)</f>
        <v>0</v>
      </c>
      <c r="AM454" s="9">
        <f ca="1">IF(Table1[[#This Row],[Profession]]="Construction", 1, 0)</f>
        <v>0</v>
      </c>
      <c r="AN454" s="9">
        <f ca="1">IF(Table1[[#This Row],[Profession]]="IT", 1, 0)</f>
        <v>0</v>
      </c>
      <c r="AO454" s="9">
        <f ca="1">IF(Table1[[#This Row],[Profession]]="Agriculture", 1, 0)</f>
        <v>1</v>
      </c>
      <c r="AP454" s="10">
        <f ca="1">IF(Table1[[#This Row],[Profession]]="General Work", 1, 0)</f>
        <v>0</v>
      </c>
      <c r="AS454">
        <f ca="1">Table1[[#This Row],[Value of Cars]]/Table1[[#This Row],[Number of Cars ]]</f>
        <v>46481.891572289765</v>
      </c>
      <c r="AU454" s="8">
        <f ca="1">IF(Table1[[#This Row],[State]]="Karnataka", Table1[[#This Row],[Income]], 0)</f>
        <v>0</v>
      </c>
      <c r="AV454" s="9">
        <f ca="1">IF(Table1[[#This Row],[State]]="Gujarat", Table1[[#This Row],[Income]], 0)</f>
        <v>0</v>
      </c>
      <c r="AW454" s="9">
        <f ca="1">IF(Table1[[#This Row],[State]]="Andhra Pradesh", Table1[[#This Row],[Income]], 0)</f>
        <v>0</v>
      </c>
      <c r="AX454" s="9">
        <f ca="1">IF(Table1[[#This Row],[State]]="Telangana", Table1[[#This Row],[Income]], 0)</f>
        <v>0</v>
      </c>
      <c r="AY454" s="9">
        <f ca="1">IF(Table1[[#This Row],[State]]="Madhya Pradesh", Table1[[#This Row],[Income]], 0)</f>
        <v>0</v>
      </c>
      <c r="AZ454" s="9">
        <f ca="1">IF(Table1[[#This Row],[State]]="Maharashtra", Table1[[#This Row],[Income]], 0)</f>
        <v>0</v>
      </c>
      <c r="BA454" s="9">
        <f ca="1">IF(Table1[[#This Row],[State]]="Punjab", Table1[[#This Row],[Income]], 0)</f>
        <v>52149</v>
      </c>
      <c r="BB454" s="9">
        <f ca="1">IF(Table1[[#This Row],[State]]="Kerala", Table1[[#This Row],[Income]], 0)</f>
        <v>0</v>
      </c>
      <c r="BC454" s="9">
        <f ca="1">IF(Table1[[#This Row],[State]]="Tamil Nadu", Table1[[#This Row],[Income]], 0)</f>
        <v>0</v>
      </c>
      <c r="BD454" s="9">
        <f ca="1">IF(Table1[[#This Row],[State]]="Rajasthan", Table1[[#This Row],[Income]], 0)</f>
        <v>0</v>
      </c>
      <c r="BE454" s="9">
        <f ca="1">IF(Table1[[#This Row],[State]]="Uttar Pradesh", Table1[[#This Row],[Income]], 0)</f>
        <v>0</v>
      </c>
      <c r="BF454" s="9">
        <f ca="1">IF(Table1[[#This Row],[State]]="Bihar", Table1[[#This Row],[Income]], 0)</f>
        <v>0</v>
      </c>
      <c r="BG454" s="9">
        <f ca="1">IF(Table1[[#This Row],[State]]="West Bengal", Table1[[#This Row],[Income]], 0)</f>
        <v>0</v>
      </c>
      <c r="BH454" s="10">
        <f ca="1">IF(Table1[[#This Row],[State]]="Goa", Table1[[#This Row],[Income]], 0)</f>
        <v>0</v>
      </c>
      <c r="BJ454" s="8">
        <f ca="1">IF(Table1[[#This Row],[Profession]]="Health", Table1[[#This Row],[Income]], 0)</f>
        <v>0</v>
      </c>
      <c r="BK454" s="9">
        <f ca="1">IF(Table1[[#This Row],[Profession]]="Construction", Table1[[#This Row],[Income]], 0)</f>
        <v>0</v>
      </c>
      <c r="BL454" s="9">
        <f ca="1">IF(Table1[[#This Row],[Profession]]="Teaching", Table1[[#This Row],[Income]], 0)</f>
        <v>0</v>
      </c>
      <c r="BM454" s="9">
        <f ca="1">IF(Table1[[#This Row],[Profession]]="IT", Table1[[#This Row],[Income]], 0)</f>
        <v>0</v>
      </c>
      <c r="BN454" s="9">
        <f ca="1">IF(Table1[[#This Row],[Profession]]="General Work", Table1[[#This Row],[Income]], 0)</f>
        <v>0</v>
      </c>
      <c r="BO454" s="10">
        <f ca="1">IF(Table1[[#This Row],[Profession]]="Agriculture", Table1[[#This Row],[Income]], 0)</f>
        <v>52149</v>
      </c>
      <c r="BQ454" s="8">
        <f ca="1">IF(Table1[[#This Row],[Value of debts ]]&gt;Table1[[#This Row],[Income]], 1, 0)</f>
        <v>1</v>
      </c>
      <c r="BR454" s="10"/>
      <c r="BT454">
        <f ca="1">IF(Table1[[#This Row],[Net Worth of person]]&gt;$BU$4, Table1[[#This Row],[Age]], 0)</f>
        <v>41</v>
      </c>
    </row>
    <row r="455" spans="1:72" x14ac:dyDescent="0.3">
      <c r="A455">
        <f t="shared" ca="1" si="161"/>
        <v>1</v>
      </c>
      <c r="B455" t="str">
        <f t="shared" ca="1" si="162"/>
        <v>Male</v>
      </c>
      <c r="C455">
        <f t="shared" ca="1" si="163"/>
        <v>37</v>
      </c>
      <c r="D455">
        <f t="shared" ca="1" si="164"/>
        <v>5</v>
      </c>
      <c r="E455" t="str">
        <f t="shared" ca="1" si="165"/>
        <v>General Work</v>
      </c>
      <c r="F455">
        <f t="shared" ca="1" si="166"/>
        <v>5</v>
      </c>
      <c r="G455" t="str">
        <f t="shared" ca="1" si="167"/>
        <v>Other</v>
      </c>
      <c r="H455">
        <f t="shared" ca="1" si="168"/>
        <v>4</v>
      </c>
      <c r="I455">
        <f t="shared" ca="1" si="169"/>
        <v>2</v>
      </c>
      <c r="J455">
        <f t="shared" ca="1" si="170"/>
        <v>58063</v>
      </c>
      <c r="K455">
        <f t="shared" ca="1" si="171"/>
        <v>13</v>
      </c>
      <c r="L455" t="str">
        <f t="shared" ca="1" si="172"/>
        <v>West Bengal</v>
      </c>
      <c r="M455">
        <f t="shared" ca="1" si="173"/>
        <v>348378</v>
      </c>
      <c r="N455">
        <f t="shared" ca="1" si="174"/>
        <v>103302.41562580779</v>
      </c>
      <c r="O455">
        <f t="shared" ca="1" si="175"/>
        <v>82662.42552503648</v>
      </c>
      <c r="P455">
        <f t="shared" ca="1" si="176"/>
        <v>52272</v>
      </c>
      <c r="Q455">
        <f t="shared" ca="1" si="177"/>
        <v>93403.312092207198</v>
      </c>
      <c r="R455">
        <f t="shared" ca="1" si="178"/>
        <v>2009.2071378283297</v>
      </c>
      <c r="S455">
        <f t="shared" ca="1" si="179"/>
        <v>433049.63266286481</v>
      </c>
      <c r="T455">
        <f t="shared" ca="1" si="180"/>
        <v>248977.72771801497</v>
      </c>
      <c r="U455">
        <f t="shared" ca="1" si="181"/>
        <v>184071.90494484984</v>
      </c>
      <c r="W455">
        <f t="shared" ca="1" si="182"/>
        <v>1</v>
      </c>
      <c r="AA455" s="1">
        <f ca="1">Table1[[#This Row],[Mortgage left]]/Table1[[#This Row],[Value of House]]</f>
        <v>0.29652393556943257</v>
      </c>
      <c r="AB455">
        <f t="shared" ca="1" si="183"/>
        <v>1</v>
      </c>
      <c r="AE455">
        <f ca="1">IF(Table1[[#This Row],[Gender]]="male", 1, 0)</f>
        <v>1</v>
      </c>
      <c r="AF455">
        <f ca="1">IF(Table1[[#This Row],[Gender]]="female", 1, 0)</f>
        <v>0</v>
      </c>
      <c r="AK455" s="8">
        <f ca="1">IF(Table1[[#This Row],[Profession]]="Teaching", 1, 0)</f>
        <v>0</v>
      </c>
      <c r="AL455" s="9">
        <f ca="1">IF(Table1[[#This Row],[Profession]]="Health", 1, 0)</f>
        <v>0</v>
      </c>
      <c r="AM455" s="9">
        <f ca="1">IF(Table1[[#This Row],[Profession]]="Construction", 1, 0)</f>
        <v>0</v>
      </c>
      <c r="AN455" s="9">
        <f ca="1">IF(Table1[[#This Row],[Profession]]="IT", 1, 0)</f>
        <v>0</v>
      </c>
      <c r="AO455" s="9">
        <f ca="1">IF(Table1[[#This Row],[Profession]]="Agriculture", 1, 0)</f>
        <v>0</v>
      </c>
      <c r="AP455" s="10">
        <f ca="1">IF(Table1[[#This Row],[Profession]]="General Work", 1, 0)</f>
        <v>1</v>
      </c>
      <c r="AS455">
        <f ca="1">Table1[[#This Row],[Value of Cars]]/Table1[[#This Row],[Number of Cars ]]</f>
        <v>41331.21276251824</v>
      </c>
      <c r="AU455" s="8">
        <f ca="1">IF(Table1[[#This Row],[State]]="Karnataka", Table1[[#This Row],[Income]], 0)</f>
        <v>0</v>
      </c>
      <c r="AV455" s="9">
        <f ca="1">IF(Table1[[#This Row],[State]]="Gujarat", Table1[[#This Row],[Income]], 0)</f>
        <v>0</v>
      </c>
      <c r="AW455" s="9">
        <f ca="1">IF(Table1[[#This Row],[State]]="Andhra Pradesh", Table1[[#This Row],[Income]], 0)</f>
        <v>0</v>
      </c>
      <c r="AX455" s="9">
        <f ca="1">IF(Table1[[#This Row],[State]]="Telangana", Table1[[#This Row],[Income]], 0)</f>
        <v>0</v>
      </c>
      <c r="AY455" s="9">
        <f ca="1">IF(Table1[[#This Row],[State]]="Madhya Pradesh", Table1[[#This Row],[Income]], 0)</f>
        <v>0</v>
      </c>
      <c r="AZ455" s="9">
        <f ca="1">IF(Table1[[#This Row],[State]]="Maharashtra", Table1[[#This Row],[Income]], 0)</f>
        <v>0</v>
      </c>
      <c r="BA455" s="9">
        <f ca="1">IF(Table1[[#This Row],[State]]="Punjab", Table1[[#This Row],[Income]], 0)</f>
        <v>0</v>
      </c>
      <c r="BB455" s="9">
        <f ca="1">IF(Table1[[#This Row],[State]]="Kerala", Table1[[#This Row],[Income]], 0)</f>
        <v>0</v>
      </c>
      <c r="BC455" s="9">
        <f ca="1">IF(Table1[[#This Row],[State]]="Tamil Nadu", Table1[[#This Row],[Income]], 0)</f>
        <v>0</v>
      </c>
      <c r="BD455" s="9">
        <f ca="1">IF(Table1[[#This Row],[State]]="Rajasthan", Table1[[#This Row],[Income]], 0)</f>
        <v>0</v>
      </c>
      <c r="BE455" s="9">
        <f ca="1">IF(Table1[[#This Row],[State]]="Uttar Pradesh", Table1[[#This Row],[Income]], 0)</f>
        <v>0</v>
      </c>
      <c r="BF455" s="9">
        <f ca="1">IF(Table1[[#This Row],[State]]="Bihar", Table1[[#This Row],[Income]], 0)</f>
        <v>0</v>
      </c>
      <c r="BG455" s="9">
        <f ca="1">IF(Table1[[#This Row],[State]]="West Bengal", Table1[[#This Row],[Income]], 0)</f>
        <v>58063</v>
      </c>
      <c r="BH455" s="10">
        <f ca="1">IF(Table1[[#This Row],[State]]="Goa", Table1[[#This Row],[Income]], 0)</f>
        <v>0</v>
      </c>
      <c r="BJ455" s="8">
        <f ca="1">IF(Table1[[#This Row],[Profession]]="Health", Table1[[#This Row],[Income]], 0)</f>
        <v>0</v>
      </c>
      <c r="BK455" s="9">
        <f ca="1">IF(Table1[[#This Row],[Profession]]="Construction", Table1[[#This Row],[Income]], 0)</f>
        <v>0</v>
      </c>
      <c r="BL455" s="9">
        <f ca="1">IF(Table1[[#This Row],[Profession]]="Teaching", Table1[[#This Row],[Income]], 0)</f>
        <v>0</v>
      </c>
      <c r="BM455" s="9">
        <f ca="1">IF(Table1[[#This Row],[Profession]]="IT", Table1[[#This Row],[Income]], 0)</f>
        <v>0</v>
      </c>
      <c r="BN455" s="9">
        <f ca="1">IF(Table1[[#This Row],[Profession]]="General Work", Table1[[#This Row],[Income]], 0)</f>
        <v>58063</v>
      </c>
      <c r="BO455" s="10">
        <f ca="1">IF(Table1[[#This Row],[Profession]]="Agriculture", Table1[[#This Row],[Income]], 0)</f>
        <v>0</v>
      </c>
      <c r="BQ455" s="8">
        <f ca="1">IF(Table1[[#This Row],[Value of debts ]]&gt;Table1[[#This Row],[Income]], 1, 0)</f>
        <v>1</v>
      </c>
      <c r="BR455" s="10"/>
      <c r="BT455">
        <f ca="1">IF(Table1[[#This Row],[Net Worth of person]]&gt;$BU$4, Table1[[#This Row],[Age]], 0)</f>
        <v>37</v>
      </c>
    </row>
    <row r="456" spans="1:72" x14ac:dyDescent="0.3">
      <c r="A456">
        <f t="shared" ca="1" si="161"/>
        <v>2</v>
      </c>
      <c r="B456" t="str">
        <f t="shared" ca="1" si="162"/>
        <v>Female</v>
      </c>
      <c r="C456">
        <f t="shared" ca="1" si="163"/>
        <v>25</v>
      </c>
      <c r="D456">
        <f t="shared" ca="1" si="164"/>
        <v>3</v>
      </c>
      <c r="E456" t="str">
        <f t="shared" ca="1" si="165"/>
        <v>Teaching</v>
      </c>
      <c r="F456">
        <f t="shared" ca="1" si="166"/>
        <v>3</v>
      </c>
      <c r="G456" t="str">
        <f t="shared" ca="1" si="167"/>
        <v>University</v>
      </c>
      <c r="H456">
        <f t="shared" ca="1" si="168"/>
        <v>4</v>
      </c>
      <c r="I456">
        <f t="shared" ca="1" si="169"/>
        <v>1</v>
      </c>
      <c r="J456">
        <f t="shared" ca="1" si="170"/>
        <v>79996</v>
      </c>
      <c r="K456">
        <f t="shared" ca="1" si="171"/>
        <v>11</v>
      </c>
      <c r="L456" t="str">
        <f t="shared" ca="1" si="172"/>
        <v>Uttar Pradesh</v>
      </c>
      <c r="M456">
        <f t="shared" ca="1" si="173"/>
        <v>479976</v>
      </c>
      <c r="N456">
        <f t="shared" ca="1" si="174"/>
        <v>74952.808301698562</v>
      </c>
      <c r="O456">
        <f t="shared" ca="1" si="175"/>
        <v>3595.3310557954919</v>
      </c>
      <c r="P456">
        <f t="shared" ca="1" si="176"/>
        <v>2799</v>
      </c>
      <c r="Q456">
        <f t="shared" ca="1" si="177"/>
        <v>133923.49159590018</v>
      </c>
      <c r="R456">
        <f t="shared" ca="1" si="178"/>
        <v>89862.14050368825</v>
      </c>
      <c r="S456">
        <f t="shared" ca="1" si="179"/>
        <v>573433.47155948379</v>
      </c>
      <c r="T456">
        <f t="shared" ca="1" si="180"/>
        <v>211675.29989759874</v>
      </c>
      <c r="U456">
        <f t="shared" ca="1" si="181"/>
        <v>361758.17166188505</v>
      </c>
      <c r="W456">
        <f t="shared" ca="1" si="182"/>
        <v>1</v>
      </c>
      <c r="AA456" s="1">
        <f ca="1">Table1[[#This Row],[Mortgage left]]/Table1[[#This Row],[Value of House]]</f>
        <v>0.15615949193646883</v>
      </c>
      <c r="AB456">
        <f t="shared" ca="1" si="183"/>
        <v>1</v>
      </c>
      <c r="AE456">
        <f ca="1">IF(Table1[[#This Row],[Gender]]="male", 1, 0)</f>
        <v>0</v>
      </c>
      <c r="AF456">
        <f ca="1">IF(Table1[[#This Row],[Gender]]="female", 1, 0)</f>
        <v>1</v>
      </c>
      <c r="AK456" s="8">
        <f ca="1">IF(Table1[[#This Row],[Profession]]="Teaching", 1, 0)</f>
        <v>1</v>
      </c>
      <c r="AL456" s="9">
        <f ca="1">IF(Table1[[#This Row],[Profession]]="Health", 1, 0)</f>
        <v>0</v>
      </c>
      <c r="AM456" s="9">
        <f ca="1">IF(Table1[[#This Row],[Profession]]="Construction", 1, 0)</f>
        <v>0</v>
      </c>
      <c r="AN456" s="9">
        <f ca="1">IF(Table1[[#This Row],[Profession]]="IT", 1, 0)</f>
        <v>0</v>
      </c>
      <c r="AO456" s="9">
        <f ca="1">IF(Table1[[#This Row],[Profession]]="Agriculture", 1, 0)</f>
        <v>0</v>
      </c>
      <c r="AP456" s="10">
        <f ca="1">IF(Table1[[#This Row],[Profession]]="General Work", 1, 0)</f>
        <v>0</v>
      </c>
      <c r="AS456">
        <f ca="1">Table1[[#This Row],[Value of Cars]]/Table1[[#This Row],[Number of Cars ]]</f>
        <v>3595.3310557954919</v>
      </c>
      <c r="AU456" s="8">
        <f ca="1">IF(Table1[[#This Row],[State]]="Karnataka", Table1[[#This Row],[Income]], 0)</f>
        <v>0</v>
      </c>
      <c r="AV456" s="9">
        <f ca="1">IF(Table1[[#This Row],[State]]="Gujarat", Table1[[#This Row],[Income]], 0)</f>
        <v>0</v>
      </c>
      <c r="AW456" s="9">
        <f ca="1">IF(Table1[[#This Row],[State]]="Andhra Pradesh", Table1[[#This Row],[Income]], 0)</f>
        <v>0</v>
      </c>
      <c r="AX456" s="9">
        <f ca="1">IF(Table1[[#This Row],[State]]="Telangana", Table1[[#This Row],[Income]], 0)</f>
        <v>0</v>
      </c>
      <c r="AY456" s="9">
        <f ca="1">IF(Table1[[#This Row],[State]]="Madhya Pradesh", Table1[[#This Row],[Income]], 0)</f>
        <v>0</v>
      </c>
      <c r="AZ456" s="9">
        <f ca="1">IF(Table1[[#This Row],[State]]="Maharashtra", Table1[[#This Row],[Income]], 0)</f>
        <v>0</v>
      </c>
      <c r="BA456" s="9">
        <f ca="1">IF(Table1[[#This Row],[State]]="Punjab", Table1[[#This Row],[Income]], 0)</f>
        <v>0</v>
      </c>
      <c r="BB456" s="9">
        <f ca="1">IF(Table1[[#This Row],[State]]="Kerala", Table1[[#This Row],[Income]], 0)</f>
        <v>0</v>
      </c>
      <c r="BC456" s="9">
        <f ca="1">IF(Table1[[#This Row],[State]]="Tamil Nadu", Table1[[#This Row],[Income]], 0)</f>
        <v>0</v>
      </c>
      <c r="BD456" s="9">
        <f ca="1">IF(Table1[[#This Row],[State]]="Rajasthan", Table1[[#This Row],[Income]], 0)</f>
        <v>0</v>
      </c>
      <c r="BE456" s="9">
        <f ca="1">IF(Table1[[#This Row],[State]]="Uttar Pradesh", Table1[[#This Row],[Income]], 0)</f>
        <v>79996</v>
      </c>
      <c r="BF456" s="9">
        <f ca="1">IF(Table1[[#This Row],[State]]="Bihar", Table1[[#This Row],[Income]], 0)</f>
        <v>0</v>
      </c>
      <c r="BG456" s="9">
        <f ca="1">IF(Table1[[#This Row],[State]]="West Bengal", Table1[[#This Row],[Income]], 0)</f>
        <v>0</v>
      </c>
      <c r="BH456" s="10">
        <f ca="1">IF(Table1[[#This Row],[State]]="Goa", Table1[[#This Row],[Income]], 0)</f>
        <v>0</v>
      </c>
      <c r="BJ456" s="8">
        <f ca="1">IF(Table1[[#This Row],[Profession]]="Health", Table1[[#This Row],[Income]], 0)</f>
        <v>0</v>
      </c>
      <c r="BK456" s="9">
        <f ca="1">IF(Table1[[#This Row],[Profession]]="Construction", Table1[[#This Row],[Income]], 0)</f>
        <v>0</v>
      </c>
      <c r="BL456" s="9">
        <f ca="1">IF(Table1[[#This Row],[Profession]]="Teaching", Table1[[#This Row],[Income]], 0)</f>
        <v>79996</v>
      </c>
      <c r="BM456" s="9">
        <f ca="1">IF(Table1[[#This Row],[Profession]]="IT", Table1[[#This Row],[Income]], 0)</f>
        <v>0</v>
      </c>
      <c r="BN456" s="9">
        <f ca="1">IF(Table1[[#This Row],[Profession]]="General Work", Table1[[#This Row],[Income]], 0)</f>
        <v>0</v>
      </c>
      <c r="BO456" s="10">
        <f ca="1">IF(Table1[[#This Row],[Profession]]="Agriculture", Table1[[#This Row],[Income]], 0)</f>
        <v>0</v>
      </c>
      <c r="BQ456" s="8">
        <f ca="1">IF(Table1[[#This Row],[Value of debts ]]&gt;Table1[[#This Row],[Income]], 1, 0)</f>
        <v>1</v>
      </c>
      <c r="BR456" s="10"/>
      <c r="BT456">
        <f ca="1">IF(Table1[[#This Row],[Net Worth of person]]&gt;$BU$4, Table1[[#This Row],[Age]], 0)</f>
        <v>25</v>
      </c>
    </row>
    <row r="457" spans="1:72" x14ac:dyDescent="0.3">
      <c r="A457">
        <f t="shared" ca="1" si="161"/>
        <v>1</v>
      </c>
      <c r="B457" t="str">
        <f t="shared" ca="1" si="162"/>
        <v>Male</v>
      </c>
      <c r="C457">
        <f t="shared" ca="1" si="163"/>
        <v>43</v>
      </c>
      <c r="D457">
        <f t="shared" ca="1" si="164"/>
        <v>6</v>
      </c>
      <c r="E457" t="str">
        <f t="shared" ca="1" si="165"/>
        <v>Agriculture</v>
      </c>
      <c r="F457">
        <f t="shared" ca="1" si="166"/>
        <v>2</v>
      </c>
      <c r="G457" t="str">
        <f t="shared" ca="1" si="167"/>
        <v>College</v>
      </c>
      <c r="H457">
        <f t="shared" ca="1" si="168"/>
        <v>4</v>
      </c>
      <c r="I457">
        <f t="shared" ca="1" si="169"/>
        <v>3</v>
      </c>
      <c r="J457">
        <f t="shared" ca="1" si="170"/>
        <v>46614</v>
      </c>
      <c r="K457">
        <f t="shared" ca="1" si="171"/>
        <v>2</v>
      </c>
      <c r="L457" t="str">
        <f t="shared" ca="1" si="172"/>
        <v>Gujarat</v>
      </c>
      <c r="M457">
        <f t="shared" ca="1" si="173"/>
        <v>279684</v>
      </c>
      <c r="N457">
        <f t="shared" ca="1" si="174"/>
        <v>234459.21185525748</v>
      </c>
      <c r="O457">
        <f t="shared" ca="1" si="175"/>
        <v>37191.391701953362</v>
      </c>
      <c r="P457">
        <f t="shared" ca="1" si="176"/>
        <v>11749</v>
      </c>
      <c r="Q457">
        <f t="shared" ca="1" si="177"/>
        <v>30.020155043910158</v>
      </c>
      <c r="R457">
        <f t="shared" ca="1" si="178"/>
        <v>43601.548434932592</v>
      </c>
      <c r="S457">
        <f t="shared" ca="1" si="179"/>
        <v>360476.94013688597</v>
      </c>
      <c r="T457">
        <f t="shared" ca="1" si="180"/>
        <v>246238.23201030141</v>
      </c>
      <c r="U457">
        <f t="shared" ca="1" si="181"/>
        <v>114238.70812658456</v>
      </c>
      <c r="W457">
        <f t="shared" ca="1" si="182"/>
        <v>1</v>
      </c>
      <c r="AA457" s="1">
        <f ca="1">Table1[[#This Row],[Mortgage left]]/Table1[[#This Row],[Value of House]]</f>
        <v>0.83830040994571542</v>
      </c>
      <c r="AB457">
        <f t="shared" ca="1" si="183"/>
        <v>0</v>
      </c>
      <c r="AE457">
        <f ca="1">IF(Table1[[#This Row],[Gender]]="male", 1, 0)</f>
        <v>1</v>
      </c>
      <c r="AF457">
        <f ca="1">IF(Table1[[#This Row],[Gender]]="female", 1, 0)</f>
        <v>0</v>
      </c>
      <c r="AK457" s="8">
        <f ca="1">IF(Table1[[#This Row],[Profession]]="Teaching", 1, 0)</f>
        <v>0</v>
      </c>
      <c r="AL457" s="9">
        <f ca="1">IF(Table1[[#This Row],[Profession]]="Health", 1, 0)</f>
        <v>0</v>
      </c>
      <c r="AM457" s="9">
        <f ca="1">IF(Table1[[#This Row],[Profession]]="Construction", 1, 0)</f>
        <v>0</v>
      </c>
      <c r="AN457" s="9">
        <f ca="1">IF(Table1[[#This Row],[Profession]]="IT", 1, 0)</f>
        <v>0</v>
      </c>
      <c r="AO457" s="9">
        <f ca="1">IF(Table1[[#This Row],[Profession]]="Agriculture", 1, 0)</f>
        <v>1</v>
      </c>
      <c r="AP457" s="10">
        <f ca="1">IF(Table1[[#This Row],[Profession]]="General Work", 1, 0)</f>
        <v>0</v>
      </c>
      <c r="AS457">
        <f ca="1">Table1[[#This Row],[Value of Cars]]/Table1[[#This Row],[Number of Cars ]]</f>
        <v>12397.130567317787</v>
      </c>
      <c r="AU457" s="8">
        <f ca="1">IF(Table1[[#This Row],[State]]="Karnataka", Table1[[#This Row],[Income]], 0)</f>
        <v>0</v>
      </c>
      <c r="AV457" s="9">
        <f ca="1">IF(Table1[[#This Row],[State]]="Gujarat", Table1[[#This Row],[Income]], 0)</f>
        <v>46614</v>
      </c>
      <c r="AW457" s="9">
        <f ca="1">IF(Table1[[#This Row],[State]]="Andhra Pradesh", Table1[[#This Row],[Income]], 0)</f>
        <v>0</v>
      </c>
      <c r="AX457" s="9">
        <f ca="1">IF(Table1[[#This Row],[State]]="Telangana", Table1[[#This Row],[Income]], 0)</f>
        <v>0</v>
      </c>
      <c r="AY457" s="9">
        <f ca="1">IF(Table1[[#This Row],[State]]="Madhya Pradesh", Table1[[#This Row],[Income]], 0)</f>
        <v>0</v>
      </c>
      <c r="AZ457" s="9">
        <f ca="1">IF(Table1[[#This Row],[State]]="Maharashtra", Table1[[#This Row],[Income]], 0)</f>
        <v>0</v>
      </c>
      <c r="BA457" s="9">
        <f ca="1">IF(Table1[[#This Row],[State]]="Punjab", Table1[[#This Row],[Income]], 0)</f>
        <v>0</v>
      </c>
      <c r="BB457" s="9">
        <f ca="1">IF(Table1[[#This Row],[State]]="Kerala", Table1[[#This Row],[Income]], 0)</f>
        <v>0</v>
      </c>
      <c r="BC457" s="9">
        <f ca="1">IF(Table1[[#This Row],[State]]="Tamil Nadu", Table1[[#This Row],[Income]], 0)</f>
        <v>0</v>
      </c>
      <c r="BD457" s="9">
        <f ca="1">IF(Table1[[#This Row],[State]]="Rajasthan", Table1[[#This Row],[Income]], 0)</f>
        <v>0</v>
      </c>
      <c r="BE457" s="9">
        <f ca="1">IF(Table1[[#This Row],[State]]="Uttar Pradesh", Table1[[#This Row],[Income]], 0)</f>
        <v>0</v>
      </c>
      <c r="BF457" s="9">
        <f ca="1">IF(Table1[[#This Row],[State]]="Bihar", Table1[[#This Row],[Income]], 0)</f>
        <v>0</v>
      </c>
      <c r="BG457" s="9">
        <f ca="1">IF(Table1[[#This Row],[State]]="West Bengal", Table1[[#This Row],[Income]], 0)</f>
        <v>0</v>
      </c>
      <c r="BH457" s="10">
        <f ca="1">IF(Table1[[#This Row],[State]]="Goa", Table1[[#This Row],[Income]], 0)</f>
        <v>0</v>
      </c>
      <c r="BJ457" s="8">
        <f ca="1">IF(Table1[[#This Row],[Profession]]="Health", Table1[[#This Row],[Income]], 0)</f>
        <v>0</v>
      </c>
      <c r="BK457" s="9">
        <f ca="1">IF(Table1[[#This Row],[Profession]]="Construction", Table1[[#This Row],[Income]], 0)</f>
        <v>0</v>
      </c>
      <c r="BL457" s="9">
        <f ca="1">IF(Table1[[#This Row],[Profession]]="Teaching", Table1[[#This Row],[Income]], 0)</f>
        <v>0</v>
      </c>
      <c r="BM457" s="9">
        <f ca="1">IF(Table1[[#This Row],[Profession]]="IT", Table1[[#This Row],[Income]], 0)</f>
        <v>0</v>
      </c>
      <c r="BN457" s="9">
        <f ca="1">IF(Table1[[#This Row],[Profession]]="General Work", Table1[[#This Row],[Income]], 0)</f>
        <v>0</v>
      </c>
      <c r="BO457" s="10">
        <f ca="1">IF(Table1[[#This Row],[Profession]]="Agriculture", Table1[[#This Row],[Income]], 0)</f>
        <v>46614</v>
      </c>
      <c r="BQ457" s="8">
        <f ca="1">IF(Table1[[#This Row],[Value of debts ]]&gt;Table1[[#This Row],[Income]], 1, 0)</f>
        <v>1</v>
      </c>
      <c r="BR457" s="10"/>
      <c r="BT457">
        <f ca="1">IF(Table1[[#This Row],[Net Worth of person]]&gt;$BU$4, Table1[[#This Row],[Age]], 0)</f>
        <v>43</v>
      </c>
    </row>
    <row r="458" spans="1:72" x14ac:dyDescent="0.3">
      <c r="A458">
        <f t="shared" ca="1" si="161"/>
        <v>2</v>
      </c>
      <c r="B458" t="str">
        <f t="shared" ca="1" si="162"/>
        <v>Female</v>
      </c>
      <c r="C458">
        <f t="shared" ca="1" si="163"/>
        <v>39</v>
      </c>
      <c r="D458">
        <f t="shared" ca="1" si="164"/>
        <v>5</v>
      </c>
      <c r="E458" t="str">
        <f t="shared" ca="1" si="165"/>
        <v>General Work</v>
      </c>
      <c r="F458">
        <f t="shared" ca="1" si="166"/>
        <v>1</v>
      </c>
      <c r="G458" t="str">
        <f t="shared" ca="1" si="167"/>
        <v>High School</v>
      </c>
      <c r="H458">
        <f t="shared" ca="1" si="168"/>
        <v>4</v>
      </c>
      <c r="I458">
        <f t="shared" ca="1" si="169"/>
        <v>3</v>
      </c>
      <c r="J458">
        <f t="shared" ca="1" si="170"/>
        <v>37925</v>
      </c>
      <c r="K458">
        <f t="shared" ca="1" si="171"/>
        <v>11</v>
      </c>
      <c r="L458" t="str">
        <f t="shared" ca="1" si="172"/>
        <v>Uttar Pradesh</v>
      </c>
      <c r="M458">
        <f t="shared" ca="1" si="173"/>
        <v>189625</v>
      </c>
      <c r="N458">
        <f t="shared" ca="1" si="174"/>
        <v>62012.62209375298</v>
      </c>
      <c r="O458">
        <f t="shared" ca="1" si="175"/>
        <v>30640.430819108704</v>
      </c>
      <c r="P458">
        <f t="shared" ca="1" si="176"/>
        <v>1990</v>
      </c>
      <c r="Q458">
        <f t="shared" ca="1" si="177"/>
        <v>17532.946487049925</v>
      </c>
      <c r="R458">
        <f t="shared" ca="1" si="178"/>
        <v>38051.500706625411</v>
      </c>
      <c r="S458">
        <f t="shared" ca="1" si="179"/>
        <v>258316.93152573411</v>
      </c>
      <c r="T458">
        <f t="shared" ca="1" si="180"/>
        <v>81535.568580802908</v>
      </c>
      <c r="U458">
        <f t="shared" ca="1" si="181"/>
        <v>176781.3629449312</v>
      </c>
      <c r="W458">
        <f t="shared" ca="1" si="182"/>
        <v>1</v>
      </c>
      <c r="AA458" s="1">
        <f ca="1">Table1[[#This Row],[Mortgage left]]/Table1[[#This Row],[Value of House]]</f>
        <v>0.32702767089652196</v>
      </c>
      <c r="AB458">
        <f t="shared" ca="1" si="183"/>
        <v>1</v>
      </c>
      <c r="AE458">
        <f ca="1">IF(Table1[[#This Row],[Gender]]="male", 1, 0)</f>
        <v>0</v>
      </c>
      <c r="AF458">
        <f ca="1">IF(Table1[[#This Row],[Gender]]="female", 1, 0)</f>
        <v>1</v>
      </c>
      <c r="AK458" s="8">
        <f ca="1">IF(Table1[[#This Row],[Profession]]="Teaching", 1, 0)</f>
        <v>0</v>
      </c>
      <c r="AL458" s="9">
        <f ca="1">IF(Table1[[#This Row],[Profession]]="Health", 1, 0)</f>
        <v>0</v>
      </c>
      <c r="AM458" s="9">
        <f ca="1">IF(Table1[[#This Row],[Profession]]="Construction", 1, 0)</f>
        <v>0</v>
      </c>
      <c r="AN458" s="9">
        <f ca="1">IF(Table1[[#This Row],[Profession]]="IT", 1, 0)</f>
        <v>0</v>
      </c>
      <c r="AO458" s="9">
        <f ca="1">IF(Table1[[#This Row],[Profession]]="Agriculture", 1, 0)</f>
        <v>0</v>
      </c>
      <c r="AP458" s="10">
        <f ca="1">IF(Table1[[#This Row],[Profession]]="General Work", 1, 0)</f>
        <v>1</v>
      </c>
      <c r="AS458">
        <f ca="1">Table1[[#This Row],[Value of Cars]]/Table1[[#This Row],[Number of Cars ]]</f>
        <v>10213.476939702901</v>
      </c>
      <c r="AU458" s="8">
        <f ca="1">IF(Table1[[#This Row],[State]]="Karnataka", Table1[[#This Row],[Income]], 0)</f>
        <v>0</v>
      </c>
      <c r="AV458" s="9">
        <f ca="1">IF(Table1[[#This Row],[State]]="Gujarat", Table1[[#This Row],[Income]], 0)</f>
        <v>0</v>
      </c>
      <c r="AW458" s="9">
        <f ca="1">IF(Table1[[#This Row],[State]]="Andhra Pradesh", Table1[[#This Row],[Income]], 0)</f>
        <v>0</v>
      </c>
      <c r="AX458" s="9">
        <f ca="1">IF(Table1[[#This Row],[State]]="Telangana", Table1[[#This Row],[Income]], 0)</f>
        <v>0</v>
      </c>
      <c r="AY458" s="9">
        <f ca="1">IF(Table1[[#This Row],[State]]="Madhya Pradesh", Table1[[#This Row],[Income]], 0)</f>
        <v>0</v>
      </c>
      <c r="AZ458" s="9">
        <f ca="1">IF(Table1[[#This Row],[State]]="Maharashtra", Table1[[#This Row],[Income]], 0)</f>
        <v>0</v>
      </c>
      <c r="BA458" s="9">
        <f ca="1">IF(Table1[[#This Row],[State]]="Punjab", Table1[[#This Row],[Income]], 0)</f>
        <v>0</v>
      </c>
      <c r="BB458" s="9">
        <f ca="1">IF(Table1[[#This Row],[State]]="Kerala", Table1[[#This Row],[Income]], 0)</f>
        <v>0</v>
      </c>
      <c r="BC458" s="9">
        <f ca="1">IF(Table1[[#This Row],[State]]="Tamil Nadu", Table1[[#This Row],[Income]], 0)</f>
        <v>0</v>
      </c>
      <c r="BD458" s="9">
        <f ca="1">IF(Table1[[#This Row],[State]]="Rajasthan", Table1[[#This Row],[Income]], 0)</f>
        <v>0</v>
      </c>
      <c r="BE458" s="9">
        <f ca="1">IF(Table1[[#This Row],[State]]="Uttar Pradesh", Table1[[#This Row],[Income]], 0)</f>
        <v>37925</v>
      </c>
      <c r="BF458" s="9">
        <f ca="1">IF(Table1[[#This Row],[State]]="Bihar", Table1[[#This Row],[Income]], 0)</f>
        <v>0</v>
      </c>
      <c r="BG458" s="9">
        <f ca="1">IF(Table1[[#This Row],[State]]="West Bengal", Table1[[#This Row],[Income]], 0)</f>
        <v>0</v>
      </c>
      <c r="BH458" s="10">
        <f ca="1">IF(Table1[[#This Row],[State]]="Goa", Table1[[#This Row],[Income]], 0)</f>
        <v>0</v>
      </c>
      <c r="BJ458" s="8">
        <f ca="1">IF(Table1[[#This Row],[Profession]]="Health", Table1[[#This Row],[Income]], 0)</f>
        <v>0</v>
      </c>
      <c r="BK458" s="9">
        <f ca="1">IF(Table1[[#This Row],[Profession]]="Construction", Table1[[#This Row],[Income]], 0)</f>
        <v>0</v>
      </c>
      <c r="BL458" s="9">
        <f ca="1">IF(Table1[[#This Row],[Profession]]="Teaching", Table1[[#This Row],[Income]], 0)</f>
        <v>0</v>
      </c>
      <c r="BM458" s="9">
        <f ca="1">IF(Table1[[#This Row],[Profession]]="IT", Table1[[#This Row],[Income]], 0)</f>
        <v>0</v>
      </c>
      <c r="BN458" s="9">
        <f ca="1">IF(Table1[[#This Row],[Profession]]="General Work", Table1[[#This Row],[Income]], 0)</f>
        <v>37925</v>
      </c>
      <c r="BO458" s="10">
        <f ca="1">IF(Table1[[#This Row],[Profession]]="Agriculture", Table1[[#This Row],[Income]], 0)</f>
        <v>0</v>
      </c>
      <c r="BQ458" s="8">
        <f ca="1">IF(Table1[[#This Row],[Value of debts ]]&gt;Table1[[#This Row],[Income]], 1, 0)</f>
        <v>1</v>
      </c>
      <c r="BR458" s="10"/>
      <c r="BT458">
        <f ca="1">IF(Table1[[#This Row],[Net Worth of person]]&gt;$BU$4, Table1[[#This Row],[Age]], 0)</f>
        <v>39</v>
      </c>
    </row>
    <row r="459" spans="1:72" x14ac:dyDescent="0.3">
      <c r="A459">
        <f t="shared" ca="1" si="161"/>
        <v>2</v>
      </c>
      <c r="B459" t="str">
        <f t="shared" ca="1" si="162"/>
        <v>Female</v>
      </c>
      <c r="C459">
        <f t="shared" ca="1" si="163"/>
        <v>44</v>
      </c>
      <c r="D459">
        <f t="shared" ca="1" si="164"/>
        <v>5</v>
      </c>
      <c r="E459" t="str">
        <f t="shared" ca="1" si="165"/>
        <v>General Work</v>
      </c>
      <c r="F459">
        <f t="shared" ca="1" si="166"/>
        <v>5</v>
      </c>
      <c r="G459" t="str">
        <f t="shared" ca="1" si="167"/>
        <v>Other</v>
      </c>
      <c r="H459">
        <f t="shared" ca="1" si="168"/>
        <v>0</v>
      </c>
      <c r="I459">
        <f t="shared" ca="1" si="169"/>
        <v>3</v>
      </c>
      <c r="J459">
        <f t="shared" ca="1" si="170"/>
        <v>37339</v>
      </c>
      <c r="K459">
        <f t="shared" ca="1" si="171"/>
        <v>3</v>
      </c>
      <c r="L459" t="str">
        <f t="shared" ca="1" si="172"/>
        <v>Andhra Pradesh</v>
      </c>
      <c r="M459">
        <f t="shared" ca="1" si="173"/>
        <v>112017</v>
      </c>
      <c r="N459">
        <f t="shared" ca="1" si="174"/>
        <v>66469.407885708686</v>
      </c>
      <c r="O459">
        <f t="shared" ca="1" si="175"/>
        <v>74572.903738021836</v>
      </c>
      <c r="P459">
        <f t="shared" ca="1" si="176"/>
        <v>10006</v>
      </c>
      <c r="Q459">
        <f t="shared" ca="1" si="177"/>
        <v>32502.497293199041</v>
      </c>
      <c r="R459">
        <f t="shared" ca="1" si="178"/>
        <v>54864.432955635952</v>
      </c>
      <c r="S459">
        <f t="shared" ca="1" si="179"/>
        <v>241454.33669365779</v>
      </c>
      <c r="T459">
        <f t="shared" ca="1" si="180"/>
        <v>108977.90517890773</v>
      </c>
      <c r="U459">
        <f t="shared" ca="1" si="181"/>
        <v>132476.43151475006</v>
      </c>
      <c r="W459">
        <f t="shared" ca="1" si="182"/>
        <v>1</v>
      </c>
      <c r="AA459" s="1">
        <f ca="1">Table1[[#This Row],[Mortgage left]]/Table1[[#This Row],[Value of House]]</f>
        <v>0.59338678848486115</v>
      </c>
      <c r="AB459">
        <f t="shared" ca="1" si="183"/>
        <v>0</v>
      </c>
      <c r="AE459">
        <f ca="1">IF(Table1[[#This Row],[Gender]]="male", 1, 0)</f>
        <v>0</v>
      </c>
      <c r="AF459">
        <f ca="1">IF(Table1[[#This Row],[Gender]]="female", 1, 0)</f>
        <v>1</v>
      </c>
      <c r="AK459" s="8">
        <f ca="1">IF(Table1[[#This Row],[Profession]]="Teaching", 1, 0)</f>
        <v>0</v>
      </c>
      <c r="AL459" s="9">
        <f ca="1">IF(Table1[[#This Row],[Profession]]="Health", 1, 0)</f>
        <v>0</v>
      </c>
      <c r="AM459" s="9">
        <f ca="1">IF(Table1[[#This Row],[Profession]]="Construction", 1, 0)</f>
        <v>0</v>
      </c>
      <c r="AN459" s="9">
        <f ca="1">IF(Table1[[#This Row],[Profession]]="IT", 1, 0)</f>
        <v>0</v>
      </c>
      <c r="AO459" s="9">
        <f ca="1">IF(Table1[[#This Row],[Profession]]="Agriculture", 1, 0)</f>
        <v>0</v>
      </c>
      <c r="AP459" s="10">
        <f ca="1">IF(Table1[[#This Row],[Profession]]="General Work", 1, 0)</f>
        <v>1</v>
      </c>
      <c r="AS459">
        <f ca="1">Table1[[#This Row],[Value of Cars]]/Table1[[#This Row],[Number of Cars ]]</f>
        <v>24857.634579340611</v>
      </c>
      <c r="AU459" s="8">
        <f ca="1">IF(Table1[[#This Row],[State]]="Karnataka", Table1[[#This Row],[Income]], 0)</f>
        <v>0</v>
      </c>
      <c r="AV459" s="9">
        <f ca="1">IF(Table1[[#This Row],[State]]="Gujarat", Table1[[#This Row],[Income]], 0)</f>
        <v>0</v>
      </c>
      <c r="AW459" s="9">
        <f ca="1">IF(Table1[[#This Row],[State]]="Andhra Pradesh", Table1[[#This Row],[Income]], 0)</f>
        <v>37339</v>
      </c>
      <c r="AX459" s="9">
        <f ca="1">IF(Table1[[#This Row],[State]]="Telangana", Table1[[#This Row],[Income]], 0)</f>
        <v>0</v>
      </c>
      <c r="AY459" s="9">
        <f ca="1">IF(Table1[[#This Row],[State]]="Madhya Pradesh", Table1[[#This Row],[Income]], 0)</f>
        <v>0</v>
      </c>
      <c r="AZ459" s="9">
        <f ca="1">IF(Table1[[#This Row],[State]]="Maharashtra", Table1[[#This Row],[Income]], 0)</f>
        <v>0</v>
      </c>
      <c r="BA459" s="9">
        <f ca="1">IF(Table1[[#This Row],[State]]="Punjab", Table1[[#This Row],[Income]], 0)</f>
        <v>0</v>
      </c>
      <c r="BB459" s="9">
        <f ca="1">IF(Table1[[#This Row],[State]]="Kerala", Table1[[#This Row],[Income]], 0)</f>
        <v>0</v>
      </c>
      <c r="BC459" s="9">
        <f ca="1">IF(Table1[[#This Row],[State]]="Tamil Nadu", Table1[[#This Row],[Income]], 0)</f>
        <v>0</v>
      </c>
      <c r="BD459" s="9">
        <f ca="1">IF(Table1[[#This Row],[State]]="Rajasthan", Table1[[#This Row],[Income]], 0)</f>
        <v>0</v>
      </c>
      <c r="BE459" s="9">
        <f ca="1">IF(Table1[[#This Row],[State]]="Uttar Pradesh", Table1[[#This Row],[Income]], 0)</f>
        <v>0</v>
      </c>
      <c r="BF459" s="9">
        <f ca="1">IF(Table1[[#This Row],[State]]="Bihar", Table1[[#This Row],[Income]], 0)</f>
        <v>0</v>
      </c>
      <c r="BG459" s="9">
        <f ca="1">IF(Table1[[#This Row],[State]]="West Bengal", Table1[[#This Row],[Income]], 0)</f>
        <v>0</v>
      </c>
      <c r="BH459" s="10">
        <f ca="1">IF(Table1[[#This Row],[State]]="Goa", Table1[[#This Row],[Income]], 0)</f>
        <v>0</v>
      </c>
      <c r="BJ459" s="8">
        <f ca="1">IF(Table1[[#This Row],[Profession]]="Health", Table1[[#This Row],[Income]], 0)</f>
        <v>0</v>
      </c>
      <c r="BK459" s="9">
        <f ca="1">IF(Table1[[#This Row],[Profession]]="Construction", Table1[[#This Row],[Income]], 0)</f>
        <v>0</v>
      </c>
      <c r="BL459" s="9">
        <f ca="1">IF(Table1[[#This Row],[Profession]]="Teaching", Table1[[#This Row],[Income]], 0)</f>
        <v>0</v>
      </c>
      <c r="BM459" s="9">
        <f ca="1">IF(Table1[[#This Row],[Profession]]="IT", Table1[[#This Row],[Income]], 0)</f>
        <v>0</v>
      </c>
      <c r="BN459" s="9">
        <f ca="1">IF(Table1[[#This Row],[Profession]]="General Work", Table1[[#This Row],[Income]], 0)</f>
        <v>37339</v>
      </c>
      <c r="BO459" s="10">
        <f ca="1">IF(Table1[[#This Row],[Profession]]="Agriculture", Table1[[#This Row],[Income]], 0)</f>
        <v>0</v>
      </c>
      <c r="BQ459" s="8">
        <f ca="1">IF(Table1[[#This Row],[Value of debts ]]&gt;Table1[[#This Row],[Income]], 1, 0)</f>
        <v>1</v>
      </c>
      <c r="BR459" s="10"/>
      <c r="BT459">
        <f ca="1">IF(Table1[[#This Row],[Net Worth of person]]&gt;$BU$4, Table1[[#This Row],[Age]], 0)</f>
        <v>44</v>
      </c>
    </row>
    <row r="460" spans="1:72" x14ac:dyDescent="0.3">
      <c r="A460">
        <f t="shared" ca="1" si="161"/>
        <v>2</v>
      </c>
      <c r="B460" t="str">
        <f t="shared" ca="1" si="162"/>
        <v>Female</v>
      </c>
      <c r="C460">
        <f t="shared" ca="1" si="163"/>
        <v>30</v>
      </c>
      <c r="D460">
        <f t="shared" ca="1" si="164"/>
        <v>1</v>
      </c>
      <c r="E460" t="str">
        <f t="shared" ca="1" si="165"/>
        <v>Health</v>
      </c>
      <c r="F460">
        <f t="shared" ca="1" si="166"/>
        <v>3</v>
      </c>
      <c r="G460" t="str">
        <f t="shared" ca="1" si="167"/>
        <v>University</v>
      </c>
      <c r="H460">
        <f t="shared" ca="1" si="168"/>
        <v>3</v>
      </c>
      <c r="I460">
        <f t="shared" ca="1" si="169"/>
        <v>3</v>
      </c>
      <c r="J460">
        <f t="shared" ca="1" si="170"/>
        <v>60450</v>
      </c>
      <c r="K460">
        <f t="shared" ca="1" si="171"/>
        <v>10</v>
      </c>
      <c r="L460" t="str">
        <f t="shared" ca="1" si="172"/>
        <v>Rajasthan</v>
      </c>
      <c r="M460">
        <f t="shared" ca="1" si="173"/>
        <v>241800</v>
      </c>
      <c r="N460">
        <f t="shared" ca="1" si="174"/>
        <v>151709.11281340488</v>
      </c>
      <c r="O460">
        <f t="shared" ca="1" si="175"/>
        <v>32952.538065701367</v>
      </c>
      <c r="P460">
        <f t="shared" ca="1" si="176"/>
        <v>9185</v>
      </c>
      <c r="Q460">
        <f t="shared" ca="1" si="177"/>
        <v>70840.60759972519</v>
      </c>
      <c r="R460">
        <f t="shared" ca="1" si="178"/>
        <v>81423.06514750309</v>
      </c>
      <c r="S460">
        <f t="shared" ca="1" si="179"/>
        <v>356175.60321320448</v>
      </c>
      <c r="T460">
        <f t="shared" ca="1" si="180"/>
        <v>231734.72041313007</v>
      </c>
      <c r="U460">
        <f t="shared" ca="1" si="181"/>
        <v>124440.88280007441</v>
      </c>
      <c r="W460">
        <f t="shared" ca="1" si="182"/>
        <v>1</v>
      </c>
      <c r="AA460" s="1">
        <f ca="1">Table1[[#This Row],[Mortgage left]]/Table1[[#This Row],[Value of House]]</f>
        <v>0.6274156857460913</v>
      </c>
      <c r="AB460">
        <f t="shared" ca="1" si="183"/>
        <v>0</v>
      </c>
      <c r="AE460">
        <f ca="1">IF(Table1[[#This Row],[Gender]]="male", 1, 0)</f>
        <v>0</v>
      </c>
      <c r="AF460">
        <f ca="1">IF(Table1[[#This Row],[Gender]]="female", 1, 0)</f>
        <v>1</v>
      </c>
      <c r="AK460" s="8">
        <f ca="1">IF(Table1[[#This Row],[Profession]]="Teaching", 1, 0)</f>
        <v>0</v>
      </c>
      <c r="AL460" s="9">
        <f ca="1">IF(Table1[[#This Row],[Profession]]="Health", 1, 0)</f>
        <v>1</v>
      </c>
      <c r="AM460" s="9">
        <f ca="1">IF(Table1[[#This Row],[Profession]]="Construction", 1, 0)</f>
        <v>0</v>
      </c>
      <c r="AN460" s="9">
        <f ca="1">IF(Table1[[#This Row],[Profession]]="IT", 1, 0)</f>
        <v>0</v>
      </c>
      <c r="AO460" s="9">
        <f ca="1">IF(Table1[[#This Row],[Profession]]="Agriculture", 1, 0)</f>
        <v>0</v>
      </c>
      <c r="AP460" s="10">
        <f ca="1">IF(Table1[[#This Row],[Profession]]="General Work", 1, 0)</f>
        <v>0</v>
      </c>
      <c r="AS460">
        <f ca="1">Table1[[#This Row],[Value of Cars]]/Table1[[#This Row],[Number of Cars ]]</f>
        <v>10984.179355233789</v>
      </c>
      <c r="AU460" s="8">
        <f ca="1">IF(Table1[[#This Row],[State]]="Karnataka", Table1[[#This Row],[Income]], 0)</f>
        <v>0</v>
      </c>
      <c r="AV460" s="9">
        <f ca="1">IF(Table1[[#This Row],[State]]="Gujarat", Table1[[#This Row],[Income]], 0)</f>
        <v>0</v>
      </c>
      <c r="AW460" s="9">
        <f ca="1">IF(Table1[[#This Row],[State]]="Andhra Pradesh", Table1[[#This Row],[Income]], 0)</f>
        <v>0</v>
      </c>
      <c r="AX460" s="9">
        <f ca="1">IF(Table1[[#This Row],[State]]="Telangana", Table1[[#This Row],[Income]], 0)</f>
        <v>0</v>
      </c>
      <c r="AY460" s="9">
        <f ca="1">IF(Table1[[#This Row],[State]]="Madhya Pradesh", Table1[[#This Row],[Income]], 0)</f>
        <v>0</v>
      </c>
      <c r="AZ460" s="9">
        <f ca="1">IF(Table1[[#This Row],[State]]="Maharashtra", Table1[[#This Row],[Income]], 0)</f>
        <v>0</v>
      </c>
      <c r="BA460" s="9">
        <f ca="1">IF(Table1[[#This Row],[State]]="Punjab", Table1[[#This Row],[Income]], 0)</f>
        <v>0</v>
      </c>
      <c r="BB460" s="9">
        <f ca="1">IF(Table1[[#This Row],[State]]="Kerala", Table1[[#This Row],[Income]], 0)</f>
        <v>0</v>
      </c>
      <c r="BC460" s="9">
        <f ca="1">IF(Table1[[#This Row],[State]]="Tamil Nadu", Table1[[#This Row],[Income]], 0)</f>
        <v>0</v>
      </c>
      <c r="BD460" s="9">
        <f ca="1">IF(Table1[[#This Row],[State]]="Rajasthan", Table1[[#This Row],[Income]], 0)</f>
        <v>60450</v>
      </c>
      <c r="BE460" s="9">
        <f ca="1">IF(Table1[[#This Row],[State]]="Uttar Pradesh", Table1[[#This Row],[Income]], 0)</f>
        <v>0</v>
      </c>
      <c r="BF460" s="9">
        <f ca="1">IF(Table1[[#This Row],[State]]="Bihar", Table1[[#This Row],[Income]], 0)</f>
        <v>0</v>
      </c>
      <c r="BG460" s="9">
        <f ca="1">IF(Table1[[#This Row],[State]]="West Bengal", Table1[[#This Row],[Income]], 0)</f>
        <v>0</v>
      </c>
      <c r="BH460" s="10">
        <f ca="1">IF(Table1[[#This Row],[State]]="Goa", Table1[[#This Row],[Income]], 0)</f>
        <v>0</v>
      </c>
      <c r="BJ460" s="8">
        <f ca="1">IF(Table1[[#This Row],[Profession]]="Health", Table1[[#This Row],[Income]], 0)</f>
        <v>60450</v>
      </c>
      <c r="BK460" s="9">
        <f ca="1">IF(Table1[[#This Row],[Profession]]="Construction", Table1[[#This Row],[Income]], 0)</f>
        <v>0</v>
      </c>
      <c r="BL460" s="9">
        <f ca="1">IF(Table1[[#This Row],[Profession]]="Teaching", Table1[[#This Row],[Income]], 0)</f>
        <v>0</v>
      </c>
      <c r="BM460" s="9">
        <f ca="1">IF(Table1[[#This Row],[Profession]]="IT", Table1[[#This Row],[Income]], 0)</f>
        <v>0</v>
      </c>
      <c r="BN460" s="9">
        <f ca="1">IF(Table1[[#This Row],[Profession]]="General Work", Table1[[#This Row],[Income]], 0)</f>
        <v>0</v>
      </c>
      <c r="BO460" s="10">
        <f ca="1">IF(Table1[[#This Row],[Profession]]="Agriculture", Table1[[#This Row],[Income]], 0)</f>
        <v>0</v>
      </c>
      <c r="BQ460" s="8">
        <f ca="1">IF(Table1[[#This Row],[Value of debts ]]&gt;Table1[[#This Row],[Income]], 1, 0)</f>
        <v>1</v>
      </c>
      <c r="BR460" s="10"/>
      <c r="BT460">
        <f ca="1">IF(Table1[[#This Row],[Net Worth of person]]&gt;$BU$4, Table1[[#This Row],[Age]], 0)</f>
        <v>30</v>
      </c>
    </row>
    <row r="461" spans="1:72" x14ac:dyDescent="0.3">
      <c r="A461">
        <f t="shared" ca="1" si="161"/>
        <v>2</v>
      </c>
      <c r="B461" t="str">
        <f t="shared" ca="1" si="162"/>
        <v>Female</v>
      </c>
      <c r="C461">
        <f t="shared" ca="1" si="163"/>
        <v>27</v>
      </c>
      <c r="D461">
        <f t="shared" ca="1" si="164"/>
        <v>6</v>
      </c>
      <c r="E461" t="str">
        <f t="shared" ca="1" si="165"/>
        <v>Agriculture</v>
      </c>
      <c r="F461">
        <f t="shared" ca="1" si="166"/>
        <v>4</v>
      </c>
      <c r="G461" t="str">
        <f t="shared" ca="1" si="167"/>
        <v>Technical</v>
      </c>
      <c r="H461">
        <f t="shared" ca="1" si="168"/>
        <v>3</v>
      </c>
      <c r="I461">
        <f t="shared" ca="1" si="169"/>
        <v>2</v>
      </c>
      <c r="J461">
        <f t="shared" ca="1" si="170"/>
        <v>29744</v>
      </c>
      <c r="K461">
        <f t="shared" ca="1" si="171"/>
        <v>7</v>
      </c>
      <c r="L461" t="str">
        <f t="shared" ca="1" si="172"/>
        <v>Punjab</v>
      </c>
      <c r="M461">
        <f t="shared" ca="1" si="173"/>
        <v>118976</v>
      </c>
      <c r="N461">
        <f t="shared" ca="1" si="174"/>
        <v>67198.563113308977</v>
      </c>
      <c r="O461">
        <f t="shared" ca="1" si="175"/>
        <v>8140.3417957257243</v>
      </c>
      <c r="P461">
        <f t="shared" ca="1" si="176"/>
        <v>910</v>
      </c>
      <c r="Q461">
        <f t="shared" ca="1" si="177"/>
        <v>7244.1447329087368</v>
      </c>
      <c r="R461">
        <f t="shared" ca="1" si="178"/>
        <v>20010.507117326881</v>
      </c>
      <c r="S461">
        <f t="shared" ca="1" si="179"/>
        <v>147126.84891305258</v>
      </c>
      <c r="T461">
        <f t="shared" ca="1" si="180"/>
        <v>75352.707846217716</v>
      </c>
      <c r="U461">
        <f t="shared" ca="1" si="181"/>
        <v>71774.141066834869</v>
      </c>
      <c r="W461">
        <f t="shared" ca="1" si="182"/>
        <v>1</v>
      </c>
      <c r="AA461" s="1">
        <f ca="1">Table1[[#This Row],[Mortgage left]]/Table1[[#This Row],[Value of House]]</f>
        <v>0.56480771847523015</v>
      </c>
      <c r="AB461">
        <f t="shared" ca="1" si="183"/>
        <v>0</v>
      </c>
      <c r="AE461">
        <f ca="1">IF(Table1[[#This Row],[Gender]]="male", 1, 0)</f>
        <v>0</v>
      </c>
      <c r="AF461">
        <f ca="1">IF(Table1[[#This Row],[Gender]]="female", 1, 0)</f>
        <v>1</v>
      </c>
      <c r="AK461" s="8">
        <f ca="1">IF(Table1[[#This Row],[Profession]]="Teaching", 1, 0)</f>
        <v>0</v>
      </c>
      <c r="AL461" s="9">
        <f ca="1">IF(Table1[[#This Row],[Profession]]="Health", 1, 0)</f>
        <v>0</v>
      </c>
      <c r="AM461" s="9">
        <f ca="1">IF(Table1[[#This Row],[Profession]]="Construction", 1, 0)</f>
        <v>0</v>
      </c>
      <c r="AN461" s="9">
        <f ca="1">IF(Table1[[#This Row],[Profession]]="IT", 1, 0)</f>
        <v>0</v>
      </c>
      <c r="AO461" s="9">
        <f ca="1">IF(Table1[[#This Row],[Profession]]="Agriculture", 1, 0)</f>
        <v>1</v>
      </c>
      <c r="AP461" s="10">
        <f ca="1">IF(Table1[[#This Row],[Profession]]="General Work", 1, 0)</f>
        <v>0</v>
      </c>
      <c r="AS461">
        <f ca="1">Table1[[#This Row],[Value of Cars]]/Table1[[#This Row],[Number of Cars ]]</f>
        <v>4070.1708978628621</v>
      </c>
      <c r="AU461" s="8">
        <f ca="1">IF(Table1[[#This Row],[State]]="Karnataka", Table1[[#This Row],[Income]], 0)</f>
        <v>0</v>
      </c>
      <c r="AV461" s="9">
        <f ca="1">IF(Table1[[#This Row],[State]]="Gujarat", Table1[[#This Row],[Income]], 0)</f>
        <v>0</v>
      </c>
      <c r="AW461" s="9">
        <f ca="1">IF(Table1[[#This Row],[State]]="Andhra Pradesh", Table1[[#This Row],[Income]], 0)</f>
        <v>0</v>
      </c>
      <c r="AX461" s="9">
        <f ca="1">IF(Table1[[#This Row],[State]]="Telangana", Table1[[#This Row],[Income]], 0)</f>
        <v>0</v>
      </c>
      <c r="AY461" s="9">
        <f ca="1">IF(Table1[[#This Row],[State]]="Madhya Pradesh", Table1[[#This Row],[Income]], 0)</f>
        <v>0</v>
      </c>
      <c r="AZ461" s="9">
        <f ca="1">IF(Table1[[#This Row],[State]]="Maharashtra", Table1[[#This Row],[Income]], 0)</f>
        <v>0</v>
      </c>
      <c r="BA461" s="9">
        <f ca="1">IF(Table1[[#This Row],[State]]="Punjab", Table1[[#This Row],[Income]], 0)</f>
        <v>29744</v>
      </c>
      <c r="BB461" s="9">
        <f ca="1">IF(Table1[[#This Row],[State]]="Kerala", Table1[[#This Row],[Income]], 0)</f>
        <v>0</v>
      </c>
      <c r="BC461" s="9">
        <f ca="1">IF(Table1[[#This Row],[State]]="Tamil Nadu", Table1[[#This Row],[Income]], 0)</f>
        <v>0</v>
      </c>
      <c r="BD461" s="9">
        <f ca="1">IF(Table1[[#This Row],[State]]="Rajasthan", Table1[[#This Row],[Income]], 0)</f>
        <v>0</v>
      </c>
      <c r="BE461" s="9">
        <f ca="1">IF(Table1[[#This Row],[State]]="Uttar Pradesh", Table1[[#This Row],[Income]], 0)</f>
        <v>0</v>
      </c>
      <c r="BF461" s="9">
        <f ca="1">IF(Table1[[#This Row],[State]]="Bihar", Table1[[#This Row],[Income]], 0)</f>
        <v>0</v>
      </c>
      <c r="BG461" s="9">
        <f ca="1">IF(Table1[[#This Row],[State]]="West Bengal", Table1[[#This Row],[Income]], 0)</f>
        <v>0</v>
      </c>
      <c r="BH461" s="10">
        <f ca="1">IF(Table1[[#This Row],[State]]="Goa", Table1[[#This Row],[Income]], 0)</f>
        <v>0</v>
      </c>
      <c r="BJ461" s="8">
        <f ca="1">IF(Table1[[#This Row],[Profession]]="Health", Table1[[#This Row],[Income]], 0)</f>
        <v>0</v>
      </c>
      <c r="BK461" s="9">
        <f ca="1">IF(Table1[[#This Row],[Profession]]="Construction", Table1[[#This Row],[Income]], 0)</f>
        <v>0</v>
      </c>
      <c r="BL461" s="9">
        <f ca="1">IF(Table1[[#This Row],[Profession]]="Teaching", Table1[[#This Row],[Income]], 0)</f>
        <v>0</v>
      </c>
      <c r="BM461" s="9">
        <f ca="1">IF(Table1[[#This Row],[Profession]]="IT", Table1[[#This Row],[Income]], 0)</f>
        <v>0</v>
      </c>
      <c r="BN461" s="9">
        <f ca="1">IF(Table1[[#This Row],[Profession]]="General Work", Table1[[#This Row],[Income]], 0)</f>
        <v>0</v>
      </c>
      <c r="BO461" s="10">
        <f ca="1">IF(Table1[[#This Row],[Profession]]="Agriculture", Table1[[#This Row],[Income]], 0)</f>
        <v>29744</v>
      </c>
      <c r="BQ461" s="8">
        <f ca="1">IF(Table1[[#This Row],[Value of debts ]]&gt;Table1[[#This Row],[Income]], 1, 0)</f>
        <v>1</v>
      </c>
      <c r="BR461" s="10"/>
      <c r="BT461">
        <f ca="1">IF(Table1[[#This Row],[Net Worth of person]]&gt;$BU$4, Table1[[#This Row],[Age]], 0)</f>
        <v>0</v>
      </c>
    </row>
    <row r="462" spans="1:72" x14ac:dyDescent="0.3">
      <c r="A462">
        <f t="shared" ca="1" si="161"/>
        <v>1</v>
      </c>
      <c r="B462" t="str">
        <f t="shared" ca="1" si="162"/>
        <v>Male</v>
      </c>
      <c r="C462">
        <f t="shared" ca="1" si="163"/>
        <v>44</v>
      </c>
      <c r="D462">
        <f t="shared" ca="1" si="164"/>
        <v>4</v>
      </c>
      <c r="E462" t="str">
        <f t="shared" ca="1" si="165"/>
        <v>IT</v>
      </c>
      <c r="F462">
        <f t="shared" ca="1" si="166"/>
        <v>3</v>
      </c>
      <c r="G462" t="str">
        <f t="shared" ca="1" si="167"/>
        <v>University</v>
      </c>
      <c r="H462">
        <f t="shared" ca="1" si="168"/>
        <v>3</v>
      </c>
      <c r="I462">
        <f t="shared" ca="1" si="169"/>
        <v>3</v>
      </c>
      <c r="J462">
        <f t="shared" ca="1" si="170"/>
        <v>49788</v>
      </c>
      <c r="K462">
        <f t="shared" ca="1" si="171"/>
        <v>14</v>
      </c>
      <c r="L462" t="str">
        <f t="shared" ca="1" si="172"/>
        <v>Goa</v>
      </c>
      <c r="M462">
        <f t="shared" ca="1" si="173"/>
        <v>248940</v>
      </c>
      <c r="N462">
        <f t="shared" ca="1" si="174"/>
        <v>154308.03276136291</v>
      </c>
      <c r="O462">
        <f t="shared" ca="1" si="175"/>
        <v>146520.03136615327</v>
      </c>
      <c r="P462">
        <f t="shared" ca="1" si="176"/>
        <v>59962</v>
      </c>
      <c r="Q462">
        <f t="shared" ca="1" si="177"/>
        <v>61474.911013831465</v>
      </c>
      <c r="R462">
        <f t="shared" ca="1" si="178"/>
        <v>52050.271051488853</v>
      </c>
      <c r="S462">
        <f t="shared" ca="1" si="179"/>
        <v>447510.30241764215</v>
      </c>
      <c r="T462">
        <f t="shared" ca="1" si="180"/>
        <v>275744.94377519435</v>
      </c>
      <c r="U462">
        <f t="shared" ca="1" si="181"/>
        <v>171765.3586424478</v>
      </c>
      <c r="W462">
        <f t="shared" ca="1" si="182"/>
        <v>1</v>
      </c>
      <c r="AA462" s="1">
        <f ca="1">Table1[[#This Row],[Mortgage left]]/Table1[[#This Row],[Value of House]]</f>
        <v>0.61986033888231262</v>
      </c>
      <c r="AB462">
        <f t="shared" ca="1" si="183"/>
        <v>0</v>
      </c>
      <c r="AE462">
        <f ca="1">IF(Table1[[#This Row],[Gender]]="male", 1, 0)</f>
        <v>1</v>
      </c>
      <c r="AF462">
        <f ca="1">IF(Table1[[#This Row],[Gender]]="female", 1, 0)</f>
        <v>0</v>
      </c>
      <c r="AK462" s="8">
        <f ca="1">IF(Table1[[#This Row],[Profession]]="Teaching", 1, 0)</f>
        <v>0</v>
      </c>
      <c r="AL462" s="9">
        <f ca="1">IF(Table1[[#This Row],[Profession]]="Health", 1, 0)</f>
        <v>0</v>
      </c>
      <c r="AM462" s="9">
        <f ca="1">IF(Table1[[#This Row],[Profession]]="Construction", 1, 0)</f>
        <v>0</v>
      </c>
      <c r="AN462" s="9">
        <f ca="1">IF(Table1[[#This Row],[Profession]]="IT", 1, 0)</f>
        <v>1</v>
      </c>
      <c r="AO462" s="9">
        <f ca="1">IF(Table1[[#This Row],[Profession]]="Agriculture", 1, 0)</f>
        <v>0</v>
      </c>
      <c r="AP462" s="10">
        <f ca="1">IF(Table1[[#This Row],[Profession]]="General Work", 1, 0)</f>
        <v>0</v>
      </c>
      <c r="AS462">
        <f ca="1">Table1[[#This Row],[Value of Cars]]/Table1[[#This Row],[Number of Cars ]]</f>
        <v>48840.010455384421</v>
      </c>
      <c r="AU462" s="8">
        <f ca="1">IF(Table1[[#This Row],[State]]="Karnataka", Table1[[#This Row],[Income]], 0)</f>
        <v>0</v>
      </c>
      <c r="AV462" s="9">
        <f ca="1">IF(Table1[[#This Row],[State]]="Gujarat", Table1[[#This Row],[Income]], 0)</f>
        <v>0</v>
      </c>
      <c r="AW462" s="9">
        <f ca="1">IF(Table1[[#This Row],[State]]="Andhra Pradesh", Table1[[#This Row],[Income]], 0)</f>
        <v>0</v>
      </c>
      <c r="AX462" s="9">
        <f ca="1">IF(Table1[[#This Row],[State]]="Telangana", Table1[[#This Row],[Income]], 0)</f>
        <v>0</v>
      </c>
      <c r="AY462" s="9">
        <f ca="1">IF(Table1[[#This Row],[State]]="Madhya Pradesh", Table1[[#This Row],[Income]], 0)</f>
        <v>0</v>
      </c>
      <c r="AZ462" s="9">
        <f ca="1">IF(Table1[[#This Row],[State]]="Maharashtra", Table1[[#This Row],[Income]], 0)</f>
        <v>0</v>
      </c>
      <c r="BA462" s="9">
        <f ca="1">IF(Table1[[#This Row],[State]]="Punjab", Table1[[#This Row],[Income]], 0)</f>
        <v>0</v>
      </c>
      <c r="BB462" s="9">
        <f ca="1">IF(Table1[[#This Row],[State]]="Kerala", Table1[[#This Row],[Income]], 0)</f>
        <v>0</v>
      </c>
      <c r="BC462" s="9">
        <f ca="1">IF(Table1[[#This Row],[State]]="Tamil Nadu", Table1[[#This Row],[Income]], 0)</f>
        <v>0</v>
      </c>
      <c r="BD462" s="9">
        <f ca="1">IF(Table1[[#This Row],[State]]="Rajasthan", Table1[[#This Row],[Income]], 0)</f>
        <v>0</v>
      </c>
      <c r="BE462" s="9">
        <f ca="1">IF(Table1[[#This Row],[State]]="Uttar Pradesh", Table1[[#This Row],[Income]], 0)</f>
        <v>0</v>
      </c>
      <c r="BF462" s="9">
        <f ca="1">IF(Table1[[#This Row],[State]]="Bihar", Table1[[#This Row],[Income]], 0)</f>
        <v>0</v>
      </c>
      <c r="BG462" s="9">
        <f ca="1">IF(Table1[[#This Row],[State]]="West Bengal", Table1[[#This Row],[Income]], 0)</f>
        <v>0</v>
      </c>
      <c r="BH462" s="10">
        <f ca="1">IF(Table1[[#This Row],[State]]="Goa", Table1[[#This Row],[Income]], 0)</f>
        <v>49788</v>
      </c>
      <c r="BJ462" s="8">
        <f ca="1">IF(Table1[[#This Row],[Profession]]="Health", Table1[[#This Row],[Income]], 0)</f>
        <v>0</v>
      </c>
      <c r="BK462" s="9">
        <f ca="1">IF(Table1[[#This Row],[Profession]]="Construction", Table1[[#This Row],[Income]], 0)</f>
        <v>0</v>
      </c>
      <c r="BL462" s="9">
        <f ca="1">IF(Table1[[#This Row],[Profession]]="Teaching", Table1[[#This Row],[Income]], 0)</f>
        <v>0</v>
      </c>
      <c r="BM462" s="9">
        <f ca="1">IF(Table1[[#This Row],[Profession]]="IT", Table1[[#This Row],[Income]], 0)</f>
        <v>49788</v>
      </c>
      <c r="BN462" s="9">
        <f ca="1">IF(Table1[[#This Row],[Profession]]="General Work", Table1[[#This Row],[Income]], 0)</f>
        <v>0</v>
      </c>
      <c r="BO462" s="10">
        <f ca="1">IF(Table1[[#This Row],[Profession]]="Agriculture", Table1[[#This Row],[Income]], 0)</f>
        <v>0</v>
      </c>
      <c r="BQ462" s="8">
        <f ca="1">IF(Table1[[#This Row],[Value of debts ]]&gt;Table1[[#This Row],[Income]], 1, 0)</f>
        <v>1</v>
      </c>
      <c r="BR462" s="10"/>
      <c r="BT462">
        <f ca="1">IF(Table1[[#This Row],[Net Worth of person]]&gt;$BU$4, Table1[[#This Row],[Age]], 0)</f>
        <v>44</v>
      </c>
    </row>
    <row r="463" spans="1:72" x14ac:dyDescent="0.3">
      <c r="A463">
        <f t="shared" ca="1" si="161"/>
        <v>2</v>
      </c>
      <c r="B463" t="str">
        <f t="shared" ca="1" si="162"/>
        <v>Female</v>
      </c>
      <c r="C463">
        <f t="shared" ca="1" si="163"/>
        <v>44</v>
      </c>
      <c r="D463">
        <f t="shared" ca="1" si="164"/>
        <v>2</v>
      </c>
      <c r="E463" t="str">
        <f t="shared" ca="1" si="165"/>
        <v>Construction</v>
      </c>
      <c r="F463">
        <f t="shared" ca="1" si="166"/>
        <v>5</v>
      </c>
      <c r="G463" t="str">
        <f t="shared" ca="1" si="167"/>
        <v>Other</v>
      </c>
      <c r="H463">
        <f t="shared" ca="1" si="168"/>
        <v>0</v>
      </c>
      <c r="I463">
        <f t="shared" ca="1" si="169"/>
        <v>2</v>
      </c>
      <c r="J463">
        <f t="shared" ca="1" si="170"/>
        <v>40135</v>
      </c>
      <c r="K463">
        <f t="shared" ca="1" si="171"/>
        <v>8</v>
      </c>
      <c r="L463" t="str">
        <f t="shared" ca="1" si="172"/>
        <v>Kerala</v>
      </c>
      <c r="M463">
        <f t="shared" ca="1" si="173"/>
        <v>160540</v>
      </c>
      <c r="N463">
        <f t="shared" ca="1" si="174"/>
        <v>62651.461488573797</v>
      </c>
      <c r="O463">
        <f t="shared" ca="1" si="175"/>
        <v>57817.502114404793</v>
      </c>
      <c r="P463">
        <f t="shared" ca="1" si="176"/>
        <v>23079</v>
      </c>
      <c r="Q463">
        <f t="shared" ca="1" si="177"/>
        <v>42558.74908857733</v>
      </c>
      <c r="R463">
        <f t="shared" ca="1" si="178"/>
        <v>147.12738892787496</v>
      </c>
      <c r="S463">
        <f t="shared" ca="1" si="179"/>
        <v>218504.62950333269</v>
      </c>
      <c r="T463">
        <f t="shared" ca="1" si="180"/>
        <v>128289.21057715113</v>
      </c>
      <c r="U463">
        <f t="shared" ca="1" si="181"/>
        <v>90215.418926181563</v>
      </c>
      <c r="W463">
        <f t="shared" ca="1" si="182"/>
        <v>1</v>
      </c>
      <c r="AA463" s="1">
        <f ca="1">Table1[[#This Row],[Mortgage left]]/Table1[[#This Row],[Value of House]]</f>
        <v>0.39025452528076365</v>
      </c>
      <c r="AB463">
        <f t="shared" ca="1" si="183"/>
        <v>1</v>
      </c>
      <c r="AE463">
        <f ca="1">IF(Table1[[#This Row],[Gender]]="male", 1, 0)</f>
        <v>0</v>
      </c>
      <c r="AF463">
        <f ca="1">IF(Table1[[#This Row],[Gender]]="female", 1, 0)</f>
        <v>1</v>
      </c>
      <c r="AK463" s="8">
        <f ca="1">IF(Table1[[#This Row],[Profession]]="Teaching", 1, 0)</f>
        <v>0</v>
      </c>
      <c r="AL463" s="9">
        <f ca="1">IF(Table1[[#This Row],[Profession]]="Health", 1, 0)</f>
        <v>0</v>
      </c>
      <c r="AM463" s="9">
        <f ca="1">IF(Table1[[#This Row],[Profession]]="Construction", 1, 0)</f>
        <v>1</v>
      </c>
      <c r="AN463" s="9">
        <f ca="1">IF(Table1[[#This Row],[Profession]]="IT", 1, 0)</f>
        <v>0</v>
      </c>
      <c r="AO463" s="9">
        <f ca="1">IF(Table1[[#This Row],[Profession]]="Agriculture", 1, 0)</f>
        <v>0</v>
      </c>
      <c r="AP463" s="10">
        <f ca="1">IF(Table1[[#This Row],[Profession]]="General Work", 1, 0)</f>
        <v>0</v>
      </c>
      <c r="AS463">
        <f ca="1">Table1[[#This Row],[Value of Cars]]/Table1[[#This Row],[Number of Cars ]]</f>
        <v>28908.751057202397</v>
      </c>
      <c r="AU463" s="8">
        <f ca="1">IF(Table1[[#This Row],[State]]="Karnataka", Table1[[#This Row],[Income]], 0)</f>
        <v>0</v>
      </c>
      <c r="AV463" s="9">
        <f ca="1">IF(Table1[[#This Row],[State]]="Gujarat", Table1[[#This Row],[Income]], 0)</f>
        <v>0</v>
      </c>
      <c r="AW463" s="9">
        <f ca="1">IF(Table1[[#This Row],[State]]="Andhra Pradesh", Table1[[#This Row],[Income]], 0)</f>
        <v>0</v>
      </c>
      <c r="AX463" s="9">
        <f ca="1">IF(Table1[[#This Row],[State]]="Telangana", Table1[[#This Row],[Income]], 0)</f>
        <v>0</v>
      </c>
      <c r="AY463" s="9">
        <f ca="1">IF(Table1[[#This Row],[State]]="Madhya Pradesh", Table1[[#This Row],[Income]], 0)</f>
        <v>0</v>
      </c>
      <c r="AZ463" s="9">
        <f ca="1">IF(Table1[[#This Row],[State]]="Maharashtra", Table1[[#This Row],[Income]], 0)</f>
        <v>0</v>
      </c>
      <c r="BA463" s="9">
        <f ca="1">IF(Table1[[#This Row],[State]]="Punjab", Table1[[#This Row],[Income]], 0)</f>
        <v>0</v>
      </c>
      <c r="BB463" s="9">
        <f ca="1">IF(Table1[[#This Row],[State]]="Kerala", Table1[[#This Row],[Income]], 0)</f>
        <v>40135</v>
      </c>
      <c r="BC463" s="9">
        <f ca="1">IF(Table1[[#This Row],[State]]="Tamil Nadu", Table1[[#This Row],[Income]], 0)</f>
        <v>0</v>
      </c>
      <c r="BD463" s="9">
        <f ca="1">IF(Table1[[#This Row],[State]]="Rajasthan", Table1[[#This Row],[Income]], 0)</f>
        <v>0</v>
      </c>
      <c r="BE463" s="9">
        <f ca="1">IF(Table1[[#This Row],[State]]="Uttar Pradesh", Table1[[#This Row],[Income]], 0)</f>
        <v>0</v>
      </c>
      <c r="BF463" s="9">
        <f ca="1">IF(Table1[[#This Row],[State]]="Bihar", Table1[[#This Row],[Income]], 0)</f>
        <v>0</v>
      </c>
      <c r="BG463" s="9">
        <f ca="1">IF(Table1[[#This Row],[State]]="West Bengal", Table1[[#This Row],[Income]], 0)</f>
        <v>0</v>
      </c>
      <c r="BH463" s="10">
        <f ca="1">IF(Table1[[#This Row],[State]]="Goa", Table1[[#This Row],[Income]], 0)</f>
        <v>0</v>
      </c>
      <c r="BJ463" s="8">
        <f ca="1">IF(Table1[[#This Row],[Profession]]="Health", Table1[[#This Row],[Income]], 0)</f>
        <v>0</v>
      </c>
      <c r="BK463" s="9">
        <f ca="1">IF(Table1[[#This Row],[Profession]]="Construction", Table1[[#This Row],[Income]], 0)</f>
        <v>40135</v>
      </c>
      <c r="BL463" s="9">
        <f ca="1">IF(Table1[[#This Row],[Profession]]="Teaching", Table1[[#This Row],[Income]], 0)</f>
        <v>0</v>
      </c>
      <c r="BM463" s="9">
        <f ca="1">IF(Table1[[#This Row],[Profession]]="IT", Table1[[#This Row],[Income]], 0)</f>
        <v>0</v>
      </c>
      <c r="BN463" s="9">
        <f ca="1">IF(Table1[[#This Row],[Profession]]="General Work", Table1[[#This Row],[Income]], 0)</f>
        <v>0</v>
      </c>
      <c r="BO463" s="10">
        <f ca="1">IF(Table1[[#This Row],[Profession]]="Agriculture", Table1[[#This Row],[Income]], 0)</f>
        <v>0</v>
      </c>
      <c r="BQ463" s="8">
        <f ca="1">IF(Table1[[#This Row],[Value of debts ]]&gt;Table1[[#This Row],[Income]], 1, 0)</f>
        <v>1</v>
      </c>
      <c r="BR463" s="10"/>
      <c r="BT463">
        <f ca="1">IF(Table1[[#This Row],[Net Worth of person]]&gt;$BU$4, Table1[[#This Row],[Age]], 0)</f>
        <v>44</v>
      </c>
    </row>
    <row r="464" spans="1:72" x14ac:dyDescent="0.3">
      <c r="A464">
        <f t="shared" ca="1" si="161"/>
        <v>2</v>
      </c>
      <c r="B464" t="str">
        <f t="shared" ca="1" si="162"/>
        <v>Female</v>
      </c>
      <c r="C464">
        <f t="shared" ca="1" si="163"/>
        <v>41</v>
      </c>
      <c r="D464">
        <f t="shared" ca="1" si="164"/>
        <v>2</v>
      </c>
      <c r="E464" t="str">
        <f t="shared" ca="1" si="165"/>
        <v>Construction</v>
      </c>
      <c r="F464">
        <f t="shared" ca="1" si="166"/>
        <v>3</v>
      </c>
      <c r="G464" t="str">
        <f t="shared" ca="1" si="167"/>
        <v>University</v>
      </c>
      <c r="H464">
        <f t="shared" ca="1" si="168"/>
        <v>4</v>
      </c>
      <c r="I464">
        <f t="shared" ca="1" si="169"/>
        <v>2</v>
      </c>
      <c r="J464">
        <f t="shared" ca="1" si="170"/>
        <v>36973</v>
      </c>
      <c r="K464">
        <f t="shared" ca="1" si="171"/>
        <v>11</v>
      </c>
      <c r="L464" t="str">
        <f t="shared" ca="1" si="172"/>
        <v>Uttar Pradesh</v>
      </c>
      <c r="M464">
        <f t="shared" ca="1" si="173"/>
        <v>147892</v>
      </c>
      <c r="N464">
        <f t="shared" ca="1" si="174"/>
        <v>73050.464074055271</v>
      </c>
      <c r="O464">
        <f t="shared" ca="1" si="175"/>
        <v>5711.5255651808884</v>
      </c>
      <c r="P464">
        <f t="shared" ca="1" si="176"/>
        <v>4657</v>
      </c>
      <c r="Q464">
        <f t="shared" ca="1" si="177"/>
        <v>45574.468715635769</v>
      </c>
      <c r="R464">
        <f t="shared" ca="1" si="178"/>
        <v>17793.501344136039</v>
      </c>
      <c r="S464">
        <f t="shared" ca="1" si="179"/>
        <v>171397.02690931695</v>
      </c>
      <c r="T464">
        <f t="shared" ca="1" si="180"/>
        <v>123281.93278969104</v>
      </c>
      <c r="U464">
        <f t="shared" ca="1" si="181"/>
        <v>48115.094119625908</v>
      </c>
      <c r="W464">
        <f t="shared" ca="1" si="182"/>
        <v>1</v>
      </c>
      <c r="AA464" s="1">
        <f ca="1">Table1[[#This Row],[Mortgage left]]/Table1[[#This Row],[Value of House]]</f>
        <v>0.49394466282189214</v>
      </c>
      <c r="AB464">
        <f t="shared" ca="1" si="183"/>
        <v>0</v>
      </c>
      <c r="AE464">
        <f ca="1">IF(Table1[[#This Row],[Gender]]="male", 1, 0)</f>
        <v>0</v>
      </c>
      <c r="AF464">
        <f ca="1">IF(Table1[[#This Row],[Gender]]="female", 1, 0)</f>
        <v>1</v>
      </c>
      <c r="AK464" s="8">
        <f ca="1">IF(Table1[[#This Row],[Profession]]="Teaching", 1, 0)</f>
        <v>0</v>
      </c>
      <c r="AL464" s="9">
        <f ca="1">IF(Table1[[#This Row],[Profession]]="Health", 1, 0)</f>
        <v>0</v>
      </c>
      <c r="AM464" s="9">
        <f ca="1">IF(Table1[[#This Row],[Profession]]="Construction", 1, 0)</f>
        <v>1</v>
      </c>
      <c r="AN464" s="9">
        <f ca="1">IF(Table1[[#This Row],[Profession]]="IT", 1, 0)</f>
        <v>0</v>
      </c>
      <c r="AO464" s="9">
        <f ca="1">IF(Table1[[#This Row],[Profession]]="Agriculture", 1, 0)</f>
        <v>0</v>
      </c>
      <c r="AP464" s="10">
        <f ca="1">IF(Table1[[#This Row],[Profession]]="General Work", 1, 0)</f>
        <v>0</v>
      </c>
      <c r="AS464">
        <f ca="1">Table1[[#This Row],[Value of Cars]]/Table1[[#This Row],[Number of Cars ]]</f>
        <v>2855.7627825904442</v>
      </c>
      <c r="AU464" s="8">
        <f ca="1">IF(Table1[[#This Row],[State]]="Karnataka", Table1[[#This Row],[Income]], 0)</f>
        <v>0</v>
      </c>
      <c r="AV464" s="9">
        <f ca="1">IF(Table1[[#This Row],[State]]="Gujarat", Table1[[#This Row],[Income]], 0)</f>
        <v>0</v>
      </c>
      <c r="AW464" s="9">
        <f ca="1">IF(Table1[[#This Row],[State]]="Andhra Pradesh", Table1[[#This Row],[Income]], 0)</f>
        <v>0</v>
      </c>
      <c r="AX464" s="9">
        <f ca="1">IF(Table1[[#This Row],[State]]="Telangana", Table1[[#This Row],[Income]], 0)</f>
        <v>0</v>
      </c>
      <c r="AY464" s="9">
        <f ca="1">IF(Table1[[#This Row],[State]]="Madhya Pradesh", Table1[[#This Row],[Income]], 0)</f>
        <v>0</v>
      </c>
      <c r="AZ464" s="9">
        <f ca="1">IF(Table1[[#This Row],[State]]="Maharashtra", Table1[[#This Row],[Income]], 0)</f>
        <v>0</v>
      </c>
      <c r="BA464" s="9">
        <f ca="1">IF(Table1[[#This Row],[State]]="Punjab", Table1[[#This Row],[Income]], 0)</f>
        <v>0</v>
      </c>
      <c r="BB464" s="9">
        <f ca="1">IF(Table1[[#This Row],[State]]="Kerala", Table1[[#This Row],[Income]], 0)</f>
        <v>0</v>
      </c>
      <c r="BC464" s="9">
        <f ca="1">IF(Table1[[#This Row],[State]]="Tamil Nadu", Table1[[#This Row],[Income]], 0)</f>
        <v>0</v>
      </c>
      <c r="BD464" s="9">
        <f ca="1">IF(Table1[[#This Row],[State]]="Rajasthan", Table1[[#This Row],[Income]], 0)</f>
        <v>0</v>
      </c>
      <c r="BE464" s="9">
        <f ca="1">IF(Table1[[#This Row],[State]]="Uttar Pradesh", Table1[[#This Row],[Income]], 0)</f>
        <v>36973</v>
      </c>
      <c r="BF464" s="9">
        <f ca="1">IF(Table1[[#This Row],[State]]="Bihar", Table1[[#This Row],[Income]], 0)</f>
        <v>0</v>
      </c>
      <c r="BG464" s="9">
        <f ca="1">IF(Table1[[#This Row],[State]]="West Bengal", Table1[[#This Row],[Income]], 0)</f>
        <v>0</v>
      </c>
      <c r="BH464" s="10">
        <f ca="1">IF(Table1[[#This Row],[State]]="Goa", Table1[[#This Row],[Income]], 0)</f>
        <v>0</v>
      </c>
      <c r="BJ464" s="8">
        <f ca="1">IF(Table1[[#This Row],[Profession]]="Health", Table1[[#This Row],[Income]], 0)</f>
        <v>0</v>
      </c>
      <c r="BK464" s="9">
        <f ca="1">IF(Table1[[#This Row],[Profession]]="Construction", Table1[[#This Row],[Income]], 0)</f>
        <v>36973</v>
      </c>
      <c r="BL464" s="9">
        <f ca="1">IF(Table1[[#This Row],[Profession]]="Teaching", Table1[[#This Row],[Income]], 0)</f>
        <v>0</v>
      </c>
      <c r="BM464" s="9">
        <f ca="1">IF(Table1[[#This Row],[Profession]]="IT", Table1[[#This Row],[Income]], 0)</f>
        <v>0</v>
      </c>
      <c r="BN464" s="9">
        <f ca="1">IF(Table1[[#This Row],[Profession]]="General Work", Table1[[#This Row],[Income]], 0)</f>
        <v>0</v>
      </c>
      <c r="BO464" s="10">
        <f ca="1">IF(Table1[[#This Row],[Profession]]="Agriculture", Table1[[#This Row],[Income]], 0)</f>
        <v>0</v>
      </c>
      <c r="BQ464" s="8">
        <f ca="1">IF(Table1[[#This Row],[Value of debts ]]&gt;Table1[[#This Row],[Income]], 1, 0)</f>
        <v>1</v>
      </c>
      <c r="BR464" s="10"/>
      <c r="BT464">
        <f ca="1">IF(Table1[[#This Row],[Net Worth of person]]&gt;$BU$4, Table1[[#This Row],[Age]], 0)</f>
        <v>0</v>
      </c>
    </row>
    <row r="465" spans="1:72" x14ac:dyDescent="0.3">
      <c r="A465">
        <f t="shared" ca="1" si="161"/>
        <v>2</v>
      </c>
      <c r="B465" t="str">
        <f t="shared" ca="1" si="162"/>
        <v>Female</v>
      </c>
      <c r="C465">
        <f t="shared" ca="1" si="163"/>
        <v>43</v>
      </c>
      <c r="D465">
        <f t="shared" ca="1" si="164"/>
        <v>2</v>
      </c>
      <c r="E465" t="str">
        <f t="shared" ca="1" si="165"/>
        <v>Construction</v>
      </c>
      <c r="F465">
        <f t="shared" ca="1" si="166"/>
        <v>2</v>
      </c>
      <c r="G465" t="str">
        <f t="shared" ca="1" si="167"/>
        <v>College</v>
      </c>
      <c r="H465">
        <f t="shared" ca="1" si="168"/>
        <v>0</v>
      </c>
      <c r="I465">
        <f t="shared" ca="1" si="169"/>
        <v>3</v>
      </c>
      <c r="J465">
        <f t="shared" ca="1" si="170"/>
        <v>88957</v>
      </c>
      <c r="K465">
        <f t="shared" ca="1" si="171"/>
        <v>7</v>
      </c>
      <c r="L465" t="str">
        <f t="shared" ca="1" si="172"/>
        <v>Punjab</v>
      </c>
      <c r="M465">
        <f t="shared" ca="1" si="173"/>
        <v>444785</v>
      </c>
      <c r="N465">
        <f t="shared" ca="1" si="174"/>
        <v>305229.03850025818</v>
      </c>
      <c r="O465">
        <f t="shared" ca="1" si="175"/>
        <v>164311.28035689512</v>
      </c>
      <c r="P465">
        <f t="shared" ca="1" si="176"/>
        <v>52480</v>
      </c>
      <c r="Q465">
        <f t="shared" ca="1" si="177"/>
        <v>53415.706537398473</v>
      </c>
      <c r="R465">
        <f t="shared" ca="1" si="178"/>
        <v>113672.20396957928</v>
      </c>
      <c r="S465">
        <f t="shared" ca="1" si="179"/>
        <v>722768.48432647448</v>
      </c>
      <c r="T465">
        <f t="shared" ca="1" si="180"/>
        <v>411124.74503765663</v>
      </c>
      <c r="U465">
        <f t="shared" ca="1" si="181"/>
        <v>311643.73928881786</v>
      </c>
      <c r="W465">
        <f t="shared" ca="1" si="182"/>
        <v>1</v>
      </c>
      <c r="AA465" s="1">
        <f ca="1">Table1[[#This Row],[Mortgage left]]/Table1[[#This Row],[Value of House]]</f>
        <v>0.68623950560441149</v>
      </c>
      <c r="AB465">
        <f t="shared" ca="1" si="183"/>
        <v>0</v>
      </c>
      <c r="AE465">
        <f ca="1">IF(Table1[[#This Row],[Gender]]="male", 1, 0)</f>
        <v>0</v>
      </c>
      <c r="AF465">
        <f ca="1">IF(Table1[[#This Row],[Gender]]="female", 1, 0)</f>
        <v>1</v>
      </c>
      <c r="AK465" s="8">
        <f ca="1">IF(Table1[[#This Row],[Profession]]="Teaching", 1, 0)</f>
        <v>0</v>
      </c>
      <c r="AL465" s="9">
        <f ca="1">IF(Table1[[#This Row],[Profession]]="Health", 1, 0)</f>
        <v>0</v>
      </c>
      <c r="AM465" s="9">
        <f ca="1">IF(Table1[[#This Row],[Profession]]="Construction", 1, 0)</f>
        <v>1</v>
      </c>
      <c r="AN465" s="9">
        <f ca="1">IF(Table1[[#This Row],[Profession]]="IT", 1, 0)</f>
        <v>0</v>
      </c>
      <c r="AO465" s="9">
        <f ca="1">IF(Table1[[#This Row],[Profession]]="Agriculture", 1, 0)</f>
        <v>0</v>
      </c>
      <c r="AP465" s="10">
        <f ca="1">IF(Table1[[#This Row],[Profession]]="General Work", 1, 0)</f>
        <v>0</v>
      </c>
      <c r="AS465">
        <f ca="1">Table1[[#This Row],[Value of Cars]]/Table1[[#This Row],[Number of Cars ]]</f>
        <v>54770.426785631709</v>
      </c>
      <c r="AU465" s="8">
        <f ca="1">IF(Table1[[#This Row],[State]]="Karnataka", Table1[[#This Row],[Income]], 0)</f>
        <v>0</v>
      </c>
      <c r="AV465" s="9">
        <f ca="1">IF(Table1[[#This Row],[State]]="Gujarat", Table1[[#This Row],[Income]], 0)</f>
        <v>0</v>
      </c>
      <c r="AW465" s="9">
        <f ca="1">IF(Table1[[#This Row],[State]]="Andhra Pradesh", Table1[[#This Row],[Income]], 0)</f>
        <v>0</v>
      </c>
      <c r="AX465" s="9">
        <f ca="1">IF(Table1[[#This Row],[State]]="Telangana", Table1[[#This Row],[Income]], 0)</f>
        <v>0</v>
      </c>
      <c r="AY465" s="9">
        <f ca="1">IF(Table1[[#This Row],[State]]="Madhya Pradesh", Table1[[#This Row],[Income]], 0)</f>
        <v>0</v>
      </c>
      <c r="AZ465" s="9">
        <f ca="1">IF(Table1[[#This Row],[State]]="Maharashtra", Table1[[#This Row],[Income]], 0)</f>
        <v>0</v>
      </c>
      <c r="BA465" s="9">
        <f ca="1">IF(Table1[[#This Row],[State]]="Punjab", Table1[[#This Row],[Income]], 0)</f>
        <v>88957</v>
      </c>
      <c r="BB465" s="9">
        <f ca="1">IF(Table1[[#This Row],[State]]="Kerala", Table1[[#This Row],[Income]], 0)</f>
        <v>0</v>
      </c>
      <c r="BC465" s="9">
        <f ca="1">IF(Table1[[#This Row],[State]]="Tamil Nadu", Table1[[#This Row],[Income]], 0)</f>
        <v>0</v>
      </c>
      <c r="BD465" s="9">
        <f ca="1">IF(Table1[[#This Row],[State]]="Rajasthan", Table1[[#This Row],[Income]], 0)</f>
        <v>0</v>
      </c>
      <c r="BE465" s="9">
        <f ca="1">IF(Table1[[#This Row],[State]]="Uttar Pradesh", Table1[[#This Row],[Income]], 0)</f>
        <v>0</v>
      </c>
      <c r="BF465" s="9">
        <f ca="1">IF(Table1[[#This Row],[State]]="Bihar", Table1[[#This Row],[Income]], 0)</f>
        <v>0</v>
      </c>
      <c r="BG465" s="9">
        <f ca="1">IF(Table1[[#This Row],[State]]="West Bengal", Table1[[#This Row],[Income]], 0)</f>
        <v>0</v>
      </c>
      <c r="BH465" s="10">
        <f ca="1">IF(Table1[[#This Row],[State]]="Goa", Table1[[#This Row],[Income]], 0)</f>
        <v>0</v>
      </c>
      <c r="BJ465" s="8">
        <f ca="1">IF(Table1[[#This Row],[Profession]]="Health", Table1[[#This Row],[Income]], 0)</f>
        <v>0</v>
      </c>
      <c r="BK465" s="9">
        <f ca="1">IF(Table1[[#This Row],[Profession]]="Construction", Table1[[#This Row],[Income]], 0)</f>
        <v>88957</v>
      </c>
      <c r="BL465" s="9">
        <f ca="1">IF(Table1[[#This Row],[Profession]]="Teaching", Table1[[#This Row],[Income]], 0)</f>
        <v>0</v>
      </c>
      <c r="BM465" s="9">
        <f ca="1">IF(Table1[[#This Row],[Profession]]="IT", Table1[[#This Row],[Income]], 0)</f>
        <v>0</v>
      </c>
      <c r="BN465" s="9">
        <f ca="1">IF(Table1[[#This Row],[Profession]]="General Work", Table1[[#This Row],[Income]], 0)</f>
        <v>0</v>
      </c>
      <c r="BO465" s="10">
        <f ca="1">IF(Table1[[#This Row],[Profession]]="Agriculture", Table1[[#This Row],[Income]], 0)</f>
        <v>0</v>
      </c>
      <c r="BQ465" s="8">
        <f ca="1">IF(Table1[[#This Row],[Value of debts ]]&gt;Table1[[#This Row],[Income]], 1, 0)</f>
        <v>1</v>
      </c>
      <c r="BR465" s="10"/>
      <c r="BT465">
        <f ca="1">IF(Table1[[#This Row],[Net Worth of person]]&gt;$BU$4, Table1[[#This Row],[Age]], 0)</f>
        <v>43</v>
      </c>
    </row>
    <row r="466" spans="1:72" x14ac:dyDescent="0.3">
      <c r="A466">
        <f t="shared" ca="1" si="161"/>
        <v>2</v>
      </c>
      <c r="B466" t="str">
        <f t="shared" ca="1" si="162"/>
        <v>Female</v>
      </c>
      <c r="C466">
        <f t="shared" ca="1" si="163"/>
        <v>45</v>
      </c>
      <c r="D466">
        <f t="shared" ca="1" si="164"/>
        <v>5</v>
      </c>
      <c r="E466" t="str">
        <f t="shared" ca="1" si="165"/>
        <v>General Work</v>
      </c>
      <c r="F466">
        <f t="shared" ca="1" si="166"/>
        <v>2</v>
      </c>
      <c r="G466" t="str">
        <f t="shared" ca="1" si="167"/>
        <v>College</v>
      </c>
      <c r="H466">
        <f t="shared" ca="1" si="168"/>
        <v>2</v>
      </c>
      <c r="I466">
        <f t="shared" ca="1" si="169"/>
        <v>1</v>
      </c>
      <c r="J466">
        <f t="shared" ca="1" si="170"/>
        <v>89768</v>
      </c>
      <c r="K466">
        <f t="shared" ca="1" si="171"/>
        <v>5</v>
      </c>
      <c r="L466" t="str">
        <f t="shared" ca="1" si="172"/>
        <v>Madhya Pradesh</v>
      </c>
      <c r="M466">
        <f t="shared" ca="1" si="173"/>
        <v>538608</v>
      </c>
      <c r="N466">
        <f t="shared" ca="1" si="174"/>
        <v>177352.38702222987</v>
      </c>
      <c r="O466">
        <f t="shared" ca="1" si="175"/>
        <v>33059.822891607255</v>
      </c>
      <c r="P466">
        <f t="shared" ca="1" si="176"/>
        <v>3686</v>
      </c>
      <c r="Q466">
        <f t="shared" ca="1" si="177"/>
        <v>65233.523090909948</v>
      </c>
      <c r="R466">
        <f t="shared" ca="1" si="178"/>
        <v>73444.049437963171</v>
      </c>
      <c r="S466">
        <f t="shared" ca="1" si="179"/>
        <v>645111.87232957047</v>
      </c>
      <c r="T466">
        <f t="shared" ca="1" si="180"/>
        <v>246271.91011313983</v>
      </c>
      <c r="U466">
        <f t="shared" ca="1" si="181"/>
        <v>398839.96221643063</v>
      </c>
      <c r="W466">
        <f t="shared" ca="1" si="182"/>
        <v>1</v>
      </c>
      <c r="AA466" s="1">
        <f ca="1">Table1[[#This Row],[Mortgage left]]/Table1[[#This Row],[Value of House]]</f>
        <v>0.32927915482545722</v>
      </c>
      <c r="AB466">
        <f t="shared" ca="1" si="183"/>
        <v>1</v>
      </c>
      <c r="AE466">
        <f ca="1">IF(Table1[[#This Row],[Gender]]="male", 1, 0)</f>
        <v>0</v>
      </c>
      <c r="AF466">
        <f ca="1">IF(Table1[[#This Row],[Gender]]="female", 1, 0)</f>
        <v>1</v>
      </c>
      <c r="AK466" s="8">
        <f ca="1">IF(Table1[[#This Row],[Profession]]="Teaching", 1, 0)</f>
        <v>0</v>
      </c>
      <c r="AL466" s="9">
        <f ca="1">IF(Table1[[#This Row],[Profession]]="Health", 1, 0)</f>
        <v>0</v>
      </c>
      <c r="AM466" s="9">
        <f ca="1">IF(Table1[[#This Row],[Profession]]="Construction", 1, 0)</f>
        <v>0</v>
      </c>
      <c r="AN466" s="9">
        <f ca="1">IF(Table1[[#This Row],[Profession]]="IT", 1, 0)</f>
        <v>0</v>
      </c>
      <c r="AO466" s="9">
        <f ca="1">IF(Table1[[#This Row],[Profession]]="Agriculture", 1, 0)</f>
        <v>0</v>
      </c>
      <c r="AP466" s="10">
        <f ca="1">IF(Table1[[#This Row],[Profession]]="General Work", 1, 0)</f>
        <v>1</v>
      </c>
      <c r="AS466">
        <f ca="1">Table1[[#This Row],[Value of Cars]]/Table1[[#This Row],[Number of Cars ]]</f>
        <v>33059.822891607255</v>
      </c>
      <c r="AU466" s="8">
        <f ca="1">IF(Table1[[#This Row],[State]]="Karnataka", Table1[[#This Row],[Income]], 0)</f>
        <v>0</v>
      </c>
      <c r="AV466" s="9">
        <f ca="1">IF(Table1[[#This Row],[State]]="Gujarat", Table1[[#This Row],[Income]], 0)</f>
        <v>0</v>
      </c>
      <c r="AW466" s="9">
        <f ca="1">IF(Table1[[#This Row],[State]]="Andhra Pradesh", Table1[[#This Row],[Income]], 0)</f>
        <v>0</v>
      </c>
      <c r="AX466" s="9">
        <f ca="1">IF(Table1[[#This Row],[State]]="Telangana", Table1[[#This Row],[Income]], 0)</f>
        <v>0</v>
      </c>
      <c r="AY466" s="9">
        <f ca="1">IF(Table1[[#This Row],[State]]="Madhya Pradesh", Table1[[#This Row],[Income]], 0)</f>
        <v>89768</v>
      </c>
      <c r="AZ466" s="9">
        <f ca="1">IF(Table1[[#This Row],[State]]="Maharashtra", Table1[[#This Row],[Income]], 0)</f>
        <v>0</v>
      </c>
      <c r="BA466" s="9">
        <f ca="1">IF(Table1[[#This Row],[State]]="Punjab", Table1[[#This Row],[Income]], 0)</f>
        <v>0</v>
      </c>
      <c r="BB466" s="9">
        <f ca="1">IF(Table1[[#This Row],[State]]="Kerala", Table1[[#This Row],[Income]], 0)</f>
        <v>0</v>
      </c>
      <c r="BC466" s="9">
        <f ca="1">IF(Table1[[#This Row],[State]]="Tamil Nadu", Table1[[#This Row],[Income]], 0)</f>
        <v>0</v>
      </c>
      <c r="BD466" s="9">
        <f ca="1">IF(Table1[[#This Row],[State]]="Rajasthan", Table1[[#This Row],[Income]], 0)</f>
        <v>0</v>
      </c>
      <c r="BE466" s="9">
        <f ca="1">IF(Table1[[#This Row],[State]]="Uttar Pradesh", Table1[[#This Row],[Income]], 0)</f>
        <v>0</v>
      </c>
      <c r="BF466" s="9">
        <f ca="1">IF(Table1[[#This Row],[State]]="Bihar", Table1[[#This Row],[Income]], 0)</f>
        <v>0</v>
      </c>
      <c r="BG466" s="9">
        <f ca="1">IF(Table1[[#This Row],[State]]="West Bengal", Table1[[#This Row],[Income]], 0)</f>
        <v>0</v>
      </c>
      <c r="BH466" s="10">
        <f ca="1">IF(Table1[[#This Row],[State]]="Goa", Table1[[#This Row],[Income]], 0)</f>
        <v>0</v>
      </c>
      <c r="BJ466" s="8">
        <f ca="1">IF(Table1[[#This Row],[Profession]]="Health", Table1[[#This Row],[Income]], 0)</f>
        <v>0</v>
      </c>
      <c r="BK466" s="9">
        <f ca="1">IF(Table1[[#This Row],[Profession]]="Construction", Table1[[#This Row],[Income]], 0)</f>
        <v>0</v>
      </c>
      <c r="BL466" s="9">
        <f ca="1">IF(Table1[[#This Row],[Profession]]="Teaching", Table1[[#This Row],[Income]], 0)</f>
        <v>0</v>
      </c>
      <c r="BM466" s="9">
        <f ca="1">IF(Table1[[#This Row],[Profession]]="IT", Table1[[#This Row],[Income]], 0)</f>
        <v>0</v>
      </c>
      <c r="BN466" s="9">
        <f ca="1">IF(Table1[[#This Row],[Profession]]="General Work", Table1[[#This Row],[Income]], 0)</f>
        <v>89768</v>
      </c>
      <c r="BO466" s="10">
        <f ca="1">IF(Table1[[#This Row],[Profession]]="Agriculture", Table1[[#This Row],[Income]], 0)</f>
        <v>0</v>
      </c>
      <c r="BQ466" s="8">
        <f ca="1">IF(Table1[[#This Row],[Value of debts ]]&gt;Table1[[#This Row],[Income]], 1, 0)</f>
        <v>1</v>
      </c>
      <c r="BR466" s="10"/>
      <c r="BT466">
        <f ca="1">IF(Table1[[#This Row],[Net Worth of person]]&gt;$BU$4, Table1[[#This Row],[Age]], 0)</f>
        <v>45</v>
      </c>
    </row>
    <row r="467" spans="1:72" x14ac:dyDescent="0.3">
      <c r="A467">
        <f t="shared" ca="1" si="161"/>
        <v>1</v>
      </c>
      <c r="B467" t="str">
        <f t="shared" ca="1" si="162"/>
        <v>Male</v>
      </c>
      <c r="C467">
        <f t="shared" ca="1" si="163"/>
        <v>31</v>
      </c>
      <c r="D467">
        <f t="shared" ca="1" si="164"/>
        <v>2</v>
      </c>
      <c r="E467" t="str">
        <f t="shared" ca="1" si="165"/>
        <v>Construction</v>
      </c>
      <c r="F467">
        <f t="shared" ca="1" si="166"/>
        <v>1</v>
      </c>
      <c r="G467" t="str">
        <f t="shared" ca="1" si="167"/>
        <v>High School</v>
      </c>
      <c r="H467">
        <f t="shared" ca="1" si="168"/>
        <v>4</v>
      </c>
      <c r="I467">
        <f t="shared" ca="1" si="169"/>
        <v>1</v>
      </c>
      <c r="J467">
        <f t="shared" ca="1" si="170"/>
        <v>80480</v>
      </c>
      <c r="K467">
        <f t="shared" ca="1" si="171"/>
        <v>13</v>
      </c>
      <c r="L467" t="str">
        <f t="shared" ca="1" si="172"/>
        <v>West Bengal</v>
      </c>
      <c r="M467">
        <f t="shared" ca="1" si="173"/>
        <v>402400</v>
      </c>
      <c r="N467">
        <f t="shared" ca="1" si="174"/>
        <v>362432.24813245871</v>
      </c>
      <c r="O467">
        <f t="shared" ca="1" si="175"/>
        <v>40131.63226063778</v>
      </c>
      <c r="P467">
        <f t="shared" ca="1" si="176"/>
        <v>14483</v>
      </c>
      <c r="Q467">
        <f t="shared" ca="1" si="177"/>
        <v>155188.59394111039</v>
      </c>
      <c r="R467">
        <f t="shared" ca="1" si="178"/>
        <v>105308.90195131367</v>
      </c>
      <c r="S467">
        <f t="shared" ca="1" si="179"/>
        <v>547840.53421195142</v>
      </c>
      <c r="T467">
        <f t="shared" ca="1" si="180"/>
        <v>532103.84207356907</v>
      </c>
      <c r="U467">
        <f t="shared" ca="1" si="181"/>
        <v>15736.69213838235</v>
      </c>
      <c r="W467">
        <f t="shared" ca="1" si="182"/>
        <v>1</v>
      </c>
      <c r="AA467" s="1">
        <f ca="1">Table1[[#This Row],[Mortgage left]]/Table1[[#This Row],[Value of House]]</f>
        <v>0.90067656096535464</v>
      </c>
      <c r="AB467">
        <f t="shared" ca="1" si="183"/>
        <v>0</v>
      </c>
      <c r="AE467">
        <f ca="1">IF(Table1[[#This Row],[Gender]]="male", 1, 0)</f>
        <v>1</v>
      </c>
      <c r="AF467">
        <f ca="1">IF(Table1[[#This Row],[Gender]]="female", 1, 0)</f>
        <v>0</v>
      </c>
      <c r="AK467" s="8">
        <f ca="1">IF(Table1[[#This Row],[Profession]]="Teaching", 1, 0)</f>
        <v>0</v>
      </c>
      <c r="AL467" s="9">
        <f ca="1">IF(Table1[[#This Row],[Profession]]="Health", 1, 0)</f>
        <v>0</v>
      </c>
      <c r="AM467" s="9">
        <f ca="1">IF(Table1[[#This Row],[Profession]]="Construction", 1, 0)</f>
        <v>1</v>
      </c>
      <c r="AN467" s="9">
        <f ca="1">IF(Table1[[#This Row],[Profession]]="IT", 1, 0)</f>
        <v>0</v>
      </c>
      <c r="AO467" s="9">
        <f ca="1">IF(Table1[[#This Row],[Profession]]="Agriculture", 1, 0)</f>
        <v>0</v>
      </c>
      <c r="AP467" s="10">
        <f ca="1">IF(Table1[[#This Row],[Profession]]="General Work", 1, 0)</f>
        <v>0</v>
      </c>
      <c r="AS467">
        <f ca="1">Table1[[#This Row],[Value of Cars]]/Table1[[#This Row],[Number of Cars ]]</f>
        <v>40131.63226063778</v>
      </c>
      <c r="AU467" s="8">
        <f ca="1">IF(Table1[[#This Row],[State]]="Karnataka", Table1[[#This Row],[Income]], 0)</f>
        <v>0</v>
      </c>
      <c r="AV467" s="9">
        <f ca="1">IF(Table1[[#This Row],[State]]="Gujarat", Table1[[#This Row],[Income]], 0)</f>
        <v>0</v>
      </c>
      <c r="AW467" s="9">
        <f ca="1">IF(Table1[[#This Row],[State]]="Andhra Pradesh", Table1[[#This Row],[Income]], 0)</f>
        <v>0</v>
      </c>
      <c r="AX467" s="9">
        <f ca="1">IF(Table1[[#This Row],[State]]="Telangana", Table1[[#This Row],[Income]], 0)</f>
        <v>0</v>
      </c>
      <c r="AY467" s="9">
        <f ca="1">IF(Table1[[#This Row],[State]]="Madhya Pradesh", Table1[[#This Row],[Income]], 0)</f>
        <v>0</v>
      </c>
      <c r="AZ467" s="9">
        <f ca="1">IF(Table1[[#This Row],[State]]="Maharashtra", Table1[[#This Row],[Income]], 0)</f>
        <v>0</v>
      </c>
      <c r="BA467" s="9">
        <f ca="1">IF(Table1[[#This Row],[State]]="Punjab", Table1[[#This Row],[Income]], 0)</f>
        <v>0</v>
      </c>
      <c r="BB467" s="9">
        <f ca="1">IF(Table1[[#This Row],[State]]="Kerala", Table1[[#This Row],[Income]], 0)</f>
        <v>0</v>
      </c>
      <c r="BC467" s="9">
        <f ca="1">IF(Table1[[#This Row],[State]]="Tamil Nadu", Table1[[#This Row],[Income]], 0)</f>
        <v>0</v>
      </c>
      <c r="BD467" s="9">
        <f ca="1">IF(Table1[[#This Row],[State]]="Rajasthan", Table1[[#This Row],[Income]], 0)</f>
        <v>0</v>
      </c>
      <c r="BE467" s="9">
        <f ca="1">IF(Table1[[#This Row],[State]]="Uttar Pradesh", Table1[[#This Row],[Income]], 0)</f>
        <v>0</v>
      </c>
      <c r="BF467" s="9">
        <f ca="1">IF(Table1[[#This Row],[State]]="Bihar", Table1[[#This Row],[Income]], 0)</f>
        <v>0</v>
      </c>
      <c r="BG467" s="9">
        <f ca="1">IF(Table1[[#This Row],[State]]="West Bengal", Table1[[#This Row],[Income]], 0)</f>
        <v>80480</v>
      </c>
      <c r="BH467" s="10">
        <f ca="1">IF(Table1[[#This Row],[State]]="Goa", Table1[[#This Row],[Income]], 0)</f>
        <v>0</v>
      </c>
      <c r="BJ467" s="8">
        <f ca="1">IF(Table1[[#This Row],[Profession]]="Health", Table1[[#This Row],[Income]], 0)</f>
        <v>0</v>
      </c>
      <c r="BK467" s="9">
        <f ca="1">IF(Table1[[#This Row],[Profession]]="Construction", Table1[[#This Row],[Income]], 0)</f>
        <v>80480</v>
      </c>
      <c r="BL467" s="9">
        <f ca="1">IF(Table1[[#This Row],[Profession]]="Teaching", Table1[[#This Row],[Income]], 0)</f>
        <v>0</v>
      </c>
      <c r="BM467" s="9">
        <f ca="1">IF(Table1[[#This Row],[Profession]]="IT", Table1[[#This Row],[Income]], 0)</f>
        <v>0</v>
      </c>
      <c r="BN467" s="9">
        <f ca="1">IF(Table1[[#This Row],[Profession]]="General Work", Table1[[#This Row],[Income]], 0)</f>
        <v>0</v>
      </c>
      <c r="BO467" s="10">
        <f ca="1">IF(Table1[[#This Row],[Profession]]="Agriculture", Table1[[#This Row],[Income]], 0)</f>
        <v>0</v>
      </c>
      <c r="BQ467" s="8">
        <f ca="1">IF(Table1[[#This Row],[Value of debts ]]&gt;Table1[[#This Row],[Income]], 1, 0)</f>
        <v>1</v>
      </c>
      <c r="BR467" s="10"/>
      <c r="BT467">
        <f ca="1">IF(Table1[[#This Row],[Net Worth of person]]&gt;$BU$4, Table1[[#This Row],[Age]], 0)</f>
        <v>0</v>
      </c>
    </row>
    <row r="468" spans="1:72" x14ac:dyDescent="0.3">
      <c r="A468">
        <f t="shared" ca="1" si="161"/>
        <v>1</v>
      </c>
      <c r="B468" t="str">
        <f t="shared" ca="1" si="162"/>
        <v>Male</v>
      </c>
      <c r="C468">
        <f t="shared" ca="1" si="163"/>
        <v>37</v>
      </c>
      <c r="D468">
        <f t="shared" ca="1" si="164"/>
        <v>5</v>
      </c>
      <c r="E468" t="str">
        <f t="shared" ca="1" si="165"/>
        <v>General Work</v>
      </c>
      <c r="F468">
        <f t="shared" ca="1" si="166"/>
        <v>2</v>
      </c>
      <c r="G468" t="str">
        <f t="shared" ca="1" si="167"/>
        <v>College</v>
      </c>
      <c r="H468">
        <f t="shared" ca="1" si="168"/>
        <v>3</v>
      </c>
      <c r="I468">
        <f t="shared" ca="1" si="169"/>
        <v>1</v>
      </c>
      <c r="J468">
        <f t="shared" ca="1" si="170"/>
        <v>29857</v>
      </c>
      <c r="K468">
        <f t="shared" ca="1" si="171"/>
        <v>7</v>
      </c>
      <c r="L468" t="str">
        <f t="shared" ca="1" si="172"/>
        <v>Punjab</v>
      </c>
      <c r="M468">
        <f t="shared" ca="1" si="173"/>
        <v>179142</v>
      </c>
      <c r="N468">
        <f t="shared" ca="1" si="174"/>
        <v>83318.265022712891</v>
      </c>
      <c r="O468">
        <f t="shared" ca="1" si="175"/>
        <v>18701.516179153834</v>
      </c>
      <c r="P468">
        <f t="shared" ca="1" si="176"/>
        <v>16415</v>
      </c>
      <c r="Q468">
        <f t="shared" ca="1" si="177"/>
        <v>43741.914520622791</v>
      </c>
      <c r="R468">
        <f t="shared" ca="1" si="178"/>
        <v>27233.42474431204</v>
      </c>
      <c r="S468">
        <f t="shared" ca="1" si="179"/>
        <v>225076.94092346588</v>
      </c>
      <c r="T468">
        <f t="shared" ca="1" si="180"/>
        <v>143475.17954333569</v>
      </c>
      <c r="U468">
        <f t="shared" ca="1" si="181"/>
        <v>81601.761380130192</v>
      </c>
      <c r="W468">
        <f t="shared" ca="1" si="182"/>
        <v>1</v>
      </c>
      <c r="AA468" s="1">
        <f ca="1">Table1[[#This Row],[Mortgage left]]/Table1[[#This Row],[Value of House]]</f>
        <v>0.46509620872108659</v>
      </c>
      <c r="AB468">
        <f t="shared" ca="1" si="183"/>
        <v>0</v>
      </c>
      <c r="AE468">
        <f ca="1">IF(Table1[[#This Row],[Gender]]="male", 1, 0)</f>
        <v>1</v>
      </c>
      <c r="AF468">
        <f ca="1">IF(Table1[[#This Row],[Gender]]="female", 1, 0)</f>
        <v>0</v>
      </c>
      <c r="AK468" s="8">
        <f ca="1">IF(Table1[[#This Row],[Profession]]="Teaching", 1, 0)</f>
        <v>0</v>
      </c>
      <c r="AL468" s="9">
        <f ca="1">IF(Table1[[#This Row],[Profession]]="Health", 1, 0)</f>
        <v>0</v>
      </c>
      <c r="AM468" s="9">
        <f ca="1">IF(Table1[[#This Row],[Profession]]="Construction", 1, 0)</f>
        <v>0</v>
      </c>
      <c r="AN468" s="9">
        <f ca="1">IF(Table1[[#This Row],[Profession]]="IT", 1, 0)</f>
        <v>0</v>
      </c>
      <c r="AO468" s="9">
        <f ca="1">IF(Table1[[#This Row],[Profession]]="Agriculture", 1, 0)</f>
        <v>0</v>
      </c>
      <c r="AP468" s="10">
        <f ca="1">IF(Table1[[#This Row],[Profession]]="General Work", 1, 0)</f>
        <v>1</v>
      </c>
      <c r="AS468">
        <f ca="1">Table1[[#This Row],[Value of Cars]]/Table1[[#This Row],[Number of Cars ]]</f>
        <v>18701.516179153834</v>
      </c>
      <c r="AU468" s="8">
        <f ca="1">IF(Table1[[#This Row],[State]]="Karnataka", Table1[[#This Row],[Income]], 0)</f>
        <v>0</v>
      </c>
      <c r="AV468" s="9">
        <f ca="1">IF(Table1[[#This Row],[State]]="Gujarat", Table1[[#This Row],[Income]], 0)</f>
        <v>0</v>
      </c>
      <c r="AW468" s="9">
        <f ca="1">IF(Table1[[#This Row],[State]]="Andhra Pradesh", Table1[[#This Row],[Income]], 0)</f>
        <v>0</v>
      </c>
      <c r="AX468" s="9">
        <f ca="1">IF(Table1[[#This Row],[State]]="Telangana", Table1[[#This Row],[Income]], 0)</f>
        <v>0</v>
      </c>
      <c r="AY468" s="9">
        <f ca="1">IF(Table1[[#This Row],[State]]="Madhya Pradesh", Table1[[#This Row],[Income]], 0)</f>
        <v>0</v>
      </c>
      <c r="AZ468" s="9">
        <f ca="1">IF(Table1[[#This Row],[State]]="Maharashtra", Table1[[#This Row],[Income]], 0)</f>
        <v>0</v>
      </c>
      <c r="BA468" s="9">
        <f ca="1">IF(Table1[[#This Row],[State]]="Punjab", Table1[[#This Row],[Income]], 0)</f>
        <v>29857</v>
      </c>
      <c r="BB468" s="9">
        <f ca="1">IF(Table1[[#This Row],[State]]="Kerala", Table1[[#This Row],[Income]], 0)</f>
        <v>0</v>
      </c>
      <c r="BC468" s="9">
        <f ca="1">IF(Table1[[#This Row],[State]]="Tamil Nadu", Table1[[#This Row],[Income]], 0)</f>
        <v>0</v>
      </c>
      <c r="BD468" s="9">
        <f ca="1">IF(Table1[[#This Row],[State]]="Rajasthan", Table1[[#This Row],[Income]], 0)</f>
        <v>0</v>
      </c>
      <c r="BE468" s="9">
        <f ca="1">IF(Table1[[#This Row],[State]]="Uttar Pradesh", Table1[[#This Row],[Income]], 0)</f>
        <v>0</v>
      </c>
      <c r="BF468" s="9">
        <f ca="1">IF(Table1[[#This Row],[State]]="Bihar", Table1[[#This Row],[Income]], 0)</f>
        <v>0</v>
      </c>
      <c r="BG468" s="9">
        <f ca="1">IF(Table1[[#This Row],[State]]="West Bengal", Table1[[#This Row],[Income]], 0)</f>
        <v>0</v>
      </c>
      <c r="BH468" s="10">
        <f ca="1">IF(Table1[[#This Row],[State]]="Goa", Table1[[#This Row],[Income]], 0)</f>
        <v>0</v>
      </c>
      <c r="BJ468" s="8">
        <f ca="1">IF(Table1[[#This Row],[Profession]]="Health", Table1[[#This Row],[Income]], 0)</f>
        <v>0</v>
      </c>
      <c r="BK468" s="9">
        <f ca="1">IF(Table1[[#This Row],[Profession]]="Construction", Table1[[#This Row],[Income]], 0)</f>
        <v>0</v>
      </c>
      <c r="BL468" s="9">
        <f ca="1">IF(Table1[[#This Row],[Profession]]="Teaching", Table1[[#This Row],[Income]], 0)</f>
        <v>0</v>
      </c>
      <c r="BM468" s="9">
        <f ca="1">IF(Table1[[#This Row],[Profession]]="IT", Table1[[#This Row],[Income]], 0)</f>
        <v>0</v>
      </c>
      <c r="BN468" s="9">
        <f ca="1">IF(Table1[[#This Row],[Profession]]="General Work", Table1[[#This Row],[Income]], 0)</f>
        <v>29857</v>
      </c>
      <c r="BO468" s="10">
        <f ca="1">IF(Table1[[#This Row],[Profession]]="Agriculture", Table1[[#This Row],[Income]], 0)</f>
        <v>0</v>
      </c>
      <c r="BQ468" s="8">
        <f ca="1">IF(Table1[[#This Row],[Value of debts ]]&gt;Table1[[#This Row],[Income]], 1, 0)</f>
        <v>1</v>
      </c>
      <c r="BR468" s="10"/>
      <c r="BT468">
        <f ca="1">IF(Table1[[#This Row],[Net Worth of person]]&gt;$BU$4, Table1[[#This Row],[Age]], 0)</f>
        <v>0</v>
      </c>
    </row>
    <row r="469" spans="1:72" x14ac:dyDescent="0.3">
      <c r="A469">
        <f t="shared" ca="1" si="161"/>
        <v>2</v>
      </c>
      <c r="B469" t="str">
        <f t="shared" ca="1" si="162"/>
        <v>Female</v>
      </c>
      <c r="C469">
        <f t="shared" ca="1" si="163"/>
        <v>27</v>
      </c>
      <c r="D469">
        <f t="shared" ca="1" si="164"/>
        <v>6</v>
      </c>
      <c r="E469" t="str">
        <f t="shared" ca="1" si="165"/>
        <v>Agriculture</v>
      </c>
      <c r="F469">
        <f t="shared" ca="1" si="166"/>
        <v>5</v>
      </c>
      <c r="G469" t="str">
        <f t="shared" ca="1" si="167"/>
        <v>Other</v>
      </c>
      <c r="H469">
        <f t="shared" ca="1" si="168"/>
        <v>0</v>
      </c>
      <c r="I469">
        <f t="shared" ca="1" si="169"/>
        <v>3</v>
      </c>
      <c r="J469">
        <f t="shared" ca="1" si="170"/>
        <v>42419</v>
      </c>
      <c r="K469">
        <f t="shared" ca="1" si="171"/>
        <v>5</v>
      </c>
      <c r="L469" t="str">
        <f t="shared" ca="1" si="172"/>
        <v>Madhya Pradesh</v>
      </c>
      <c r="M469">
        <f t="shared" ca="1" si="173"/>
        <v>169676</v>
      </c>
      <c r="N469">
        <f t="shared" ca="1" si="174"/>
        <v>150695.71188185981</v>
      </c>
      <c r="O469">
        <f t="shared" ca="1" si="175"/>
        <v>16409.359552226004</v>
      </c>
      <c r="P469">
        <f t="shared" ca="1" si="176"/>
        <v>5771</v>
      </c>
      <c r="Q469">
        <f t="shared" ca="1" si="177"/>
        <v>50064.772467989096</v>
      </c>
      <c r="R469">
        <f t="shared" ca="1" si="178"/>
        <v>10726.223420646009</v>
      </c>
      <c r="S469">
        <f t="shared" ca="1" si="179"/>
        <v>196811.58297287201</v>
      </c>
      <c r="T469">
        <f t="shared" ca="1" si="180"/>
        <v>206531.48434984891</v>
      </c>
      <c r="U469">
        <f t="shared" ca="1" si="181"/>
        <v>-9719.9013769768935</v>
      </c>
      <c r="W469">
        <f t="shared" ca="1" si="182"/>
        <v>1</v>
      </c>
      <c r="AA469" s="1">
        <f ca="1">Table1[[#This Row],[Mortgage left]]/Table1[[#This Row],[Value of House]]</f>
        <v>0.88813805064864693</v>
      </c>
      <c r="AB469">
        <f t="shared" ca="1" si="183"/>
        <v>0</v>
      </c>
      <c r="AE469">
        <f ca="1">IF(Table1[[#This Row],[Gender]]="male", 1, 0)</f>
        <v>0</v>
      </c>
      <c r="AF469">
        <f ca="1">IF(Table1[[#This Row],[Gender]]="female", 1, 0)</f>
        <v>1</v>
      </c>
      <c r="AK469" s="8">
        <f ca="1">IF(Table1[[#This Row],[Profession]]="Teaching", 1, 0)</f>
        <v>0</v>
      </c>
      <c r="AL469" s="9">
        <f ca="1">IF(Table1[[#This Row],[Profession]]="Health", 1, 0)</f>
        <v>0</v>
      </c>
      <c r="AM469" s="9">
        <f ca="1">IF(Table1[[#This Row],[Profession]]="Construction", 1, 0)</f>
        <v>0</v>
      </c>
      <c r="AN469" s="9">
        <f ca="1">IF(Table1[[#This Row],[Profession]]="IT", 1, 0)</f>
        <v>0</v>
      </c>
      <c r="AO469" s="9">
        <f ca="1">IF(Table1[[#This Row],[Profession]]="Agriculture", 1, 0)</f>
        <v>1</v>
      </c>
      <c r="AP469" s="10">
        <f ca="1">IF(Table1[[#This Row],[Profession]]="General Work", 1, 0)</f>
        <v>0</v>
      </c>
      <c r="AS469">
        <f ca="1">Table1[[#This Row],[Value of Cars]]/Table1[[#This Row],[Number of Cars ]]</f>
        <v>5469.7865174086683</v>
      </c>
      <c r="AU469" s="8">
        <f ca="1">IF(Table1[[#This Row],[State]]="Karnataka", Table1[[#This Row],[Income]], 0)</f>
        <v>0</v>
      </c>
      <c r="AV469" s="9">
        <f ca="1">IF(Table1[[#This Row],[State]]="Gujarat", Table1[[#This Row],[Income]], 0)</f>
        <v>0</v>
      </c>
      <c r="AW469" s="9">
        <f ca="1">IF(Table1[[#This Row],[State]]="Andhra Pradesh", Table1[[#This Row],[Income]], 0)</f>
        <v>0</v>
      </c>
      <c r="AX469" s="9">
        <f ca="1">IF(Table1[[#This Row],[State]]="Telangana", Table1[[#This Row],[Income]], 0)</f>
        <v>0</v>
      </c>
      <c r="AY469" s="9">
        <f ca="1">IF(Table1[[#This Row],[State]]="Madhya Pradesh", Table1[[#This Row],[Income]], 0)</f>
        <v>42419</v>
      </c>
      <c r="AZ469" s="9">
        <f ca="1">IF(Table1[[#This Row],[State]]="Maharashtra", Table1[[#This Row],[Income]], 0)</f>
        <v>0</v>
      </c>
      <c r="BA469" s="9">
        <f ca="1">IF(Table1[[#This Row],[State]]="Punjab", Table1[[#This Row],[Income]], 0)</f>
        <v>0</v>
      </c>
      <c r="BB469" s="9">
        <f ca="1">IF(Table1[[#This Row],[State]]="Kerala", Table1[[#This Row],[Income]], 0)</f>
        <v>0</v>
      </c>
      <c r="BC469" s="9">
        <f ca="1">IF(Table1[[#This Row],[State]]="Tamil Nadu", Table1[[#This Row],[Income]], 0)</f>
        <v>0</v>
      </c>
      <c r="BD469" s="9">
        <f ca="1">IF(Table1[[#This Row],[State]]="Rajasthan", Table1[[#This Row],[Income]], 0)</f>
        <v>0</v>
      </c>
      <c r="BE469" s="9">
        <f ca="1">IF(Table1[[#This Row],[State]]="Uttar Pradesh", Table1[[#This Row],[Income]], 0)</f>
        <v>0</v>
      </c>
      <c r="BF469" s="9">
        <f ca="1">IF(Table1[[#This Row],[State]]="Bihar", Table1[[#This Row],[Income]], 0)</f>
        <v>0</v>
      </c>
      <c r="BG469" s="9">
        <f ca="1">IF(Table1[[#This Row],[State]]="West Bengal", Table1[[#This Row],[Income]], 0)</f>
        <v>0</v>
      </c>
      <c r="BH469" s="10">
        <f ca="1">IF(Table1[[#This Row],[State]]="Goa", Table1[[#This Row],[Income]], 0)</f>
        <v>0</v>
      </c>
      <c r="BJ469" s="8">
        <f ca="1">IF(Table1[[#This Row],[Profession]]="Health", Table1[[#This Row],[Income]], 0)</f>
        <v>0</v>
      </c>
      <c r="BK469" s="9">
        <f ca="1">IF(Table1[[#This Row],[Profession]]="Construction", Table1[[#This Row],[Income]], 0)</f>
        <v>0</v>
      </c>
      <c r="BL469" s="9">
        <f ca="1">IF(Table1[[#This Row],[Profession]]="Teaching", Table1[[#This Row],[Income]], 0)</f>
        <v>0</v>
      </c>
      <c r="BM469" s="9">
        <f ca="1">IF(Table1[[#This Row],[Profession]]="IT", Table1[[#This Row],[Income]], 0)</f>
        <v>0</v>
      </c>
      <c r="BN469" s="9">
        <f ca="1">IF(Table1[[#This Row],[Profession]]="General Work", Table1[[#This Row],[Income]], 0)</f>
        <v>0</v>
      </c>
      <c r="BO469" s="10">
        <f ca="1">IF(Table1[[#This Row],[Profession]]="Agriculture", Table1[[#This Row],[Income]], 0)</f>
        <v>42419</v>
      </c>
      <c r="BQ469" s="8">
        <f ca="1">IF(Table1[[#This Row],[Value of debts ]]&gt;Table1[[#This Row],[Income]], 1, 0)</f>
        <v>1</v>
      </c>
      <c r="BR469" s="10"/>
      <c r="BT469">
        <f ca="1">IF(Table1[[#This Row],[Net Worth of person]]&gt;$BU$4, Table1[[#This Row],[Age]], 0)</f>
        <v>0</v>
      </c>
    </row>
    <row r="470" spans="1:72" x14ac:dyDescent="0.3">
      <c r="A470">
        <f t="shared" ca="1" si="161"/>
        <v>1</v>
      </c>
      <c r="B470" t="str">
        <f t="shared" ca="1" si="162"/>
        <v>Male</v>
      </c>
      <c r="C470">
        <f t="shared" ca="1" si="163"/>
        <v>30</v>
      </c>
      <c r="D470">
        <f t="shared" ca="1" si="164"/>
        <v>5</v>
      </c>
      <c r="E470" t="str">
        <f t="shared" ca="1" si="165"/>
        <v>General Work</v>
      </c>
      <c r="F470">
        <f t="shared" ca="1" si="166"/>
        <v>2</v>
      </c>
      <c r="G470" t="str">
        <f t="shared" ca="1" si="167"/>
        <v>College</v>
      </c>
      <c r="H470">
        <f t="shared" ca="1" si="168"/>
        <v>0</v>
      </c>
      <c r="I470">
        <f t="shared" ca="1" si="169"/>
        <v>1</v>
      </c>
      <c r="J470">
        <f t="shared" ca="1" si="170"/>
        <v>42140</v>
      </c>
      <c r="K470">
        <f t="shared" ca="1" si="171"/>
        <v>10</v>
      </c>
      <c r="L470" t="str">
        <f t="shared" ca="1" si="172"/>
        <v>Rajasthan</v>
      </c>
      <c r="M470">
        <f t="shared" ca="1" si="173"/>
        <v>252840</v>
      </c>
      <c r="N470">
        <f t="shared" ca="1" si="174"/>
        <v>57049.7380160627</v>
      </c>
      <c r="O470">
        <f t="shared" ca="1" si="175"/>
        <v>7123.1443946701174</v>
      </c>
      <c r="P470">
        <f t="shared" ca="1" si="176"/>
        <v>3271</v>
      </c>
      <c r="Q470">
        <f t="shared" ca="1" si="177"/>
        <v>12941.25885520892</v>
      </c>
      <c r="R470">
        <f t="shared" ca="1" si="178"/>
        <v>2973.1834698107514</v>
      </c>
      <c r="S470">
        <f t="shared" ca="1" si="179"/>
        <v>262936.32786448085</v>
      </c>
      <c r="T470">
        <f t="shared" ca="1" si="180"/>
        <v>73261.996871271622</v>
      </c>
      <c r="U470">
        <f t="shared" ca="1" si="181"/>
        <v>189674.33099320921</v>
      </c>
      <c r="W470">
        <f t="shared" ca="1" si="182"/>
        <v>1</v>
      </c>
      <c r="AA470" s="1">
        <f ca="1">Table1[[#This Row],[Mortgage left]]/Table1[[#This Row],[Value of House]]</f>
        <v>0.22563573016952498</v>
      </c>
      <c r="AB470">
        <f t="shared" ca="1" si="183"/>
        <v>1</v>
      </c>
      <c r="AE470">
        <f ca="1">IF(Table1[[#This Row],[Gender]]="male", 1, 0)</f>
        <v>1</v>
      </c>
      <c r="AF470">
        <f ca="1">IF(Table1[[#This Row],[Gender]]="female", 1, 0)</f>
        <v>0</v>
      </c>
      <c r="AK470" s="8">
        <f ca="1">IF(Table1[[#This Row],[Profession]]="Teaching", 1, 0)</f>
        <v>0</v>
      </c>
      <c r="AL470" s="9">
        <f ca="1">IF(Table1[[#This Row],[Profession]]="Health", 1, 0)</f>
        <v>0</v>
      </c>
      <c r="AM470" s="9">
        <f ca="1">IF(Table1[[#This Row],[Profession]]="Construction", 1, 0)</f>
        <v>0</v>
      </c>
      <c r="AN470" s="9">
        <f ca="1">IF(Table1[[#This Row],[Profession]]="IT", 1, 0)</f>
        <v>0</v>
      </c>
      <c r="AO470" s="9">
        <f ca="1">IF(Table1[[#This Row],[Profession]]="Agriculture", 1, 0)</f>
        <v>0</v>
      </c>
      <c r="AP470" s="10">
        <f ca="1">IF(Table1[[#This Row],[Profession]]="General Work", 1, 0)</f>
        <v>1</v>
      </c>
      <c r="AS470">
        <f ca="1">Table1[[#This Row],[Value of Cars]]/Table1[[#This Row],[Number of Cars ]]</f>
        <v>7123.1443946701174</v>
      </c>
      <c r="AU470" s="8">
        <f ca="1">IF(Table1[[#This Row],[State]]="Karnataka", Table1[[#This Row],[Income]], 0)</f>
        <v>0</v>
      </c>
      <c r="AV470" s="9">
        <f ca="1">IF(Table1[[#This Row],[State]]="Gujarat", Table1[[#This Row],[Income]], 0)</f>
        <v>0</v>
      </c>
      <c r="AW470" s="9">
        <f ca="1">IF(Table1[[#This Row],[State]]="Andhra Pradesh", Table1[[#This Row],[Income]], 0)</f>
        <v>0</v>
      </c>
      <c r="AX470" s="9">
        <f ca="1">IF(Table1[[#This Row],[State]]="Telangana", Table1[[#This Row],[Income]], 0)</f>
        <v>0</v>
      </c>
      <c r="AY470" s="9">
        <f ca="1">IF(Table1[[#This Row],[State]]="Madhya Pradesh", Table1[[#This Row],[Income]], 0)</f>
        <v>0</v>
      </c>
      <c r="AZ470" s="9">
        <f ca="1">IF(Table1[[#This Row],[State]]="Maharashtra", Table1[[#This Row],[Income]], 0)</f>
        <v>0</v>
      </c>
      <c r="BA470" s="9">
        <f ca="1">IF(Table1[[#This Row],[State]]="Punjab", Table1[[#This Row],[Income]], 0)</f>
        <v>0</v>
      </c>
      <c r="BB470" s="9">
        <f ca="1">IF(Table1[[#This Row],[State]]="Kerala", Table1[[#This Row],[Income]], 0)</f>
        <v>0</v>
      </c>
      <c r="BC470" s="9">
        <f ca="1">IF(Table1[[#This Row],[State]]="Tamil Nadu", Table1[[#This Row],[Income]], 0)</f>
        <v>0</v>
      </c>
      <c r="BD470" s="9">
        <f ca="1">IF(Table1[[#This Row],[State]]="Rajasthan", Table1[[#This Row],[Income]], 0)</f>
        <v>42140</v>
      </c>
      <c r="BE470" s="9">
        <f ca="1">IF(Table1[[#This Row],[State]]="Uttar Pradesh", Table1[[#This Row],[Income]], 0)</f>
        <v>0</v>
      </c>
      <c r="BF470" s="9">
        <f ca="1">IF(Table1[[#This Row],[State]]="Bihar", Table1[[#This Row],[Income]], 0)</f>
        <v>0</v>
      </c>
      <c r="BG470" s="9">
        <f ca="1">IF(Table1[[#This Row],[State]]="West Bengal", Table1[[#This Row],[Income]], 0)</f>
        <v>0</v>
      </c>
      <c r="BH470" s="10">
        <f ca="1">IF(Table1[[#This Row],[State]]="Goa", Table1[[#This Row],[Income]], 0)</f>
        <v>0</v>
      </c>
      <c r="BJ470" s="8">
        <f ca="1">IF(Table1[[#This Row],[Profession]]="Health", Table1[[#This Row],[Income]], 0)</f>
        <v>0</v>
      </c>
      <c r="BK470" s="9">
        <f ca="1">IF(Table1[[#This Row],[Profession]]="Construction", Table1[[#This Row],[Income]], 0)</f>
        <v>0</v>
      </c>
      <c r="BL470" s="9">
        <f ca="1">IF(Table1[[#This Row],[Profession]]="Teaching", Table1[[#This Row],[Income]], 0)</f>
        <v>0</v>
      </c>
      <c r="BM470" s="9">
        <f ca="1">IF(Table1[[#This Row],[Profession]]="IT", Table1[[#This Row],[Income]], 0)</f>
        <v>0</v>
      </c>
      <c r="BN470" s="9">
        <f ca="1">IF(Table1[[#This Row],[Profession]]="General Work", Table1[[#This Row],[Income]], 0)</f>
        <v>42140</v>
      </c>
      <c r="BO470" s="10">
        <f ca="1">IF(Table1[[#This Row],[Profession]]="Agriculture", Table1[[#This Row],[Income]], 0)</f>
        <v>0</v>
      </c>
      <c r="BQ470" s="8">
        <f ca="1">IF(Table1[[#This Row],[Value of debts ]]&gt;Table1[[#This Row],[Income]], 1, 0)</f>
        <v>1</v>
      </c>
      <c r="BR470" s="10"/>
      <c r="BT470">
        <f ca="1">IF(Table1[[#This Row],[Net Worth of person]]&gt;$BU$4, Table1[[#This Row],[Age]], 0)</f>
        <v>30</v>
      </c>
    </row>
    <row r="471" spans="1:72" x14ac:dyDescent="0.3">
      <c r="A471">
        <f t="shared" ca="1" si="161"/>
        <v>1</v>
      </c>
      <c r="B471" t="str">
        <f t="shared" ca="1" si="162"/>
        <v>Male</v>
      </c>
      <c r="C471">
        <f t="shared" ca="1" si="163"/>
        <v>45</v>
      </c>
      <c r="D471">
        <f t="shared" ca="1" si="164"/>
        <v>5</v>
      </c>
      <c r="E471" t="str">
        <f t="shared" ca="1" si="165"/>
        <v>General Work</v>
      </c>
      <c r="F471">
        <f t="shared" ca="1" si="166"/>
        <v>2</v>
      </c>
      <c r="G471" t="str">
        <f t="shared" ca="1" si="167"/>
        <v>College</v>
      </c>
      <c r="H471">
        <f t="shared" ca="1" si="168"/>
        <v>0</v>
      </c>
      <c r="I471">
        <f t="shared" ca="1" si="169"/>
        <v>3</v>
      </c>
      <c r="J471">
        <f t="shared" ca="1" si="170"/>
        <v>87230</v>
      </c>
      <c r="K471">
        <f t="shared" ca="1" si="171"/>
        <v>8</v>
      </c>
      <c r="L471" t="str">
        <f t="shared" ca="1" si="172"/>
        <v>Kerala</v>
      </c>
      <c r="M471">
        <f t="shared" ca="1" si="173"/>
        <v>436150</v>
      </c>
      <c r="N471">
        <f t="shared" ca="1" si="174"/>
        <v>363746.73787370365</v>
      </c>
      <c r="O471">
        <f t="shared" ca="1" si="175"/>
        <v>50134.419750396155</v>
      </c>
      <c r="P471">
        <f t="shared" ca="1" si="176"/>
        <v>34240</v>
      </c>
      <c r="Q471">
        <f t="shared" ca="1" si="177"/>
        <v>115382.6806037771</v>
      </c>
      <c r="R471">
        <f t="shared" ca="1" si="178"/>
        <v>52496.34389722014</v>
      </c>
      <c r="S471">
        <f t="shared" ca="1" si="179"/>
        <v>538780.76364761626</v>
      </c>
      <c r="T471">
        <f t="shared" ca="1" si="180"/>
        <v>513369.41847748077</v>
      </c>
      <c r="U471">
        <f t="shared" ca="1" si="181"/>
        <v>25411.345170135493</v>
      </c>
      <c r="W471">
        <f t="shared" ca="1" si="182"/>
        <v>1</v>
      </c>
      <c r="AA471" s="1">
        <f ca="1">Table1[[#This Row],[Mortgage left]]/Table1[[#This Row],[Value of House]]</f>
        <v>0.83399458414239058</v>
      </c>
      <c r="AB471">
        <f t="shared" ca="1" si="183"/>
        <v>0</v>
      </c>
      <c r="AE471">
        <f ca="1">IF(Table1[[#This Row],[Gender]]="male", 1, 0)</f>
        <v>1</v>
      </c>
      <c r="AF471">
        <f ca="1">IF(Table1[[#This Row],[Gender]]="female", 1, 0)</f>
        <v>0</v>
      </c>
      <c r="AK471" s="8">
        <f ca="1">IF(Table1[[#This Row],[Profession]]="Teaching", 1, 0)</f>
        <v>0</v>
      </c>
      <c r="AL471" s="9">
        <f ca="1">IF(Table1[[#This Row],[Profession]]="Health", 1, 0)</f>
        <v>0</v>
      </c>
      <c r="AM471" s="9">
        <f ca="1">IF(Table1[[#This Row],[Profession]]="Construction", 1, 0)</f>
        <v>0</v>
      </c>
      <c r="AN471" s="9">
        <f ca="1">IF(Table1[[#This Row],[Profession]]="IT", 1, 0)</f>
        <v>0</v>
      </c>
      <c r="AO471" s="9">
        <f ca="1">IF(Table1[[#This Row],[Profession]]="Agriculture", 1, 0)</f>
        <v>0</v>
      </c>
      <c r="AP471" s="10">
        <f ca="1">IF(Table1[[#This Row],[Profession]]="General Work", 1, 0)</f>
        <v>1</v>
      </c>
      <c r="AS471">
        <f ca="1">Table1[[#This Row],[Value of Cars]]/Table1[[#This Row],[Number of Cars ]]</f>
        <v>16711.47325013205</v>
      </c>
      <c r="AU471" s="8">
        <f ca="1">IF(Table1[[#This Row],[State]]="Karnataka", Table1[[#This Row],[Income]], 0)</f>
        <v>0</v>
      </c>
      <c r="AV471" s="9">
        <f ca="1">IF(Table1[[#This Row],[State]]="Gujarat", Table1[[#This Row],[Income]], 0)</f>
        <v>0</v>
      </c>
      <c r="AW471" s="9">
        <f ca="1">IF(Table1[[#This Row],[State]]="Andhra Pradesh", Table1[[#This Row],[Income]], 0)</f>
        <v>0</v>
      </c>
      <c r="AX471" s="9">
        <f ca="1">IF(Table1[[#This Row],[State]]="Telangana", Table1[[#This Row],[Income]], 0)</f>
        <v>0</v>
      </c>
      <c r="AY471" s="9">
        <f ca="1">IF(Table1[[#This Row],[State]]="Madhya Pradesh", Table1[[#This Row],[Income]], 0)</f>
        <v>0</v>
      </c>
      <c r="AZ471" s="9">
        <f ca="1">IF(Table1[[#This Row],[State]]="Maharashtra", Table1[[#This Row],[Income]], 0)</f>
        <v>0</v>
      </c>
      <c r="BA471" s="9">
        <f ca="1">IF(Table1[[#This Row],[State]]="Punjab", Table1[[#This Row],[Income]], 0)</f>
        <v>0</v>
      </c>
      <c r="BB471" s="9">
        <f ca="1">IF(Table1[[#This Row],[State]]="Kerala", Table1[[#This Row],[Income]], 0)</f>
        <v>87230</v>
      </c>
      <c r="BC471" s="9">
        <f ca="1">IF(Table1[[#This Row],[State]]="Tamil Nadu", Table1[[#This Row],[Income]], 0)</f>
        <v>0</v>
      </c>
      <c r="BD471" s="9">
        <f ca="1">IF(Table1[[#This Row],[State]]="Rajasthan", Table1[[#This Row],[Income]], 0)</f>
        <v>0</v>
      </c>
      <c r="BE471" s="9">
        <f ca="1">IF(Table1[[#This Row],[State]]="Uttar Pradesh", Table1[[#This Row],[Income]], 0)</f>
        <v>0</v>
      </c>
      <c r="BF471" s="9">
        <f ca="1">IF(Table1[[#This Row],[State]]="Bihar", Table1[[#This Row],[Income]], 0)</f>
        <v>0</v>
      </c>
      <c r="BG471" s="9">
        <f ca="1">IF(Table1[[#This Row],[State]]="West Bengal", Table1[[#This Row],[Income]], 0)</f>
        <v>0</v>
      </c>
      <c r="BH471" s="10">
        <f ca="1">IF(Table1[[#This Row],[State]]="Goa", Table1[[#This Row],[Income]], 0)</f>
        <v>0</v>
      </c>
      <c r="BJ471" s="8">
        <f ca="1">IF(Table1[[#This Row],[Profession]]="Health", Table1[[#This Row],[Income]], 0)</f>
        <v>0</v>
      </c>
      <c r="BK471" s="9">
        <f ca="1">IF(Table1[[#This Row],[Profession]]="Construction", Table1[[#This Row],[Income]], 0)</f>
        <v>0</v>
      </c>
      <c r="BL471" s="9">
        <f ca="1">IF(Table1[[#This Row],[Profession]]="Teaching", Table1[[#This Row],[Income]], 0)</f>
        <v>0</v>
      </c>
      <c r="BM471" s="9">
        <f ca="1">IF(Table1[[#This Row],[Profession]]="IT", Table1[[#This Row],[Income]], 0)</f>
        <v>0</v>
      </c>
      <c r="BN471" s="9">
        <f ca="1">IF(Table1[[#This Row],[Profession]]="General Work", Table1[[#This Row],[Income]], 0)</f>
        <v>87230</v>
      </c>
      <c r="BO471" s="10">
        <f ca="1">IF(Table1[[#This Row],[Profession]]="Agriculture", Table1[[#This Row],[Income]], 0)</f>
        <v>0</v>
      </c>
      <c r="BQ471" s="8">
        <f ca="1">IF(Table1[[#This Row],[Value of debts ]]&gt;Table1[[#This Row],[Income]], 1, 0)</f>
        <v>1</v>
      </c>
      <c r="BR471" s="10"/>
      <c r="BT471">
        <f ca="1">IF(Table1[[#This Row],[Net Worth of person]]&gt;$BU$4, Table1[[#This Row],[Age]], 0)</f>
        <v>0</v>
      </c>
    </row>
    <row r="472" spans="1:72" x14ac:dyDescent="0.3">
      <c r="A472">
        <f t="shared" ca="1" si="161"/>
        <v>1</v>
      </c>
      <c r="B472" t="str">
        <f t="shared" ca="1" si="162"/>
        <v>Male</v>
      </c>
      <c r="C472">
        <f t="shared" ca="1" si="163"/>
        <v>41</v>
      </c>
      <c r="D472">
        <f t="shared" ca="1" si="164"/>
        <v>3</v>
      </c>
      <c r="E472" t="str">
        <f t="shared" ca="1" si="165"/>
        <v>Teaching</v>
      </c>
      <c r="F472">
        <f t="shared" ca="1" si="166"/>
        <v>4</v>
      </c>
      <c r="G472" t="str">
        <f t="shared" ca="1" si="167"/>
        <v>Technical</v>
      </c>
      <c r="H472">
        <f t="shared" ca="1" si="168"/>
        <v>2</v>
      </c>
      <c r="I472">
        <f t="shared" ca="1" si="169"/>
        <v>1</v>
      </c>
      <c r="J472">
        <f t="shared" ca="1" si="170"/>
        <v>73965</v>
      </c>
      <c r="K472">
        <f t="shared" ca="1" si="171"/>
        <v>8</v>
      </c>
      <c r="L472" t="str">
        <f t="shared" ca="1" si="172"/>
        <v>Kerala</v>
      </c>
      <c r="M472">
        <f t="shared" ca="1" si="173"/>
        <v>369825</v>
      </c>
      <c r="N472">
        <f t="shared" ca="1" si="174"/>
        <v>266641.52101997746</v>
      </c>
      <c r="O472">
        <f t="shared" ca="1" si="175"/>
        <v>58119.370880791197</v>
      </c>
      <c r="P472">
        <f t="shared" ca="1" si="176"/>
        <v>13419</v>
      </c>
      <c r="Q472">
        <f t="shared" ca="1" si="177"/>
        <v>8784.6127171454627</v>
      </c>
      <c r="R472">
        <f t="shared" ca="1" si="178"/>
        <v>109958.04663143789</v>
      </c>
      <c r="S472">
        <f t="shared" ca="1" si="179"/>
        <v>537902.41751222906</v>
      </c>
      <c r="T472">
        <f t="shared" ca="1" si="180"/>
        <v>288845.13373712293</v>
      </c>
      <c r="U472">
        <f t="shared" ca="1" si="181"/>
        <v>249057.28377510613</v>
      </c>
      <c r="W472">
        <f t="shared" ca="1" si="182"/>
        <v>1</v>
      </c>
      <c r="AA472" s="1">
        <f ca="1">Table1[[#This Row],[Mortgage left]]/Table1[[#This Row],[Value of House]]</f>
        <v>0.72099377008038246</v>
      </c>
      <c r="AB472">
        <f t="shared" ca="1" si="183"/>
        <v>0</v>
      </c>
      <c r="AE472">
        <f ca="1">IF(Table1[[#This Row],[Gender]]="male", 1, 0)</f>
        <v>1</v>
      </c>
      <c r="AF472">
        <f ca="1">IF(Table1[[#This Row],[Gender]]="female", 1, 0)</f>
        <v>0</v>
      </c>
      <c r="AK472" s="8">
        <f ca="1">IF(Table1[[#This Row],[Profession]]="Teaching", 1, 0)</f>
        <v>1</v>
      </c>
      <c r="AL472" s="9">
        <f ca="1">IF(Table1[[#This Row],[Profession]]="Health", 1, 0)</f>
        <v>0</v>
      </c>
      <c r="AM472" s="9">
        <f ca="1">IF(Table1[[#This Row],[Profession]]="Construction", 1, 0)</f>
        <v>0</v>
      </c>
      <c r="AN472" s="9">
        <f ca="1">IF(Table1[[#This Row],[Profession]]="IT", 1, 0)</f>
        <v>0</v>
      </c>
      <c r="AO472" s="9">
        <f ca="1">IF(Table1[[#This Row],[Profession]]="Agriculture", 1, 0)</f>
        <v>0</v>
      </c>
      <c r="AP472" s="10">
        <f ca="1">IF(Table1[[#This Row],[Profession]]="General Work", 1, 0)</f>
        <v>0</v>
      </c>
      <c r="AS472">
        <f ca="1">Table1[[#This Row],[Value of Cars]]/Table1[[#This Row],[Number of Cars ]]</f>
        <v>58119.370880791197</v>
      </c>
      <c r="AU472" s="8">
        <f ca="1">IF(Table1[[#This Row],[State]]="Karnataka", Table1[[#This Row],[Income]], 0)</f>
        <v>0</v>
      </c>
      <c r="AV472" s="9">
        <f ca="1">IF(Table1[[#This Row],[State]]="Gujarat", Table1[[#This Row],[Income]], 0)</f>
        <v>0</v>
      </c>
      <c r="AW472" s="9">
        <f ca="1">IF(Table1[[#This Row],[State]]="Andhra Pradesh", Table1[[#This Row],[Income]], 0)</f>
        <v>0</v>
      </c>
      <c r="AX472" s="9">
        <f ca="1">IF(Table1[[#This Row],[State]]="Telangana", Table1[[#This Row],[Income]], 0)</f>
        <v>0</v>
      </c>
      <c r="AY472" s="9">
        <f ca="1">IF(Table1[[#This Row],[State]]="Madhya Pradesh", Table1[[#This Row],[Income]], 0)</f>
        <v>0</v>
      </c>
      <c r="AZ472" s="9">
        <f ca="1">IF(Table1[[#This Row],[State]]="Maharashtra", Table1[[#This Row],[Income]], 0)</f>
        <v>0</v>
      </c>
      <c r="BA472" s="9">
        <f ca="1">IF(Table1[[#This Row],[State]]="Punjab", Table1[[#This Row],[Income]], 0)</f>
        <v>0</v>
      </c>
      <c r="BB472" s="9">
        <f ca="1">IF(Table1[[#This Row],[State]]="Kerala", Table1[[#This Row],[Income]], 0)</f>
        <v>73965</v>
      </c>
      <c r="BC472" s="9">
        <f ca="1">IF(Table1[[#This Row],[State]]="Tamil Nadu", Table1[[#This Row],[Income]], 0)</f>
        <v>0</v>
      </c>
      <c r="BD472" s="9">
        <f ca="1">IF(Table1[[#This Row],[State]]="Rajasthan", Table1[[#This Row],[Income]], 0)</f>
        <v>0</v>
      </c>
      <c r="BE472" s="9">
        <f ca="1">IF(Table1[[#This Row],[State]]="Uttar Pradesh", Table1[[#This Row],[Income]], 0)</f>
        <v>0</v>
      </c>
      <c r="BF472" s="9">
        <f ca="1">IF(Table1[[#This Row],[State]]="Bihar", Table1[[#This Row],[Income]], 0)</f>
        <v>0</v>
      </c>
      <c r="BG472" s="9">
        <f ca="1">IF(Table1[[#This Row],[State]]="West Bengal", Table1[[#This Row],[Income]], 0)</f>
        <v>0</v>
      </c>
      <c r="BH472" s="10">
        <f ca="1">IF(Table1[[#This Row],[State]]="Goa", Table1[[#This Row],[Income]], 0)</f>
        <v>0</v>
      </c>
      <c r="BJ472" s="8">
        <f ca="1">IF(Table1[[#This Row],[Profession]]="Health", Table1[[#This Row],[Income]], 0)</f>
        <v>0</v>
      </c>
      <c r="BK472" s="9">
        <f ca="1">IF(Table1[[#This Row],[Profession]]="Construction", Table1[[#This Row],[Income]], 0)</f>
        <v>0</v>
      </c>
      <c r="BL472" s="9">
        <f ca="1">IF(Table1[[#This Row],[Profession]]="Teaching", Table1[[#This Row],[Income]], 0)</f>
        <v>73965</v>
      </c>
      <c r="BM472" s="9">
        <f ca="1">IF(Table1[[#This Row],[Profession]]="IT", Table1[[#This Row],[Income]], 0)</f>
        <v>0</v>
      </c>
      <c r="BN472" s="9">
        <f ca="1">IF(Table1[[#This Row],[Profession]]="General Work", Table1[[#This Row],[Income]], 0)</f>
        <v>0</v>
      </c>
      <c r="BO472" s="10">
        <f ca="1">IF(Table1[[#This Row],[Profession]]="Agriculture", Table1[[#This Row],[Income]], 0)</f>
        <v>0</v>
      </c>
      <c r="BQ472" s="8">
        <f ca="1">IF(Table1[[#This Row],[Value of debts ]]&gt;Table1[[#This Row],[Income]], 1, 0)</f>
        <v>1</v>
      </c>
      <c r="BR472" s="10"/>
      <c r="BT472">
        <f ca="1">IF(Table1[[#This Row],[Net Worth of person]]&gt;$BU$4, Table1[[#This Row],[Age]], 0)</f>
        <v>41</v>
      </c>
    </row>
    <row r="473" spans="1:72" x14ac:dyDescent="0.3">
      <c r="A473">
        <f t="shared" ca="1" si="161"/>
        <v>2</v>
      </c>
      <c r="B473" t="str">
        <f t="shared" ca="1" si="162"/>
        <v>Female</v>
      </c>
      <c r="C473">
        <f t="shared" ca="1" si="163"/>
        <v>25</v>
      </c>
      <c r="D473">
        <f t="shared" ca="1" si="164"/>
        <v>6</v>
      </c>
      <c r="E473" t="str">
        <f t="shared" ca="1" si="165"/>
        <v>Agriculture</v>
      </c>
      <c r="F473">
        <f t="shared" ca="1" si="166"/>
        <v>3</v>
      </c>
      <c r="G473" t="str">
        <f t="shared" ca="1" si="167"/>
        <v>University</v>
      </c>
      <c r="H473">
        <f t="shared" ca="1" si="168"/>
        <v>2</v>
      </c>
      <c r="I473">
        <f t="shared" ca="1" si="169"/>
        <v>3</v>
      </c>
      <c r="J473">
        <f t="shared" ca="1" si="170"/>
        <v>67168</v>
      </c>
      <c r="K473">
        <f t="shared" ca="1" si="171"/>
        <v>6</v>
      </c>
      <c r="L473" t="str">
        <f t="shared" ca="1" si="172"/>
        <v>Maharashtra</v>
      </c>
      <c r="M473">
        <f t="shared" ca="1" si="173"/>
        <v>268672</v>
      </c>
      <c r="N473">
        <f t="shared" ca="1" si="174"/>
        <v>129326.79366071633</v>
      </c>
      <c r="O473">
        <f t="shared" ca="1" si="175"/>
        <v>196556.97132979293</v>
      </c>
      <c r="P473">
        <f t="shared" ca="1" si="176"/>
        <v>152457</v>
      </c>
      <c r="Q473">
        <f t="shared" ca="1" si="177"/>
        <v>54732.609423854919</v>
      </c>
      <c r="R473">
        <f t="shared" ca="1" si="178"/>
        <v>43680.989274780921</v>
      </c>
      <c r="S473">
        <f t="shared" ca="1" si="179"/>
        <v>508909.96060457383</v>
      </c>
      <c r="T473">
        <f t="shared" ca="1" si="180"/>
        <v>336516.40308457124</v>
      </c>
      <c r="U473">
        <f t="shared" ca="1" si="181"/>
        <v>172393.55752000259</v>
      </c>
      <c r="W473">
        <f t="shared" ca="1" si="182"/>
        <v>1</v>
      </c>
      <c r="AA473" s="1">
        <f ca="1">Table1[[#This Row],[Mortgage left]]/Table1[[#This Row],[Value of House]]</f>
        <v>0.48135568150278529</v>
      </c>
      <c r="AB473">
        <f t="shared" ca="1" si="183"/>
        <v>0</v>
      </c>
      <c r="AE473">
        <f ca="1">IF(Table1[[#This Row],[Gender]]="male", 1, 0)</f>
        <v>0</v>
      </c>
      <c r="AF473">
        <f ca="1">IF(Table1[[#This Row],[Gender]]="female", 1, 0)</f>
        <v>1</v>
      </c>
      <c r="AK473" s="8">
        <f ca="1">IF(Table1[[#This Row],[Profession]]="Teaching", 1, 0)</f>
        <v>0</v>
      </c>
      <c r="AL473" s="9">
        <f ca="1">IF(Table1[[#This Row],[Profession]]="Health", 1, 0)</f>
        <v>0</v>
      </c>
      <c r="AM473" s="9">
        <f ca="1">IF(Table1[[#This Row],[Profession]]="Construction", 1, 0)</f>
        <v>0</v>
      </c>
      <c r="AN473" s="9">
        <f ca="1">IF(Table1[[#This Row],[Profession]]="IT", 1, 0)</f>
        <v>0</v>
      </c>
      <c r="AO473" s="9">
        <f ca="1">IF(Table1[[#This Row],[Profession]]="Agriculture", 1, 0)</f>
        <v>1</v>
      </c>
      <c r="AP473" s="10">
        <f ca="1">IF(Table1[[#This Row],[Profession]]="General Work", 1, 0)</f>
        <v>0</v>
      </c>
      <c r="AS473">
        <f ca="1">Table1[[#This Row],[Value of Cars]]/Table1[[#This Row],[Number of Cars ]]</f>
        <v>65518.990443264309</v>
      </c>
      <c r="AU473" s="8">
        <f ca="1">IF(Table1[[#This Row],[State]]="Karnataka", Table1[[#This Row],[Income]], 0)</f>
        <v>0</v>
      </c>
      <c r="AV473" s="9">
        <f ca="1">IF(Table1[[#This Row],[State]]="Gujarat", Table1[[#This Row],[Income]], 0)</f>
        <v>0</v>
      </c>
      <c r="AW473" s="9">
        <f ca="1">IF(Table1[[#This Row],[State]]="Andhra Pradesh", Table1[[#This Row],[Income]], 0)</f>
        <v>0</v>
      </c>
      <c r="AX473" s="9">
        <f ca="1">IF(Table1[[#This Row],[State]]="Telangana", Table1[[#This Row],[Income]], 0)</f>
        <v>0</v>
      </c>
      <c r="AY473" s="9">
        <f ca="1">IF(Table1[[#This Row],[State]]="Madhya Pradesh", Table1[[#This Row],[Income]], 0)</f>
        <v>0</v>
      </c>
      <c r="AZ473" s="9">
        <f ca="1">IF(Table1[[#This Row],[State]]="Maharashtra", Table1[[#This Row],[Income]], 0)</f>
        <v>67168</v>
      </c>
      <c r="BA473" s="9">
        <f ca="1">IF(Table1[[#This Row],[State]]="Punjab", Table1[[#This Row],[Income]], 0)</f>
        <v>0</v>
      </c>
      <c r="BB473" s="9">
        <f ca="1">IF(Table1[[#This Row],[State]]="Kerala", Table1[[#This Row],[Income]], 0)</f>
        <v>0</v>
      </c>
      <c r="BC473" s="9">
        <f ca="1">IF(Table1[[#This Row],[State]]="Tamil Nadu", Table1[[#This Row],[Income]], 0)</f>
        <v>0</v>
      </c>
      <c r="BD473" s="9">
        <f ca="1">IF(Table1[[#This Row],[State]]="Rajasthan", Table1[[#This Row],[Income]], 0)</f>
        <v>0</v>
      </c>
      <c r="BE473" s="9">
        <f ca="1">IF(Table1[[#This Row],[State]]="Uttar Pradesh", Table1[[#This Row],[Income]], 0)</f>
        <v>0</v>
      </c>
      <c r="BF473" s="9">
        <f ca="1">IF(Table1[[#This Row],[State]]="Bihar", Table1[[#This Row],[Income]], 0)</f>
        <v>0</v>
      </c>
      <c r="BG473" s="9">
        <f ca="1">IF(Table1[[#This Row],[State]]="West Bengal", Table1[[#This Row],[Income]], 0)</f>
        <v>0</v>
      </c>
      <c r="BH473" s="10">
        <f ca="1">IF(Table1[[#This Row],[State]]="Goa", Table1[[#This Row],[Income]], 0)</f>
        <v>0</v>
      </c>
      <c r="BJ473" s="8">
        <f ca="1">IF(Table1[[#This Row],[Profession]]="Health", Table1[[#This Row],[Income]], 0)</f>
        <v>0</v>
      </c>
      <c r="BK473" s="9">
        <f ca="1">IF(Table1[[#This Row],[Profession]]="Construction", Table1[[#This Row],[Income]], 0)</f>
        <v>0</v>
      </c>
      <c r="BL473" s="9">
        <f ca="1">IF(Table1[[#This Row],[Profession]]="Teaching", Table1[[#This Row],[Income]], 0)</f>
        <v>0</v>
      </c>
      <c r="BM473" s="9">
        <f ca="1">IF(Table1[[#This Row],[Profession]]="IT", Table1[[#This Row],[Income]], 0)</f>
        <v>0</v>
      </c>
      <c r="BN473" s="9">
        <f ca="1">IF(Table1[[#This Row],[Profession]]="General Work", Table1[[#This Row],[Income]], 0)</f>
        <v>0</v>
      </c>
      <c r="BO473" s="10">
        <f ca="1">IF(Table1[[#This Row],[Profession]]="Agriculture", Table1[[#This Row],[Income]], 0)</f>
        <v>67168</v>
      </c>
      <c r="BQ473" s="8">
        <f ca="1">IF(Table1[[#This Row],[Value of debts ]]&gt;Table1[[#This Row],[Income]], 1, 0)</f>
        <v>1</v>
      </c>
      <c r="BR473" s="10"/>
      <c r="BT473">
        <f ca="1">IF(Table1[[#This Row],[Net Worth of person]]&gt;$BU$4, Table1[[#This Row],[Age]], 0)</f>
        <v>25</v>
      </c>
    </row>
    <row r="474" spans="1:72" x14ac:dyDescent="0.3">
      <c r="A474">
        <f t="shared" ca="1" si="161"/>
        <v>1</v>
      </c>
      <c r="B474" t="str">
        <f t="shared" ca="1" si="162"/>
        <v>Male</v>
      </c>
      <c r="C474">
        <f t="shared" ca="1" si="163"/>
        <v>43</v>
      </c>
      <c r="D474">
        <f t="shared" ca="1" si="164"/>
        <v>5</v>
      </c>
      <c r="E474" t="str">
        <f t="shared" ca="1" si="165"/>
        <v>General Work</v>
      </c>
      <c r="F474">
        <f t="shared" ca="1" si="166"/>
        <v>4</v>
      </c>
      <c r="G474" t="str">
        <f t="shared" ca="1" si="167"/>
        <v>Technical</v>
      </c>
      <c r="H474">
        <f t="shared" ca="1" si="168"/>
        <v>1</v>
      </c>
      <c r="I474">
        <f t="shared" ca="1" si="169"/>
        <v>1</v>
      </c>
      <c r="J474">
        <f t="shared" ca="1" si="170"/>
        <v>29668</v>
      </c>
      <c r="K474">
        <f t="shared" ca="1" si="171"/>
        <v>9</v>
      </c>
      <c r="L474" t="str">
        <f t="shared" ca="1" si="172"/>
        <v>Tamil Nadu</v>
      </c>
      <c r="M474">
        <f t="shared" ca="1" si="173"/>
        <v>148340</v>
      </c>
      <c r="N474">
        <f t="shared" ca="1" si="174"/>
        <v>79577.554087507437</v>
      </c>
      <c r="O474">
        <f t="shared" ca="1" si="175"/>
        <v>10565.484358242842</v>
      </c>
      <c r="P474">
        <f t="shared" ca="1" si="176"/>
        <v>5606</v>
      </c>
      <c r="Q474">
        <f t="shared" ca="1" si="177"/>
        <v>56606.970720355035</v>
      </c>
      <c r="R474">
        <f t="shared" ca="1" si="178"/>
        <v>25069.964224229458</v>
      </c>
      <c r="S474">
        <f t="shared" ca="1" si="179"/>
        <v>183975.44858247228</v>
      </c>
      <c r="T474">
        <f t="shared" ca="1" si="180"/>
        <v>141790.52480786247</v>
      </c>
      <c r="U474">
        <f t="shared" ca="1" si="181"/>
        <v>42184.923774609808</v>
      </c>
      <c r="W474">
        <f t="shared" ca="1" si="182"/>
        <v>1</v>
      </c>
      <c r="AA474" s="1">
        <f ca="1">Table1[[#This Row],[Mortgage left]]/Table1[[#This Row],[Value of House]]</f>
        <v>0.53645378244241226</v>
      </c>
      <c r="AB474">
        <f t="shared" ca="1" si="183"/>
        <v>0</v>
      </c>
      <c r="AE474">
        <f ca="1">IF(Table1[[#This Row],[Gender]]="male", 1, 0)</f>
        <v>1</v>
      </c>
      <c r="AF474">
        <f ca="1">IF(Table1[[#This Row],[Gender]]="female", 1, 0)</f>
        <v>0</v>
      </c>
      <c r="AK474" s="8">
        <f ca="1">IF(Table1[[#This Row],[Profession]]="Teaching", 1, 0)</f>
        <v>0</v>
      </c>
      <c r="AL474" s="9">
        <f ca="1">IF(Table1[[#This Row],[Profession]]="Health", 1, 0)</f>
        <v>0</v>
      </c>
      <c r="AM474" s="9">
        <f ca="1">IF(Table1[[#This Row],[Profession]]="Construction", 1, 0)</f>
        <v>0</v>
      </c>
      <c r="AN474" s="9">
        <f ca="1">IF(Table1[[#This Row],[Profession]]="IT", 1, 0)</f>
        <v>0</v>
      </c>
      <c r="AO474" s="9">
        <f ca="1">IF(Table1[[#This Row],[Profession]]="Agriculture", 1, 0)</f>
        <v>0</v>
      </c>
      <c r="AP474" s="10">
        <f ca="1">IF(Table1[[#This Row],[Profession]]="General Work", 1, 0)</f>
        <v>1</v>
      </c>
      <c r="AS474">
        <f ca="1">Table1[[#This Row],[Value of Cars]]/Table1[[#This Row],[Number of Cars ]]</f>
        <v>10565.484358242842</v>
      </c>
      <c r="AU474" s="8">
        <f ca="1">IF(Table1[[#This Row],[State]]="Karnataka", Table1[[#This Row],[Income]], 0)</f>
        <v>0</v>
      </c>
      <c r="AV474" s="9">
        <f ca="1">IF(Table1[[#This Row],[State]]="Gujarat", Table1[[#This Row],[Income]], 0)</f>
        <v>0</v>
      </c>
      <c r="AW474" s="9">
        <f ca="1">IF(Table1[[#This Row],[State]]="Andhra Pradesh", Table1[[#This Row],[Income]], 0)</f>
        <v>0</v>
      </c>
      <c r="AX474" s="9">
        <f ca="1">IF(Table1[[#This Row],[State]]="Telangana", Table1[[#This Row],[Income]], 0)</f>
        <v>0</v>
      </c>
      <c r="AY474" s="9">
        <f ca="1">IF(Table1[[#This Row],[State]]="Madhya Pradesh", Table1[[#This Row],[Income]], 0)</f>
        <v>0</v>
      </c>
      <c r="AZ474" s="9">
        <f ca="1">IF(Table1[[#This Row],[State]]="Maharashtra", Table1[[#This Row],[Income]], 0)</f>
        <v>0</v>
      </c>
      <c r="BA474" s="9">
        <f ca="1">IF(Table1[[#This Row],[State]]="Punjab", Table1[[#This Row],[Income]], 0)</f>
        <v>0</v>
      </c>
      <c r="BB474" s="9">
        <f ca="1">IF(Table1[[#This Row],[State]]="Kerala", Table1[[#This Row],[Income]], 0)</f>
        <v>0</v>
      </c>
      <c r="BC474" s="9">
        <f ca="1">IF(Table1[[#This Row],[State]]="Tamil Nadu", Table1[[#This Row],[Income]], 0)</f>
        <v>29668</v>
      </c>
      <c r="BD474" s="9">
        <f ca="1">IF(Table1[[#This Row],[State]]="Rajasthan", Table1[[#This Row],[Income]], 0)</f>
        <v>0</v>
      </c>
      <c r="BE474" s="9">
        <f ca="1">IF(Table1[[#This Row],[State]]="Uttar Pradesh", Table1[[#This Row],[Income]], 0)</f>
        <v>0</v>
      </c>
      <c r="BF474" s="9">
        <f ca="1">IF(Table1[[#This Row],[State]]="Bihar", Table1[[#This Row],[Income]], 0)</f>
        <v>0</v>
      </c>
      <c r="BG474" s="9">
        <f ca="1">IF(Table1[[#This Row],[State]]="West Bengal", Table1[[#This Row],[Income]], 0)</f>
        <v>0</v>
      </c>
      <c r="BH474" s="10">
        <f ca="1">IF(Table1[[#This Row],[State]]="Goa", Table1[[#This Row],[Income]], 0)</f>
        <v>0</v>
      </c>
      <c r="BJ474" s="8">
        <f ca="1">IF(Table1[[#This Row],[Profession]]="Health", Table1[[#This Row],[Income]], 0)</f>
        <v>0</v>
      </c>
      <c r="BK474" s="9">
        <f ca="1">IF(Table1[[#This Row],[Profession]]="Construction", Table1[[#This Row],[Income]], 0)</f>
        <v>0</v>
      </c>
      <c r="BL474" s="9">
        <f ca="1">IF(Table1[[#This Row],[Profession]]="Teaching", Table1[[#This Row],[Income]], 0)</f>
        <v>0</v>
      </c>
      <c r="BM474" s="9">
        <f ca="1">IF(Table1[[#This Row],[Profession]]="IT", Table1[[#This Row],[Income]], 0)</f>
        <v>0</v>
      </c>
      <c r="BN474" s="9">
        <f ca="1">IF(Table1[[#This Row],[Profession]]="General Work", Table1[[#This Row],[Income]], 0)</f>
        <v>29668</v>
      </c>
      <c r="BO474" s="10">
        <f ca="1">IF(Table1[[#This Row],[Profession]]="Agriculture", Table1[[#This Row],[Income]], 0)</f>
        <v>0</v>
      </c>
      <c r="BQ474" s="8">
        <f ca="1">IF(Table1[[#This Row],[Value of debts ]]&gt;Table1[[#This Row],[Income]], 1, 0)</f>
        <v>1</v>
      </c>
      <c r="BR474" s="10"/>
      <c r="BT474">
        <f ca="1">IF(Table1[[#This Row],[Net Worth of person]]&gt;$BU$4, Table1[[#This Row],[Age]], 0)</f>
        <v>0</v>
      </c>
    </row>
    <row r="475" spans="1:72" x14ac:dyDescent="0.3">
      <c r="A475">
        <f t="shared" ca="1" si="161"/>
        <v>1</v>
      </c>
      <c r="B475" t="str">
        <f t="shared" ca="1" si="162"/>
        <v>Male</v>
      </c>
      <c r="C475">
        <f t="shared" ca="1" si="163"/>
        <v>36</v>
      </c>
      <c r="D475">
        <f t="shared" ca="1" si="164"/>
        <v>1</v>
      </c>
      <c r="E475" t="str">
        <f t="shared" ca="1" si="165"/>
        <v>Health</v>
      </c>
      <c r="F475">
        <f t="shared" ca="1" si="166"/>
        <v>3</v>
      </c>
      <c r="G475" t="str">
        <f t="shared" ca="1" si="167"/>
        <v>University</v>
      </c>
      <c r="H475">
        <f t="shared" ca="1" si="168"/>
        <v>0</v>
      </c>
      <c r="I475">
        <f t="shared" ca="1" si="169"/>
        <v>1</v>
      </c>
      <c r="J475">
        <f t="shared" ca="1" si="170"/>
        <v>25788</v>
      </c>
      <c r="K475">
        <f t="shared" ca="1" si="171"/>
        <v>13</v>
      </c>
      <c r="L475" t="str">
        <f t="shared" ca="1" si="172"/>
        <v>West Bengal</v>
      </c>
      <c r="M475">
        <f t="shared" ca="1" si="173"/>
        <v>103152</v>
      </c>
      <c r="N475">
        <f t="shared" ca="1" si="174"/>
        <v>100790.50333873314</v>
      </c>
      <c r="O475">
        <f t="shared" ca="1" si="175"/>
        <v>10214.998785377635</v>
      </c>
      <c r="P475">
        <f t="shared" ca="1" si="176"/>
        <v>9814</v>
      </c>
      <c r="Q475">
        <f t="shared" ca="1" si="177"/>
        <v>2921.3928882282612</v>
      </c>
      <c r="R475">
        <f t="shared" ca="1" si="178"/>
        <v>15546.469721852529</v>
      </c>
      <c r="S475">
        <f t="shared" ca="1" si="179"/>
        <v>128913.46850723017</v>
      </c>
      <c r="T475">
        <f t="shared" ca="1" si="180"/>
        <v>113525.8962269614</v>
      </c>
      <c r="U475">
        <f t="shared" ca="1" si="181"/>
        <v>15387.572280268767</v>
      </c>
      <c r="W475">
        <f t="shared" ca="1" si="182"/>
        <v>1</v>
      </c>
      <c r="AA475" s="1">
        <f ca="1">Table1[[#This Row],[Mortgage left]]/Table1[[#This Row],[Value of House]]</f>
        <v>0.97710663233609751</v>
      </c>
      <c r="AB475">
        <f t="shared" ca="1" si="183"/>
        <v>0</v>
      </c>
      <c r="AE475">
        <f ca="1">IF(Table1[[#This Row],[Gender]]="male", 1, 0)</f>
        <v>1</v>
      </c>
      <c r="AF475">
        <f ca="1">IF(Table1[[#This Row],[Gender]]="female", 1, 0)</f>
        <v>0</v>
      </c>
      <c r="AK475" s="8">
        <f ca="1">IF(Table1[[#This Row],[Profession]]="Teaching", 1, 0)</f>
        <v>0</v>
      </c>
      <c r="AL475" s="9">
        <f ca="1">IF(Table1[[#This Row],[Profession]]="Health", 1, 0)</f>
        <v>1</v>
      </c>
      <c r="AM475" s="9">
        <f ca="1">IF(Table1[[#This Row],[Profession]]="Construction", 1, 0)</f>
        <v>0</v>
      </c>
      <c r="AN475" s="9">
        <f ca="1">IF(Table1[[#This Row],[Profession]]="IT", 1, 0)</f>
        <v>0</v>
      </c>
      <c r="AO475" s="9">
        <f ca="1">IF(Table1[[#This Row],[Profession]]="Agriculture", 1, 0)</f>
        <v>0</v>
      </c>
      <c r="AP475" s="10">
        <f ca="1">IF(Table1[[#This Row],[Profession]]="General Work", 1, 0)</f>
        <v>0</v>
      </c>
      <c r="AS475">
        <f ca="1">Table1[[#This Row],[Value of Cars]]/Table1[[#This Row],[Number of Cars ]]</f>
        <v>10214.998785377635</v>
      </c>
      <c r="AU475" s="8">
        <f ca="1">IF(Table1[[#This Row],[State]]="Karnataka", Table1[[#This Row],[Income]], 0)</f>
        <v>0</v>
      </c>
      <c r="AV475" s="9">
        <f ca="1">IF(Table1[[#This Row],[State]]="Gujarat", Table1[[#This Row],[Income]], 0)</f>
        <v>0</v>
      </c>
      <c r="AW475" s="9">
        <f ca="1">IF(Table1[[#This Row],[State]]="Andhra Pradesh", Table1[[#This Row],[Income]], 0)</f>
        <v>0</v>
      </c>
      <c r="AX475" s="9">
        <f ca="1">IF(Table1[[#This Row],[State]]="Telangana", Table1[[#This Row],[Income]], 0)</f>
        <v>0</v>
      </c>
      <c r="AY475" s="9">
        <f ca="1">IF(Table1[[#This Row],[State]]="Madhya Pradesh", Table1[[#This Row],[Income]], 0)</f>
        <v>0</v>
      </c>
      <c r="AZ475" s="9">
        <f ca="1">IF(Table1[[#This Row],[State]]="Maharashtra", Table1[[#This Row],[Income]], 0)</f>
        <v>0</v>
      </c>
      <c r="BA475" s="9">
        <f ca="1">IF(Table1[[#This Row],[State]]="Punjab", Table1[[#This Row],[Income]], 0)</f>
        <v>0</v>
      </c>
      <c r="BB475" s="9">
        <f ca="1">IF(Table1[[#This Row],[State]]="Kerala", Table1[[#This Row],[Income]], 0)</f>
        <v>0</v>
      </c>
      <c r="BC475" s="9">
        <f ca="1">IF(Table1[[#This Row],[State]]="Tamil Nadu", Table1[[#This Row],[Income]], 0)</f>
        <v>0</v>
      </c>
      <c r="BD475" s="9">
        <f ca="1">IF(Table1[[#This Row],[State]]="Rajasthan", Table1[[#This Row],[Income]], 0)</f>
        <v>0</v>
      </c>
      <c r="BE475" s="9">
        <f ca="1">IF(Table1[[#This Row],[State]]="Uttar Pradesh", Table1[[#This Row],[Income]], 0)</f>
        <v>0</v>
      </c>
      <c r="BF475" s="9">
        <f ca="1">IF(Table1[[#This Row],[State]]="Bihar", Table1[[#This Row],[Income]], 0)</f>
        <v>0</v>
      </c>
      <c r="BG475" s="9">
        <f ca="1">IF(Table1[[#This Row],[State]]="West Bengal", Table1[[#This Row],[Income]], 0)</f>
        <v>25788</v>
      </c>
      <c r="BH475" s="10">
        <f ca="1">IF(Table1[[#This Row],[State]]="Goa", Table1[[#This Row],[Income]], 0)</f>
        <v>0</v>
      </c>
      <c r="BJ475" s="8">
        <f ca="1">IF(Table1[[#This Row],[Profession]]="Health", Table1[[#This Row],[Income]], 0)</f>
        <v>25788</v>
      </c>
      <c r="BK475" s="9">
        <f ca="1">IF(Table1[[#This Row],[Profession]]="Construction", Table1[[#This Row],[Income]], 0)</f>
        <v>0</v>
      </c>
      <c r="BL475" s="9">
        <f ca="1">IF(Table1[[#This Row],[Profession]]="Teaching", Table1[[#This Row],[Income]], 0)</f>
        <v>0</v>
      </c>
      <c r="BM475" s="9">
        <f ca="1">IF(Table1[[#This Row],[Profession]]="IT", Table1[[#This Row],[Income]], 0)</f>
        <v>0</v>
      </c>
      <c r="BN475" s="9">
        <f ca="1">IF(Table1[[#This Row],[Profession]]="General Work", Table1[[#This Row],[Income]], 0)</f>
        <v>0</v>
      </c>
      <c r="BO475" s="10">
        <f ca="1">IF(Table1[[#This Row],[Profession]]="Agriculture", Table1[[#This Row],[Income]], 0)</f>
        <v>0</v>
      </c>
      <c r="BQ475" s="8">
        <f ca="1">IF(Table1[[#This Row],[Value of debts ]]&gt;Table1[[#This Row],[Income]], 1, 0)</f>
        <v>1</v>
      </c>
      <c r="BR475" s="10"/>
      <c r="BT475">
        <f ca="1">IF(Table1[[#This Row],[Net Worth of person]]&gt;$BU$4, Table1[[#This Row],[Age]], 0)</f>
        <v>0</v>
      </c>
    </row>
    <row r="476" spans="1:72" x14ac:dyDescent="0.3">
      <c r="A476">
        <f t="shared" ca="1" si="161"/>
        <v>1</v>
      </c>
      <c r="B476" t="str">
        <f t="shared" ca="1" si="162"/>
        <v>Male</v>
      </c>
      <c r="C476">
        <f t="shared" ca="1" si="163"/>
        <v>32</v>
      </c>
      <c r="D476">
        <f t="shared" ca="1" si="164"/>
        <v>4</v>
      </c>
      <c r="E476" t="str">
        <f t="shared" ca="1" si="165"/>
        <v>IT</v>
      </c>
      <c r="F476">
        <f t="shared" ca="1" si="166"/>
        <v>5</v>
      </c>
      <c r="G476" t="str">
        <f t="shared" ca="1" si="167"/>
        <v>Other</v>
      </c>
      <c r="H476">
        <f t="shared" ca="1" si="168"/>
        <v>4</v>
      </c>
      <c r="I476">
        <f t="shared" ca="1" si="169"/>
        <v>2</v>
      </c>
      <c r="J476">
        <f t="shared" ca="1" si="170"/>
        <v>35194</v>
      </c>
      <c r="K476">
        <f t="shared" ca="1" si="171"/>
        <v>1</v>
      </c>
      <c r="L476" t="str">
        <f t="shared" ca="1" si="172"/>
        <v>Karnataka</v>
      </c>
      <c r="M476">
        <f t="shared" ca="1" si="173"/>
        <v>175970</v>
      </c>
      <c r="N476">
        <f t="shared" ca="1" si="174"/>
        <v>19998.485052484179</v>
      </c>
      <c r="O476">
        <f t="shared" ca="1" si="175"/>
        <v>36980.238733010694</v>
      </c>
      <c r="P476">
        <f t="shared" ca="1" si="176"/>
        <v>34545</v>
      </c>
      <c r="Q476">
        <f t="shared" ca="1" si="177"/>
        <v>28468.25681398555</v>
      </c>
      <c r="R476">
        <f t="shared" ca="1" si="178"/>
        <v>24894.64196054039</v>
      </c>
      <c r="S476">
        <f t="shared" ca="1" si="179"/>
        <v>237844.88069355107</v>
      </c>
      <c r="T476">
        <f t="shared" ca="1" si="180"/>
        <v>83011.741866469732</v>
      </c>
      <c r="U476">
        <f t="shared" ca="1" si="181"/>
        <v>154833.13882708133</v>
      </c>
      <c r="W476">
        <f t="shared" ca="1" si="182"/>
        <v>1</v>
      </c>
      <c r="AA476" s="1">
        <f ca="1">Table1[[#This Row],[Mortgage left]]/Table1[[#This Row],[Value of House]]</f>
        <v>0.11364712764950946</v>
      </c>
      <c r="AB476">
        <f t="shared" ca="1" si="183"/>
        <v>1</v>
      </c>
      <c r="AE476">
        <f ca="1">IF(Table1[[#This Row],[Gender]]="male", 1, 0)</f>
        <v>1</v>
      </c>
      <c r="AF476">
        <f ca="1">IF(Table1[[#This Row],[Gender]]="female", 1, 0)</f>
        <v>0</v>
      </c>
      <c r="AK476" s="8">
        <f ca="1">IF(Table1[[#This Row],[Profession]]="Teaching", 1, 0)</f>
        <v>0</v>
      </c>
      <c r="AL476" s="9">
        <f ca="1">IF(Table1[[#This Row],[Profession]]="Health", 1, 0)</f>
        <v>0</v>
      </c>
      <c r="AM476" s="9">
        <f ca="1">IF(Table1[[#This Row],[Profession]]="Construction", 1, 0)</f>
        <v>0</v>
      </c>
      <c r="AN476" s="9">
        <f ca="1">IF(Table1[[#This Row],[Profession]]="IT", 1, 0)</f>
        <v>1</v>
      </c>
      <c r="AO476" s="9">
        <f ca="1">IF(Table1[[#This Row],[Profession]]="Agriculture", 1, 0)</f>
        <v>0</v>
      </c>
      <c r="AP476" s="10">
        <f ca="1">IF(Table1[[#This Row],[Profession]]="General Work", 1, 0)</f>
        <v>0</v>
      </c>
      <c r="AS476">
        <f ca="1">Table1[[#This Row],[Value of Cars]]/Table1[[#This Row],[Number of Cars ]]</f>
        <v>18490.119366505347</v>
      </c>
      <c r="AU476" s="8">
        <f ca="1">IF(Table1[[#This Row],[State]]="Karnataka", Table1[[#This Row],[Income]], 0)</f>
        <v>35194</v>
      </c>
      <c r="AV476" s="9">
        <f ca="1">IF(Table1[[#This Row],[State]]="Gujarat", Table1[[#This Row],[Income]], 0)</f>
        <v>0</v>
      </c>
      <c r="AW476" s="9">
        <f ca="1">IF(Table1[[#This Row],[State]]="Andhra Pradesh", Table1[[#This Row],[Income]], 0)</f>
        <v>0</v>
      </c>
      <c r="AX476" s="9">
        <f ca="1">IF(Table1[[#This Row],[State]]="Telangana", Table1[[#This Row],[Income]], 0)</f>
        <v>0</v>
      </c>
      <c r="AY476" s="9">
        <f ca="1">IF(Table1[[#This Row],[State]]="Madhya Pradesh", Table1[[#This Row],[Income]], 0)</f>
        <v>0</v>
      </c>
      <c r="AZ476" s="9">
        <f ca="1">IF(Table1[[#This Row],[State]]="Maharashtra", Table1[[#This Row],[Income]], 0)</f>
        <v>0</v>
      </c>
      <c r="BA476" s="9">
        <f ca="1">IF(Table1[[#This Row],[State]]="Punjab", Table1[[#This Row],[Income]], 0)</f>
        <v>0</v>
      </c>
      <c r="BB476" s="9">
        <f ca="1">IF(Table1[[#This Row],[State]]="Kerala", Table1[[#This Row],[Income]], 0)</f>
        <v>0</v>
      </c>
      <c r="BC476" s="9">
        <f ca="1">IF(Table1[[#This Row],[State]]="Tamil Nadu", Table1[[#This Row],[Income]], 0)</f>
        <v>0</v>
      </c>
      <c r="BD476" s="9">
        <f ca="1">IF(Table1[[#This Row],[State]]="Rajasthan", Table1[[#This Row],[Income]], 0)</f>
        <v>0</v>
      </c>
      <c r="BE476" s="9">
        <f ca="1">IF(Table1[[#This Row],[State]]="Uttar Pradesh", Table1[[#This Row],[Income]], 0)</f>
        <v>0</v>
      </c>
      <c r="BF476" s="9">
        <f ca="1">IF(Table1[[#This Row],[State]]="Bihar", Table1[[#This Row],[Income]], 0)</f>
        <v>0</v>
      </c>
      <c r="BG476" s="9">
        <f ca="1">IF(Table1[[#This Row],[State]]="West Bengal", Table1[[#This Row],[Income]], 0)</f>
        <v>0</v>
      </c>
      <c r="BH476" s="10">
        <f ca="1">IF(Table1[[#This Row],[State]]="Goa", Table1[[#This Row],[Income]], 0)</f>
        <v>0</v>
      </c>
      <c r="BJ476" s="8">
        <f ca="1">IF(Table1[[#This Row],[Profession]]="Health", Table1[[#This Row],[Income]], 0)</f>
        <v>0</v>
      </c>
      <c r="BK476" s="9">
        <f ca="1">IF(Table1[[#This Row],[Profession]]="Construction", Table1[[#This Row],[Income]], 0)</f>
        <v>0</v>
      </c>
      <c r="BL476" s="9">
        <f ca="1">IF(Table1[[#This Row],[Profession]]="Teaching", Table1[[#This Row],[Income]], 0)</f>
        <v>0</v>
      </c>
      <c r="BM476" s="9">
        <f ca="1">IF(Table1[[#This Row],[Profession]]="IT", Table1[[#This Row],[Income]], 0)</f>
        <v>35194</v>
      </c>
      <c r="BN476" s="9">
        <f ca="1">IF(Table1[[#This Row],[Profession]]="General Work", Table1[[#This Row],[Income]], 0)</f>
        <v>0</v>
      </c>
      <c r="BO476" s="10">
        <f ca="1">IF(Table1[[#This Row],[Profession]]="Agriculture", Table1[[#This Row],[Income]], 0)</f>
        <v>0</v>
      </c>
      <c r="BQ476" s="8">
        <f ca="1">IF(Table1[[#This Row],[Value of debts ]]&gt;Table1[[#This Row],[Income]], 1, 0)</f>
        <v>1</v>
      </c>
      <c r="BR476" s="10"/>
      <c r="BT476">
        <f ca="1">IF(Table1[[#This Row],[Net Worth of person]]&gt;$BU$4, Table1[[#This Row],[Age]], 0)</f>
        <v>32</v>
      </c>
    </row>
    <row r="477" spans="1:72" x14ac:dyDescent="0.3">
      <c r="A477">
        <f t="shared" ca="1" si="161"/>
        <v>1</v>
      </c>
      <c r="B477" t="str">
        <f t="shared" ca="1" si="162"/>
        <v>Male</v>
      </c>
      <c r="C477">
        <f t="shared" ca="1" si="163"/>
        <v>25</v>
      </c>
      <c r="D477">
        <f t="shared" ca="1" si="164"/>
        <v>3</v>
      </c>
      <c r="E477" t="str">
        <f t="shared" ca="1" si="165"/>
        <v>Teaching</v>
      </c>
      <c r="F477">
        <f t="shared" ca="1" si="166"/>
        <v>4</v>
      </c>
      <c r="G477" t="str">
        <f t="shared" ca="1" si="167"/>
        <v>Technical</v>
      </c>
      <c r="H477">
        <f t="shared" ca="1" si="168"/>
        <v>3</v>
      </c>
      <c r="I477">
        <f t="shared" ca="1" si="169"/>
        <v>1</v>
      </c>
      <c r="J477">
        <f t="shared" ca="1" si="170"/>
        <v>89876</v>
      </c>
      <c r="K477">
        <f t="shared" ca="1" si="171"/>
        <v>13</v>
      </c>
      <c r="L477" t="str">
        <f t="shared" ca="1" si="172"/>
        <v>West Bengal</v>
      </c>
      <c r="M477">
        <f t="shared" ca="1" si="173"/>
        <v>269628</v>
      </c>
      <c r="N477">
        <f t="shared" ca="1" si="174"/>
        <v>220724.13241358724</v>
      </c>
      <c r="O477">
        <f t="shared" ca="1" si="175"/>
        <v>22437.411899444567</v>
      </c>
      <c r="P477">
        <f t="shared" ca="1" si="176"/>
        <v>11709</v>
      </c>
      <c r="Q477">
        <f t="shared" ca="1" si="177"/>
        <v>31952.193630816502</v>
      </c>
      <c r="R477">
        <f t="shared" ca="1" si="178"/>
        <v>59483.141375572181</v>
      </c>
      <c r="S477">
        <f t="shared" ca="1" si="179"/>
        <v>351548.55327501678</v>
      </c>
      <c r="T477">
        <f t="shared" ca="1" si="180"/>
        <v>264385.32604440372</v>
      </c>
      <c r="U477">
        <f t="shared" ca="1" si="181"/>
        <v>87163.227230613062</v>
      </c>
      <c r="W477">
        <f t="shared" ca="1" si="182"/>
        <v>1</v>
      </c>
      <c r="AA477" s="1">
        <f ca="1">Table1[[#This Row],[Mortgage left]]/Table1[[#This Row],[Value of House]]</f>
        <v>0.81862466959509861</v>
      </c>
      <c r="AB477">
        <f t="shared" ca="1" si="183"/>
        <v>0</v>
      </c>
      <c r="AE477">
        <f ca="1">IF(Table1[[#This Row],[Gender]]="male", 1, 0)</f>
        <v>1</v>
      </c>
      <c r="AF477">
        <f ca="1">IF(Table1[[#This Row],[Gender]]="female", 1, 0)</f>
        <v>0</v>
      </c>
      <c r="AK477" s="8">
        <f ca="1">IF(Table1[[#This Row],[Profession]]="Teaching", 1, 0)</f>
        <v>1</v>
      </c>
      <c r="AL477" s="9">
        <f ca="1">IF(Table1[[#This Row],[Profession]]="Health", 1, 0)</f>
        <v>0</v>
      </c>
      <c r="AM477" s="9">
        <f ca="1">IF(Table1[[#This Row],[Profession]]="Construction", 1, 0)</f>
        <v>0</v>
      </c>
      <c r="AN477" s="9">
        <f ca="1">IF(Table1[[#This Row],[Profession]]="IT", 1, 0)</f>
        <v>0</v>
      </c>
      <c r="AO477" s="9">
        <f ca="1">IF(Table1[[#This Row],[Profession]]="Agriculture", 1, 0)</f>
        <v>0</v>
      </c>
      <c r="AP477" s="10">
        <f ca="1">IF(Table1[[#This Row],[Profession]]="General Work", 1, 0)</f>
        <v>0</v>
      </c>
      <c r="AS477">
        <f ca="1">Table1[[#This Row],[Value of Cars]]/Table1[[#This Row],[Number of Cars ]]</f>
        <v>22437.411899444567</v>
      </c>
      <c r="AU477" s="8">
        <f ca="1">IF(Table1[[#This Row],[State]]="Karnataka", Table1[[#This Row],[Income]], 0)</f>
        <v>0</v>
      </c>
      <c r="AV477" s="9">
        <f ca="1">IF(Table1[[#This Row],[State]]="Gujarat", Table1[[#This Row],[Income]], 0)</f>
        <v>0</v>
      </c>
      <c r="AW477" s="9">
        <f ca="1">IF(Table1[[#This Row],[State]]="Andhra Pradesh", Table1[[#This Row],[Income]], 0)</f>
        <v>0</v>
      </c>
      <c r="AX477" s="9">
        <f ca="1">IF(Table1[[#This Row],[State]]="Telangana", Table1[[#This Row],[Income]], 0)</f>
        <v>0</v>
      </c>
      <c r="AY477" s="9">
        <f ca="1">IF(Table1[[#This Row],[State]]="Madhya Pradesh", Table1[[#This Row],[Income]], 0)</f>
        <v>0</v>
      </c>
      <c r="AZ477" s="9">
        <f ca="1">IF(Table1[[#This Row],[State]]="Maharashtra", Table1[[#This Row],[Income]], 0)</f>
        <v>0</v>
      </c>
      <c r="BA477" s="9">
        <f ca="1">IF(Table1[[#This Row],[State]]="Punjab", Table1[[#This Row],[Income]], 0)</f>
        <v>0</v>
      </c>
      <c r="BB477" s="9">
        <f ca="1">IF(Table1[[#This Row],[State]]="Kerala", Table1[[#This Row],[Income]], 0)</f>
        <v>0</v>
      </c>
      <c r="BC477" s="9">
        <f ca="1">IF(Table1[[#This Row],[State]]="Tamil Nadu", Table1[[#This Row],[Income]], 0)</f>
        <v>0</v>
      </c>
      <c r="BD477" s="9">
        <f ca="1">IF(Table1[[#This Row],[State]]="Rajasthan", Table1[[#This Row],[Income]], 0)</f>
        <v>0</v>
      </c>
      <c r="BE477" s="9">
        <f ca="1">IF(Table1[[#This Row],[State]]="Uttar Pradesh", Table1[[#This Row],[Income]], 0)</f>
        <v>0</v>
      </c>
      <c r="BF477" s="9">
        <f ca="1">IF(Table1[[#This Row],[State]]="Bihar", Table1[[#This Row],[Income]], 0)</f>
        <v>0</v>
      </c>
      <c r="BG477" s="9">
        <f ca="1">IF(Table1[[#This Row],[State]]="West Bengal", Table1[[#This Row],[Income]], 0)</f>
        <v>89876</v>
      </c>
      <c r="BH477" s="10">
        <f ca="1">IF(Table1[[#This Row],[State]]="Goa", Table1[[#This Row],[Income]], 0)</f>
        <v>0</v>
      </c>
      <c r="BJ477" s="8">
        <f ca="1">IF(Table1[[#This Row],[Profession]]="Health", Table1[[#This Row],[Income]], 0)</f>
        <v>0</v>
      </c>
      <c r="BK477" s="9">
        <f ca="1">IF(Table1[[#This Row],[Profession]]="Construction", Table1[[#This Row],[Income]], 0)</f>
        <v>0</v>
      </c>
      <c r="BL477" s="9">
        <f ca="1">IF(Table1[[#This Row],[Profession]]="Teaching", Table1[[#This Row],[Income]], 0)</f>
        <v>89876</v>
      </c>
      <c r="BM477" s="9">
        <f ca="1">IF(Table1[[#This Row],[Profession]]="IT", Table1[[#This Row],[Income]], 0)</f>
        <v>0</v>
      </c>
      <c r="BN477" s="9">
        <f ca="1">IF(Table1[[#This Row],[Profession]]="General Work", Table1[[#This Row],[Income]], 0)</f>
        <v>0</v>
      </c>
      <c r="BO477" s="10">
        <f ca="1">IF(Table1[[#This Row],[Profession]]="Agriculture", Table1[[#This Row],[Income]], 0)</f>
        <v>0</v>
      </c>
      <c r="BQ477" s="8">
        <f ca="1">IF(Table1[[#This Row],[Value of debts ]]&gt;Table1[[#This Row],[Income]], 1, 0)</f>
        <v>1</v>
      </c>
      <c r="BR477" s="10"/>
      <c r="BT477">
        <f ca="1">IF(Table1[[#This Row],[Net Worth of person]]&gt;$BU$4, Table1[[#This Row],[Age]], 0)</f>
        <v>0</v>
      </c>
    </row>
    <row r="478" spans="1:72" x14ac:dyDescent="0.3">
      <c r="A478">
        <f t="shared" ca="1" si="161"/>
        <v>2</v>
      </c>
      <c r="B478" t="str">
        <f t="shared" ca="1" si="162"/>
        <v>Female</v>
      </c>
      <c r="C478">
        <f t="shared" ca="1" si="163"/>
        <v>34</v>
      </c>
      <c r="D478">
        <f t="shared" ca="1" si="164"/>
        <v>3</v>
      </c>
      <c r="E478" t="str">
        <f t="shared" ca="1" si="165"/>
        <v>Teaching</v>
      </c>
      <c r="F478">
        <f t="shared" ca="1" si="166"/>
        <v>3</v>
      </c>
      <c r="G478" t="str">
        <f t="shared" ca="1" si="167"/>
        <v>University</v>
      </c>
      <c r="H478">
        <f t="shared" ca="1" si="168"/>
        <v>2</v>
      </c>
      <c r="I478">
        <f t="shared" ca="1" si="169"/>
        <v>3</v>
      </c>
      <c r="J478">
        <f t="shared" ca="1" si="170"/>
        <v>67867</v>
      </c>
      <c r="K478">
        <f t="shared" ca="1" si="171"/>
        <v>3</v>
      </c>
      <c r="L478" t="str">
        <f t="shared" ca="1" si="172"/>
        <v>Andhra Pradesh</v>
      </c>
      <c r="M478">
        <f t="shared" ca="1" si="173"/>
        <v>203601</v>
      </c>
      <c r="N478">
        <f t="shared" ca="1" si="174"/>
        <v>28775.024789835446</v>
      </c>
      <c r="O478">
        <f t="shared" ca="1" si="175"/>
        <v>39945.576358227081</v>
      </c>
      <c r="P478">
        <f t="shared" ca="1" si="176"/>
        <v>9705</v>
      </c>
      <c r="Q478">
        <f t="shared" ca="1" si="177"/>
        <v>47457.642045068671</v>
      </c>
      <c r="R478">
        <f t="shared" ca="1" si="178"/>
        <v>39045.411652073395</v>
      </c>
      <c r="S478">
        <f t="shared" ca="1" si="179"/>
        <v>282591.9880103005</v>
      </c>
      <c r="T478">
        <f t="shared" ca="1" si="180"/>
        <v>85937.666834904114</v>
      </c>
      <c r="U478">
        <f t="shared" ca="1" si="181"/>
        <v>196654.32117539638</v>
      </c>
      <c r="W478">
        <f t="shared" ca="1" si="182"/>
        <v>1</v>
      </c>
      <c r="AA478" s="1">
        <f ca="1">Table1[[#This Row],[Mortgage left]]/Table1[[#This Row],[Value of House]]</f>
        <v>0.14133046885739975</v>
      </c>
      <c r="AB478">
        <f t="shared" ca="1" si="183"/>
        <v>1</v>
      </c>
      <c r="AE478">
        <f ca="1">IF(Table1[[#This Row],[Gender]]="male", 1, 0)</f>
        <v>0</v>
      </c>
      <c r="AF478">
        <f ca="1">IF(Table1[[#This Row],[Gender]]="female", 1, 0)</f>
        <v>1</v>
      </c>
      <c r="AK478" s="8">
        <f ca="1">IF(Table1[[#This Row],[Profession]]="Teaching", 1, 0)</f>
        <v>1</v>
      </c>
      <c r="AL478" s="9">
        <f ca="1">IF(Table1[[#This Row],[Profession]]="Health", 1, 0)</f>
        <v>0</v>
      </c>
      <c r="AM478" s="9">
        <f ca="1">IF(Table1[[#This Row],[Profession]]="Construction", 1, 0)</f>
        <v>0</v>
      </c>
      <c r="AN478" s="9">
        <f ca="1">IF(Table1[[#This Row],[Profession]]="IT", 1, 0)</f>
        <v>0</v>
      </c>
      <c r="AO478" s="9">
        <f ca="1">IF(Table1[[#This Row],[Profession]]="Agriculture", 1, 0)</f>
        <v>0</v>
      </c>
      <c r="AP478" s="10">
        <f ca="1">IF(Table1[[#This Row],[Profession]]="General Work", 1, 0)</f>
        <v>0</v>
      </c>
      <c r="AS478">
        <f ca="1">Table1[[#This Row],[Value of Cars]]/Table1[[#This Row],[Number of Cars ]]</f>
        <v>13315.192119409026</v>
      </c>
      <c r="AU478" s="8">
        <f ca="1">IF(Table1[[#This Row],[State]]="Karnataka", Table1[[#This Row],[Income]], 0)</f>
        <v>0</v>
      </c>
      <c r="AV478" s="9">
        <f ca="1">IF(Table1[[#This Row],[State]]="Gujarat", Table1[[#This Row],[Income]], 0)</f>
        <v>0</v>
      </c>
      <c r="AW478" s="9">
        <f ca="1">IF(Table1[[#This Row],[State]]="Andhra Pradesh", Table1[[#This Row],[Income]], 0)</f>
        <v>67867</v>
      </c>
      <c r="AX478" s="9">
        <f ca="1">IF(Table1[[#This Row],[State]]="Telangana", Table1[[#This Row],[Income]], 0)</f>
        <v>0</v>
      </c>
      <c r="AY478" s="9">
        <f ca="1">IF(Table1[[#This Row],[State]]="Madhya Pradesh", Table1[[#This Row],[Income]], 0)</f>
        <v>0</v>
      </c>
      <c r="AZ478" s="9">
        <f ca="1">IF(Table1[[#This Row],[State]]="Maharashtra", Table1[[#This Row],[Income]], 0)</f>
        <v>0</v>
      </c>
      <c r="BA478" s="9">
        <f ca="1">IF(Table1[[#This Row],[State]]="Punjab", Table1[[#This Row],[Income]], 0)</f>
        <v>0</v>
      </c>
      <c r="BB478" s="9">
        <f ca="1">IF(Table1[[#This Row],[State]]="Kerala", Table1[[#This Row],[Income]], 0)</f>
        <v>0</v>
      </c>
      <c r="BC478" s="9">
        <f ca="1">IF(Table1[[#This Row],[State]]="Tamil Nadu", Table1[[#This Row],[Income]], 0)</f>
        <v>0</v>
      </c>
      <c r="BD478" s="9">
        <f ca="1">IF(Table1[[#This Row],[State]]="Rajasthan", Table1[[#This Row],[Income]], 0)</f>
        <v>0</v>
      </c>
      <c r="BE478" s="9">
        <f ca="1">IF(Table1[[#This Row],[State]]="Uttar Pradesh", Table1[[#This Row],[Income]], 0)</f>
        <v>0</v>
      </c>
      <c r="BF478" s="9">
        <f ca="1">IF(Table1[[#This Row],[State]]="Bihar", Table1[[#This Row],[Income]], 0)</f>
        <v>0</v>
      </c>
      <c r="BG478" s="9">
        <f ca="1">IF(Table1[[#This Row],[State]]="West Bengal", Table1[[#This Row],[Income]], 0)</f>
        <v>0</v>
      </c>
      <c r="BH478" s="10">
        <f ca="1">IF(Table1[[#This Row],[State]]="Goa", Table1[[#This Row],[Income]], 0)</f>
        <v>0</v>
      </c>
      <c r="BJ478" s="8">
        <f ca="1">IF(Table1[[#This Row],[Profession]]="Health", Table1[[#This Row],[Income]], 0)</f>
        <v>0</v>
      </c>
      <c r="BK478" s="9">
        <f ca="1">IF(Table1[[#This Row],[Profession]]="Construction", Table1[[#This Row],[Income]], 0)</f>
        <v>0</v>
      </c>
      <c r="BL478" s="9">
        <f ca="1">IF(Table1[[#This Row],[Profession]]="Teaching", Table1[[#This Row],[Income]], 0)</f>
        <v>67867</v>
      </c>
      <c r="BM478" s="9">
        <f ca="1">IF(Table1[[#This Row],[Profession]]="IT", Table1[[#This Row],[Income]], 0)</f>
        <v>0</v>
      </c>
      <c r="BN478" s="9">
        <f ca="1">IF(Table1[[#This Row],[Profession]]="General Work", Table1[[#This Row],[Income]], 0)</f>
        <v>0</v>
      </c>
      <c r="BO478" s="10">
        <f ca="1">IF(Table1[[#This Row],[Profession]]="Agriculture", Table1[[#This Row],[Income]], 0)</f>
        <v>0</v>
      </c>
      <c r="BQ478" s="8">
        <f ca="1">IF(Table1[[#This Row],[Value of debts ]]&gt;Table1[[#This Row],[Income]], 1, 0)</f>
        <v>1</v>
      </c>
      <c r="BR478" s="10"/>
      <c r="BT478">
        <f ca="1">IF(Table1[[#This Row],[Net Worth of person]]&gt;$BU$4, Table1[[#This Row],[Age]], 0)</f>
        <v>34</v>
      </c>
    </row>
    <row r="479" spans="1:72" x14ac:dyDescent="0.3">
      <c r="A479">
        <f t="shared" ca="1" si="161"/>
        <v>1</v>
      </c>
      <c r="B479" t="str">
        <f t="shared" ca="1" si="162"/>
        <v>Male</v>
      </c>
      <c r="C479">
        <f t="shared" ca="1" si="163"/>
        <v>29</v>
      </c>
      <c r="D479">
        <f t="shared" ca="1" si="164"/>
        <v>1</v>
      </c>
      <c r="E479" t="str">
        <f t="shared" ca="1" si="165"/>
        <v>Health</v>
      </c>
      <c r="F479">
        <f t="shared" ca="1" si="166"/>
        <v>4</v>
      </c>
      <c r="G479" t="str">
        <f t="shared" ca="1" si="167"/>
        <v>Technical</v>
      </c>
      <c r="H479">
        <f t="shared" ca="1" si="168"/>
        <v>4</v>
      </c>
      <c r="I479">
        <f t="shared" ca="1" si="169"/>
        <v>1</v>
      </c>
      <c r="J479">
        <f t="shared" ca="1" si="170"/>
        <v>25682</v>
      </c>
      <c r="K479">
        <f t="shared" ca="1" si="171"/>
        <v>1</v>
      </c>
      <c r="L479" t="str">
        <f t="shared" ca="1" si="172"/>
        <v>Karnataka</v>
      </c>
      <c r="M479">
        <f t="shared" ca="1" si="173"/>
        <v>128410</v>
      </c>
      <c r="N479">
        <f t="shared" ca="1" si="174"/>
        <v>110583.40431593067</v>
      </c>
      <c r="O479">
        <f t="shared" ca="1" si="175"/>
        <v>8394.6771420849782</v>
      </c>
      <c r="P479">
        <f t="shared" ca="1" si="176"/>
        <v>2770</v>
      </c>
      <c r="Q479">
        <f t="shared" ca="1" si="177"/>
        <v>5395.3488722898455</v>
      </c>
      <c r="R479">
        <f t="shared" ca="1" si="178"/>
        <v>19758.369507967</v>
      </c>
      <c r="S479">
        <f t="shared" ca="1" si="179"/>
        <v>156563.04665005198</v>
      </c>
      <c r="T479">
        <f t="shared" ca="1" si="180"/>
        <v>118748.75318822052</v>
      </c>
      <c r="U479">
        <f t="shared" ca="1" si="181"/>
        <v>37814.293461831461</v>
      </c>
      <c r="W479">
        <f t="shared" ca="1" si="182"/>
        <v>1</v>
      </c>
      <c r="AA479" s="1">
        <f ca="1">Table1[[#This Row],[Mortgage left]]/Table1[[#This Row],[Value of House]]</f>
        <v>0.86117439697788856</v>
      </c>
      <c r="AB479">
        <f t="shared" ca="1" si="183"/>
        <v>0</v>
      </c>
      <c r="AE479">
        <f ca="1">IF(Table1[[#This Row],[Gender]]="male", 1, 0)</f>
        <v>1</v>
      </c>
      <c r="AF479">
        <f ca="1">IF(Table1[[#This Row],[Gender]]="female", 1, 0)</f>
        <v>0</v>
      </c>
      <c r="AK479" s="8">
        <f ca="1">IF(Table1[[#This Row],[Profession]]="Teaching", 1, 0)</f>
        <v>0</v>
      </c>
      <c r="AL479" s="9">
        <f ca="1">IF(Table1[[#This Row],[Profession]]="Health", 1, 0)</f>
        <v>1</v>
      </c>
      <c r="AM479" s="9">
        <f ca="1">IF(Table1[[#This Row],[Profession]]="Construction", 1, 0)</f>
        <v>0</v>
      </c>
      <c r="AN479" s="9">
        <f ca="1">IF(Table1[[#This Row],[Profession]]="IT", 1, 0)</f>
        <v>0</v>
      </c>
      <c r="AO479" s="9">
        <f ca="1">IF(Table1[[#This Row],[Profession]]="Agriculture", 1, 0)</f>
        <v>0</v>
      </c>
      <c r="AP479" s="10">
        <f ca="1">IF(Table1[[#This Row],[Profession]]="General Work", 1, 0)</f>
        <v>0</v>
      </c>
      <c r="AS479">
        <f ca="1">Table1[[#This Row],[Value of Cars]]/Table1[[#This Row],[Number of Cars ]]</f>
        <v>8394.6771420849782</v>
      </c>
      <c r="AU479" s="8">
        <f ca="1">IF(Table1[[#This Row],[State]]="Karnataka", Table1[[#This Row],[Income]], 0)</f>
        <v>25682</v>
      </c>
      <c r="AV479" s="9">
        <f ca="1">IF(Table1[[#This Row],[State]]="Gujarat", Table1[[#This Row],[Income]], 0)</f>
        <v>0</v>
      </c>
      <c r="AW479" s="9">
        <f ca="1">IF(Table1[[#This Row],[State]]="Andhra Pradesh", Table1[[#This Row],[Income]], 0)</f>
        <v>0</v>
      </c>
      <c r="AX479" s="9">
        <f ca="1">IF(Table1[[#This Row],[State]]="Telangana", Table1[[#This Row],[Income]], 0)</f>
        <v>0</v>
      </c>
      <c r="AY479" s="9">
        <f ca="1">IF(Table1[[#This Row],[State]]="Madhya Pradesh", Table1[[#This Row],[Income]], 0)</f>
        <v>0</v>
      </c>
      <c r="AZ479" s="9">
        <f ca="1">IF(Table1[[#This Row],[State]]="Maharashtra", Table1[[#This Row],[Income]], 0)</f>
        <v>0</v>
      </c>
      <c r="BA479" s="9">
        <f ca="1">IF(Table1[[#This Row],[State]]="Punjab", Table1[[#This Row],[Income]], 0)</f>
        <v>0</v>
      </c>
      <c r="BB479" s="9">
        <f ca="1">IF(Table1[[#This Row],[State]]="Kerala", Table1[[#This Row],[Income]], 0)</f>
        <v>0</v>
      </c>
      <c r="BC479" s="9">
        <f ca="1">IF(Table1[[#This Row],[State]]="Tamil Nadu", Table1[[#This Row],[Income]], 0)</f>
        <v>0</v>
      </c>
      <c r="BD479" s="9">
        <f ca="1">IF(Table1[[#This Row],[State]]="Rajasthan", Table1[[#This Row],[Income]], 0)</f>
        <v>0</v>
      </c>
      <c r="BE479" s="9">
        <f ca="1">IF(Table1[[#This Row],[State]]="Uttar Pradesh", Table1[[#This Row],[Income]], 0)</f>
        <v>0</v>
      </c>
      <c r="BF479" s="9">
        <f ca="1">IF(Table1[[#This Row],[State]]="Bihar", Table1[[#This Row],[Income]], 0)</f>
        <v>0</v>
      </c>
      <c r="BG479" s="9">
        <f ca="1">IF(Table1[[#This Row],[State]]="West Bengal", Table1[[#This Row],[Income]], 0)</f>
        <v>0</v>
      </c>
      <c r="BH479" s="10">
        <f ca="1">IF(Table1[[#This Row],[State]]="Goa", Table1[[#This Row],[Income]], 0)</f>
        <v>0</v>
      </c>
      <c r="BJ479" s="8">
        <f ca="1">IF(Table1[[#This Row],[Profession]]="Health", Table1[[#This Row],[Income]], 0)</f>
        <v>25682</v>
      </c>
      <c r="BK479" s="9">
        <f ca="1">IF(Table1[[#This Row],[Profession]]="Construction", Table1[[#This Row],[Income]], 0)</f>
        <v>0</v>
      </c>
      <c r="BL479" s="9">
        <f ca="1">IF(Table1[[#This Row],[Profession]]="Teaching", Table1[[#This Row],[Income]], 0)</f>
        <v>0</v>
      </c>
      <c r="BM479" s="9">
        <f ca="1">IF(Table1[[#This Row],[Profession]]="IT", Table1[[#This Row],[Income]], 0)</f>
        <v>0</v>
      </c>
      <c r="BN479" s="9">
        <f ca="1">IF(Table1[[#This Row],[Profession]]="General Work", Table1[[#This Row],[Income]], 0)</f>
        <v>0</v>
      </c>
      <c r="BO479" s="10">
        <f ca="1">IF(Table1[[#This Row],[Profession]]="Agriculture", Table1[[#This Row],[Income]], 0)</f>
        <v>0</v>
      </c>
      <c r="BQ479" s="8">
        <f ca="1">IF(Table1[[#This Row],[Value of debts ]]&gt;Table1[[#This Row],[Income]], 1, 0)</f>
        <v>1</v>
      </c>
      <c r="BR479" s="10"/>
      <c r="BT479">
        <f ca="1">IF(Table1[[#This Row],[Net Worth of person]]&gt;$BU$4, Table1[[#This Row],[Age]], 0)</f>
        <v>0</v>
      </c>
    </row>
    <row r="480" spans="1:72" x14ac:dyDescent="0.3">
      <c r="A480">
        <f t="shared" ca="1" si="161"/>
        <v>1</v>
      </c>
      <c r="B480" t="str">
        <f t="shared" ca="1" si="162"/>
        <v>Male</v>
      </c>
      <c r="C480">
        <f t="shared" ca="1" si="163"/>
        <v>29</v>
      </c>
      <c r="D480">
        <f t="shared" ca="1" si="164"/>
        <v>4</v>
      </c>
      <c r="E480" t="str">
        <f t="shared" ca="1" si="165"/>
        <v>IT</v>
      </c>
      <c r="F480">
        <f t="shared" ca="1" si="166"/>
        <v>3</v>
      </c>
      <c r="G480" t="str">
        <f t="shared" ca="1" si="167"/>
        <v>University</v>
      </c>
      <c r="H480">
        <f t="shared" ca="1" si="168"/>
        <v>1</v>
      </c>
      <c r="I480">
        <f t="shared" ca="1" si="169"/>
        <v>2</v>
      </c>
      <c r="J480">
        <f t="shared" ca="1" si="170"/>
        <v>59598</v>
      </c>
      <c r="K480">
        <f t="shared" ca="1" si="171"/>
        <v>13</v>
      </c>
      <c r="L480" t="str">
        <f t="shared" ca="1" si="172"/>
        <v>West Bengal</v>
      </c>
      <c r="M480">
        <f t="shared" ca="1" si="173"/>
        <v>297990</v>
      </c>
      <c r="N480">
        <f t="shared" ca="1" si="174"/>
        <v>111624.29970251174</v>
      </c>
      <c r="O480">
        <f t="shared" ca="1" si="175"/>
        <v>10077.430433752725</v>
      </c>
      <c r="P480">
        <f t="shared" ca="1" si="176"/>
        <v>4582</v>
      </c>
      <c r="Q480">
        <f t="shared" ca="1" si="177"/>
        <v>14953.388139080929</v>
      </c>
      <c r="R480">
        <f t="shared" ca="1" si="178"/>
        <v>75229.21122031784</v>
      </c>
      <c r="S480">
        <f t="shared" ca="1" si="179"/>
        <v>383296.64165407058</v>
      </c>
      <c r="T480">
        <f t="shared" ca="1" si="180"/>
        <v>131159.68784159268</v>
      </c>
      <c r="U480">
        <f t="shared" ca="1" si="181"/>
        <v>252136.95381247791</v>
      </c>
      <c r="W480">
        <f t="shared" ca="1" si="182"/>
        <v>1</v>
      </c>
      <c r="AA480" s="1">
        <f ca="1">Table1[[#This Row],[Mortgage left]]/Table1[[#This Row],[Value of House]]</f>
        <v>0.37459075708081391</v>
      </c>
      <c r="AB480">
        <f t="shared" ca="1" si="183"/>
        <v>1</v>
      </c>
      <c r="AE480">
        <f ca="1">IF(Table1[[#This Row],[Gender]]="male", 1, 0)</f>
        <v>1</v>
      </c>
      <c r="AF480">
        <f ca="1">IF(Table1[[#This Row],[Gender]]="female", 1, 0)</f>
        <v>0</v>
      </c>
      <c r="AK480" s="8">
        <f ca="1">IF(Table1[[#This Row],[Profession]]="Teaching", 1, 0)</f>
        <v>0</v>
      </c>
      <c r="AL480" s="9">
        <f ca="1">IF(Table1[[#This Row],[Profession]]="Health", 1, 0)</f>
        <v>0</v>
      </c>
      <c r="AM480" s="9">
        <f ca="1">IF(Table1[[#This Row],[Profession]]="Construction", 1, 0)</f>
        <v>0</v>
      </c>
      <c r="AN480" s="9">
        <f ca="1">IF(Table1[[#This Row],[Profession]]="IT", 1, 0)</f>
        <v>1</v>
      </c>
      <c r="AO480" s="9">
        <f ca="1">IF(Table1[[#This Row],[Profession]]="Agriculture", 1, 0)</f>
        <v>0</v>
      </c>
      <c r="AP480" s="10">
        <f ca="1">IF(Table1[[#This Row],[Profession]]="General Work", 1, 0)</f>
        <v>0</v>
      </c>
      <c r="AS480">
        <f ca="1">Table1[[#This Row],[Value of Cars]]/Table1[[#This Row],[Number of Cars ]]</f>
        <v>5038.7152168763623</v>
      </c>
      <c r="AU480" s="8">
        <f ca="1">IF(Table1[[#This Row],[State]]="Karnataka", Table1[[#This Row],[Income]], 0)</f>
        <v>0</v>
      </c>
      <c r="AV480" s="9">
        <f ca="1">IF(Table1[[#This Row],[State]]="Gujarat", Table1[[#This Row],[Income]], 0)</f>
        <v>0</v>
      </c>
      <c r="AW480" s="9">
        <f ca="1">IF(Table1[[#This Row],[State]]="Andhra Pradesh", Table1[[#This Row],[Income]], 0)</f>
        <v>0</v>
      </c>
      <c r="AX480" s="9">
        <f ca="1">IF(Table1[[#This Row],[State]]="Telangana", Table1[[#This Row],[Income]], 0)</f>
        <v>0</v>
      </c>
      <c r="AY480" s="9">
        <f ca="1">IF(Table1[[#This Row],[State]]="Madhya Pradesh", Table1[[#This Row],[Income]], 0)</f>
        <v>0</v>
      </c>
      <c r="AZ480" s="9">
        <f ca="1">IF(Table1[[#This Row],[State]]="Maharashtra", Table1[[#This Row],[Income]], 0)</f>
        <v>0</v>
      </c>
      <c r="BA480" s="9">
        <f ca="1">IF(Table1[[#This Row],[State]]="Punjab", Table1[[#This Row],[Income]], 0)</f>
        <v>0</v>
      </c>
      <c r="BB480" s="9">
        <f ca="1">IF(Table1[[#This Row],[State]]="Kerala", Table1[[#This Row],[Income]], 0)</f>
        <v>0</v>
      </c>
      <c r="BC480" s="9">
        <f ca="1">IF(Table1[[#This Row],[State]]="Tamil Nadu", Table1[[#This Row],[Income]], 0)</f>
        <v>0</v>
      </c>
      <c r="BD480" s="9">
        <f ca="1">IF(Table1[[#This Row],[State]]="Rajasthan", Table1[[#This Row],[Income]], 0)</f>
        <v>0</v>
      </c>
      <c r="BE480" s="9">
        <f ca="1">IF(Table1[[#This Row],[State]]="Uttar Pradesh", Table1[[#This Row],[Income]], 0)</f>
        <v>0</v>
      </c>
      <c r="BF480" s="9">
        <f ca="1">IF(Table1[[#This Row],[State]]="Bihar", Table1[[#This Row],[Income]], 0)</f>
        <v>0</v>
      </c>
      <c r="BG480" s="9">
        <f ca="1">IF(Table1[[#This Row],[State]]="West Bengal", Table1[[#This Row],[Income]], 0)</f>
        <v>59598</v>
      </c>
      <c r="BH480" s="10">
        <f ca="1">IF(Table1[[#This Row],[State]]="Goa", Table1[[#This Row],[Income]], 0)</f>
        <v>0</v>
      </c>
      <c r="BJ480" s="8">
        <f ca="1">IF(Table1[[#This Row],[Profession]]="Health", Table1[[#This Row],[Income]], 0)</f>
        <v>0</v>
      </c>
      <c r="BK480" s="9">
        <f ca="1">IF(Table1[[#This Row],[Profession]]="Construction", Table1[[#This Row],[Income]], 0)</f>
        <v>0</v>
      </c>
      <c r="BL480" s="9">
        <f ca="1">IF(Table1[[#This Row],[Profession]]="Teaching", Table1[[#This Row],[Income]], 0)</f>
        <v>0</v>
      </c>
      <c r="BM480" s="9">
        <f ca="1">IF(Table1[[#This Row],[Profession]]="IT", Table1[[#This Row],[Income]], 0)</f>
        <v>59598</v>
      </c>
      <c r="BN480" s="9">
        <f ca="1">IF(Table1[[#This Row],[Profession]]="General Work", Table1[[#This Row],[Income]], 0)</f>
        <v>0</v>
      </c>
      <c r="BO480" s="10">
        <f ca="1">IF(Table1[[#This Row],[Profession]]="Agriculture", Table1[[#This Row],[Income]], 0)</f>
        <v>0</v>
      </c>
      <c r="BQ480" s="8">
        <f ca="1">IF(Table1[[#This Row],[Value of debts ]]&gt;Table1[[#This Row],[Income]], 1, 0)</f>
        <v>1</v>
      </c>
      <c r="BR480" s="10"/>
      <c r="BT480">
        <f ca="1">IF(Table1[[#This Row],[Net Worth of person]]&gt;$BU$4, Table1[[#This Row],[Age]], 0)</f>
        <v>29</v>
      </c>
    </row>
    <row r="481" spans="1:72" x14ac:dyDescent="0.3">
      <c r="A481">
        <f t="shared" ca="1" si="161"/>
        <v>1</v>
      </c>
      <c r="B481" t="str">
        <f t="shared" ca="1" si="162"/>
        <v>Male</v>
      </c>
      <c r="C481">
        <f t="shared" ca="1" si="163"/>
        <v>38</v>
      </c>
      <c r="D481">
        <f t="shared" ca="1" si="164"/>
        <v>5</v>
      </c>
      <c r="E481" t="str">
        <f t="shared" ca="1" si="165"/>
        <v>General Work</v>
      </c>
      <c r="F481">
        <f t="shared" ca="1" si="166"/>
        <v>1</v>
      </c>
      <c r="G481" t="str">
        <f t="shared" ca="1" si="167"/>
        <v>High School</v>
      </c>
      <c r="H481">
        <f t="shared" ca="1" si="168"/>
        <v>3</v>
      </c>
      <c r="I481">
        <f t="shared" ca="1" si="169"/>
        <v>1</v>
      </c>
      <c r="J481">
        <f t="shared" ca="1" si="170"/>
        <v>25214</v>
      </c>
      <c r="K481">
        <f t="shared" ca="1" si="171"/>
        <v>10</v>
      </c>
      <c r="L481" t="str">
        <f t="shared" ca="1" si="172"/>
        <v>Rajasthan</v>
      </c>
      <c r="M481">
        <f t="shared" ca="1" si="173"/>
        <v>151284</v>
      </c>
      <c r="N481">
        <f t="shared" ca="1" si="174"/>
        <v>2181.3993735458412</v>
      </c>
      <c r="O481">
        <f t="shared" ca="1" si="175"/>
        <v>13788.554723674231</v>
      </c>
      <c r="P481">
        <f t="shared" ca="1" si="176"/>
        <v>2290</v>
      </c>
      <c r="Q481">
        <f t="shared" ca="1" si="177"/>
        <v>48248.026688469741</v>
      </c>
      <c r="R481">
        <f t="shared" ca="1" si="178"/>
        <v>5050.0845121293441</v>
      </c>
      <c r="S481">
        <f t="shared" ca="1" si="179"/>
        <v>170122.63923580357</v>
      </c>
      <c r="T481">
        <f t="shared" ca="1" si="180"/>
        <v>52719.426062015584</v>
      </c>
      <c r="U481">
        <f t="shared" ca="1" si="181"/>
        <v>117403.21317378798</v>
      </c>
      <c r="W481">
        <f t="shared" ca="1" si="182"/>
        <v>1</v>
      </c>
      <c r="AA481" s="1">
        <f ca="1">Table1[[#This Row],[Mortgage left]]/Table1[[#This Row],[Value of House]]</f>
        <v>1.4419233848561917E-2</v>
      </c>
      <c r="AB481">
        <f t="shared" ca="1" si="183"/>
        <v>1</v>
      </c>
      <c r="AE481">
        <f ca="1">IF(Table1[[#This Row],[Gender]]="male", 1, 0)</f>
        <v>1</v>
      </c>
      <c r="AF481">
        <f ca="1">IF(Table1[[#This Row],[Gender]]="female", 1, 0)</f>
        <v>0</v>
      </c>
      <c r="AK481" s="8">
        <f ca="1">IF(Table1[[#This Row],[Profession]]="Teaching", 1, 0)</f>
        <v>0</v>
      </c>
      <c r="AL481" s="9">
        <f ca="1">IF(Table1[[#This Row],[Profession]]="Health", 1, 0)</f>
        <v>0</v>
      </c>
      <c r="AM481" s="9">
        <f ca="1">IF(Table1[[#This Row],[Profession]]="Construction", 1, 0)</f>
        <v>0</v>
      </c>
      <c r="AN481" s="9">
        <f ca="1">IF(Table1[[#This Row],[Profession]]="IT", 1, 0)</f>
        <v>0</v>
      </c>
      <c r="AO481" s="9">
        <f ca="1">IF(Table1[[#This Row],[Profession]]="Agriculture", 1, 0)</f>
        <v>0</v>
      </c>
      <c r="AP481" s="10">
        <f ca="1">IF(Table1[[#This Row],[Profession]]="General Work", 1, 0)</f>
        <v>1</v>
      </c>
      <c r="AS481">
        <f ca="1">Table1[[#This Row],[Value of Cars]]/Table1[[#This Row],[Number of Cars ]]</f>
        <v>13788.554723674231</v>
      </c>
      <c r="AU481" s="8">
        <f ca="1">IF(Table1[[#This Row],[State]]="Karnataka", Table1[[#This Row],[Income]], 0)</f>
        <v>0</v>
      </c>
      <c r="AV481" s="9">
        <f ca="1">IF(Table1[[#This Row],[State]]="Gujarat", Table1[[#This Row],[Income]], 0)</f>
        <v>0</v>
      </c>
      <c r="AW481" s="9">
        <f ca="1">IF(Table1[[#This Row],[State]]="Andhra Pradesh", Table1[[#This Row],[Income]], 0)</f>
        <v>0</v>
      </c>
      <c r="AX481" s="9">
        <f ca="1">IF(Table1[[#This Row],[State]]="Telangana", Table1[[#This Row],[Income]], 0)</f>
        <v>0</v>
      </c>
      <c r="AY481" s="9">
        <f ca="1">IF(Table1[[#This Row],[State]]="Madhya Pradesh", Table1[[#This Row],[Income]], 0)</f>
        <v>0</v>
      </c>
      <c r="AZ481" s="9">
        <f ca="1">IF(Table1[[#This Row],[State]]="Maharashtra", Table1[[#This Row],[Income]], 0)</f>
        <v>0</v>
      </c>
      <c r="BA481" s="9">
        <f ca="1">IF(Table1[[#This Row],[State]]="Punjab", Table1[[#This Row],[Income]], 0)</f>
        <v>0</v>
      </c>
      <c r="BB481" s="9">
        <f ca="1">IF(Table1[[#This Row],[State]]="Kerala", Table1[[#This Row],[Income]], 0)</f>
        <v>0</v>
      </c>
      <c r="BC481" s="9">
        <f ca="1">IF(Table1[[#This Row],[State]]="Tamil Nadu", Table1[[#This Row],[Income]], 0)</f>
        <v>0</v>
      </c>
      <c r="BD481" s="9">
        <f ca="1">IF(Table1[[#This Row],[State]]="Rajasthan", Table1[[#This Row],[Income]], 0)</f>
        <v>25214</v>
      </c>
      <c r="BE481" s="9">
        <f ca="1">IF(Table1[[#This Row],[State]]="Uttar Pradesh", Table1[[#This Row],[Income]], 0)</f>
        <v>0</v>
      </c>
      <c r="BF481" s="9">
        <f ca="1">IF(Table1[[#This Row],[State]]="Bihar", Table1[[#This Row],[Income]], 0)</f>
        <v>0</v>
      </c>
      <c r="BG481" s="9">
        <f ca="1">IF(Table1[[#This Row],[State]]="West Bengal", Table1[[#This Row],[Income]], 0)</f>
        <v>0</v>
      </c>
      <c r="BH481" s="10">
        <f ca="1">IF(Table1[[#This Row],[State]]="Goa", Table1[[#This Row],[Income]], 0)</f>
        <v>0</v>
      </c>
      <c r="BJ481" s="8">
        <f ca="1">IF(Table1[[#This Row],[Profession]]="Health", Table1[[#This Row],[Income]], 0)</f>
        <v>0</v>
      </c>
      <c r="BK481" s="9">
        <f ca="1">IF(Table1[[#This Row],[Profession]]="Construction", Table1[[#This Row],[Income]], 0)</f>
        <v>0</v>
      </c>
      <c r="BL481" s="9">
        <f ca="1">IF(Table1[[#This Row],[Profession]]="Teaching", Table1[[#This Row],[Income]], 0)</f>
        <v>0</v>
      </c>
      <c r="BM481" s="9">
        <f ca="1">IF(Table1[[#This Row],[Profession]]="IT", Table1[[#This Row],[Income]], 0)</f>
        <v>0</v>
      </c>
      <c r="BN481" s="9">
        <f ca="1">IF(Table1[[#This Row],[Profession]]="General Work", Table1[[#This Row],[Income]], 0)</f>
        <v>25214</v>
      </c>
      <c r="BO481" s="10">
        <f ca="1">IF(Table1[[#This Row],[Profession]]="Agriculture", Table1[[#This Row],[Income]], 0)</f>
        <v>0</v>
      </c>
      <c r="BQ481" s="8">
        <f ca="1">IF(Table1[[#This Row],[Value of debts ]]&gt;Table1[[#This Row],[Income]], 1, 0)</f>
        <v>1</v>
      </c>
      <c r="BR481" s="10"/>
      <c r="BT481">
        <f ca="1">IF(Table1[[#This Row],[Net Worth of person]]&gt;$BU$4, Table1[[#This Row],[Age]], 0)</f>
        <v>38</v>
      </c>
    </row>
    <row r="482" spans="1:72" x14ac:dyDescent="0.3">
      <c r="A482">
        <f t="shared" ca="1" si="161"/>
        <v>1</v>
      </c>
      <c r="B482" t="str">
        <f t="shared" ca="1" si="162"/>
        <v>Male</v>
      </c>
      <c r="C482">
        <f t="shared" ca="1" si="163"/>
        <v>34</v>
      </c>
      <c r="D482">
        <f t="shared" ca="1" si="164"/>
        <v>4</v>
      </c>
      <c r="E482" t="str">
        <f t="shared" ca="1" si="165"/>
        <v>IT</v>
      </c>
      <c r="F482">
        <f t="shared" ca="1" si="166"/>
        <v>2</v>
      </c>
      <c r="G482" t="str">
        <f t="shared" ca="1" si="167"/>
        <v>College</v>
      </c>
      <c r="H482">
        <f t="shared" ca="1" si="168"/>
        <v>2</v>
      </c>
      <c r="I482">
        <f t="shared" ca="1" si="169"/>
        <v>2</v>
      </c>
      <c r="J482">
        <f t="shared" ca="1" si="170"/>
        <v>76446</v>
      </c>
      <c r="K482">
        <f t="shared" ca="1" si="171"/>
        <v>5</v>
      </c>
      <c r="L482" t="str">
        <f t="shared" ca="1" si="172"/>
        <v>Madhya Pradesh</v>
      </c>
      <c r="M482">
        <f t="shared" ca="1" si="173"/>
        <v>305784</v>
      </c>
      <c r="N482">
        <f t="shared" ca="1" si="174"/>
        <v>225113.92664710392</v>
      </c>
      <c r="O482">
        <f t="shared" ca="1" si="175"/>
        <v>18297.919165260479</v>
      </c>
      <c r="P482">
        <f t="shared" ca="1" si="176"/>
        <v>5905</v>
      </c>
      <c r="Q482">
        <f t="shared" ca="1" si="177"/>
        <v>54908.271831978658</v>
      </c>
      <c r="R482">
        <f t="shared" ca="1" si="178"/>
        <v>112600.97725015772</v>
      </c>
      <c r="S482">
        <f t="shared" ca="1" si="179"/>
        <v>436682.89641541825</v>
      </c>
      <c r="T482">
        <f t="shared" ca="1" si="180"/>
        <v>285927.19847908255</v>
      </c>
      <c r="U482">
        <f t="shared" ca="1" si="181"/>
        <v>150755.69793633569</v>
      </c>
      <c r="W482">
        <f t="shared" ca="1" si="182"/>
        <v>1</v>
      </c>
      <c r="AA482" s="1">
        <f ca="1">Table1[[#This Row],[Mortgage left]]/Table1[[#This Row],[Value of House]]</f>
        <v>0.73618608771912175</v>
      </c>
      <c r="AB482">
        <f t="shared" ca="1" si="183"/>
        <v>0</v>
      </c>
      <c r="AE482">
        <f ca="1">IF(Table1[[#This Row],[Gender]]="male", 1, 0)</f>
        <v>1</v>
      </c>
      <c r="AF482">
        <f ca="1">IF(Table1[[#This Row],[Gender]]="female", 1, 0)</f>
        <v>0</v>
      </c>
      <c r="AK482" s="8">
        <f ca="1">IF(Table1[[#This Row],[Profession]]="Teaching", 1, 0)</f>
        <v>0</v>
      </c>
      <c r="AL482" s="9">
        <f ca="1">IF(Table1[[#This Row],[Profession]]="Health", 1, 0)</f>
        <v>0</v>
      </c>
      <c r="AM482" s="9">
        <f ca="1">IF(Table1[[#This Row],[Profession]]="Construction", 1, 0)</f>
        <v>0</v>
      </c>
      <c r="AN482" s="9">
        <f ca="1">IF(Table1[[#This Row],[Profession]]="IT", 1, 0)</f>
        <v>1</v>
      </c>
      <c r="AO482" s="9">
        <f ca="1">IF(Table1[[#This Row],[Profession]]="Agriculture", 1, 0)</f>
        <v>0</v>
      </c>
      <c r="AP482" s="10">
        <f ca="1">IF(Table1[[#This Row],[Profession]]="General Work", 1, 0)</f>
        <v>0</v>
      </c>
      <c r="AS482">
        <f ca="1">Table1[[#This Row],[Value of Cars]]/Table1[[#This Row],[Number of Cars ]]</f>
        <v>9148.9595826302393</v>
      </c>
      <c r="AU482" s="8">
        <f ca="1">IF(Table1[[#This Row],[State]]="Karnataka", Table1[[#This Row],[Income]], 0)</f>
        <v>0</v>
      </c>
      <c r="AV482" s="9">
        <f ca="1">IF(Table1[[#This Row],[State]]="Gujarat", Table1[[#This Row],[Income]], 0)</f>
        <v>0</v>
      </c>
      <c r="AW482" s="9">
        <f ca="1">IF(Table1[[#This Row],[State]]="Andhra Pradesh", Table1[[#This Row],[Income]], 0)</f>
        <v>0</v>
      </c>
      <c r="AX482" s="9">
        <f ca="1">IF(Table1[[#This Row],[State]]="Telangana", Table1[[#This Row],[Income]], 0)</f>
        <v>0</v>
      </c>
      <c r="AY482" s="9">
        <f ca="1">IF(Table1[[#This Row],[State]]="Madhya Pradesh", Table1[[#This Row],[Income]], 0)</f>
        <v>76446</v>
      </c>
      <c r="AZ482" s="9">
        <f ca="1">IF(Table1[[#This Row],[State]]="Maharashtra", Table1[[#This Row],[Income]], 0)</f>
        <v>0</v>
      </c>
      <c r="BA482" s="9">
        <f ca="1">IF(Table1[[#This Row],[State]]="Punjab", Table1[[#This Row],[Income]], 0)</f>
        <v>0</v>
      </c>
      <c r="BB482" s="9">
        <f ca="1">IF(Table1[[#This Row],[State]]="Kerala", Table1[[#This Row],[Income]], 0)</f>
        <v>0</v>
      </c>
      <c r="BC482" s="9">
        <f ca="1">IF(Table1[[#This Row],[State]]="Tamil Nadu", Table1[[#This Row],[Income]], 0)</f>
        <v>0</v>
      </c>
      <c r="BD482" s="9">
        <f ca="1">IF(Table1[[#This Row],[State]]="Rajasthan", Table1[[#This Row],[Income]], 0)</f>
        <v>0</v>
      </c>
      <c r="BE482" s="9">
        <f ca="1">IF(Table1[[#This Row],[State]]="Uttar Pradesh", Table1[[#This Row],[Income]], 0)</f>
        <v>0</v>
      </c>
      <c r="BF482" s="9">
        <f ca="1">IF(Table1[[#This Row],[State]]="Bihar", Table1[[#This Row],[Income]], 0)</f>
        <v>0</v>
      </c>
      <c r="BG482" s="9">
        <f ca="1">IF(Table1[[#This Row],[State]]="West Bengal", Table1[[#This Row],[Income]], 0)</f>
        <v>0</v>
      </c>
      <c r="BH482" s="10">
        <f ca="1">IF(Table1[[#This Row],[State]]="Goa", Table1[[#This Row],[Income]], 0)</f>
        <v>0</v>
      </c>
      <c r="BJ482" s="8">
        <f ca="1">IF(Table1[[#This Row],[Profession]]="Health", Table1[[#This Row],[Income]], 0)</f>
        <v>0</v>
      </c>
      <c r="BK482" s="9">
        <f ca="1">IF(Table1[[#This Row],[Profession]]="Construction", Table1[[#This Row],[Income]], 0)</f>
        <v>0</v>
      </c>
      <c r="BL482" s="9">
        <f ca="1">IF(Table1[[#This Row],[Profession]]="Teaching", Table1[[#This Row],[Income]], 0)</f>
        <v>0</v>
      </c>
      <c r="BM482" s="9">
        <f ca="1">IF(Table1[[#This Row],[Profession]]="IT", Table1[[#This Row],[Income]], 0)</f>
        <v>76446</v>
      </c>
      <c r="BN482" s="9">
        <f ca="1">IF(Table1[[#This Row],[Profession]]="General Work", Table1[[#This Row],[Income]], 0)</f>
        <v>0</v>
      </c>
      <c r="BO482" s="10">
        <f ca="1">IF(Table1[[#This Row],[Profession]]="Agriculture", Table1[[#This Row],[Income]], 0)</f>
        <v>0</v>
      </c>
      <c r="BQ482" s="8">
        <f ca="1">IF(Table1[[#This Row],[Value of debts ]]&gt;Table1[[#This Row],[Income]], 1, 0)</f>
        <v>1</v>
      </c>
      <c r="BR482" s="10"/>
      <c r="BT482">
        <f ca="1">IF(Table1[[#This Row],[Net Worth of person]]&gt;$BU$4, Table1[[#This Row],[Age]], 0)</f>
        <v>34</v>
      </c>
    </row>
    <row r="483" spans="1:72" x14ac:dyDescent="0.3">
      <c r="A483">
        <f t="shared" ca="1" si="161"/>
        <v>1</v>
      </c>
      <c r="B483" t="str">
        <f t="shared" ca="1" si="162"/>
        <v>Male</v>
      </c>
      <c r="C483">
        <f t="shared" ca="1" si="163"/>
        <v>40</v>
      </c>
      <c r="D483">
        <f t="shared" ca="1" si="164"/>
        <v>3</v>
      </c>
      <c r="E483" t="str">
        <f t="shared" ca="1" si="165"/>
        <v>Teaching</v>
      </c>
      <c r="F483">
        <f t="shared" ca="1" si="166"/>
        <v>1</v>
      </c>
      <c r="G483" t="str">
        <f t="shared" ca="1" si="167"/>
        <v>High School</v>
      </c>
      <c r="H483">
        <f t="shared" ca="1" si="168"/>
        <v>1</v>
      </c>
      <c r="I483">
        <f t="shared" ca="1" si="169"/>
        <v>3</v>
      </c>
      <c r="J483">
        <f t="shared" ca="1" si="170"/>
        <v>83984</v>
      </c>
      <c r="K483">
        <f t="shared" ca="1" si="171"/>
        <v>14</v>
      </c>
      <c r="L483" t="str">
        <f t="shared" ca="1" si="172"/>
        <v>Goa</v>
      </c>
      <c r="M483">
        <f t="shared" ca="1" si="173"/>
        <v>419920</v>
      </c>
      <c r="N483">
        <f t="shared" ca="1" si="174"/>
        <v>165581.63285767095</v>
      </c>
      <c r="O483">
        <f t="shared" ca="1" si="175"/>
        <v>21581.709318864567</v>
      </c>
      <c r="P483">
        <f t="shared" ca="1" si="176"/>
        <v>9621</v>
      </c>
      <c r="Q483">
        <f t="shared" ca="1" si="177"/>
        <v>56445.233718377836</v>
      </c>
      <c r="R483">
        <f t="shared" ca="1" si="178"/>
        <v>34507.767612085518</v>
      </c>
      <c r="S483">
        <f t="shared" ca="1" si="179"/>
        <v>476009.47693095007</v>
      </c>
      <c r="T483">
        <f t="shared" ca="1" si="180"/>
        <v>231647.86657604878</v>
      </c>
      <c r="U483">
        <f t="shared" ca="1" si="181"/>
        <v>244361.61035490129</v>
      </c>
      <c r="W483">
        <f t="shared" ca="1" si="182"/>
        <v>1</v>
      </c>
      <c r="AA483" s="1">
        <f ca="1">Table1[[#This Row],[Mortgage left]]/Table1[[#This Row],[Value of House]]</f>
        <v>0.39431709101179024</v>
      </c>
      <c r="AB483">
        <f t="shared" ca="1" si="183"/>
        <v>1</v>
      </c>
      <c r="AE483">
        <f ca="1">IF(Table1[[#This Row],[Gender]]="male", 1, 0)</f>
        <v>1</v>
      </c>
      <c r="AF483">
        <f ca="1">IF(Table1[[#This Row],[Gender]]="female", 1, 0)</f>
        <v>0</v>
      </c>
      <c r="AK483" s="8">
        <f ca="1">IF(Table1[[#This Row],[Profession]]="Teaching", 1, 0)</f>
        <v>1</v>
      </c>
      <c r="AL483" s="9">
        <f ca="1">IF(Table1[[#This Row],[Profession]]="Health", 1, 0)</f>
        <v>0</v>
      </c>
      <c r="AM483" s="9">
        <f ca="1">IF(Table1[[#This Row],[Profession]]="Construction", 1, 0)</f>
        <v>0</v>
      </c>
      <c r="AN483" s="9">
        <f ca="1">IF(Table1[[#This Row],[Profession]]="IT", 1, 0)</f>
        <v>0</v>
      </c>
      <c r="AO483" s="9">
        <f ca="1">IF(Table1[[#This Row],[Profession]]="Agriculture", 1, 0)</f>
        <v>0</v>
      </c>
      <c r="AP483" s="10">
        <f ca="1">IF(Table1[[#This Row],[Profession]]="General Work", 1, 0)</f>
        <v>0</v>
      </c>
      <c r="AS483">
        <f ca="1">Table1[[#This Row],[Value of Cars]]/Table1[[#This Row],[Number of Cars ]]</f>
        <v>7193.9031062881886</v>
      </c>
      <c r="AU483" s="8">
        <f ca="1">IF(Table1[[#This Row],[State]]="Karnataka", Table1[[#This Row],[Income]], 0)</f>
        <v>0</v>
      </c>
      <c r="AV483" s="9">
        <f ca="1">IF(Table1[[#This Row],[State]]="Gujarat", Table1[[#This Row],[Income]], 0)</f>
        <v>0</v>
      </c>
      <c r="AW483" s="9">
        <f ca="1">IF(Table1[[#This Row],[State]]="Andhra Pradesh", Table1[[#This Row],[Income]], 0)</f>
        <v>0</v>
      </c>
      <c r="AX483" s="9">
        <f ca="1">IF(Table1[[#This Row],[State]]="Telangana", Table1[[#This Row],[Income]], 0)</f>
        <v>0</v>
      </c>
      <c r="AY483" s="9">
        <f ca="1">IF(Table1[[#This Row],[State]]="Madhya Pradesh", Table1[[#This Row],[Income]], 0)</f>
        <v>0</v>
      </c>
      <c r="AZ483" s="9">
        <f ca="1">IF(Table1[[#This Row],[State]]="Maharashtra", Table1[[#This Row],[Income]], 0)</f>
        <v>0</v>
      </c>
      <c r="BA483" s="9">
        <f ca="1">IF(Table1[[#This Row],[State]]="Punjab", Table1[[#This Row],[Income]], 0)</f>
        <v>0</v>
      </c>
      <c r="BB483" s="9">
        <f ca="1">IF(Table1[[#This Row],[State]]="Kerala", Table1[[#This Row],[Income]], 0)</f>
        <v>0</v>
      </c>
      <c r="BC483" s="9">
        <f ca="1">IF(Table1[[#This Row],[State]]="Tamil Nadu", Table1[[#This Row],[Income]], 0)</f>
        <v>0</v>
      </c>
      <c r="BD483" s="9">
        <f ca="1">IF(Table1[[#This Row],[State]]="Rajasthan", Table1[[#This Row],[Income]], 0)</f>
        <v>0</v>
      </c>
      <c r="BE483" s="9">
        <f ca="1">IF(Table1[[#This Row],[State]]="Uttar Pradesh", Table1[[#This Row],[Income]], 0)</f>
        <v>0</v>
      </c>
      <c r="BF483" s="9">
        <f ca="1">IF(Table1[[#This Row],[State]]="Bihar", Table1[[#This Row],[Income]], 0)</f>
        <v>0</v>
      </c>
      <c r="BG483" s="9">
        <f ca="1">IF(Table1[[#This Row],[State]]="West Bengal", Table1[[#This Row],[Income]], 0)</f>
        <v>0</v>
      </c>
      <c r="BH483" s="10">
        <f ca="1">IF(Table1[[#This Row],[State]]="Goa", Table1[[#This Row],[Income]], 0)</f>
        <v>83984</v>
      </c>
      <c r="BJ483" s="8">
        <f ca="1">IF(Table1[[#This Row],[Profession]]="Health", Table1[[#This Row],[Income]], 0)</f>
        <v>0</v>
      </c>
      <c r="BK483" s="9">
        <f ca="1">IF(Table1[[#This Row],[Profession]]="Construction", Table1[[#This Row],[Income]], 0)</f>
        <v>0</v>
      </c>
      <c r="BL483" s="9">
        <f ca="1">IF(Table1[[#This Row],[Profession]]="Teaching", Table1[[#This Row],[Income]], 0)</f>
        <v>83984</v>
      </c>
      <c r="BM483" s="9">
        <f ca="1">IF(Table1[[#This Row],[Profession]]="IT", Table1[[#This Row],[Income]], 0)</f>
        <v>0</v>
      </c>
      <c r="BN483" s="9">
        <f ca="1">IF(Table1[[#This Row],[Profession]]="General Work", Table1[[#This Row],[Income]], 0)</f>
        <v>0</v>
      </c>
      <c r="BO483" s="10">
        <f ca="1">IF(Table1[[#This Row],[Profession]]="Agriculture", Table1[[#This Row],[Income]], 0)</f>
        <v>0</v>
      </c>
      <c r="BQ483" s="8">
        <f ca="1">IF(Table1[[#This Row],[Value of debts ]]&gt;Table1[[#This Row],[Income]], 1, 0)</f>
        <v>1</v>
      </c>
      <c r="BR483" s="10"/>
      <c r="BT483">
        <f ca="1">IF(Table1[[#This Row],[Net Worth of person]]&gt;$BU$4, Table1[[#This Row],[Age]], 0)</f>
        <v>40</v>
      </c>
    </row>
    <row r="484" spans="1:72" x14ac:dyDescent="0.3">
      <c r="A484">
        <f t="shared" ca="1" si="161"/>
        <v>2</v>
      </c>
      <c r="B484" t="str">
        <f t="shared" ca="1" si="162"/>
        <v>Female</v>
      </c>
      <c r="C484">
        <f t="shared" ca="1" si="163"/>
        <v>28</v>
      </c>
      <c r="D484">
        <f t="shared" ca="1" si="164"/>
        <v>5</v>
      </c>
      <c r="E484" t="str">
        <f t="shared" ca="1" si="165"/>
        <v>General Work</v>
      </c>
      <c r="F484">
        <f t="shared" ca="1" si="166"/>
        <v>2</v>
      </c>
      <c r="G484" t="str">
        <f t="shared" ca="1" si="167"/>
        <v>College</v>
      </c>
      <c r="H484">
        <f t="shared" ca="1" si="168"/>
        <v>2</v>
      </c>
      <c r="I484">
        <f t="shared" ca="1" si="169"/>
        <v>1</v>
      </c>
      <c r="J484">
        <f t="shared" ca="1" si="170"/>
        <v>38000</v>
      </c>
      <c r="K484">
        <f t="shared" ca="1" si="171"/>
        <v>2</v>
      </c>
      <c r="L484" t="str">
        <f t="shared" ca="1" si="172"/>
        <v>Gujarat</v>
      </c>
      <c r="M484">
        <f t="shared" ca="1" si="173"/>
        <v>190000</v>
      </c>
      <c r="N484">
        <f t="shared" ca="1" si="174"/>
        <v>74584.594555577962</v>
      </c>
      <c r="O484">
        <f t="shared" ca="1" si="175"/>
        <v>17163.646217948819</v>
      </c>
      <c r="P484">
        <f t="shared" ca="1" si="176"/>
        <v>7783</v>
      </c>
      <c r="Q484">
        <f t="shared" ca="1" si="177"/>
        <v>22165.335352534054</v>
      </c>
      <c r="R484">
        <f t="shared" ca="1" si="178"/>
        <v>49336.543553492782</v>
      </c>
      <c r="S484">
        <f t="shared" ca="1" si="179"/>
        <v>256500.1897714416</v>
      </c>
      <c r="T484">
        <f t="shared" ca="1" si="180"/>
        <v>104532.92990811201</v>
      </c>
      <c r="U484">
        <f t="shared" ca="1" si="181"/>
        <v>151967.25986332959</v>
      </c>
      <c r="W484">
        <f t="shared" ca="1" si="182"/>
        <v>1</v>
      </c>
      <c r="AA484" s="1">
        <f ca="1">Table1[[#This Row],[Mortgage left]]/Table1[[#This Row],[Value of House]]</f>
        <v>0.39255049766093664</v>
      </c>
      <c r="AB484">
        <f t="shared" ca="1" si="183"/>
        <v>1</v>
      </c>
      <c r="AE484">
        <f ca="1">IF(Table1[[#This Row],[Gender]]="male", 1, 0)</f>
        <v>0</v>
      </c>
      <c r="AF484">
        <f ca="1">IF(Table1[[#This Row],[Gender]]="female", 1, 0)</f>
        <v>1</v>
      </c>
      <c r="AK484" s="8">
        <f ca="1">IF(Table1[[#This Row],[Profession]]="Teaching", 1, 0)</f>
        <v>0</v>
      </c>
      <c r="AL484" s="9">
        <f ca="1">IF(Table1[[#This Row],[Profession]]="Health", 1, 0)</f>
        <v>0</v>
      </c>
      <c r="AM484" s="9">
        <f ca="1">IF(Table1[[#This Row],[Profession]]="Construction", 1, 0)</f>
        <v>0</v>
      </c>
      <c r="AN484" s="9">
        <f ca="1">IF(Table1[[#This Row],[Profession]]="IT", 1, 0)</f>
        <v>0</v>
      </c>
      <c r="AO484" s="9">
        <f ca="1">IF(Table1[[#This Row],[Profession]]="Agriculture", 1, 0)</f>
        <v>0</v>
      </c>
      <c r="AP484" s="10">
        <f ca="1">IF(Table1[[#This Row],[Profession]]="General Work", 1, 0)</f>
        <v>1</v>
      </c>
      <c r="AS484">
        <f ca="1">Table1[[#This Row],[Value of Cars]]/Table1[[#This Row],[Number of Cars ]]</f>
        <v>17163.646217948819</v>
      </c>
      <c r="AU484" s="8">
        <f ca="1">IF(Table1[[#This Row],[State]]="Karnataka", Table1[[#This Row],[Income]], 0)</f>
        <v>0</v>
      </c>
      <c r="AV484" s="9">
        <f ca="1">IF(Table1[[#This Row],[State]]="Gujarat", Table1[[#This Row],[Income]], 0)</f>
        <v>38000</v>
      </c>
      <c r="AW484" s="9">
        <f ca="1">IF(Table1[[#This Row],[State]]="Andhra Pradesh", Table1[[#This Row],[Income]], 0)</f>
        <v>0</v>
      </c>
      <c r="AX484" s="9">
        <f ca="1">IF(Table1[[#This Row],[State]]="Telangana", Table1[[#This Row],[Income]], 0)</f>
        <v>0</v>
      </c>
      <c r="AY484" s="9">
        <f ca="1">IF(Table1[[#This Row],[State]]="Madhya Pradesh", Table1[[#This Row],[Income]], 0)</f>
        <v>0</v>
      </c>
      <c r="AZ484" s="9">
        <f ca="1">IF(Table1[[#This Row],[State]]="Maharashtra", Table1[[#This Row],[Income]], 0)</f>
        <v>0</v>
      </c>
      <c r="BA484" s="9">
        <f ca="1">IF(Table1[[#This Row],[State]]="Punjab", Table1[[#This Row],[Income]], 0)</f>
        <v>0</v>
      </c>
      <c r="BB484" s="9">
        <f ca="1">IF(Table1[[#This Row],[State]]="Kerala", Table1[[#This Row],[Income]], 0)</f>
        <v>0</v>
      </c>
      <c r="BC484" s="9">
        <f ca="1">IF(Table1[[#This Row],[State]]="Tamil Nadu", Table1[[#This Row],[Income]], 0)</f>
        <v>0</v>
      </c>
      <c r="BD484" s="9">
        <f ca="1">IF(Table1[[#This Row],[State]]="Rajasthan", Table1[[#This Row],[Income]], 0)</f>
        <v>0</v>
      </c>
      <c r="BE484" s="9">
        <f ca="1">IF(Table1[[#This Row],[State]]="Uttar Pradesh", Table1[[#This Row],[Income]], 0)</f>
        <v>0</v>
      </c>
      <c r="BF484" s="9">
        <f ca="1">IF(Table1[[#This Row],[State]]="Bihar", Table1[[#This Row],[Income]], 0)</f>
        <v>0</v>
      </c>
      <c r="BG484" s="9">
        <f ca="1">IF(Table1[[#This Row],[State]]="West Bengal", Table1[[#This Row],[Income]], 0)</f>
        <v>0</v>
      </c>
      <c r="BH484" s="10">
        <f ca="1">IF(Table1[[#This Row],[State]]="Goa", Table1[[#This Row],[Income]], 0)</f>
        <v>0</v>
      </c>
      <c r="BJ484" s="8">
        <f ca="1">IF(Table1[[#This Row],[Profession]]="Health", Table1[[#This Row],[Income]], 0)</f>
        <v>0</v>
      </c>
      <c r="BK484" s="9">
        <f ca="1">IF(Table1[[#This Row],[Profession]]="Construction", Table1[[#This Row],[Income]], 0)</f>
        <v>0</v>
      </c>
      <c r="BL484" s="9">
        <f ca="1">IF(Table1[[#This Row],[Profession]]="Teaching", Table1[[#This Row],[Income]], 0)</f>
        <v>0</v>
      </c>
      <c r="BM484" s="9">
        <f ca="1">IF(Table1[[#This Row],[Profession]]="IT", Table1[[#This Row],[Income]], 0)</f>
        <v>0</v>
      </c>
      <c r="BN484" s="9">
        <f ca="1">IF(Table1[[#This Row],[Profession]]="General Work", Table1[[#This Row],[Income]], 0)</f>
        <v>38000</v>
      </c>
      <c r="BO484" s="10">
        <f ca="1">IF(Table1[[#This Row],[Profession]]="Agriculture", Table1[[#This Row],[Income]], 0)</f>
        <v>0</v>
      </c>
      <c r="BQ484" s="8">
        <f ca="1">IF(Table1[[#This Row],[Value of debts ]]&gt;Table1[[#This Row],[Income]], 1, 0)</f>
        <v>1</v>
      </c>
      <c r="BR484" s="10"/>
      <c r="BT484">
        <f ca="1">IF(Table1[[#This Row],[Net Worth of person]]&gt;$BU$4, Table1[[#This Row],[Age]], 0)</f>
        <v>28</v>
      </c>
    </row>
    <row r="485" spans="1:72" x14ac:dyDescent="0.3">
      <c r="A485">
        <f t="shared" ca="1" si="161"/>
        <v>1</v>
      </c>
      <c r="B485" t="str">
        <f t="shared" ca="1" si="162"/>
        <v>Male</v>
      </c>
      <c r="C485">
        <f t="shared" ca="1" si="163"/>
        <v>38</v>
      </c>
      <c r="D485">
        <f t="shared" ca="1" si="164"/>
        <v>2</v>
      </c>
      <c r="E485" t="str">
        <f t="shared" ca="1" si="165"/>
        <v>Construction</v>
      </c>
      <c r="F485">
        <f t="shared" ca="1" si="166"/>
        <v>4</v>
      </c>
      <c r="G485" t="str">
        <f t="shared" ca="1" si="167"/>
        <v>Technical</v>
      </c>
      <c r="H485">
        <f t="shared" ca="1" si="168"/>
        <v>2</v>
      </c>
      <c r="I485">
        <f t="shared" ca="1" si="169"/>
        <v>3</v>
      </c>
      <c r="J485">
        <f t="shared" ca="1" si="170"/>
        <v>82169</v>
      </c>
      <c r="K485">
        <f t="shared" ca="1" si="171"/>
        <v>3</v>
      </c>
      <c r="L485" t="str">
        <f t="shared" ca="1" si="172"/>
        <v>Andhra Pradesh</v>
      </c>
      <c r="M485">
        <f t="shared" ca="1" si="173"/>
        <v>328676</v>
      </c>
      <c r="N485">
        <f t="shared" ca="1" si="174"/>
        <v>194985.74750364444</v>
      </c>
      <c r="O485">
        <f t="shared" ca="1" si="175"/>
        <v>137154.51414884557</v>
      </c>
      <c r="P485">
        <f t="shared" ca="1" si="176"/>
        <v>22529</v>
      </c>
      <c r="Q485">
        <f t="shared" ca="1" si="177"/>
        <v>150601.7590523189</v>
      </c>
      <c r="R485">
        <f t="shared" ca="1" si="178"/>
        <v>37278.615003876905</v>
      </c>
      <c r="S485">
        <f t="shared" ca="1" si="179"/>
        <v>503109.12915272248</v>
      </c>
      <c r="T485">
        <f t="shared" ca="1" si="180"/>
        <v>368116.50655596331</v>
      </c>
      <c r="U485">
        <f t="shared" ca="1" si="181"/>
        <v>134992.62259675917</v>
      </c>
      <c r="W485">
        <f t="shared" ca="1" si="182"/>
        <v>1</v>
      </c>
      <c r="AA485" s="1">
        <f ca="1">Table1[[#This Row],[Mortgage left]]/Table1[[#This Row],[Value of House]]</f>
        <v>0.59324607669450902</v>
      </c>
      <c r="AB485">
        <f t="shared" ca="1" si="183"/>
        <v>0</v>
      </c>
      <c r="AE485">
        <f ca="1">IF(Table1[[#This Row],[Gender]]="male", 1, 0)</f>
        <v>1</v>
      </c>
      <c r="AF485">
        <f ca="1">IF(Table1[[#This Row],[Gender]]="female", 1, 0)</f>
        <v>0</v>
      </c>
      <c r="AK485" s="8">
        <f ca="1">IF(Table1[[#This Row],[Profession]]="Teaching", 1, 0)</f>
        <v>0</v>
      </c>
      <c r="AL485" s="9">
        <f ca="1">IF(Table1[[#This Row],[Profession]]="Health", 1, 0)</f>
        <v>0</v>
      </c>
      <c r="AM485" s="9">
        <f ca="1">IF(Table1[[#This Row],[Profession]]="Construction", 1, 0)</f>
        <v>1</v>
      </c>
      <c r="AN485" s="9">
        <f ca="1">IF(Table1[[#This Row],[Profession]]="IT", 1, 0)</f>
        <v>0</v>
      </c>
      <c r="AO485" s="9">
        <f ca="1">IF(Table1[[#This Row],[Profession]]="Agriculture", 1, 0)</f>
        <v>0</v>
      </c>
      <c r="AP485" s="10">
        <f ca="1">IF(Table1[[#This Row],[Profession]]="General Work", 1, 0)</f>
        <v>0</v>
      </c>
      <c r="AS485">
        <f ca="1">Table1[[#This Row],[Value of Cars]]/Table1[[#This Row],[Number of Cars ]]</f>
        <v>45718.171382948523</v>
      </c>
      <c r="AU485" s="8">
        <f ca="1">IF(Table1[[#This Row],[State]]="Karnataka", Table1[[#This Row],[Income]], 0)</f>
        <v>0</v>
      </c>
      <c r="AV485" s="9">
        <f ca="1">IF(Table1[[#This Row],[State]]="Gujarat", Table1[[#This Row],[Income]], 0)</f>
        <v>0</v>
      </c>
      <c r="AW485" s="9">
        <f ca="1">IF(Table1[[#This Row],[State]]="Andhra Pradesh", Table1[[#This Row],[Income]], 0)</f>
        <v>82169</v>
      </c>
      <c r="AX485" s="9">
        <f ca="1">IF(Table1[[#This Row],[State]]="Telangana", Table1[[#This Row],[Income]], 0)</f>
        <v>0</v>
      </c>
      <c r="AY485" s="9">
        <f ca="1">IF(Table1[[#This Row],[State]]="Madhya Pradesh", Table1[[#This Row],[Income]], 0)</f>
        <v>0</v>
      </c>
      <c r="AZ485" s="9">
        <f ca="1">IF(Table1[[#This Row],[State]]="Maharashtra", Table1[[#This Row],[Income]], 0)</f>
        <v>0</v>
      </c>
      <c r="BA485" s="9">
        <f ca="1">IF(Table1[[#This Row],[State]]="Punjab", Table1[[#This Row],[Income]], 0)</f>
        <v>0</v>
      </c>
      <c r="BB485" s="9">
        <f ca="1">IF(Table1[[#This Row],[State]]="Kerala", Table1[[#This Row],[Income]], 0)</f>
        <v>0</v>
      </c>
      <c r="BC485" s="9">
        <f ca="1">IF(Table1[[#This Row],[State]]="Tamil Nadu", Table1[[#This Row],[Income]], 0)</f>
        <v>0</v>
      </c>
      <c r="BD485" s="9">
        <f ca="1">IF(Table1[[#This Row],[State]]="Rajasthan", Table1[[#This Row],[Income]], 0)</f>
        <v>0</v>
      </c>
      <c r="BE485" s="9">
        <f ca="1">IF(Table1[[#This Row],[State]]="Uttar Pradesh", Table1[[#This Row],[Income]], 0)</f>
        <v>0</v>
      </c>
      <c r="BF485" s="9">
        <f ca="1">IF(Table1[[#This Row],[State]]="Bihar", Table1[[#This Row],[Income]], 0)</f>
        <v>0</v>
      </c>
      <c r="BG485" s="9">
        <f ca="1">IF(Table1[[#This Row],[State]]="West Bengal", Table1[[#This Row],[Income]], 0)</f>
        <v>0</v>
      </c>
      <c r="BH485" s="10">
        <f ca="1">IF(Table1[[#This Row],[State]]="Goa", Table1[[#This Row],[Income]], 0)</f>
        <v>0</v>
      </c>
      <c r="BJ485" s="8">
        <f ca="1">IF(Table1[[#This Row],[Profession]]="Health", Table1[[#This Row],[Income]], 0)</f>
        <v>0</v>
      </c>
      <c r="BK485" s="9">
        <f ca="1">IF(Table1[[#This Row],[Profession]]="Construction", Table1[[#This Row],[Income]], 0)</f>
        <v>82169</v>
      </c>
      <c r="BL485" s="9">
        <f ca="1">IF(Table1[[#This Row],[Profession]]="Teaching", Table1[[#This Row],[Income]], 0)</f>
        <v>0</v>
      </c>
      <c r="BM485" s="9">
        <f ca="1">IF(Table1[[#This Row],[Profession]]="IT", Table1[[#This Row],[Income]], 0)</f>
        <v>0</v>
      </c>
      <c r="BN485" s="9">
        <f ca="1">IF(Table1[[#This Row],[Profession]]="General Work", Table1[[#This Row],[Income]], 0)</f>
        <v>0</v>
      </c>
      <c r="BO485" s="10">
        <f ca="1">IF(Table1[[#This Row],[Profession]]="Agriculture", Table1[[#This Row],[Income]], 0)</f>
        <v>0</v>
      </c>
      <c r="BQ485" s="8">
        <f ca="1">IF(Table1[[#This Row],[Value of debts ]]&gt;Table1[[#This Row],[Income]], 1, 0)</f>
        <v>1</v>
      </c>
      <c r="BR485" s="10"/>
      <c r="BT485">
        <f ca="1">IF(Table1[[#This Row],[Net Worth of person]]&gt;$BU$4, Table1[[#This Row],[Age]], 0)</f>
        <v>38</v>
      </c>
    </row>
    <row r="486" spans="1:72" x14ac:dyDescent="0.3">
      <c r="A486">
        <f t="shared" ca="1" si="161"/>
        <v>2</v>
      </c>
      <c r="B486" t="str">
        <f t="shared" ca="1" si="162"/>
        <v>Female</v>
      </c>
      <c r="C486">
        <f t="shared" ca="1" si="163"/>
        <v>43</v>
      </c>
      <c r="D486">
        <f t="shared" ca="1" si="164"/>
        <v>2</v>
      </c>
      <c r="E486" t="str">
        <f t="shared" ca="1" si="165"/>
        <v>Construction</v>
      </c>
      <c r="F486">
        <f t="shared" ca="1" si="166"/>
        <v>1</v>
      </c>
      <c r="G486" t="str">
        <f t="shared" ca="1" si="167"/>
        <v>High School</v>
      </c>
      <c r="H486">
        <f t="shared" ca="1" si="168"/>
        <v>4</v>
      </c>
      <c r="I486">
        <f t="shared" ca="1" si="169"/>
        <v>3</v>
      </c>
      <c r="J486">
        <f t="shared" ca="1" si="170"/>
        <v>78698</v>
      </c>
      <c r="K486">
        <f t="shared" ca="1" si="171"/>
        <v>12</v>
      </c>
      <c r="L486" t="str">
        <f t="shared" ca="1" si="172"/>
        <v>Bihar</v>
      </c>
      <c r="M486">
        <f t="shared" ca="1" si="173"/>
        <v>236094</v>
      </c>
      <c r="N486">
        <f t="shared" ca="1" si="174"/>
        <v>222401.47255914926</v>
      </c>
      <c r="O486">
        <f t="shared" ca="1" si="175"/>
        <v>157947.43278291065</v>
      </c>
      <c r="P486">
        <f t="shared" ca="1" si="176"/>
        <v>140487</v>
      </c>
      <c r="Q486">
        <f t="shared" ca="1" si="177"/>
        <v>112667.79814998712</v>
      </c>
      <c r="R486">
        <f t="shared" ca="1" si="178"/>
        <v>27057.444960931127</v>
      </c>
      <c r="S486">
        <f t="shared" ca="1" si="179"/>
        <v>421098.87774384179</v>
      </c>
      <c r="T486">
        <f t="shared" ca="1" si="180"/>
        <v>475556.27070913638</v>
      </c>
      <c r="U486">
        <f t="shared" ca="1" si="181"/>
        <v>-54457.392965294595</v>
      </c>
      <c r="W486">
        <f t="shared" ca="1" si="182"/>
        <v>1</v>
      </c>
      <c r="AA486" s="1">
        <f ca="1">Table1[[#This Row],[Mortgage left]]/Table1[[#This Row],[Value of House]]</f>
        <v>0.94200391606372569</v>
      </c>
      <c r="AB486">
        <f t="shared" ca="1" si="183"/>
        <v>0</v>
      </c>
      <c r="AE486">
        <f ca="1">IF(Table1[[#This Row],[Gender]]="male", 1, 0)</f>
        <v>0</v>
      </c>
      <c r="AF486">
        <f ca="1">IF(Table1[[#This Row],[Gender]]="female", 1, 0)</f>
        <v>1</v>
      </c>
      <c r="AK486" s="8">
        <f ca="1">IF(Table1[[#This Row],[Profession]]="Teaching", 1, 0)</f>
        <v>0</v>
      </c>
      <c r="AL486" s="9">
        <f ca="1">IF(Table1[[#This Row],[Profession]]="Health", 1, 0)</f>
        <v>0</v>
      </c>
      <c r="AM486" s="9">
        <f ca="1">IF(Table1[[#This Row],[Profession]]="Construction", 1, 0)</f>
        <v>1</v>
      </c>
      <c r="AN486" s="9">
        <f ca="1">IF(Table1[[#This Row],[Profession]]="IT", 1, 0)</f>
        <v>0</v>
      </c>
      <c r="AO486" s="9">
        <f ca="1">IF(Table1[[#This Row],[Profession]]="Agriculture", 1, 0)</f>
        <v>0</v>
      </c>
      <c r="AP486" s="10">
        <f ca="1">IF(Table1[[#This Row],[Profession]]="General Work", 1, 0)</f>
        <v>0</v>
      </c>
      <c r="AS486">
        <f ca="1">Table1[[#This Row],[Value of Cars]]/Table1[[#This Row],[Number of Cars ]]</f>
        <v>52649.144260970214</v>
      </c>
      <c r="AU486" s="8">
        <f ca="1">IF(Table1[[#This Row],[State]]="Karnataka", Table1[[#This Row],[Income]], 0)</f>
        <v>0</v>
      </c>
      <c r="AV486" s="9">
        <f ca="1">IF(Table1[[#This Row],[State]]="Gujarat", Table1[[#This Row],[Income]], 0)</f>
        <v>0</v>
      </c>
      <c r="AW486" s="9">
        <f ca="1">IF(Table1[[#This Row],[State]]="Andhra Pradesh", Table1[[#This Row],[Income]], 0)</f>
        <v>0</v>
      </c>
      <c r="AX486" s="9">
        <f ca="1">IF(Table1[[#This Row],[State]]="Telangana", Table1[[#This Row],[Income]], 0)</f>
        <v>0</v>
      </c>
      <c r="AY486" s="9">
        <f ca="1">IF(Table1[[#This Row],[State]]="Madhya Pradesh", Table1[[#This Row],[Income]], 0)</f>
        <v>0</v>
      </c>
      <c r="AZ486" s="9">
        <f ca="1">IF(Table1[[#This Row],[State]]="Maharashtra", Table1[[#This Row],[Income]], 0)</f>
        <v>0</v>
      </c>
      <c r="BA486" s="9">
        <f ca="1">IF(Table1[[#This Row],[State]]="Punjab", Table1[[#This Row],[Income]], 0)</f>
        <v>0</v>
      </c>
      <c r="BB486" s="9">
        <f ca="1">IF(Table1[[#This Row],[State]]="Kerala", Table1[[#This Row],[Income]], 0)</f>
        <v>0</v>
      </c>
      <c r="BC486" s="9">
        <f ca="1">IF(Table1[[#This Row],[State]]="Tamil Nadu", Table1[[#This Row],[Income]], 0)</f>
        <v>0</v>
      </c>
      <c r="BD486" s="9">
        <f ca="1">IF(Table1[[#This Row],[State]]="Rajasthan", Table1[[#This Row],[Income]], 0)</f>
        <v>0</v>
      </c>
      <c r="BE486" s="9">
        <f ca="1">IF(Table1[[#This Row],[State]]="Uttar Pradesh", Table1[[#This Row],[Income]], 0)</f>
        <v>0</v>
      </c>
      <c r="BF486" s="9">
        <f ca="1">IF(Table1[[#This Row],[State]]="Bihar", Table1[[#This Row],[Income]], 0)</f>
        <v>78698</v>
      </c>
      <c r="BG486" s="9">
        <f ca="1">IF(Table1[[#This Row],[State]]="West Bengal", Table1[[#This Row],[Income]], 0)</f>
        <v>0</v>
      </c>
      <c r="BH486" s="10">
        <f ca="1">IF(Table1[[#This Row],[State]]="Goa", Table1[[#This Row],[Income]], 0)</f>
        <v>0</v>
      </c>
      <c r="BJ486" s="8">
        <f ca="1">IF(Table1[[#This Row],[Profession]]="Health", Table1[[#This Row],[Income]], 0)</f>
        <v>0</v>
      </c>
      <c r="BK486" s="9">
        <f ca="1">IF(Table1[[#This Row],[Profession]]="Construction", Table1[[#This Row],[Income]], 0)</f>
        <v>78698</v>
      </c>
      <c r="BL486" s="9">
        <f ca="1">IF(Table1[[#This Row],[Profession]]="Teaching", Table1[[#This Row],[Income]], 0)</f>
        <v>0</v>
      </c>
      <c r="BM486" s="9">
        <f ca="1">IF(Table1[[#This Row],[Profession]]="IT", Table1[[#This Row],[Income]], 0)</f>
        <v>0</v>
      </c>
      <c r="BN486" s="9">
        <f ca="1">IF(Table1[[#This Row],[Profession]]="General Work", Table1[[#This Row],[Income]], 0)</f>
        <v>0</v>
      </c>
      <c r="BO486" s="10">
        <f ca="1">IF(Table1[[#This Row],[Profession]]="Agriculture", Table1[[#This Row],[Income]], 0)</f>
        <v>0</v>
      </c>
      <c r="BQ486" s="8">
        <f ca="1">IF(Table1[[#This Row],[Value of debts ]]&gt;Table1[[#This Row],[Income]], 1, 0)</f>
        <v>1</v>
      </c>
      <c r="BR486" s="10"/>
      <c r="BT486">
        <f ca="1">IF(Table1[[#This Row],[Net Worth of person]]&gt;$BU$4, Table1[[#This Row],[Age]], 0)</f>
        <v>0</v>
      </c>
    </row>
    <row r="487" spans="1:72" x14ac:dyDescent="0.3">
      <c r="A487">
        <f t="shared" ca="1" si="161"/>
        <v>2</v>
      </c>
      <c r="B487" t="str">
        <f t="shared" ca="1" si="162"/>
        <v>Female</v>
      </c>
      <c r="C487">
        <f t="shared" ca="1" si="163"/>
        <v>41</v>
      </c>
      <c r="D487">
        <f t="shared" ca="1" si="164"/>
        <v>4</v>
      </c>
      <c r="E487" t="str">
        <f t="shared" ca="1" si="165"/>
        <v>IT</v>
      </c>
      <c r="F487">
        <f t="shared" ca="1" si="166"/>
        <v>1</v>
      </c>
      <c r="G487" t="str">
        <f t="shared" ca="1" si="167"/>
        <v>High School</v>
      </c>
      <c r="H487">
        <f t="shared" ca="1" si="168"/>
        <v>0</v>
      </c>
      <c r="I487">
        <f t="shared" ca="1" si="169"/>
        <v>1</v>
      </c>
      <c r="J487">
        <f t="shared" ca="1" si="170"/>
        <v>42544</v>
      </c>
      <c r="K487">
        <f t="shared" ca="1" si="171"/>
        <v>11</v>
      </c>
      <c r="L487" t="str">
        <f t="shared" ca="1" si="172"/>
        <v>Uttar Pradesh</v>
      </c>
      <c r="M487">
        <f t="shared" ca="1" si="173"/>
        <v>255264</v>
      </c>
      <c r="N487">
        <f t="shared" ca="1" si="174"/>
        <v>149221.49815590988</v>
      </c>
      <c r="O487">
        <f t="shared" ca="1" si="175"/>
        <v>11331.446115743875</v>
      </c>
      <c r="P487">
        <f t="shared" ca="1" si="176"/>
        <v>34</v>
      </c>
      <c r="Q487">
        <f t="shared" ca="1" si="177"/>
        <v>24344.485092575615</v>
      </c>
      <c r="R487">
        <f t="shared" ca="1" si="178"/>
        <v>55621.151280989361</v>
      </c>
      <c r="S487">
        <f t="shared" ca="1" si="179"/>
        <v>322216.59739673324</v>
      </c>
      <c r="T487">
        <f t="shared" ca="1" si="180"/>
        <v>173599.98324848549</v>
      </c>
      <c r="U487">
        <f t="shared" ca="1" si="181"/>
        <v>148616.61414824775</v>
      </c>
      <c r="W487">
        <f t="shared" ca="1" si="182"/>
        <v>1</v>
      </c>
      <c r="AA487" s="1">
        <f ca="1">Table1[[#This Row],[Mortgage left]]/Table1[[#This Row],[Value of House]]</f>
        <v>0.58457713643878451</v>
      </c>
      <c r="AB487">
        <f t="shared" ca="1" si="183"/>
        <v>0</v>
      </c>
      <c r="AE487">
        <f ca="1">IF(Table1[[#This Row],[Gender]]="male", 1, 0)</f>
        <v>0</v>
      </c>
      <c r="AF487">
        <f ca="1">IF(Table1[[#This Row],[Gender]]="female", 1, 0)</f>
        <v>1</v>
      </c>
      <c r="AK487" s="8">
        <f ca="1">IF(Table1[[#This Row],[Profession]]="Teaching", 1, 0)</f>
        <v>0</v>
      </c>
      <c r="AL487" s="9">
        <f ca="1">IF(Table1[[#This Row],[Profession]]="Health", 1, 0)</f>
        <v>0</v>
      </c>
      <c r="AM487" s="9">
        <f ca="1">IF(Table1[[#This Row],[Profession]]="Construction", 1, 0)</f>
        <v>0</v>
      </c>
      <c r="AN487" s="9">
        <f ca="1">IF(Table1[[#This Row],[Profession]]="IT", 1, 0)</f>
        <v>1</v>
      </c>
      <c r="AO487" s="9">
        <f ca="1">IF(Table1[[#This Row],[Profession]]="Agriculture", 1, 0)</f>
        <v>0</v>
      </c>
      <c r="AP487" s="10">
        <f ca="1">IF(Table1[[#This Row],[Profession]]="General Work", 1, 0)</f>
        <v>0</v>
      </c>
      <c r="AS487">
        <f ca="1">Table1[[#This Row],[Value of Cars]]/Table1[[#This Row],[Number of Cars ]]</f>
        <v>11331.446115743875</v>
      </c>
      <c r="AU487" s="8">
        <f ca="1">IF(Table1[[#This Row],[State]]="Karnataka", Table1[[#This Row],[Income]], 0)</f>
        <v>0</v>
      </c>
      <c r="AV487" s="9">
        <f ca="1">IF(Table1[[#This Row],[State]]="Gujarat", Table1[[#This Row],[Income]], 0)</f>
        <v>0</v>
      </c>
      <c r="AW487" s="9">
        <f ca="1">IF(Table1[[#This Row],[State]]="Andhra Pradesh", Table1[[#This Row],[Income]], 0)</f>
        <v>0</v>
      </c>
      <c r="AX487" s="9">
        <f ca="1">IF(Table1[[#This Row],[State]]="Telangana", Table1[[#This Row],[Income]], 0)</f>
        <v>0</v>
      </c>
      <c r="AY487" s="9">
        <f ca="1">IF(Table1[[#This Row],[State]]="Madhya Pradesh", Table1[[#This Row],[Income]], 0)</f>
        <v>0</v>
      </c>
      <c r="AZ487" s="9">
        <f ca="1">IF(Table1[[#This Row],[State]]="Maharashtra", Table1[[#This Row],[Income]], 0)</f>
        <v>0</v>
      </c>
      <c r="BA487" s="9">
        <f ca="1">IF(Table1[[#This Row],[State]]="Punjab", Table1[[#This Row],[Income]], 0)</f>
        <v>0</v>
      </c>
      <c r="BB487" s="9">
        <f ca="1">IF(Table1[[#This Row],[State]]="Kerala", Table1[[#This Row],[Income]], 0)</f>
        <v>0</v>
      </c>
      <c r="BC487" s="9">
        <f ca="1">IF(Table1[[#This Row],[State]]="Tamil Nadu", Table1[[#This Row],[Income]], 0)</f>
        <v>0</v>
      </c>
      <c r="BD487" s="9">
        <f ca="1">IF(Table1[[#This Row],[State]]="Rajasthan", Table1[[#This Row],[Income]], 0)</f>
        <v>0</v>
      </c>
      <c r="BE487" s="9">
        <f ca="1">IF(Table1[[#This Row],[State]]="Uttar Pradesh", Table1[[#This Row],[Income]], 0)</f>
        <v>42544</v>
      </c>
      <c r="BF487" s="9">
        <f ca="1">IF(Table1[[#This Row],[State]]="Bihar", Table1[[#This Row],[Income]], 0)</f>
        <v>0</v>
      </c>
      <c r="BG487" s="9">
        <f ca="1">IF(Table1[[#This Row],[State]]="West Bengal", Table1[[#This Row],[Income]], 0)</f>
        <v>0</v>
      </c>
      <c r="BH487" s="10">
        <f ca="1">IF(Table1[[#This Row],[State]]="Goa", Table1[[#This Row],[Income]], 0)</f>
        <v>0</v>
      </c>
      <c r="BJ487" s="8">
        <f ca="1">IF(Table1[[#This Row],[Profession]]="Health", Table1[[#This Row],[Income]], 0)</f>
        <v>0</v>
      </c>
      <c r="BK487" s="9">
        <f ca="1">IF(Table1[[#This Row],[Profession]]="Construction", Table1[[#This Row],[Income]], 0)</f>
        <v>0</v>
      </c>
      <c r="BL487" s="9">
        <f ca="1">IF(Table1[[#This Row],[Profession]]="Teaching", Table1[[#This Row],[Income]], 0)</f>
        <v>0</v>
      </c>
      <c r="BM487" s="9">
        <f ca="1">IF(Table1[[#This Row],[Profession]]="IT", Table1[[#This Row],[Income]], 0)</f>
        <v>42544</v>
      </c>
      <c r="BN487" s="9">
        <f ca="1">IF(Table1[[#This Row],[Profession]]="General Work", Table1[[#This Row],[Income]], 0)</f>
        <v>0</v>
      </c>
      <c r="BO487" s="10">
        <f ca="1">IF(Table1[[#This Row],[Profession]]="Agriculture", Table1[[#This Row],[Income]], 0)</f>
        <v>0</v>
      </c>
      <c r="BQ487" s="8">
        <f ca="1">IF(Table1[[#This Row],[Value of debts ]]&gt;Table1[[#This Row],[Income]], 1, 0)</f>
        <v>1</v>
      </c>
      <c r="BR487" s="10"/>
      <c r="BT487">
        <f ca="1">IF(Table1[[#This Row],[Net Worth of person]]&gt;$BU$4, Table1[[#This Row],[Age]], 0)</f>
        <v>41</v>
      </c>
    </row>
    <row r="488" spans="1:72" x14ac:dyDescent="0.3">
      <c r="A488">
        <f t="shared" ca="1" si="161"/>
        <v>1</v>
      </c>
      <c r="B488" t="str">
        <f t="shared" ca="1" si="162"/>
        <v>Male</v>
      </c>
      <c r="C488">
        <f t="shared" ca="1" si="163"/>
        <v>34</v>
      </c>
      <c r="D488">
        <f t="shared" ca="1" si="164"/>
        <v>1</v>
      </c>
      <c r="E488" t="str">
        <f t="shared" ca="1" si="165"/>
        <v>Health</v>
      </c>
      <c r="F488">
        <f t="shared" ca="1" si="166"/>
        <v>2</v>
      </c>
      <c r="G488" t="str">
        <f t="shared" ca="1" si="167"/>
        <v>College</v>
      </c>
      <c r="H488">
        <f t="shared" ca="1" si="168"/>
        <v>1</v>
      </c>
      <c r="I488">
        <f t="shared" ca="1" si="169"/>
        <v>1</v>
      </c>
      <c r="J488">
        <f t="shared" ca="1" si="170"/>
        <v>32442</v>
      </c>
      <c r="K488">
        <f t="shared" ca="1" si="171"/>
        <v>12</v>
      </c>
      <c r="L488" t="str">
        <f t="shared" ca="1" si="172"/>
        <v>Bihar</v>
      </c>
      <c r="M488">
        <f t="shared" ca="1" si="173"/>
        <v>162210</v>
      </c>
      <c r="N488">
        <f t="shared" ca="1" si="174"/>
        <v>37368.354428745879</v>
      </c>
      <c r="O488">
        <f t="shared" ca="1" si="175"/>
        <v>794.05764680081199</v>
      </c>
      <c r="P488">
        <f t="shared" ca="1" si="176"/>
        <v>339</v>
      </c>
      <c r="Q488">
        <f t="shared" ca="1" si="177"/>
        <v>43975.273079668244</v>
      </c>
      <c r="R488">
        <f t="shared" ca="1" si="178"/>
        <v>36960.44991052401</v>
      </c>
      <c r="S488">
        <f t="shared" ca="1" si="179"/>
        <v>199964.50755732483</v>
      </c>
      <c r="T488">
        <f t="shared" ca="1" si="180"/>
        <v>81682.627508414123</v>
      </c>
      <c r="U488">
        <f t="shared" ca="1" si="181"/>
        <v>118281.88004891071</v>
      </c>
      <c r="W488">
        <f t="shared" ca="1" si="182"/>
        <v>1</v>
      </c>
      <c r="AA488" s="1">
        <f ca="1">Table1[[#This Row],[Mortgage left]]/Table1[[#This Row],[Value of House]]</f>
        <v>0.23037022642713692</v>
      </c>
      <c r="AB488">
        <f t="shared" ca="1" si="183"/>
        <v>1</v>
      </c>
      <c r="AE488">
        <f ca="1">IF(Table1[[#This Row],[Gender]]="male", 1, 0)</f>
        <v>1</v>
      </c>
      <c r="AF488">
        <f ca="1">IF(Table1[[#This Row],[Gender]]="female", 1, 0)</f>
        <v>0</v>
      </c>
      <c r="AK488" s="8">
        <f ca="1">IF(Table1[[#This Row],[Profession]]="Teaching", 1, 0)</f>
        <v>0</v>
      </c>
      <c r="AL488" s="9">
        <f ca="1">IF(Table1[[#This Row],[Profession]]="Health", 1, 0)</f>
        <v>1</v>
      </c>
      <c r="AM488" s="9">
        <f ca="1">IF(Table1[[#This Row],[Profession]]="Construction", 1, 0)</f>
        <v>0</v>
      </c>
      <c r="AN488" s="9">
        <f ca="1">IF(Table1[[#This Row],[Profession]]="IT", 1, 0)</f>
        <v>0</v>
      </c>
      <c r="AO488" s="9">
        <f ca="1">IF(Table1[[#This Row],[Profession]]="Agriculture", 1, 0)</f>
        <v>0</v>
      </c>
      <c r="AP488" s="10">
        <f ca="1">IF(Table1[[#This Row],[Profession]]="General Work", 1, 0)</f>
        <v>0</v>
      </c>
      <c r="AS488">
        <f ca="1">Table1[[#This Row],[Value of Cars]]/Table1[[#This Row],[Number of Cars ]]</f>
        <v>794.05764680081199</v>
      </c>
      <c r="AU488" s="8">
        <f ca="1">IF(Table1[[#This Row],[State]]="Karnataka", Table1[[#This Row],[Income]], 0)</f>
        <v>0</v>
      </c>
      <c r="AV488" s="9">
        <f ca="1">IF(Table1[[#This Row],[State]]="Gujarat", Table1[[#This Row],[Income]], 0)</f>
        <v>0</v>
      </c>
      <c r="AW488" s="9">
        <f ca="1">IF(Table1[[#This Row],[State]]="Andhra Pradesh", Table1[[#This Row],[Income]], 0)</f>
        <v>0</v>
      </c>
      <c r="AX488" s="9">
        <f ca="1">IF(Table1[[#This Row],[State]]="Telangana", Table1[[#This Row],[Income]], 0)</f>
        <v>0</v>
      </c>
      <c r="AY488" s="9">
        <f ca="1">IF(Table1[[#This Row],[State]]="Madhya Pradesh", Table1[[#This Row],[Income]], 0)</f>
        <v>0</v>
      </c>
      <c r="AZ488" s="9">
        <f ca="1">IF(Table1[[#This Row],[State]]="Maharashtra", Table1[[#This Row],[Income]], 0)</f>
        <v>0</v>
      </c>
      <c r="BA488" s="9">
        <f ca="1">IF(Table1[[#This Row],[State]]="Punjab", Table1[[#This Row],[Income]], 0)</f>
        <v>0</v>
      </c>
      <c r="BB488" s="9">
        <f ca="1">IF(Table1[[#This Row],[State]]="Kerala", Table1[[#This Row],[Income]], 0)</f>
        <v>0</v>
      </c>
      <c r="BC488" s="9">
        <f ca="1">IF(Table1[[#This Row],[State]]="Tamil Nadu", Table1[[#This Row],[Income]], 0)</f>
        <v>0</v>
      </c>
      <c r="BD488" s="9">
        <f ca="1">IF(Table1[[#This Row],[State]]="Rajasthan", Table1[[#This Row],[Income]], 0)</f>
        <v>0</v>
      </c>
      <c r="BE488" s="9">
        <f ca="1">IF(Table1[[#This Row],[State]]="Uttar Pradesh", Table1[[#This Row],[Income]], 0)</f>
        <v>0</v>
      </c>
      <c r="BF488" s="9">
        <f ca="1">IF(Table1[[#This Row],[State]]="Bihar", Table1[[#This Row],[Income]], 0)</f>
        <v>32442</v>
      </c>
      <c r="BG488" s="9">
        <f ca="1">IF(Table1[[#This Row],[State]]="West Bengal", Table1[[#This Row],[Income]], 0)</f>
        <v>0</v>
      </c>
      <c r="BH488" s="10">
        <f ca="1">IF(Table1[[#This Row],[State]]="Goa", Table1[[#This Row],[Income]], 0)</f>
        <v>0</v>
      </c>
      <c r="BJ488" s="8">
        <f ca="1">IF(Table1[[#This Row],[Profession]]="Health", Table1[[#This Row],[Income]], 0)</f>
        <v>32442</v>
      </c>
      <c r="BK488" s="9">
        <f ca="1">IF(Table1[[#This Row],[Profession]]="Construction", Table1[[#This Row],[Income]], 0)</f>
        <v>0</v>
      </c>
      <c r="BL488" s="9">
        <f ca="1">IF(Table1[[#This Row],[Profession]]="Teaching", Table1[[#This Row],[Income]], 0)</f>
        <v>0</v>
      </c>
      <c r="BM488" s="9">
        <f ca="1">IF(Table1[[#This Row],[Profession]]="IT", Table1[[#This Row],[Income]], 0)</f>
        <v>0</v>
      </c>
      <c r="BN488" s="9">
        <f ca="1">IF(Table1[[#This Row],[Profession]]="General Work", Table1[[#This Row],[Income]], 0)</f>
        <v>0</v>
      </c>
      <c r="BO488" s="10">
        <f ca="1">IF(Table1[[#This Row],[Profession]]="Agriculture", Table1[[#This Row],[Income]], 0)</f>
        <v>0</v>
      </c>
      <c r="BQ488" s="8">
        <f ca="1">IF(Table1[[#This Row],[Value of debts ]]&gt;Table1[[#This Row],[Income]], 1, 0)</f>
        <v>1</v>
      </c>
      <c r="BR488" s="10"/>
      <c r="BT488">
        <f ca="1">IF(Table1[[#This Row],[Net Worth of person]]&gt;$BU$4, Table1[[#This Row],[Age]], 0)</f>
        <v>34</v>
      </c>
    </row>
    <row r="489" spans="1:72" x14ac:dyDescent="0.3">
      <c r="A489">
        <f t="shared" ca="1" si="161"/>
        <v>1</v>
      </c>
      <c r="B489" t="str">
        <f t="shared" ca="1" si="162"/>
        <v>Male</v>
      </c>
      <c r="C489">
        <f t="shared" ca="1" si="163"/>
        <v>43</v>
      </c>
      <c r="D489">
        <f t="shared" ca="1" si="164"/>
        <v>6</v>
      </c>
      <c r="E489" t="str">
        <f t="shared" ca="1" si="165"/>
        <v>Agriculture</v>
      </c>
      <c r="F489">
        <f t="shared" ca="1" si="166"/>
        <v>2</v>
      </c>
      <c r="G489" t="str">
        <f t="shared" ca="1" si="167"/>
        <v>College</v>
      </c>
      <c r="H489">
        <f t="shared" ca="1" si="168"/>
        <v>0</v>
      </c>
      <c r="I489">
        <f t="shared" ca="1" si="169"/>
        <v>1</v>
      </c>
      <c r="J489">
        <f t="shared" ca="1" si="170"/>
        <v>30784</v>
      </c>
      <c r="K489">
        <f t="shared" ca="1" si="171"/>
        <v>5</v>
      </c>
      <c r="L489" t="str">
        <f t="shared" ca="1" si="172"/>
        <v>Madhya Pradesh</v>
      </c>
      <c r="M489">
        <f t="shared" ca="1" si="173"/>
        <v>123136</v>
      </c>
      <c r="N489">
        <f t="shared" ca="1" si="174"/>
        <v>109737.03932757517</v>
      </c>
      <c r="O489">
        <f t="shared" ca="1" si="175"/>
        <v>19400.386430329836</v>
      </c>
      <c r="P489">
        <f t="shared" ca="1" si="176"/>
        <v>7428</v>
      </c>
      <c r="Q489">
        <f t="shared" ca="1" si="177"/>
        <v>45431.882038170726</v>
      </c>
      <c r="R489">
        <f t="shared" ca="1" si="178"/>
        <v>41421.273487899947</v>
      </c>
      <c r="S489">
        <f t="shared" ca="1" si="179"/>
        <v>183957.65991822979</v>
      </c>
      <c r="T489">
        <f t="shared" ca="1" si="180"/>
        <v>162596.92136574589</v>
      </c>
      <c r="U489">
        <f t="shared" ca="1" si="181"/>
        <v>21360.738552483905</v>
      </c>
      <c r="W489">
        <f t="shared" ca="1" si="182"/>
        <v>1</v>
      </c>
      <c r="AA489" s="1">
        <f ca="1">Table1[[#This Row],[Mortgage left]]/Table1[[#This Row],[Value of House]]</f>
        <v>0.89118567541235028</v>
      </c>
      <c r="AB489">
        <f t="shared" ca="1" si="183"/>
        <v>0</v>
      </c>
      <c r="AE489">
        <f ca="1">IF(Table1[[#This Row],[Gender]]="male", 1, 0)</f>
        <v>1</v>
      </c>
      <c r="AF489">
        <f ca="1">IF(Table1[[#This Row],[Gender]]="female", 1, 0)</f>
        <v>0</v>
      </c>
      <c r="AK489" s="8">
        <f ca="1">IF(Table1[[#This Row],[Profession]]="Teaching", 1, 0)</f>
        <v>0</v>
      </c>
      <c r="AL489" s="9">
        <f ca="1">IF(Table1[[#This Row],[Profession]]="Health", 1, 0)</f>
        <v>0</v>
      </c>
      <c r="AM489" s="9">
        <f ca="1">IF(Table1[[#This Row],[Profession]]="Construction", 1, 0)</f>
        <v>0</v>
      </c>
      <c r="AN489" s="9">
        <f ca="1">IF(Table1[[#This Row],[Profession]]="IT", 1, 0)</f>
        <v>0</v>
      </c>
      <c r="AO489" s="9">
        <f ca="1">IF(Table1[[#This Row],[Profession]]="Agriculture", 1, 0)</f>
        <v>1</v>
      </c>
      <c r="AP489" s="10">
        <f ca="1">IF(Table1[[#This Row],[Profession]]="General Work", 1, 0)</f>
        <v>0</v>
      </c>
      <c r="AS489">
        <f ca="1">Table1[[#This Row],[Value of Cars]]/Table1[[#This Row],[Number of Cars ]]</f>
        <v>19400.386430329836</v>
      </c>
      <c r="AU489" s="8">
        <f ca="1">IF(Table1[[#This Row],[State]]="Karnataka", Table1[[#This Row],[Income]], 0)</f>
        <v>0</v>
      </c>
      <c r="AV489" s="9">
        <f ca="1">IF(Table1[[#This Row],[State]]="Gujarat", Table1[[#This Row],[Income]], 0)</f>
        <v>0</v>
      </c>
      <c r="AW489" s="9">
        <f ca="1">IF(Table1[[#This Row],[State]]="Andhra Pradesh", Table1[[#This Row],[Income]], 0)</f>
        <v>0</v>
      </c>
      <c r="AX489" s="9">
        <f ca="1">IF(Table1[[#This Row],[State]]="Telangana", Table1[[#This Row],[Income]], 0)</f>
        <v>0</v>
      </c>
      <c r="AY489" s="9">
        <f ca="1">IF(Table1[[#This Row],[State]]="Madhya Pradesh", Table1[[#This Row],[Income]], 0)</f>
        <v>30784</v>
      </c>
      <c r="AZ489" s="9">
        <f ca="1">IF(Table1[[#This Row],[State]]="Maharashtra", Table1[[#This Row],[Income]], 0)</f>
        <v>0</v>
      </c>
      <c r="BA489" s="9">
        <f ca="1">IF(Table1[[#This Row],[State]]="Punjab", Table1[[#This Row],[Income]], 0)</f>
        <v>0</v>
      </c>
      <c r="BB489" s="9">
        <f ca="1">IF(Table1[[#This Row],[State]]="Kerala", Table1[[#This Row],[Income]], 0)</f>
        <v>0</v>
      </c>
      <c r="BC489" s="9">
        <f ca="1">IF(Table1[[#This Row],[State]]="Tamil Nadu", Table1[[#This Row],[Income]], 0)</f>
        <v>0</v>
      </c>
      <c r="BD489" s="9">
        <f ca="1">IF(Table1[[#This Row],[State]]="Rajasthan", Table1[[#This Row],[Income]], 0)</f>
        <v>0</v>
      </c>
      <c r="BE489" s="9">
        <f ca="1">IF(Table1[[#This Row],[State]]="Uttar Pradesh", Table1[[#This Row],[Income]], 0)</f>
        <v>0</v>
      </c>
      <c r="BF489" s="9">
        <f ca="1">IF(Table1[[#This Row],[State]]="Bihar", Table1[[#This Row],[Income]], 0)</f>
        <v>0</v>
      </c>
      <c r="BG489" s="9">
        <f ca="1">IF(Table1[[#This Row],[State]]="West Bengal", Table1[[#This Row],[Income]], 0)</f>
        <v>0</v>
      </c>
      <c r="BH489" s="10">
        <f ca="1">IF(Table1[[#This Row],[State]]="Goa", Table1[[#This Row],[Income]], 0)</f>
        <v>0</v>
      </c>
      <c r="BJ489" s="8">
        <f ca="1">IF(Table1[[#This Row],[Profession]]="Health", Table1[[#This Row],[Income]], 0)</f>
        <v>0</v>
      </c>
      <c r="BK489" s="9">
        <f ca="1">IF(Table1[[#This Row],[Profession]]="Construction", Table1[[#This Row],[Income]], 0)</f>
        <v>0</v>
      </c>
      <c r="BL489" s="9">
        <f ca="1">IF(Table1[[#This Row],[Profession]]="Teaching", Table1[[#This Row],[Income]], 0)</f>
        <v>0</v>
      </c>
      <c r="BM489" s="9">
        <f ca="1">IF(Table1[[#This Row],[Profession]]="IT", Table1[[#This Row],[Income]], 0)</f>
        <v>0</v>
      </c>
      <c r="BN489" s="9">
        <f ca="1">IF(Table1[[#This Row],[Profession]]="General Work", Table1[[#This Row],[Income]], 0)</f>
        <v>0</v>
      </c>
      <c r="BO489" s="10">
        <f ca="1">IF(Table1[[#This Row],[Profession]]="Agriculture", Table1[[#This Row],[Income]], 0)</f>
        <v>30784</v>
      </c>
      <c r="BQ489" s="8">
        <f ca="1">IF(Table1[[#This Row],[Value of debts ]]&gt;Table1[[#This Row],[Income]], 1, 0)</f>
        <v>1</v>
      </c>
      <c r="BR489" s="10"/>
      <c r="BT489">
        <f ca="1">IF(Table1[[#This Row],[Net Worth of person]]&gt;$BU$4, Table1[[#This Row],[Age]], 0)</f>
        <v>0</v>
      </c>
    </row>
    <row r="490" spans="1:72" x14ac:dyDescent="0.3">
      <c r="A490">
        <f t="shared" ca="1" si="161"/>
        <v>2</v>
      </c>
      <c r="B490" t="str">
        <f t="shared" ca="1" si="162"/>
        <v>Female</v>
      </c>
      <c r="C490">
        <f t="shared" ca="1" si="163"/>
        <v>32</v>
      </c>
      <c r="D490">
        <f t="shared" ca="1" si="164"/>
        <v>4</v>
      </c>
      <c r="E490" t="str">
        <f t="shared" ca="1" si="165"/>
        <v>IT</v>
      </c>
      <c r="F490">
        <f t="shared" ca="1" si="166"/>
        <v>4</v>
      </c>
      <c r="G490" t="str">
        <f t="shared" ca="1" si="167"/>
        <v>Technical</v>
      </c>
      <c r="H490">
        <f t="shared" ca="1" si="168"/>
        <v>3</v>
      </c>
      <c r="I490">
        <f t="shared" ca="1" si="169"/>
        <v>1</v>
      </c>
      <c r="J490">
        <f t="shared" ca="1" si="170"/>
        <v>64127</v>
      </c>
      <c r="K490">
        <f t="shared" ca="1" si="171"/>
        <v>1</v>
      </c>
      <c r="L490" t="str">
        <f t="shared" ca="1" si="172"/>
        <v>Karnataka</v>
      </c>
      <c r="M490">
        <f t="shared" ca="1" si="173"/>
        <v>256508</v>
      </c>
      <c r="N490">
        <f t="shared" ca="1" si="174"/>
        <v>7250.1381781859009</v>
      </c>
      <c r="O490">
        <f t="shared" ca="1" si="175"/>
        <v>57649.455982627507</v>
      </c>
      <c r="P490">
        <f t="shared" ca="1" si="176"/>
        <v>51958</v>
      </c>
      <c r="Q490">
        <f t="shared" ca="1" si="177"/>
        <v>28183.537681946269</v>
      </c>
      <c r="R490">
        <f t="shared" ca="1" si="178"/>
        <v>29319.217229344882</v>
      </c>
      <c r="S490">
        <f t="shared" ca="1" si="179"/>
        <v>343476.6732119724</v>
      </c>
      <c r="T490">
        <f t="shared" ca="1" si="180"/>
        <v>87391.675860132178</v>
      </c>
      <c r="U490">
        <f t="shared" ca="1" si="181"/>
        <v>256084.99735184023</v>
      </c>
      <c r="W490">
        <f t="shared" ca="1" si="182"/>
        <v>1</v>
      </c>
      <c r="AA490" s="1">
        <f ca="1">Table1[[#This Row],[Mortgage left]]/Table1[[#This Row],[Value of House]]</f>
        <v>2.8264764366748407E-2</v>
      </c>
      <c r="AB490">
        <f t="shared" ca="1" si="183"/>
        <v>1</v>
      </c>
      <c r="AE490">
        <f ca="1">IF(Table1[[#This Row],[Gender]]="male", 1, 0)</f>
        <v>0</v>
      </c>
      <c r="AF490">
        <f ca="1">IF(Table1[[#This Row],[Gender]]="female", 1, 0)</f>
        <v>1</v>
      </c>
      <c r="AK490" s="8">
        <f ca="1">IF(Table1[[#This Row],[Profession]]="Teaching", 1, 0)</f>
        <v>0</v>
      </c>
      <c r="AL490" s="9">
        <f ca="1">IF(Table1[[#This Row],[Profession]]="Health", 1, 0)</f>
        <v>0</v>
      </c>
      <c r="AM490" s="9">
        <f ca="1">IF(Table1[[#This Row],[Profession]]="Construction", 1, 0)</f>
        <v>0</v>
      </c>
      <c r="AN490" s="9">
        <f ca="1">IF(Table1[[#This Row],[Profession]]="IT", 1, 0)</f>
        <v>1</v>
      </c>
      <c r="AO490" s="9">
        <f ca="1">IF(Table1[[#This Row],[Profession]]="Agriculture", 1, 0)</f>
        <v>0</v>
      </c>
      <c r="AP490" s="10">
        <f ca="1">IF(Table1[[#This Row],[Profession]]="General Work", 1, 0)</f>
        <v>0</v>
      </c>
      <c r="AS490">
        <f ca="1">Table1[[#This Row],[Value of Cars]]/Table1[[#This Row],[Number of Cars ]]</f>
        <v>57649.455982627507</v>
      </c>
      <c r="AU490" s="8">
        <f ca="1">IF(Table1[[#This Row],[State]]="Karnataka", Table1[[#This Row],[Income]], 0)</f>
        <v>64127</v>
      </c>
      <c r="AV490" s="9">
        <f ca="1">IF(Table1[[#This Row],[State]]="Gujarat", Table1[[#This Row],[Income]], 0)</f>
        <v>0</v>
      </c>
      <c r="AW490" s="9">
        <f ca="1">IF(Table1[[#This Row],[State]]="Andhra Pradesh", Table1[[#This Row],[Income]], 0)</f>
        <v>0</v>
      </c>
      <c r="AX490" s="9">
        <f ca="1">IF(Table1[[#This Row],[State]]="Telangana", Table1[[#This Row],[Income]], 0)</f>
        <v>0</v>
      </c>
      <c r="AY490" s="9">
        <f ca="1">IF(Table1[[#This Row],[State]]="Madhya Pradesh", Table1[[#This Row],[Income]], 0)</f>
        <v>0</v>
      </c>
      <c r="AZ490" s="9">
        <f ca="1">IF(Table1[[#This Row],[State]]="Maharashtra", Table1[[#This Row],[Income]], 0)</f>
        <v>0</v>
      </c>
      <c r="BA490" s="9">
        <f ca="1">IF(Table1[[#This Row],[State]]="Punjab", Table1[[#This Row],[Income]], 0)</f>
        <v>0</v>
      </c>
      <c r="BB490" s="9">
        <f ca="1">IF(Table1[[#This Row],[State]]="Kerala", Table1[[#This Row],[Income]], 0)</f>
        <v>0</v>
      </c>
      <c r="BC490" s="9">
        <f ca="1">IF(Table1[[#This Row],[State]]="Tamil Nadu", Table1[[#This Row],[Income]], 0)</f>
        <v>0</v>
      </c>
      <c r="BD490" s="9">
        <f ca="1">IF(Table1[[#This Row],[State]]="Rajasthan", Table1[[#This Row],[Income]], 0)</f>
        <v>0</v>
      </c>
      <c r="BE490" s="9">
        <f ca="1">IF(Table1[[#This Row],[State]]="Uttar Pradesh", Table1[[#This Row],[Income]], 0)</f>
        <v>0</v>
      </c>
      <c r="BF490" s="9">
        <f ca="1">IF(Table1[[#This Row],[State]]="Bihar", Table1[[#This Row],[Income]], 0)</f>
        <v>0</v>
      </c>
      <c r="BG490" s="9">
        <f ca="1">IF(Table1[[#This Row],[State]]="West Bengal", Table1[[#This Row],[Income]], 0)</f>
        <v>0</v>
      </c>
      <c r="BH490" s="10">
        <f ca="1">IF(Table1[[#This Row],[State]]="Goa", Table1[[#This Row],[Income]], 0)</f>
        <v>0</v>
      </c>
      <c r="BJ490" s="8">
        <f ca="1">IF(Table1[[#This Row],[Profession]]="Health", Table1[[#This Row],[Income]], 0)</f>
        <v>0</v>
      </c>
      <c r="BK490" s="9">
        <f ca="1">IF(Table1[[#This Row],[Profession]]="Construction", Table1[[#This Row],[Income]], 0)</f>
        <v>0</v>
      </c>
      <c r="BL490" s="9">
        <f ca="1">IF(Table1[[#This Row],[Profession]]="Teaching", Table1[[#This Row],[Income]], 0)</f>
        <v>0</v>
      </c>
      <c r="BM490" s="9">
        <f ca="1">IF(Table1[[#This Row],[Profession]]="IT", Table1[[#This Row],[Income]], 0)</f>
        <v>64127</v>
      </c>
      <c r="BN490" s="9">
        <f ca="1">IF(Table1[[#This Row],[Profession]]="General Work", Table1[[#This Row],[Income]], 0)</f>
        <v>0</v>
      </c>
      <c r="BO490" s="10">
        <f ca="1">IF(Table1[[#This Row],[Profession]]="Agriculture", Table1[[#This Row],[Income]], 0)</f>
        <v>0</v>
      </c>
      <c r="BQ490" s="8">
        <f ca="1">IF(Table1[[#This Row],[Value of debts ]]&gt;Table1[[#This Row],[Income]], 1, 0)</f>
        <v>1</v>
      </c>
      <c r="BR490" s="10"/>
      <c r="BT490">
        <f ca="1">IF(Table1[[#This Row],[Net Worth of person]]&gt;$BU$4, Table1[[#This Row],[Age]], 0)</f>
        <v>32</v>
      </c>
    </row>
    <row r="491" spans="1:72" x14ac:dyDescent="0.3">
      <c r="A491">
        <f t="shared" ca="1" si="161"/>
        <v>1</v>
      </c>
      <c r="B491" t="str">
        <f t="shared" ca="1" si="162"/>
        <v>Male</v>
      </c>
      <c r="C491">
        <f t="shared" ca="1" si="163"/>
        <v>40</v>
      </c>
      <c r="D491">
        <f t="shared" ca="1" si="164"/>
        <v>2</v>
      </c>
      <c r="E491" t="str">
        <f t="shared" ca="1" si="165"/>
        <v>Construction</v>
      </c>
      <c r="F491">
        <f t="shared" ca="1" si="166"/>
        <v>5</v>
      </c>
      <c r="G491" t="str">
        <f t="shared" ca="1" si="167"/>
        <v>Other</v>
      </c>
      <c r="H491">
        <f t="shared" ca="1" si="168"/>
        <v>2</v>
      </c>
      <c r="I491">
        <f t="shared" ca="1" si="169"/>
        <v>3</v>
      </c>
      <c r="J491">
        <f t="shared" ca="1" si="170"/>
        <v>81440</v>
      </c>
      <c r="K491">
        <f t="shared" ca="1" si="171"/>
        <v>5</v>
      </c>
      <c r="L491" t="str">
        <f t="shared" ca="1" si="172"/>
        <v>Madhya Pradesh</v>
      </c>
      <c r="M491">
        <f t="shared" ca="1" si="173"/>
        <v>488640</v>
      </c>
      <c r="N491">
        <f t="shared" ca="1" si="174"/>
        <v>435352.99870200647</v>
      </c>
      <c r="O491">
        <f t="shared" ca="1" si="175"/>
        <v>49178.529616391388</v>
      </c>
      <c r="P491">
        <f t="shared" ca="1" si="176"/>
        <v>25881</v>
      </c>
      <c r="Q491">
        <f t="shared" ca="1" si="177"/>
        <v>113011.07497186282</v>
      </c>
      <c r="R491">
        <f t="shared" ca="1" si="178"/>
        <v>1140.3759699780649</v>
      </c>
      <c r="S491">
        <f t="shared" ca="1" si="179"/>
        <v>538958.90558636945</v>
      </c>
      <c r="T491">
        <f t="shared" ca="1" si="180"/>
        <v>574245.07367386925</v>
      </c>
      <c r="U491">
        <f t="shared" ca="1" si="181"/>
        <v>-35286.168087499798</v>
      </c>
      <c r="W491">
        <f t="shared" ca="1" si="182"/>
        <v>1</v>
      </c>
      <c r="AA491" s="1">
        <f ca="1">Table1[[#This Row],[Mortgage left]]/Table1[[#This Row],[Value of House]]</f>
        <v>0.89094834377457122</v>
      </c>
      <c r="AB491">
        <f t="shared" ca="1" si="183"/>
        <v>0</v>
      </c>
      <c r="AE491">
        <f ca="1">IF(Table1[[#This Row],[Gender]]="male", 1, 0)</f>
        <v>1</v>
      </c>
      <c r="AF491">
        <f ca="1">IF(Table1[[#This Row],[Gender]]="female", 1, 0)</f>
        <v>0</v>
      </c>
      <c r="AK491" s="8">
        <f ca="1">IF(Table1[[#This Row],[Profession]]="Teaching", 1, 0)</f>
        <v>0</v>
      </c>
      <c r="AL491" s="9">
        <f ca="1">IF(Table1[[#This Row],[Profession]]="Health", 1, 0)</f>
        <v>0</v>
      </c>
      <c r="AM491" s="9">
        <f ca="1">IF(Table1[[#This Row],[Profession]]="Construction", 1, 0)</f>
        <v>1</v>
      </c>
      <c r="AN491" s="9">
        <f ca="1">IF(Table1[[#This Row],[Profession]]="IT", 1, 0)</f>
        <v>0</v>
      </c>
      <c r="AO491" s="9">
        <f ca="1">IF(Table1[[#This Row],[Profession]]="Agriculture", 1, 0)</f>
        <v>0</v>
      </c>
      <c r="AP491" s="10">
        <f ca="1">IF(Table1[[#This Row],[Profession]]="General Work", 1, 0)</f>
        <v>0</v>
      </c>
      <c r="AS491">
        <f ca="1">Table1[[#This Row],[Value of Cars]]/Table1[[#This Row],[Number of Cars ]]</f>
        <v>16392.843205463796</v>
      </c>
      <c r="AU491" s="8">
        <f ca="1">IF(Table1[[#This Row],[State]]="Karnataka", Table1[[#This Row],[Income]], 0)</f>
        <v>0</v>
      </c>
      <c r="AV491" s="9">
        <f ca="1">IF(Table1[[#This Row],[State]]="Gujarat", Table1[[#This Row],[Income]], 0)</f>
        <v>0</v>
      </c>
      <c r="AW491" s="9">
        <f ca="1">IF(Table1[[#This Row],[State]]="Andhra Pradesh", Table1[[#This Row],[Income]], 0)</f>
        <v>0</v>
      </c>
      <c r="AX491" s="9">
        <f ca="1">IF(Table1[[#This Row],[State]]="Telangana", Table1[[#This Row],[Income]], 0)</f>
        <v>0</v>
      </c>
      <c r="AY491" s="9">
        <f ca="1">IF(Table1[[#This Row],[State]]="Madhya Pradesh", Table1[[#This Row],[Income]], 0)</f>
        <v>81440</v>
      </c>
      <c r="AZ491" s="9">
        <f ca="1">IF(Table1[[#This Row],[State]]="Maharashtra", Table1[[#This Row],[Income]], 0)</f>
        <v>0</v>
      </c>
      <c r="BA491" s="9">
        <f ca="1">IF(Table1[[#This Row],[State]]="Punjab", Table1[[#This Row],[Income]], 0)</f>
        <v>0</v>
      </c>
      <c r="BB491" s="9">
        <f ca="1">IF(Table1[[#This Row],[State]]="Kerala", Table1[[#This Row],[Income]], 0)</f>
        <v>0</v>
      </c>
      <c r="BC491" s="9">
        <f ca="1">IF(Table1[[#This Row],[State]]="Tamil Nadu", Table1[[#This Row],[Income]], 0)</f>
        <v>0</v>
      </c>
      <c r="BD491" s="9">
        <f ca="1">IF(Table1[[#This Row],[State]]="Rajasthan", Table1[[#This Row],[Income]], 0)</f>
        <v>0</v>
      </c>
      <c r="BE491" s="9">
        <f ca="1">IF(Table1[[#This Row],[State]]="Uttar Pradesh", Table1[[#This Row],[Income]], 0)</f>
        <v>0</v>
      </c>
      <c r="BF491" s="9">
        <f ca="1">IF(Table1[[#This Row],[State]]="Bihar", Table1[[#This Row],[Income]], 0)</f>
        <v>0</v>
      </c>
      <c r="BG491" s="9">
        <f ca="1">IF(Table1[[#This Row],[State]]="West Bengal", Table1[[#This Row],[Income]], 0)</f>
        <v>0</v>
      </c>
      <c r="BH491" s="10">
        <f ca="1">IF(Table1[[#This Row],[State]]="Goa", Table1[[#This Row],[Income]], 0)</f>
        <v>0</v>
      </c>
      <c r="BJ491" s="8">
        <f ca="1">IF(Table1[[#This Row],[Profession]]="Health", Table1[[#This Row],[Income]], 0)</f>
        <v>0</v>
      </c>
      <c r="BK491" s="9">
        <f ca="1">IF(Table1[[#This Row],[Profession]]="Construction", Table1[[#This Row],[Income]], 0)</f>
        <v>81440</v>
      </c>
      <c r="BL491" s="9">
        <f ca="1">IF(Table1[[#This Row],[Profession]]="Teaching", Table1[[#This Row],[Income]], 0)</f>
        <v>0</v>
      </c>
      <c r="BM491" s="9">
        <f ca="1">IF(Table1[[#This Row],[Profession]]="IT", Table1[[#This Row],[Income]], 0)</f>
        <v>0</v>
      </c>
      <c r="BN491" s="9">
        <f ca="1">IF(Table1[[#This Row],[Profession]]="General Work", Table1[[#This Row],[Income]], 0)</f>
        <v>0</v>
      </c>
      <c r="BO491" s="10">
        <f ca="1">IF(Table1[[#This Row],[Profession]]="Agriculture", Table1[[#This Row],[Income]], 0)</f>
        <v>0</v>
      </c>
      <c r="BQ491" s="8">
        <f ca="1">IF(Table1[[#This Row],[Value of debts ]]&gt;Table1[[#This Row],[Income]], 1, 0)</f>
        <v>1</v>
      </c>
      <c r="BR491" s="10"/>
      <c r="BT491">
        <f ca="1">IF(Table1[[#This Row],[Net Worth of person]]&gt;$BU$4, Table1[[#This Row],[Age]], 0)</f>
        <v>0</v>
      </c>
    </row>
    <row r="492" spans="1:72" x14ac:dyDescent="0.3">
      <c r="A492">
        <f t="shared" ca="1" si="161"/>
        <v>2</v>
      </c>
      <c r="B492" t="str">
        <f t="shared" ca="1" si="162"/>
        <v>Female</v>
      </c>
      <c r="C492">
        <f t="shared" ca="1" si="163"/>
        <v>29</v>
      </c>
      <c r="D492">
        <f t="shared" ca="1" si="164"/>
        <v>5</v>
      </c>
      <c r="E492" t="str">
        <f t="shared" ca="1" si="165"/>
        <v>General Work</v>
      </c>
      <c r="F492">
        <f t="shared" ca="1" si="166"/>
        <v>4</v>
      </c>
      <c r="G492" t="str">
        <f t="shared" ca="1" si="167"/>
        <v>Technical</v>
      </c>
      <c r="H492">
        <f t="shared" ca="1" si="168"/>
        <v>0</v>
      </c>
      <c r="I492">
        <f t="shared" ca="1" si="169"/>
        <v>2</v>
      </c>
      <c r="J492">
        <f t="shared" ca="1" si="170"/>
        <v>30104</v>
      </c>
      <c r="K492">
        <f t="shared" ca="1" si="171"/>
        <v>10</v>
      </c>
      <c r="L492" t="str">
        <f t="shared" ca="1" si="172"/>
        <v>Rajasthan</v>
      </c>
      <c r="M492">
        <f t="shared" ca="1" si="173"/>
        <v>120416</v>
      </c>
      <c r="N492">
        <f t="shared" ca="1" si="174"/>
        <v>6327.0669542628875</v>
      </c>
      <c r="O492">
        <f t="shared" ca="1" si="175"/>
        <v>48262.431586226427</v>
      </c>
      <c r="P492">
        <f t="shared" ca="1" si="176"/>
        <v>30644</v>
      </c>
      <c r="Q492">
        <f t="shared" ca="1" si="177"/>
        <v>174.38166432043994</v>
      </c>
      <c r="R492">
        <f t="shared" ca="1" si="178"/>
        <v>20643.641180933304</v>
      </c>
      <c r="S492">
        <f t="shared" ca="1" si="179"/>
        <v>189322.07276715973</v>
      </c>
      <c r="T492">
        <f t="shared" ca="1" si="180"/>
        <v>37145.44861858333</v>
      </c>
      <c r="U492">
        <f t="shared" ca="1" si="181"/>
        <v>152176.6241485764</v>
      </c>
      <c r="W492">
        <f t="shared" ca="1" si="182"/>
        <v>1</v>
      </c>
      <c r="AA492" s="1">
        <f ca="1">Table1[[#This Row],[Mortgage left]]/Table1[[#This Row],[Value of House]]</f>
        <v>5.2543407472951165E-2</v>
      </c>
      <c r="AB492">
        <f t="shared" ca="1" si="183"/>
        <v>1</v>
      </c>
      <c r="AE492">
        <f ca="1">IF(Table1[[#This Row],[Gender]]="male", 1, 0)</f>
        <v>0</v>
      </c>
      <c r="AF492">
        <f ca="1">IF(Table1[[#This Row],[Gender]]="female", 1, 0)</f>
        <v>1</v>
      </c>
      <c r="AK492" s="8">
        <f ca="1">IF(Table1[[#This Row],[Profession]]="Teaching", 1, 0)</f>
        <v>0</v>
      </c>
      <c r="AL492" s="9">
        <f ca="1">IF(Table1[[#This Row],[Profession]]="Health", 1, 0)</f>
        <v>0</v>
      </c>
      <c r="AM492" s="9">
        <f ca="1">IF(Table1[[#This Row],[Profession]]="Construction", 1, 0)</f>
        <v>0</v>
      </c>
      <c r="AN492" s="9">
        <f ca="1">IF(Table1[[#This Row],[Profession]]="IT", 1, 0)</f>
        <v>0</v>
      </c>
      <c r="AO492" s="9">
        <f ca="1">IF(Table1[[#This Row],[Profession]]="Agriculture", 1, 0)</f>
        <v>0</v>
      </c>
      <c r="AP492" s="10">
        <f ca="1">IF(Table1[[#This Row],[Profession]]="General Work", 1, 0)</f>
        <v>1</v>
      </c>
      <c r="AS492">
        <f ca="1">Table1[[#This Row],[Value of Cars]]/Table1[[#This Row],[Number of Cars ]]</f>
        <v>24131.215793113213</v>
      </c>
      <c r="AU492" s="8">
        <f ca="1">IF(Table1[[#This Row],[State]]="Karnataka", Table1[[#This Row],[Income]], 0)</f>
        <v>0</v>
      </c>
      <c r="AV492" s="9">
        <f ca="1">IF(Table1[[#This Row],[State]]="Gujarat", Table1[[#This Row],[Income]], 0)</f>
        <v>0</v>
      </c>
      <c r="AW492" s="9">
        <f ca="1">IF(Table1[[#This Row],[State]]="Andhra Pradesh", Table1[[#This Row],[Income]], 0)</f>
        <v>0</v>
      </c>
      <c r="AX492" s="9">
        <f ca="1">IF(Table1[[#This Row],[State]]="Telangana", Table1[[#This Row],[Income]], 0)</f>
        <v>0</v>
      </c>
      <c r="AY492" s="9">
        <f ca="1">IF(Table1[[#This Row],[State]]="Madhya Pradesh", Table1[[#This Row],[Income]], 0)</f>
        <v>0</v>
      </c>
      <c r="AZ492" s="9">
        <f ca="1">IF(Table1[[#This Row],[State]]="Maharashtra", Table1[[#This Row],[Income]], 0)</f>
        <v>0</v>
      </c>
      <c r="BA492" s="9">
        <f ca="1">IF(Table1[[#This Row],[State]]="Punjab", Table1[[#This Row],[Income]], 0)</f>
        <v>0</v>
      </c>
      <c r="BB492" s="9">
        <f ca="1">IF(Table1[[#This Row],[State]]="Kerala", Table1[[#This Row],[Income]], 0)</f>
        <v>0</v>
      </c>
      <c r="BC492" s="9">
        <f ca="1">IF(Table1[[#This Row],[State]]="Tamil Nadu", Table1[[#This Row],[Income]], 0)</f>
        <v>0</v>
      </c>
      <c r="BD492" s="9">
        <f ca="1">IF(Table1[[#This Row],[State]]="Rajasthan", Table1[[#This Row],[Income]], 0)</f>
        <v>30104</v>
      </c>
      <c r="BE492" s="9">
        <f ca="1">IF(Table1[[#This Row],[State]]="Uttar Pradesh", Table1[[#This Row],[Income]], 0)</f>
        <v>0</v>
      </c>
      <c r="BF492" s="9">
        <f ca="1">IF(Table1[[#This Row],[State]]="Bihar", Table1[[#This Row],[Income]], 0)</f>
        <v>0</v>
      </c>
      <c r="BG492" s="9">
        <f ca="1">IF(Table1[[#This Row],[State]]="West Bengal", Table1[[#This Row],[Income]], 0)</f>
        <v>0</v>
      </c>
      <c r="BH492" s="10">
        <f ca="1">IF(Table1[[#This Row],[State]]="Goa", Table1[[#This Row],[Income]], 0)</f>
        <v>0</v>
      </c>
      <c r="BJ492" s="8">
        <f ca="1">IF(Table1[[#This Row],[Profession]]="Health", Table1[[#This Row],[Income]], 0)</f>
        <v>0</v>
      </c>
      <c r="BK492" s="9">
        <f ca="1">IF(Table1[[#This Row],[Profession]]="Construction", Table1[[#This Row],[Income]], 0)</f>
        <v>0</v>
      </c>
      <c r="BL492" s="9">
        <f ca="1">IF(Table1[[#This Row],[Profession]]="Teaching", Table1[[#This Row],[Income]], 0)</f>
        <v>0</v>
      </c>
      <c r="BM492" s="9">
        <f ca="1">IF(Table1[[#This Row],[Profession]]="IT", Table1[[#This Row],[Income]], 0)</f>
        <v>0</v>
      </c>
      <c r="BN492" s="9">
        <f ca="1">IF(Table1[[#This Row],[Profession]]="General Work", Table1[[#This Row],[Income]], 0)</f>
        <v>30104</v>
      </c>
      <c r="BO492" s="10">
        <f ca="1">IF(Table1[[#This Row],[Profession]]="Agriculture", Table1[[#This Row],[Income]], 0)</f>
        <v>0</v>
      </c>
      <c r="BQ492" s="8">
        <f ca="1">IF(Table1[[#This Row],[Value of debts ]]&gt;Table1[[#This Row],[Income]], 1, 0)</f>
        <v>1</v>
      </c>
      <c r="BR492" s="10"/>
      <c r="BT492">
        <f ca="1">IF(Table1[[#This Row],[Net Worth of person]]&gt;$BU$4, Table1[[#This Row],[Age]], 0)</f>
        <v>29</v>
      </c>
    </row>
    <row r="493" spans="1:72" x14ac:dyDescent="0.3">
      <c r="A493">
        <f t="shared" ca="1" si="161"/>
        <v>1</v>
      </c>
      <c r="B493" t="str">
        <f t="shared" ca="1" si="162"/>
        <v>Male</v>
      </c>
      <c r="C493">
        <f t="shared" ca="1" si="163"/>
        <v>33</v>
      </c>
      <c r="D493">
        <f t="shared" ca="1" si="164"/>
        <v>3</v>
      </c>
      <c r="E493" t="str">
        <f t="shared" ca="1" si="165"/>
        <v>Teaching</v>
      </c>
      <c r="F493">
        <f t="shared" ca="1" si="166"/>
        <v>1</v>
      </c>
      <c r="G493" t="str">
        <f t="shared" ca="1" si="167"/>
        <v>High School</v>
      </c>
      <c r="H493">
        <f t="shared" ca="1" si="168"/>
        <v>0</v>
      </c>
      <c r="I493">
        <f t="shared" ca="1" si="169"/>
        <v>2</v>
      </c>
      <c r="J493">
        <f t="shared" ca="1" si="170"/>
        <v>39696</v>
      </c>
      <c r="K493">
        <f t="shared" ca="1" si="171"/>
        <v>6</v>
      </c>
      <c r="L493" t="str">
        <f t="shared" ca="1" si="172"/>
        <v>Maharashtra</v>
      </c>
      <c r="M493">
        <f t="shared" ca="1" si="173"/>
        <v>119088</v>
      </c>
      <c r="N493">
        <f t="shared" ca="1" si="174"/>
        <v>32759.652430364487</v>
      </c>
      <c r="O493">
        <f t="shared" ca="1" si="175"/>
        <v>74940.812996048306</v>
      </c>
      <c r="P493">
        <f t="shared" ca="1" si="176"/>
        <v>37991</v>
      </c>
      <c r="Q493">
        <f t="shared" ca="1" si="177"/>
        <v>42547.113385713747</v>
      </c>
      <c r="R493">
        <f t="shared" ca="1" si="178"/>
        <v>47232.363826430184</v>
      </c>
      <c r="S493">
        <f t="shared" ca="1" si="179"/>
        <v>241261.17682247848</v>
      </c>
      <c r="T493">
        <f t="shared" ca="1" si="180"/>
        <v>113297.76581607823</v>
      </c>
      <c r="U493">
        <f t="shared" ca="1" si="181"/>
        <v>127963.41100640025</v>
      </c>
      <c r="W493">
        <f t="shared" ca="1" si="182"/>
        <v>1</v>
      </c>
      <c r="AA493" s="1">
        <f ca="1">Table1[[#This Row],[Mortgage left]]/Table1[[#This Row],[Value of House]]</f>
        <v>0.27508777064325951</v>
      </c>
      <c r="AB493">
        <f t="shared" ca="1" si="183"/>
        <v>1</v>
      </c>
      <c r="AE493">
        <f ca="1">IF(Table1[[#This Row],[Gender]]="male", 1, 0)</f>
        <v>1</v>
      </c>
      <c r="AF493">
        <f ca="1">IF(Table1[[#This Row],[Gender]]="female", 1, 0)</f>
        <v>0</v>
      </c>
      <c r="AK493" s="8">
        <f ca="1">IF(Table1[[#This Row],[Profession]]="Teaching", 1, 0)</f>
        <v>1</v>
      </c>
      <c r="AL493" s="9">
        <f ca="1">IF(Table1[[#This Row],[Profession]]="Health", 1, 0)</f>
        <v>0</v>
      </c>
      <c r="AM493" s="9">
        <f ca="1">IF(Table1[[#This Row],[Profession]]="Construction", 1, 0)</f>
        <v>0</v>
      </c>
      <c r="AN493" s="9">
        <f ca="1">IF(Table1[[#This Row],[Profession]]="IT", 1, 0)</f>
        <v>0</v>
      </c>
      <c r="AO493" s="9">
        <f ca="1">IF(Table1[[#This Row],[Profession]]="Agriculture", 1, 0)</f>
        <v>0</v>
      </c>
      <c r="AP493" s="10">
        <f ca="1">IF(Table1[[#This Row],[Profession]]="General Work", 1, 0)</f>
        <v>0</v>
      </c>
      <c r="AS493">
        <f ca="1">Table1[[#This Row],[Value of Cars]]/Table1[[#This Row],[Number of Cars ]]</f>
        <v>37470.406498024153</v>
      </c>
      <c r="AU493" s="8">
        <f ca="1">IF(Table1[[#This Row],[State]]="Karnataka", Table1[[#This Row],[Income]], 0)</f>
        <v>0</v>
      </c>
      <c r="AV493" s="9">
        <f ca="1">IF(Table1[[#This Row],[State]]="Gujarat", Table1[[#This Row],[Income]], 0)</f>
        <v>0</v>
      </c>
      <c r="AW493" s="9">
        <f ca="1">IF(Table1[[#This Row],[State]]="Andhra Pradesh", Table1[[#This Row],[Income]], 0)</f>
        <v>0</v>
      </c>
      <c r="AX493" s="9">
        <f ca="1">IF(Table1[[#This Row],[State]]="Telangana", Table1[[#This Row],[Income]], 0)</f>
        <v>0</v>
      </c>
      <c r="AY493" s="9">
        <f ca="1">IF(Table1[[#This Row],[State]]="Madhya Pradesh", Table1[[#This Row],[Income]], 0)</f>
        <v>0</v>
      </c>
      <c r="AZ493" s="9">
        <f ca="1">IF(Table1[[#This Row],[State]]="Maharashtra", Table1[[#This Row],[Income]], 0)</f>
        <v>39696</v>
      </c>
      <c r="BA493" s="9">
        <f ca="1">IF(Table1[[#This Row],[State]]="Punjab", Table1[[#This Row],[Income]], 0)</f>
        <v>0</v>
      </c>
      <c r="BB493" s="9">
        <f ca="1">IF(Table1[[#This Row],[State]]="Kerala", Table1[[#This Row],[Income]], 0)</f>
        <v>0</v>
      </c>
      <c r="BC493" s="9">
        <f ca="1">IF(Table1[[#This Row],[State]]="Tamil Nadu", Table1[[#This Row],[Income]], 0)</f>
        <v>0</v>
      </c>
      <c r="BD493" s="9">
        <f ca="1">IF(Table1[[#This Row],[State]]="Rajasthan", Table1[[#This Row],[Income]], 0)</f>
        <v>0</v>
      </c>
      <c r="BE493" s="9">
        <f ca="1">IF(Table1[[#This Row],[State]]="Uttar Pradesh", Table1[[#This Row],[Income]], 0)</f>
        <v>0</v>
      </c>
      <c r="BF493" s="9">
        <f ca="1">IF(Table1[[#This Row],[State]]="Bihar", Table1[[#This Row],[Income]], 0)</f>
        <v>0</v>
      </c>
      <c r="BG493" s="9">
        <f ca="1">IF(Table1[[#This Row],[State]]="West Bengal", Table1[[#This Row],[Income]], 0)</f>
        <v>0</v>
      </c>
      <c r="BH493" s="10">
        <f ca="1">IF(Table1[[#This Row],[State]]="Goa", Table1[[#This Row],[Income]], 0)</f>
        <v>0</v>
      </c>
      <c r="BJ493" s="8">
        <f ca="1">IF(Table1[[#This Row],[Profession]]="Health", Table1[[#This Row],[Income]], 0)</f>
        <v>0</v>
      </c>
      <c r="BK493" s="9">
        <f ca="1">IF(Table1[[#This Row],[Profession]]="Construction", Table1[[#This Row],[Income]], 0)</f>
        <v>0</v>
      </c>
      <c r="BL493" s="9">
        <f ca="1">IF(Table1[[#This Row],[Profession]]="Teaching", Table1[[#This Row],[Income]], 0)</f>
        <v>39696</v>
      </c>
      <c r="BM493" s="9">
        <f ca="1">IF(Table1[[#This Row],[Profession]]="IT", Table1[[#This Row],[Income]], 0)</f>
        <v>0</v>
      </c>
      <c r="BN493" s="9">
        <f ca="1">IF(Table1[[#This Row],[Profession]]="General Work", Table1[[#This Row],[Income]], 0)</f>
        <v>0</v>
      </c>
      <c r="BO493" s="10">
        <f ca="1">IF(Table1[[#This Row],[Profession]]="Agriculture", Table1[[#This Row],[Income]], 0)</f>
        <v>0</v>
      </c>
      <c r="BQ493" s="8">
        <f ca="1">IF(Table1[[#This Row],[Value of debts ]]&gt;Table1[[#This Row],[Income]], 1, 0)</f>
        <v>1</v>
      </c>
      <c r="BR493" s="10"/>
      <c r="BT493">
        <f ca="1">IF(Table1[[#This Row],[Net Worth of person]]&gt;$BU$4, Table1[[#This Row],[Age]], 0)</f>
        <v>33</v>
      </c>
    </row>
    <row r="494" spans="1:72" x14ac:dyDescent="0.3">
      <c r="A494">
        <f t="shared" ca="1" si="161"/>
        <v>2</v>
      </c>
      <c r="B494" t="str">
        <f t="shared" ca="1" si="162"/>
        <v>Female</v>
      </c>
      <c r="C494">
        <f t="shared" ca="1" si="163"/>
        <v>38</v>
      </c>
      <c r="D494">
        <f t="shared" ca="1" si="164"/>
        <v>1</v>
      </c>
      <c r="E494" t="str">
        <f t="shared" ca="1" si="165"/>
        <v>Health</v>
      </c>
      <c r="F494">
        <f t="shared" ca="1" si="166"/>
        <v>5</v>
      </c>
      <c r="G494" t="str">
        <f t="shared" ca="1" si="167"/>
        <v>Other</v>
      </c>
      <c r="H494">
        <f t="shared" ca="1" si="168"/>
        <v>0</v>
      </c>
      <c r="I494">
        <f t="shared" ca="1" si="169"/>
        <v>2</v>
      </c>
      <c r="J494">
        <f t="shared" ca="1" si="170"/>
        <v>53542</v>
      </c>
      <c r="K494">
        <f t="shared" ca="1" si="171"/>
        <v>8</v>
      </c>
      <c r="L494" t="str">
        <f t="shared" ca="1" si="172"/>
        <v>Kerala</v>
      </c>
      <c r="M494">
        <f t="shared" ca="1" si="173"/>
        <v>267710</v>
      </c>
      <c r="N494">
        <f t="shared" ca="1" si="174"/>
        <v>206089.6199311309</v>
      </c>
      <c r="O494">
        <f t="shared" ca="1" si="175"/>
        <v>62520.041433138678</v>
      </c>
      <c r="P494">
        <f t="shared" ca="1" si="176"/>
        <v>45138</v>
      </c>
      <c r="Q494">
        <f t="shared" ca="1" si="177"/>
        <v>53102.773260631155</v>
      </c>
      <c r="R494">
        <f t="shared" ca="1" si="178"/>
        <v>72801.543607578453</v>
      </c>
      <c r="S494">
        <f t="shared" ca="1" si="179"/>
        <v>403031.58504071709</v>
      </c>
      <c r="T494">
        <f t="shared" ca="1" si="180"/>
        <v>304330.39319176204</v>
      </c>
      <c r="U494">
        <f t="shared" ca="1" si="181"/>
        <v>98701.191848955059</v>
      </c>
      <c r="W494">
        <f t="shared" ca="1" si="182"/>
        <v>1</v>
      </c>
      <c r="AA494" s="1">
        <f ca="1">Table1[[#This Row],[Mortgage left]]/Table1[[#This Row],[Value of House]]</f>
        <v>0.76982413780258829</v>
      </c>
      <c r="AB494">
        <f t="shared" ca="1" si="183"/>
        <v>0</v>
      </c>
      <c r="AE494">
        <f ca="1">IF(Table1[[#This Row],[Gender]]="male", 1, 0)</f>
        <v>0</v>
      </c>
      <c r="AF494">
        <f ca="1">IF(Table1[[#This Row],[Gender]]="female", 1, 0)</f>
        <v>1</v>
      </c>
      <c r="AK494" s="8">
        <f ca="1">IF(Table1[[#This Row],[Profession]]="Teaching", 1, 0)</f>
        <v>0</v>
      </c>
      <c r="AL494" s="9">
        <f ca="1">IF(Table1[[#This Row],[Profession]]="Health", 1, 0)</f>
        <v>1</v>
      </c>
      <c r="AM494" s="9">
        <f ca="1">IF(Table1[[#This Row],[Profession]]="Construction", 1, 0)</f>
        <v>0</v>
      </c>
      <c r="AN494" s="9">
        <f ca="1">IF(Table1[[#This Row],[Profession]]="IT", 1, 0)</f>
        <v>0</v>
      </c>
      <c r="AO494" s="9">
        <f ca="1">IF(Table1[[#This Row],[Profession]]="Agriculture", 1, 0)</f>
        <v>0</v>
      </c>
      <c r="AP494" s="10">
        <f ca="1">IF(Table1[[#This Row],[Profession]]="General Work", 1, 0)</f>
        <v>0</v>
      </c>
      <c r="AS494">
        <f ca="1">Table1[[#This Row],[Value of Cars]]/Table1[[#This Row],[Number of Cars ]]</f>
        <v>31260.020716569339</v>
      </c>
      <c r="AU494" s="8">
        <f ca="1">IF(Table1[[#This Row],[State]]="Karnataka", Table1[[#This Row],[Income]], 0)</f>
        <v>0</v>
      </c>
      <c r="AV494" s="9">
        <f ca="1">IF(Table1[[#This Row],[State]]="Gujarat", Table1[[#This Row],[Income]], 0)</f>
        <v>0</v>
      </c>
      <c r="AW494" s="9">
        <f ca="1">IF(Table1[[#This Row],[State]]="Andhra Pradesh", Table1[[#This Row],[Income]], 0)</f>
        <v>0</v>
      </c>
      <c r="AX494" s="9">
        <f ca="1">IF(Table1[[#This Row],[State]]="Telangana", Table1[[#This Row],[Income]], 0)</f>
        <v>0</v>
      </c>
      <c r="AY494" s="9">
        <f ca="1">IF(Table1[[#This Row],[State]]="Madhya Pradesh", Table1[[#This Row],[Income]], 0)</f>
        <v>0</v>
      </c>
      <c r="AZ494" s="9">
        <f ca="1">IF(Table1[[#This Row],[State]]="Maharashtra", Table1[[#This Row],[Income]], 0)</f>
        <v>0</v>
      </c>
      <c r="BA494" s="9">
        <f ca="1">IF(Table1[[#This Row],[State]]="Punjab", Table1[[#This Row],[Income]], 0)</f>
        <v>0</v>
      </c>
      <c r="BB494" s="9">
        <f ca="1">IF(Table1[[#This Row],[State]]="Kerala", Table1[[#This Row],[Income]], 0)</f>
        <v>53542</v>
      </c>
      <c r="BC494" s="9">
        <f ca="1">IF(Table1[[#This Row],[State]]="Tamil Nadu", Table1[[#This Row],[Income]], 0)</f>
        <v>0</v>
      </c>
      <c r="BD494" s="9">
        <f ca="1">IF(Table1[[#This Row],[State]]="Rajasthan", Table1[[#This Row],[Income]], 0)</f>
        <v>0</v>
      </c>
      <c r="BE494" s="9">
        <f ca="1">IF(Table1[[#This Row],[State]]="Uttar Pradesh", Table1[[#This Row],[Income]], 0)</f>
        <v>0</v>
      </c>
      <c r="BF494" s="9">
        <f ca="1">IF(Table1[[#This Row],[State]]="Bihar", Table1[[#This Row],[Income]], 0)</f>
        <v>0</v>
      </c>
      <c r="BG494" s="9">
        <f ca="1">IF(Table1[[#This Row],[State]]="West Bengal", Table1[[#This Row],[Income]], 0)</f>
        <v>0</v>
      </c>
      <c r="BH494" s="10">
        <f ca="1">IF(Table1[[#This Row],[State]]="Goa", Table1[[#This Row],[Income]], 0)</f>
        <v>0</v>
      </c>
      <c r="BJ494" s="8">
        <f ca="1">IF(Table1[[#This Row],[Profession]]="Health", Table1[[#This Row],[Income]], 0)</f>
        <v>53542</v>
      </c>
      <c r="BK494" s="9">
        <f ca="1">IF(Table1[[#This Row],[Profession]]="Construction", Table1[[#This Row],[Income]], 0)</f>
        <v>0</v>
      </c>
      <c r="BL494" s="9">
        <f ca="1">IF(Table1[[#This Row],[Profession]]="Teaching", Table1[[#This Row],[Income]], 0)</f>
        <v>0</v>
      </c>
      <c r="BM494" s="9">
        <f ca="1">IF(Table1[[#This Row],[Profession]]="IT", Table1[[#This Row],[Income]], 0)</f>
        <v>0</v>
      </c>
      <c r="BN494" s="9">
        <f ca="1">IF(Table1[[#This Row],[Profession]]="General Work", Table1[[#This Row],[Income]], 0)</f>
        <v>0</v>
      </c>
      <c r="BO494" s="10">
        <f ca="1">IF(Table1[[#This Row],[Profession]]="Agriculture", Table1[[#This Row],[Income]], 0)</f>
        <v>0</v>
      </c>
      <c r="BQ494" s="8">
        <f ca="1">IF(Table1[[#This Row],[Value of debts ]]&gt;Table1[[#This Row],[Income]], 1, 0)</f>
        <v>1</v>
      </c>
      <c r="BR494" s="10"/>
      <c r="BT494">
        <f ca="1">IF(Table1[[#This Row],[Net Worth of person]]&gt;$BU$4, Table1[[#This Row],[Age]], 0)</f>
        <v>38</v>
      </c>
    </row>
    <row r="495" spans="1:72" x14ac:dyDescent="0.3">
      <c r="A495">
        <f t="shared" ca="1" si="161"/>
        <v>2</v>
      </c>
      <c r="B495" t="str">
        <f t="shared" ca="1" si="162"/>
        <v>Female</v>
      </c>
      <c r="C495">
        <f t="shared" ca="1" si="163"/>
        <v>41</v>
      </c>
      <c r="D495">
        <f t="shared" ca="1" si="164"/>
        <v>2</v>
      </c>
      <c r="E495" t="str">
        <f t="shared" ca="1" si="165"/>
        <v>Construction</v>
      </c>
      <c r="F495">
        <f t="shared" ca="1" si="166"/>
        <v>5</v>
      </c>
      <c r="G495" t="str">
        <f t="shared" ca="1" si="167"/>
        <v>Other</v>
      </c>
      <c r="H495">
        <f t="shared" ca="1" si="168"/>
        <v>4</v>
      </c>
      <c r="I495">
        <f t="shared" ca="1" si="169"/>
        <v>1</v>
      </c>
      <c r="J495">
        <f t="shared" ca="1" si="170"/>
        <v>52555</v>
      </c>
      <c r="K495">
        <f t="shared" ca="1" si="171"/>
        <v>9</v>
      </c>
      <c r="L495" t="str">
        <f t="shared" ca="1" si="172"/>
        <v>Tamil Nadu</v>
      </c>
      <c r="M495">
        <f t="shared" ca="1" si="173"/>
        <v>315330</v>
      </c>
      <c r="N495">
        <f t="shared" ca="1" si="174"/>
        <v>28717.789387875862</v>
      </c>
      <c r="O495">
        <f t="shared" ca="1" si="175"/>
        <v>33268.975560787017</v>
      </c>
      <c r="P495">
        <f t="shared" ca="1" si="176"/>
        <v>15571</v>
      </c>
      <c r="Q495">
        <f t="shared" ca="1" si="177"/>
        <v>52900.09681402977</v>
      </c>
      <c r="R495">
        <f t="shared" ca="1" si="178"/>
        <v>12639.47969505575</v>
      </c>
      <c r="S495">
        <f t="shared" ca="1" si="179"/>
        <v>361238.45525584277</v>
      </c>
      <c r="T495">
        <f t="shared" ca="1" si="180"/>
        <v>97188.88620190564</v>
      </c>
      <c r="U495">
        <f t="shared" ca="1" si="181"/>
        <v>264049.5690539371</v>
      </c>
      <c r="W495">
        <f t="shared" ca="1" si="182"/>
        <v>1</v>
      </c>
      <c r="AA495" s="1">
        <f ca="1">Table1[[#This Row],[Mortgage left]]/Table1[[#This Row],[Value of House]]</f>
        <v>9.1072176411619132E-2</v>
      </c>
      <c r="AB495">
        <f t="shared" ca="1" si="183"/>
        <v>1</v>
      </c>
      <c r="AE495">
        <f ca="1">IF(Table1[[#This Row],[Gender]]="male", 1, 0)</f>
        <v>0</v>
      </c>
      <c r="AF495">
        <f ca="1">IF(Table1[[#This Row],[Gender]]="female", 1, 0)</f>
        <v>1</v>
      </c>
      <c r="AK495" s="8">
        <f ca="1">IF(Table1[[#This Row],[Profession]]="Teaching", 1, 0)</f>
        <v>0</v>
      </c>
      <c r="AL495" s="9">
        <f ca="1">IF(Table1[[#This Row],[Profession]]="Health", 1, 0)</f>
        <v>0</v>
      </c>
      <c r="AM495" s="9">
        <f ca="1">IF(Table1[[#This Row],[Profession]]="Construction", 1, 0)</f>
        <v>1</v>
      </c>
      <c r="AN495" s="9">
        <f ca="1">IF(Table1[[#This Row],[Profession]]="IT", 1, 0)</f>
        <v>0</v>
      </c>
      <c r="AO495" s="9">
        <f ca="1">IF(Table1[[#This Row],[Profession]]="Agriculture", 1, 0)</f>
        <v>0</v>
      </c>
      <c r="AP495" s="10">
        <f ca="1">IF(Table1[[#This Row],[Profession]]="General Work", 1, 0)</f>
        <v>0</v>
      </c>
      <c r="AS495">
        <f ca="1">Table1[[#This Row],[Value of Cars]]/Table1[[#This Row],[Number of Cars ]]</f>
        <v>33268.975560787017</v>
      </c>
      <c r="AU495" s="8">
        <f ca="1">IF(Table1[[#This Row],[State]]="Karnataka", Table1[[#This Row],[Income]], 0)</f>
        <v>0</v>
      </c>
      <c r="AV495" s="9">
        <f ca="1">IF(Table1[[#This Row],[State]]="Gujarat", Table1[[#This Row],[Income]], 0)</f>
        <v>0</v>
      </c>
      <c r="AW495" s="9">
        <f ca="1">IF(Table1[[#This Row],[State]]="Andhra Pradesh", Table1[[#This Row],[Income]], 0)</f>
        <v>0</v>
      </c>
      <c r="AX495" s="9">
        <f ca="1">IF(Table1[[#This Row],[State]]="Telangana", Table1[[#This Row],[Income]], 0)</f>
        <v>0</v>
      </c>
      <c r="AY495" s="9">
        <f ca="1">IF(Table1[[#This Row],[State]]="Madhya Pradesh", Table1[[#This Row],[Income]], 0)</f>
        <v>0</v>
      </c>
      <c r="AZ495" s="9">
        <f ca="1">IF(Table1[[#This Row],[State]]="Maharashtra", Table1[[#This Row],[Income]], 0)</f>
        <v>0</v>
      </c>
      <c r="BA495" s="9">
        <f ca="1">IF(Table1[[#This Row],[State]]="Punjab", Table1[[#This Row],[Income]], 0)</f>
        <v>0</v>
      </c>
      <c r="BB495" s="9">
        <f ca="1">IF(Table1[[#This Row],[State]]="Kerala", Table1[[#This Row],[Income]], 0)</f>
        <v>0</v>
      </c>
      <c r="BC495" s="9">
        <f ca="1">IF(Table1[[#This Row],[State]]="Tamil Nadu", Table1[[#This Row],[Income]], 0)</f>
        <v>52555</v>
      </c>
      <c r="BD495" s="9">
        <f ca="1">IF(Table1[[#This Row],[State]]="Rajasthan", Table1[[#This Row],[Income]], 0)</f>
        <v>0</v>
      </c>
      <c r="BE495" s="9">
        <f ca="1">IF(Table1[[#This Row],[State]]="Uttar Pradesh", Table1[[#This Row],[Income]], 0)</f>
        <v>0</v>
      </c>
      <c r="BF495" s="9">
        <f ca="1">IF(Table1[[#This Row],[State]]="Bihar", Table1[[#This Row],[Income]], 0)</f>
        <v>0</v>
      </c>
      <c r="BG495" s="9">
        <f ca="1">IF(Table1[[#This Row],[State]]="West Bengal", Table1[[#This Row],[Income]], 0)</f>
        <v>0</v>
      </c>
      <c r="BH495" s="10">
        <f ca="1">IF(Table1[[#This Row],[State]]="Goa", Table1[[#This Row],[Income]], 0)</f>
        <v>0</v>
      </c>
      <c r="BJ495" s="8">
        <f ca="1">IF(Table1[[#This Row],[Profession]]="Health", Table1[[#This Row],[Income]], 0)</f>
        <v>0</v>
      </c>
      <c r="BK495" s="9">
        <f ca="1">IF(Table1[[#This Row],[Profession]]="Construction", Table1[[#This Row],[Income]], 0)</f>
        <v>52555</v>
      </c>
      <c r="BL495" s="9">
        <f ca="1">IF(Table1[[#This Row],[Profession]]="Teaching", Table1[[#This Row],[Income]], 0)</f>
        <v>0</v>
      </c>
      <c r="BM495" s="9">
        <f ca="1">IF(Table1[[#This Row],[Profession]]="IT", Table1[[#This Row],[Income]], 0)</f>
        <v>0</v>
      </c>
      <c r="BN495" s="9">
        <f ca="1">IF(Table1[[#This Row],[Profession]]="General Work", Table1[[#This Row],[Income]], 0)</f>
        <v>0</v>
      </c>
      <c r="BO495" s="10">
        <f ca="1">IF(Table1[[#This Row],[Profession]]="Agriculture", Table1[[#This Row],[Income]], 0)</f>
        <v>0</v>
      </c>
      <c r="BQ495" s="8">
        <f ca="1">IF(Table1[[#This Row],[Value of debts ]]&gt;Table1[[#This Row],[Income]], 1, 0)</f>
        <v>1</v>
      </c>
      <c r="BR495" s="10"/>
      <c r="BT495">
        <f ca="1">IF(Table1[[#This Row],[Net Worth of person]]&gt;$BU$4, Table1[[#This Row],[Age]], 0)</f>
        <v>41</v>
      </c>
    </row>
    <row r="496" spans="1:72" x14ac:dyDescent="0.3">
      <c r="A496">
        <f t="shared" ca="1" si="161"/>
        <v>1</v>
      </c>
      <c r="B496" t="str">
        <f t="shared" ca="1" si="162"/>
        <v>Male</v>
      </c>
      <c r="C496">
        <f t="shared" ca="1" si="163"/>
        <v>43</v>
      </c>
      <c r="D496">
        <f t="shared" ca="1" si="164"/>
        <v>5</v>
      </c>
      <c r="E496" t="str">
        <f t="shared" ca="1" si="165"/>
        <v>General Work</v>
      </c>
      <c r="F496">
        <f t="shared" ca="1" si="166"/>
        <v>3</v>
      </c>
      <c r="G496" t="str">
        <f t="shared" ca="1" si="167"/>
        <v>University</v>
      </c>
      <c r="H496">
        <f t="shared" ca="1" si="168"/>
        <v>3</v>
      </c>
      <c r="I496">
        <f t="shared" ca="1" si="169"/>
        <v>1</v>
      </c>
      <c r="J496">
        <f t="shared" ca="1" si="170"/>
        <v>36941</v>
      </c>
      <c r="K496">
        <f t="shared" ca="1" si="171"/>
        <v>14</v>
      </c>
      <c r="L496" t="str">
        <f t="shared" ca="1" si="172"/>
        <v>Goa</v>
      </c>
      <c r="M496">
        <f t="shared" ca="1" si="173"/>
        <v>110823</v>
      </c>
      <c r="N496">
        <f t="shared" ca="1" si="174"/>
        <v>102906.91684795106</v>
      </c>
      <c r="O496">
        <f t="shared" ca="1" si="175"/>
        <v>26460.159277102372</v>
      </c>
      <c r="P496">
        <f t="shared" ca="1" si="176"/>
        <v>259</v>
      </c>
      <c r="Q496">
        <f t="shared" ca="1" si="177"/>
        <v>36151.751302308505</v>
      </c>
      <c r="R496">
        <f t="shared" ca="1" si="178"/>
        <v>39551.942589497892</v>
      </c>
      <c r="S496">
        <f t="shared" ca="1" si="179"/>
        <v>176835.10186660028</v>
      </c>
      <c r="T496">
        <f t="shared" ca="1" si="180"/>
        <v>139317.66815025956</v>
      </c>
      <c r="U496">
        <f t="shared" ca="1" si="181"/>
        <v>37517.433716340718</v>
      </c>
      <c r="W496">
        <f t="shared" ca="1" si="182"/>
        <v>1</v>
      </c>
      <c r="AA496" s="1">
        <f ca="1">Table1[[#This Row],[Mortgage left]]/Table1[[#This Row],[Value of House]]</f>
        <v>0.92857003372901881</v>
      </c>
      <c r="AB496">
        <f t="shared" ca="1" si="183"/>
        <v>0</v>
      </c>
      <c r="AE496">
        <f ca="1">IF(Table1[[#This Row],[Gender]]="male", 1, 0)</f>
        <v>1</v>
      </c>
      <c r="AF496">
        <f ca="1">IF(Table1[[#This Row],[Gender]]="female", 1, 0)</f>
        <v>0</v>
      </c>
      <c r="AK496" s="8">
        <f ca="1">IF(Table1[[#This Row],[Profession]]="Teaching", 1, 0)</f>
        <v>0</v>
      </c>
      <c r="AL496" s="9">
        <f ca="1">IF(Table1[[#This Row],[Profession]]="Health", 1, 0)</f>
        <v>0</v>
      </c>
      <c r="AM496" s="9">
        <f ca="1">IF(Table1[[#This Row],[Profession]]="Construction", 1, 0)</f>
        <v>0</v>
      </c>
      <c r="AN496" s="9">
        <f ca="1">IF(Table1[[#This Row],[Profession]]="IT", 1, 0)</f>
        <v>0</v>
      </c>
      <c r="AO496" s="9">
        <f ca="1">IF(Table1[[#This Row],[Profession]]="Agriculture", 1, 0)</f>
        <v>0</v>
      </c>
      <c r="AP496" s="10">
        <f ca="1">IF(Table1[[#This Row],[Profession]]="General Work", 1, 0)</f>
        <v>1</v>
      </c>
      <c r="AS496">
        <f ca="1">Table1[[#This Row],[Value of Cars]]/Table1[[#This Row],[Number of Cars ]]</f>
        <v>26460.159277102372</v>
      </c>
      <c r="AU496" s="8">
        <f ca="1">IF(Table1[[#This Row],[State]]="Karnataka", Table1[[#This Row],[Income]], 0)</f>
        <v>0</v>
      </c>
      <c r="AV496" s="9">
        <f ca="1">IF(Table1[[#This Row],[State]]="Gujarat", Table1[[#This Row],[Income]], 0)</f>
        <v>0</v>
      </c>
      <c r="AW496" s="9">
        <f ca="1">IF(Table1[[#This Row],[State]]="Andhra Pradesh", Table1[[#This Row],[Income]], 0)</f>
        <v>0</v>
      </c>
      <c r="AX496" s="9">
        <f ca="1">IF(Table1[[#This Row],[State]]="Telangana", Table1[[#This Row],[Income]], 0)</f>
        <v>0</v>
      </c>
      <c r="AY496" s="9">
        <f ca="1">IF(Table1[[#This Row],[State]]="Madhya Pradesh", Table1[[#This Row],[Income]], 0)</f>
        <v>0</v>
      </c>
      <c r="AZ496" s="9">
        <f ca="1">IF(Table1[[#This Row],[State]]="Maharashtra", Table1[[#This Row],[Income]], 0)</f>
        <v>0</v>
      </c>
      <c r="BA496" s="9">
        <f ca="1">IF(Table1[[#This Row],[State]]="Punjab", Table1[[#This Row],[Income]], 0)</f>
        <v>0</v>
      </c>
      <c r="BB496" s="9">
        <f ca="1">IF(Table1[[#This Row],[State]]="Kerala", Table1[[#This Row],[Income]], 0)</f>
        <v>0</v>
      </c>
      <c r="BC496" s="9">
        <f ca="1">IF(Table1[[#This Row],[State]]="Tamil Nadu", Table1[[#This Row],[Income]], 0)</f>
        <v>0</v>
      </c>
      <c r="BD496" s="9">
        <f ca="1">IF(Table1[[#This Row],[State]]="Rajasthan", Table1[[#This Row],[Income]], 0)</f>
        <v>0</v>
      </c>
      <c r="BE496" s="9">
        <f ca="1">IF(Table1[[#This Row],[State]]="Uttar Pradesh", Table1[[#This Row],[Income]], 0)</f>
        <v>0</v>
      </c>
      <c r="BF496" s="9">
        <f ca="1">IF(Table1[[#This Row],[State]]="Bihar", Table1[[#This Row],[Income]], 0)</f>
        <v>0</v>
      </c>
      <c r="BG496" s="9">
        <f ca="1">IF(Table1[[#This Row],[State]]="West Bengal", Table1[[#This Row],[Income]], 0)</f>
        <v>0</v>
      </c>
      <c r="BH496" s="10">
        <f ca="1">IF(Table1[[#This Row],[State]]="Goa", Table1[[#This Row],[Income]], 0)</f>
        <v>36941</v>
      </c>
      <c r="BJ496" s="8">
        <f ca="1">IF(Table1[[#This Row],[Profession]]="Health", Table1[[#This Row],[Income]], 0)</f>
        <v>0</v>
      </c>
      <c r="BK496" s="9">
        <f ca="1">IF(Table1[[#This Row],[Profession]]="Construction", Table1[[#This Row],[Income]], 0)</f>
        <v>0</v>
      </c>
      <c r="BL496" s="9">
        <f ca="1">IF(Table1[[#This Row],[Profession]]="Teaching", Table1[[#This Row],[Income]], 0)</f>
        <v>0</v>
      </c>
      <c r="BM496" s="9">
        <f ca="1">IF(Table1[[#This Row],[Profession]]="IT", Table1[[#This Row],[Income]], 0)</f>
        <v>0</v>
      </c>
      <c r="BN496" s="9">
        <f ca="1">IF(Table1[[#This Row],[Profession]]="General Work", Table1[[#This Row],[Income]], 0)</f>
        <v>36941</v>
      </c>
      <c r="BO496" s="10">
        <f ca="1">IF(Table1[[#This Row],[Profession]]="Agriculture", Table1[[#This Row],[Income]], 0)</f>
        <v>0</v>
      </c>
      <c r="BQ496" s="8">
        <f ca="1">IF(Table1[[#This Row],[Value of debts ]]&gt;Table1[[#This Row],[Income]], 1, 0)</f>
        <v>1</v>
      </c>
      <c r="BR496" s="10"/>
      <c r="BT496">
        <f ca="1">IF(Table1[[#This Row],[Net Worth of person]]&gt;$BU$4, Table1[[#This Row],[Age]], 0)</f>
        <v>0</v>
      </c>
    </row>
    <row r="497" spans="1:72" x14ac:dyDescent="0.3">
      <c r="A497">
        <f t="shared" ca="1" si="161"/>
        <v>2</v>
      </c>
      <c r="B497" t="str">
        <f t="shared" ca="1" si="162"/>
        <v>Female</v>
      </c>
      <c r="C497">
        <f t="shared" ca="1" si="163"/>
        <v>26</v>
      </c>
      <c r="D497">
        <f t="shared" ca="1" si="164"/>
        <v>2</v>
      </c>
      <c r="E497" t="str">
        <f t="shared" ca="1" si="165"/>
        <v>Construction</v>
      </c>
      <c r="F497">
        <f t="shared" ca="1" si="166"/>
        <v>1</v>
      </c>
      <c r="G497" t="str">
        <f t="shared" ca="1" si="167"/>
        <v>High School</v>
      </c>
      <c r="H497">
        <f t="shared" ca="1" si="168"/>
        <v>4</v>
      </c>
      <c r="I497">
        <f t="shared" ca="1" si="169"/>
        <v>2</v>
      </c>
      <c r="J497">
        <f t="shared" ca="1" si="170"/>
        <v>58647</v>
      </c>
      <c r="K497">
        <f t="shared" ca="1" si="171"/>
        <v>13</v>
      </c>
      <c r="L497" t="str">
        <f t="shared" ca="1" si="172"/>
        <v>West Bengal</v>
      </c>
      <c r="M497">
        <f t="shared" ca="1" si="173"/>
        <v>293235</v>
      </c>
      <c r="N497">
        <f t="shared" ca="1" si="174"/>
        <v>191853.13887998529</v>
      </c>
      <c r="O497">
        <f t="shared" ca="1" si="175"/>
        <v>63238.241598074404</v>
      </c>
      <c r="P497">
        <f t="shared" ca="1" si="176"/>
        <v>13822</v>
      </c>
      <c r="Q497">
        <f t="shared" ca="1" si="177"/>
        <v>45216.482905419034</v>
      </c>
      <c r="R497">
        <f t="shared" ca="1" si="178"/>
        <v>48959.805511588769</v>
      </c>
      <c r="S497">
        <f t="shared" ca="1" si="179"/>
        <v>405433.04710966314</v>
      </c>
      <c r="T497">
        <f t="shared" ca="1" si="180"/>
        <v>250891.62178540434</v>
      </c>
      <c r="U497">
        <f t="shared" ca="1" si="181"/>
        <v>154541.4253242588</v>
      </c>
      <c r="W497">
        <f t="shared" ca="1" si="182"/>
        <v>1</v>
      </c>
      <c r="AA497" s="1">
        <f ca="1">Table1[[#This Row],[Mortgage left]]/Table1[[#This Row],[Value of House]]</f>
        <v>0.65426411881250635</v>
      </c>
      <c r="AB497">
        <f t="shared" ca="1" si="183"/>
        <v>0</v>
      </c>
      <c r="AE497">
        <f ca="1">IF(Table1[[#This Row],[Gender]]="male", 1, 0)</f>
        <v>0</v>
      </c>
      <c r="AF497">
        <f ca="1">IF(Table1[[#This Row],[Gender]]="female", 1, 0)</f>
        <v>1</v>
      </c>
      <c r="AK497" s="8">
        <f ca="1">IF(Table1[[#This Row],[Profession]]="Teaching", 1, 0)</f>
        <v>0</v>
      </c>
      <c r="AL497" s="9">
        <f ca="1">IF(Table1[[#This Row],[Profession]]="Health", 1, 0)</f>
        <v>0</v>
      </c>
      <c r="AM497" s="9">
        <f ca="1">IF(Table1[[#This Row],[Profession]]="Construction", 1, 0)</f>
        <v>1</v>
      </c>
      <c r="AN497" s="9">
        <f ca="1">IF(Table1[[#This Row],[Profession]]="IT", 1, 0)</f>
        <v>0</v>
      </c>
      <c r="AO497" s="9">
        <f ca="1">IF(Table1[[#This Row],[Profession]]="Agriculture", 1, 0)</f>
        <v>0</v>
      </c>
      <c r="AP497" s="10">
        <f ca="1">IF(Table1[[#This Row],[Profession]]="General Work", 1, 0)</f>
        <v>0</v>
      </c>
      <c r="AS497">
        <f ca="1">Table1[[#This Row],[Value of Cars]]/Table1[[#This Row],[Number of Cars ]]</f>
        <v>31619.120799037202</v>
      </c>
      <c r="AU497" s="8">
        <f ca="1">IF(Table1[[#This Row],[State]]="Karnataka", Table1[[#This Row],[Income]], 0)</f>
        <v>0</v>
      </c>
      <c r="AV497" s="9">
        <f ca="1">IF(Table1[[#This Row],[State]]="Gujarat", Table1[[#This Row],[Income]], 0)</f>
        <v>0</v>
      </c>
      <c r="AW497" s="9">
        <f ca="1">IF(Table1[[#This Row],[State]]="Andhra Pradesh", Table1[[#This Row],[Income]], 0)</f>
        <v>0</v>
      </c>
      <c r="AX497" s="9">
        <f ca="1">IF(Table1[[#This Row],[State]]="Telangana", Table1[[#This Row],[Income]], 0)</f>
        <v>0</v>
      </c>
      <c r="AY497" s="9">
        <f ca="1">IF(Table1[[#This Row],[State]]="Madhya Pradesh", Table1[[#This Row],[Income]], 0)</f>
        <v>0</v>
      </c>
      <c r="AZ497" s="9">
        <f ca="1">IF(Table1[[#This Row],[State]]="Maharashtra", Table1[[#This Row],[Income]], 0)</f>
        <v>0</v>
      </c>
      <c r="BA497" s="9">
        <f ca="1">IF(Table1[[#This Row],[State]]="Punjab", Table1[[#This Row],[Income]], 0)</f>
        <v>0</v>
      </c>
      <c r="BB497" s="9">
        <f ca="1">IF(Table1[[#This Row],[State]]="Kerala", Table1[[#This Row],[Income]], 0)</f>
        <v>0</v>
      </c>
      <c r="BC497" s="9">
        <f ca="1">IF(Table1[[#This Row],[State]]="Tamil Nadu", Table1[[#This Row],[Income]], 0)</f>
        <v>0</v>
      </c>
      <c r="BD497" s="9">
        <f ca="1">IF(Table1[[#This Row],[State]]="Rajasthan", Table1[[#This Row],[Income]], 0)</f>
        <v>0</v>
      </c>
      <c r="BE497" s="9">
        <f ca="1">IF(Table1[[#This Row],[State]]="Uttar Pradesh", Table1[[#This Row],[Income]], 0)</f>
        <v>0</v>
      </c>
      <c r="BF497" s="9">
        <f ca="1">IF(Table1[[#This Row],[State]]="Bihar", Table1[[#This Row],[Income]], 0)</f>
        <v>0</v>
      </c>
      <c r="BG497" s="9">
        <f ca="1">IF(Table1[[#This Row],[State]]="West Bengal", Table1[[#This Row],[Income]], 0)</f>
        <v>58647</v>
      </c>
      <c r="BH497" s="10">
        <f ca="1">IF(Table1[[#This Row],[State]]="Goa", Table1[[#This Row],[Income]], 0)</f>
        <v>0</v>
      </c>
      <c r="BJ497" s="8">
        <f ca="1">IF(Table1[[#This Row],[Profession]]="Health", Table1[[#This Row],[Income]], 0)</f>
        <v>0</v>
      </c>
      <c r="BK497" s="9">
        <f ca="1">IF(Table1[[#This Row],[Profession]]="Construction", Table1[[#This Row],[Income]], 0)</f>
        <v>58647</v>
      </c>
      <c r="BL497" s="9">
        <f ca="1">IF(Table1[[#This Row],[Profession]]="Teaching", Table1[[#This Row],[Income]], 0)</f>
        <v>0</v>
      </c>
      <c r="BM497" s="9">
        <f ca="1">IF(Table1[[#This Row],[Profession]]="IT", Table1[[#This Row],[Income]], 0)</f>
        <v>0</v>
      </c>
      <c r="BN497" s="9">
        <f ca="1">IF(Table1[[#This Row],[Profession]]="General Work", Table1[[#This Row],[Income]], 0)</f>
        <v>0</v>
      </c>
      <c r="BO497" s="10">
        <f ca="1">IF(Table1[[#This Row],[Profession]]="Agriculture", Table1[[#This Row],[Income]], 0)</f>
        <v>0</v>
      </c>
      <c r="BQ497" s="8">
        <f ca="1">IF(Table1[[#This Row],[Value of debts ]]&gt;Table1[[#This Row],[Income]], 1, 0)</f>
        <v>1</v>
      </c>
      <c r="BR497" s="10"/>
      <c r="BT497">
        <f ca="1">IF(Table1[[#This Row],[Net Worth of person]]&gt;$BU$4, Table1[[#This Row],[Age]], 0)</f>
        <v>26</v>
      </c>
    </row>
    <row r="498" spans="1:72" x14ac:dyDescent="0.3">
      <c r="A498">
        <f t="shared" ca="1" si="161"/>
        <v>2</v>
      </c>
      <c r="B498" t="str">
        <f t="shared" ca="1" si="162"/>
        <v>Female</v>
      </c>
      <c r="C498">
        <f t="shared" ca="1" si="163"/>
        <v>33</v>
      </c>
      <c r="D498">
        <f t="shared" ca="1" si="164"/>
        <v>6</v>
      </c>
      <c r="E498" t="str">
        <f t="shared" ca="1" si="165"/>
        <v>Agriculture</v>
      </c>
      <c r="F498">
        <f t="shared" ca="1" si="166"/>
        <v>3</v>
      </c>
      <c r="G498" t="str">
        <f t="shared" ca="1" si="167"/>
        <v>University</v>
      </c>
      <c r="H498">
        <f t="shared" ca="1" si="168"/>
        <v>3</v>
      </c>
      <c r="I498">
        <f t="shared" ca="1" si="169"/>
        <v>3</v>
      </c>
      <c r="J498">
        <f t="shared" ca="1" si="170"/>
        <v>75056</v>
      </c>
      <c r="K498">
        <f t="shared" ca="1" si="171"/>
        <v>11</v>
      </c>
      <c r="L498" t="str">
        <f t="shared" ca="1" si="172"/>
        <v>Uttar Pradesh</v>
      </c>
      <c r="M498">
        <f t="shared" ca="1" si="173"/>
        <v>450336</v>
      </c>
      <c r="N498">
        <f t="shared" ca="1" si="174"/>
        <v>307666.46148206608</v>
      </c>
      <c r="O498">
        <f t="shared" ca="1" si="175"/>
        <v>205379.96933255278</v>
      </c>
      <c r="P498">
        <f t="shared" ca="1" si="176"/>
        <v>51289</v>
      </c>
      <c r="Q498">
        <f t="shared" ca="1" si="177"/>
        <v>65038.810753937178</v>
      </c>
      <c r="R498">
        <f t="shared" ca="1" si="178"/>
        <v>21844.048211743506</v>
      </c>
      <c r="S498">
        <f t="shared" ca="1" si="179"/>
        <v>677560.01754429622</v>
      </c>
      <c r="T498">
        <f t="shared" ca="1" si="180"/>
        <v>423994.27223600325</v>
      </c>
      <c r="U498">
        <f t="shared" ca="1" si="181"/>
        <v>253565.74530829297</v>
      </c>
      <c r="W498">
        <f t="shared" ca="1" si="182"/>
        <v>1</v>
      </c>
      <c r="AA498" s="1">
        <f ca="1">Table1[[#This Row],[Mortgage left]]/Table1[[#This Row],[Value of House]]</f>
        <v>0.68319313020070804</v>
      </c>
      <c r="AB498">
        <f t="shared" ca="1" si="183"/>
        <v>0</v>
      </c>
      <c r="AE498">
        <f ca="1">IF(Table1[[#This Row],[Gender]]="male", 1, 0)</f>
        <v>0</v>
      </c>
      <c r="AF498">
        <f ca="1">IF(Table1[[#This Row],[Gender]]="female", 1, 0)</f>
        <v>1</v>
      </c>
      <c r="AK498" s="8">
        <f ca="1">IF(Table1[[#This Row],[Profession]]="Teaching", 1, 0)</f>
        <v>0</v>
      </c>
      <c r="AL498" s="9">
        <f ca="1">IF(Table1[[#This Row],[Profession]]="Health", 1, 0)</f>
        <v>0</v>
      </c>
      <c r="AM498" s="9">
        <f ca="1">IF(Table1[[#This Row],[Profession]]="Construction", 1, 0)</f>
        <v>0</v>
      </c>
      <c r="AN498" s="9">
        <f ca="1">IF(Table1[[#This Row],[Profession]]="IT", 1, 0)</f>
        <v>0</v>
      </c>
      <c r="AO498" s="9">
        <f ca="1">IF(Table1[[#This Row],[Profession]]="Agriculture", 1, 0)</f>
        <v>1</v>
      </c>
      <c r="AP498" s="10">
        <f ca="1">IF(Table1[[#This Row],[Profession]]="General Work", 1, 0)</f>
        <v>0</v>
      </c>
      <c r="AS498">
        <f ca="1">Table1[[#This Row],[Value of Cars]]/Table1[[#This Row],[Number of Cars ]]</f>
        <v>68459.989777517592</v>
      </c>
      <c r="AU498" s="8">
        <f ca="1">IF(Table1[[#This Row],[State]]="Karnataka", Table1[[#This Row],[Income]], 0)</f>
        <v>0</v>
      </c>
      <c r="AV498" s="9">
        <f ca="1">IF(Table1[[#This Row],[State]]="Gujarat", Table1[[#This Row],[Income]], 0)</f>
        <v>0</v>
      </c>
      <c r="AW498" s="9">
        <f ca="1">IF(Table1[[#This Row],[State]]="Andhra Pradesh", Table1[[#This Row],[Income]], 0)</f>
        <v>0</v>
      </c>
      <c r="AX498" s="9">
        <f ca="1">IF(Table1[[#This Row],[State]]="Telangana", Table1[[#This Row],[Income]], 0)</f>
        <v>0</v>
      </c>
      <c r="AY498" s="9">
        <f ca="1">IF(Table1[[#This Row],[State]]="Madhya Pradesh", Table1[[#This Row],[Income]], 0)</f>
        <v>0</v>
      </c>
      <c r="AZ498" s="9">
        <f ca="1">IF(Table1[[#This Row],[State]]="Maharashtra", Table1[[#This Row],[Income]], 0)</f>
        <v>0</v>
      </c>
      <c r="BA498" s="9">
        <f ca="1">IF(Table1[[#This Row],[State]]="Punjab", Table1[[#This Row],[Income]], 0)</f>
        <v>0</v>
      </c>
      <c r="BB498" s="9">
        <f ca="1">IF(Table1[[#This Row],[State]]="Kerala", Table1[[#This Row],[Income]], 0)</f>
        <v>0</v>
      </c>
      <c r="BC498" s="9">
        <f ca="1">IF(Table1[[#This Row],[State]]="Tamil Nadu", Table1[[#This Row],[Income]], 0)</f>
        <v>0</v>
      </c>
      <c r="BD498" s="9">
        <f ca="1">IF(Table1[[#This Row],[State]]="Rajasthan", Table1[[#This Row],[Income]], 0)</f>
        <v>0</v>
      </c>
      <c r="BE498" s="9">
        <f ca="1">IF(Table1[[#This Row],[State]]="Uttar Pradesh", Table1[[#This Row],[Income]], 0)</f>
        <v>75056</v>
      </c>
      <c r="BF498" s="9">
        <f ca="1">IF(Table1[[#This Row],[State]]="Bihar", Table1[[#This Row],[Income]], 0)</f>
        <v>0</v>
      </c>
      <c r="BG498" s="9">
        <f ca="1">IF(Table1[[#This Row],[State]]="West Bengal", Table1[[#This Row],[Income]], 0)</f>
        <v>0</v>
      </c>
      <c r="BH498" s="10">
        <f ca="1">IF(Table1[[#This Row],[State]]="Goa", Table1[[#This Row],[Income]], 0)</f>
        <v>0</v>
      </c>
      <c r="BJ498" s="8">
        <f ca="1">IF(Table1[[#This Row],[Profession]]="Health", Table1[[#This Row],[Income]], 0)</f>
        <v>0</v>
      </c>
      <c r="BK498" s="9">
        <f ca="1">IF(Table1[[#This Row],[Profession]]="Construction", Table1[[#This Row],[Income]], 0)</f>
        <v>0</v>
      </c>
      <c r="BL498" s="9">
        <f ca="1">IF(Table1[[#This Row],[Profession]]="Teaching", Table1[[#This Row],[Income]], 0)</f>
        <v>0</v>
      </c>
      <c r="BM498" s="9">
        <f ca="1">IF(Table1[[#This Row],[Profession]]="IT", Table1[[#This Row],[Income]], 0)</f>
        <v>0</v>
      </c>
      <c r="BN498" s="9">
        <f ca="1">IF(Table1[[#This Row],[Profession]]="General Work", Table1[[#This Row],[Income]], 0)</f>
        <v>0</v>
      </c>
      <c r="BO498" s="10">
        <f ca="1">IF(Table1[[#This Row],[Profession]]="Agriculture", Table1[[#This Row],[Income]], 0)</f>
        <v>75056</v>
      </c>
      <c r="BQ498" s="8">
        <f ca="1">IF(Table1[[#This Row],[Value of debts ]]&gt;Table1[[#This Row],[Income]], 1, 0)</f>
        <v>1</v>
      </c>
      <c r="BR498" s="10"/>
      <c r="BT498">
        <f ca="1">IF(Table1[[#This Row],[Net Worth of person]]&gt;$BU$4, Table1[[#This Row],[Age]], 0)</f>
        <v>33</v>
      </c>
    </row>
    <row r="499" spans="1:72" x14ac:dyDescent="0.3">
      <c r="A499">
        <f t="shared" ca="1" si="161"/>
        <v>2</v>
      </c>
      <c r="B499" t="str">
        <f t="shared" ca="1" si="162"/>
        <v>Female</v>
      </c>
      <c r="C499">
        <f t="shared" ca="1" si="163"/>
        <v>44</v>
      </c>
      <c r="D499">
        <f t="shared" ca="1" si="164"/>
        <v>5</v>
      </c>
      <c r="E499" t="str">
        <f t="shared" ca="1" si="165"/>
        <v>General Work</v>
      </c>
      <c r="F499">
        <f t="shared" ca="1" si="166"/>
        <v>5</v>
      </c>
      <c r="G499" t="str">
        <f t="shared" ca="1" si="167"/>
        <v>Other</v>
      </c>
      <c r="H499">
        <f t="shared" ca="1" si="168"/>
        <v>2</v>
      </c>
      <c r="I499">
        <f t="shared" ca="1" si="169"/>
        <v>2</v>
      </c>
      <c r="J499">
        <f t="shared" ca="1" si="170"/>
        <v>33485</v>
      </c>
      <c r="K499">
        <f t="shared" ca="1" si="171"/>
        <v>3</v>
      </c>
      <c r="L499" t="str">
        <f t="shared" ca="1" si="172"/>
        <v>Andhra Pradesh</v>
      </c>
      <c r="M499">
        <f t="shared" ca="1" si="173"/>
        <v>167425</v>
      </c>
      <c r="N499">
        <f t="shared" ca="1" si="174"/>
        <v>32033.790807182686</v>
      </c>
      <c r="O499">
        <f t="shared" ca="1" si="175"/>
        <v>2833.7768205930511</v>
      </c>
      <c r="P499">
        <f t="shared" ca="1" si="176"/>
        <v>1977</v>
      </c>
      <c r="Q499">
        <f t="shared" ca="1" si="177"/>
        <v>30888.412413165515</v>
      </c>
      <c r="R499">
        <f t="shared" ca="1" si="178"/>
        <v>642.06509403241557</v>
      </c>
      <c r="S499">
        <f t="shared" ca="1" si="179"/>
        <v>170900.84191462546</v>
      </c>
      <c r="T499">
        <f t="shared" ca="1" si="180"/>
        <v>64899.203220348194</v>
      </c>
      <c r="U499">
        <f t="shared" ca="1" si="181"/>
        <v>106001.63869427727</v>
      </c>
      <c r="W499">
        <f t="shared" ca="1" si="182"/>
        <v>1</v>
      </c>
      <c r="AA499" s="1">
        <f ca="1">Table1[[#This Row],[Mortgage left]]/Table1[[#This Row],[Value of House]]</f>
        <v>0.19133218340858704</v>
      </c>
      <c r="AB499">
        <f t="shared" ca="1" si="183"/>
        <v>1</v>
      </c>
      <c r="AE499">
        <f ca="1">IF(Table1[[#This Row],[Gender]]="male", 1, 0)</f>
        <v>0</v>
      </c>
      <c r="AF499">
        <f ca="1">IF(Table1[[#This Row],[Gender]]="female", 1, 0)</f>
        <v>1</v>
      </c>
      <c r="AK499" s="8">
        <f ca="1">IF(Table1[[#This Row],[Profession]]="Teaching", 1, 0)</f>
        <v>0</v>
      </c>
      <c r="AL499" s="9">
        <f ca="1">IF(Table1[[#This Row],[Profession]]="Health", 1, 0)</f>
        <v>0</v>
      </c>
      <c r="AM499" s="9">
        <f ca="1">IF(Table1[[#This Row],[Profession]]="Construction", 1, 0)</f>
        <v>0</v>
      </c>
      <c r="AN499" s="9">
        <f ca="1">IF(Table1[[#This Row],[Profession]]="IT", 1, 0)</f>
        <v>0</v>
      </c>
      <c r="AO499" s="9">
        <f ca="1">IF(Table1[[#This Row],[Profession]]="Agriculture", 1, 0)</f>
        <v>0</v>
      </c>
      <c r="AP499" s="10">
        <f ca="1">IF(Table1[[#This Row],[Profession]]="General Work", 1, 0)</f>
        <v>1</v>
      </c>
      <c r="AS499">
        <f ca="1">Table1[[#This Row],[Value of Cars]]/Table1[[#This Row],[Number of Cars ]]</f>
        <v>1416.8884102965255</v>
      </c>
      <c r="AU499" s="8">
        <f ca="1">IF(Table1[[#This Row],[State]]="Karnataka", Table1[[#This Row],[Income]], 0)</f>
        <v>0</v>
      </c>
      <c r="AV499" s="9">
        <f ca="1">IF(Table1[[#This Row],[State]]="Gujarat", Table1[[#This Row],[Income]], 0)</f>
        <v>0</v>
      </c>
      <c r="AW499" s="9">
        <f ca="1">IF(Table1[[#This Row],[State]]="Andhra Pradesh", Table1[[#This Row],[Income]], 0)</f>
        <v>33485</v>
      </c>
      <c r="AX499" s="9">
        <f ca="1">IF(Table1[[#This Row],[State]]="Telangana", Table1[[#This Row],[Income]], 0)</f>
        <v>0</v>
      </c>
      <c r="AY499" s="9">
        <f ca="1">IF(Table1[[#This Row],[State]]="Madhya Pradesh", Table1[[#This Row],[Income]], 0)</f>
        <v>0</v>
      </c>
      <c r="AZ499" s="9">
        <f ca="1">IF(Table1[[#This Row],[State]]="Maharashtra", Table1[[#This Row],[Income]], 0)</f>
        <v>0</v>
      </c>
      <c r="BA499" s="9">
        <f ca="1">IF(Table1[[#This Row],[State]]="Punjab", Table1[[#This Row],[Income]], 0)</f>
        <v>0</v>
      </c>
      <c r="BB499" s="9">
        <f ca="1">IF(Table1[[#This Row],[State]]="Kerala", Table1[[#This Row],[Income]], 0)</f>
        <v>0</v>
      </c>
      <c r="BC499" s="9">
        <f ca="1">IF(Table1[[#This Row],[State]]="Tamil Nadu", Table1[[#This Row],[Income]], 0)</f>
        <v>0</v>
      </c>
      <c r="BD499" s="9">
        <f ca="1">IF(Table1[[#This Row],[State]]="Rajasthan", Table1[[#This Row],[Income]], 0)</f>
        <v>0</v>
      </c>
      <c r="BE499" s="9">
        <f ca="1">IF(Table1[[#This Row],[State]]="Uttar Pradesh", Table1[[#This Row],[Income]], 0)</f>
        <v>0</v>
      </c>
      <c r="BF499" s="9">
        <f ca="1">IF(Table1[[#This Row],[State]]="Bihar", Table1[[#This Row],[Income]], 0)</f>
        <v>0</v>
      </c>
      <c r="BG499" s="9">
        <f ca="1">IF(Table1[[#This Row],[State]]="West Bengal", Table1[[#This Row],[Income]], 0)</f>
        <v>0</v>
      </c>
      <c r="BH499" s="10">
        <f ca="1">IF(Table1[[#This Row],[State]]="Goa", Table1[[#This Row],[Income]], 0)</f>
        <v>0</v>
      </c>
      <c r="BJ499" s="8">
        <f ca="1">IF(Table1[[#This Row],[Profession]]="Health", Table1[[#This Row],[Income]], 0)</f>
        <v>0</v>
      </c>
      <c r="BK499" s="9">
        <f ca="1">IF(Table1[[#This Row],[Profession]]="Construction", Table1[[#This Row],[Income]], 0)</f>
        <v>0</v>
      </c>
      <c r="BL499" s="9">
        <f ca="1">IF(Table1[[#This Row],[Profession]]="Teaching", Table1[[#This Row],[Income]], 0)</f>
        <v>0</v>
      </c>
      <c r="BM499" s="9">
        <f ca="1">IF(Table1[[#This Row],[Profession]]="IT", Table1[[#This Row],[Income]], 0)</f>
        <v>0</v>
      </c>
      <c r="BN499" s="9">
        <f ca="1">IF(Table1[[#This Row],[Profession]]="General Work", Table1[[#This Row],[Income]], 0)</f>
        <v>33485</v>
      </c>
      <c r="BO499" s="10">
        <f ca="1">IF(Table1[[#This Row],[Profession]]="Agriculture", Table1[[#This Row],[Income]], 0)</f>
        <v>0</v>
      </c>
      <c r="BQ499" s="8">
        <f ca="1">IF(Table1[[#This Row],[Value of debts ]]&gt;Table1[[#This Row],[Income]], 1, 0)</f>
        <v>1</v>
      </c>
      <c r="BR499" s="10"/>
      <c r="BT499">
        <f ca="1">IF(Table1[[#This Row],[Net Worth of person]]&gt;$BU$4, Table1[[#This Row],[Age]], 0)</f>
        <v>44</v>
      </c>
    </row>
    <row r="500" spans="1:72" x14ac:dyDescent="0.3">
      <c r="A500">
        <f t="shared" ca="1" si="161"/>
        <v>1</v>
      </c>
      <c r="B500" t="str">
        <f t="shared" ca="1" si="162"/>
        <v>Male</v>
      </c>
      <c r="C500">
        <f t="shared" ca="1" si="163"/>
        <v>34</v>
      </c>
      <c r="D500">
        <f t="shared" ca="1" si="164"/>
        <v>5</v>
      </c>
      <c r="E500" t="str">
        <f t="shared" ca="1" si="165"/>
        <v>General Work</v>
      </c>
      <c r="F500">
        <f t="shared" ca="1" si="166"/>
        <v>2</v>
      </c>
      <c r="G500" t="str">
        <f t="shared" ca="1" si="167"/>
        <v>College</v>
      </c>
      <c r="H500">
        <f t="shared" ca="1" si="168"/>
        <v>0</v>
      </c>
      <c r="I500">
        <f t="shared" ca="1" si="169"/>
        <v>2</v>
      </c>
      <c r="J500">
        <f t="shared" ca="1" si="170"/>
        <v>80027</v>
      </c>
      <c r="K500">
        <f t="shared" ca="1" si="171"/>
        <v>6</v>
      </c>
      <c r="L500" t="str">
        <f t="shared" ca="1" si="172"/>
        <v>Maharashtra</v>
      </c>
      <c r="M500">
        <f t="shared" ca="1" si="173"/>
        <v>240081</v>
      </c>
      <c r="N500">
        <f t="shared" ca="1" si="174"/>
        <v>206834.39014131998</v>
      </c>
      <c r="O500">
        <f t="shared" ca="1" si="175"/>
        <v>90130.527752236536</v>
      </c>
      <c r="P500">
        <f t="shared" ca="1" si="176"/>
        <v>26264</v>
      </c>
      <c r="Q500">
        <f t="shared" ca="1" si="177"/>
        <v>152554.74645984036</v>
      </c>
      <c r="R500">
        <f t="shared" ca="1" si="178"/>
        <v>73421.572865180846</v>
      </c>
      <c r="S500">
        <f t="shared" ca="1" si="179"/>
        <v>403633.10061741737</v>
      </c>
      <c r="T500">
        <f t="shared" ca="1" si="180"/>
        <v>385653.13660116034</v>
      </c>
      <c r="U500">
        <f t="shared" ca="1" si="181"/>
        <v>17979.964016257029</v>
      </c>
      <c r="W500">
        <f t="shared" ca="1" si="182"/>
        <v>1</v>
      </c>
      <c r="AA500" s="1">
        <f ca="1">Table1[[#This Row],[Mortgage left]]/Table1[[#This Row],[Value of House]]</f>
        <v>0.8615191961934513</v>
      </c>
      <c r="AB500">
        <f t="shared" ca="1" si="183"/>
        <v>0</v>
      </c>
      <c r="AE500">
        <f ca="1">IF(Table1[[#This Row],[Gender]]="male", 1, 0)</f>
        <v>1</v>
      </c>
      <c r="AF500">
        <f ca="1">IF(Table1[[#This Row],[Gender]]="female", 1, 0)</f>
        <v>0</v>
      </c>
      <c r="AK500" s="8">
        <f ca="1">IF(Table1[[#This Row],[Profession]]="Teaching", 1, 0)</f>
        <v>0</v>
      </c>
      <c r="AL500" s="9">
        <f ca="1">IF(Table1[[#This Row],[Profession]]="Health", 1, 0)</f>
        <v>0</v>
      </c>
      <c r="AM500" s="9">
        <f ca="1">IF(Table1[[#This Row],[Profession]]="Construction", 1, 0)</f>
        <v>0</v>
      </c>
      <c r="AN500" s="9">
        <f ca="1">IF(Table1[[#This Row],[Profession]]="IT", 1, 0)</f>
        <v>0</v>
      </c>
      <c r="AO500" s="9">
        <f ca="1">IF(Table1[[#This Row],[Profession]]="Agriculture", 1, 0)</f>
        <v>0</v>
      </c>
      <c r="AP500" s="10">
        <f ca="1">IF(Table1[[#This Row],[Profession]]="General Work", 1, 0)</f>
        <v>1</v>
      </c>
      <c r="AS500">
        <f ca="1">Table1[[#This Row],[Value of Cars]]/Table1[[#This Row],[Number of Cars ]]</f>
        <v>45065.263876118268</v>
      </c>
      <c r="AU500" s="8">
        <f ca="1">IF(Table1[[#This Row],[State]]="Karnataka", Table1[[#This Row],[Income]], 0)</f>
        <v>0</v>
      </c>
      <c r="AV500" s="9">
        <f ca="1">IF(Table1[[#This Row],[State]]="Gujarat", Table1[[#This Row],[Income]], 0)</f>
        <v>0</v>
      </c>
      <c r="AW500" s="9">
        <f ca="1">IF(Table1[[#This Row],[State]]="Andhra Pradesh", Table1[[#This Row],[Income]], 0)</f>
        <v>0</v>
      </c>
      <c r="AX500" s="9">
        <f ca="1">IF(Table1[[#This Row],[State]]="Telangana", Table1[[#This Row],[Income]], 0)</f>
        <v>0</v>
      </c>
      <c r="AY500" s="9">
        <f ca="1">IF(Table1[[#This Row],[State]]="Madhya Pradesh", Table1[[#This Row],[Income]], 0)</f>
        <v>0</v>
      </c>
      <c r="AZ500" s="9">
        <f ca="1">IF(Table1[[#This Row],[State]]="Maharashtra", Table1[[#This Row],[Income]], 0)</f>
        <v>80027</v>
      </c>
      <c r="BA500" s="9">
        <f ca="1">IF(Table1[[#This Row],[State]]="Punjab", Table1[[#This Row],[Income]], 0)</f>
        <v>0</v>
      </c>
      <c r="BB500" s="9">
        <f ca="1">IF(Table1[[#This Row],[State]]="Kerala", Table1[[#This Row],[Income]], 0)</f>
        <v>0</v>
      </c>
      <c r="BC500" s="9">
        <f ca="1">IF(Table1[[#This Row],[State]]="Tamil Nadu", Table1[[#This Row],[Income]], 0)</f>
        <v>0</v>
      </c>
      <c r="BD500" s="9">
        <f ca="1">IF(Table1[[#This Row],[State]]="Rajasthan", Table1[[#This Row],[Income]], 0)</f>
        <v>0</v>
      </c>
      <c r="BE500" s="9">
        <f ca="1">IF(Table1[[#This Row],[State]]="Uttar Pradesh", Table1[[#This Row],[Income]], 0)</f>
        <v>0</v>
      </c>
      <c r="BF500" s="9">
        <f ca="1">IF(Table1[[#This Row],[State]]="Bihar", Table1[[#This Row],[Income]], 0)</f>
        <v>0</v>
      </c>
      <c r="BG500" s="9">
        <f ca="1">IF(Table1[[#This Row],[State]]="West Bengal", Table1[[#This Row],[Income]], 0)</f>
        <v>0</v>
      </c>
      <c r="BH500" s="10">
        <f ca="1">IF(Table1[[#This Row],[State]]="Goa", Table1[[#This Row],[Income]], 0)</f>
        <v>0</v>
      </c>
      <c r="BJ500" s="8">
        <f ca="1">IF(Table1[[#This Row],[Profession]]="Health", Table1[[#This Row],[Income]], 0)</f>
        <v>0</v>
      </c>
      <c r="BK500" s="9">
        <f ca="1">IF(Table1[[#This Row],[Profession]]="Construction", Table1[[#This Row],[Income]], 0)</f>
        <v>0</v>
      </c>
      <c r="BL500" s="9">
        <f ca="1">IF(Table1[[#This Row],[Profession]]="Teaching", Table1[[#This Row],[Income]], 0)</f>
        <v>0</v>
      </c>
      <c r="BM500" s="9">
        <f ca="1">IF(Table1[[#This Row],[Profession]]="IT", Table1[[#This Row],[Income]], 0)</f>
        <v>0</v>
      </c>
      <c r="BN500" s="9">
        <f ca="1">IF(Table1[[#This Row],[Profession]]="General Work", Table1[[#This Row],[Income]], 0)</f>
        <v>80027</v>
      </c>
      <c r="BO500" s="10">
        <f ca="1">IF(Table1[[#This Row],[Profession]]="Agriculture", Table1[[#This Row],[Income]], 0)</f>
        <v>0</v>
      </c>
      <c r="BQ500" s="8">
        <f ca="1">IF(Table1[[#This Row],[Value of debts ]]&gt;Table1[[#This Row],[Income]], 1, 0)</f>
        <v>1</v>
      </c>
      <c r="BR500" s="10"/>
      <c r="BT500">
        <f ca="1">IF(Table1[[#This Row],[Net Worth of person]]&gt;$BU$4, Table1[[#This Row],[Age]], 0)</f>
        <v>0</v>
      </c>
    </row>
    <row r="501" spans="1:72" x14ac:dyDescent="0.3">
      <c r="A501">
        <f t="shared" ca="1" si="161"/>
        <v>2</v>
      </c>
      <c r="B501" t="str">
        <f t="shared" ca="1" si="162"/>
        <v>Female</v>
      </c>
      <c r="C501">
        <f t="shared" ca="1" si="163"/>
        <v>32</v>
      </c>
      <c r="D501">
        <f t="shared" ca="1" si="164"/>
        <v>5</v>
      </c>
      <c r="E501" t="str">
        <f t="shared" ca="1" si="165"/>
        <v>General Work</v>
      </c>
      <c r="F501">
        <f t="shared" ca="1" si="166"/>
        <v>3</v>
      </c>
      <c r="G501" t="str">
        <f t="shared" ca="1" si="167"/>
        <v>University</v>
      </c>
      <c r="H501">
        <f t="shared" ca="1" si="168"/>
        <v>1</v>
      </c>
      <c r="I501">
        <f t="shared" ca="1" si="169"/>
        <v>1</v>
      </c>
      <c r="J501">
        <f t="shared" ca="1" si="170"/>
        <v>49915</v>
      </c>
      <c r="K501">
        <f t="shared" ca="1" si="171"/>
        <v>1</v>
      </c>
      <c r="L501" t="str">
        <f t="shared" ca="1" si="172"/>
        <v>Karnataka</v>
      </c>
      <c r="M501">
        <f t="shared" ca="1" si="173"/>
        <v>199660</v>
      </c>
      <c r="N501">
        <f t="shared" ca="1" si="174"/>
        <v>72040.071142061075</v>
      </c>
      <c r="O501">
        <f t="shared" ca="1" si="175"/>
        <v>4182.6344076199612</v>
      </c>
      <c r="P501">
        <f t="shared" ca="1" si="176"/>
        <v>2165</v>
      </c>
      <c r="Q501">
        <f t="shared" ca="1" si="177"/>
        <v>98360.170385716046</v>
      </c>
      <c r="R501">
        <f t="shared" ca="1" si="178"/>
        <v>38294.464555758197</v>
      </c>
      <c r="S501">
        <f t="shared" ca="1" si="179"/>
        <v>242137.09896337817</v>
      </c>
      <c r="T501">
        <f t="shared" ca="1" si="180"/>
        <v>172565.24152777711</v>
      </c>
      <c r="U501">
        <f t="shared" ca="1" si="181"/>
        <v>69571.857435601065</v>
      </c>
      <c r="W501">
        <f t="shared" ca="1" si="182"/>
        <v>1</v>
      </c>
      <c r="AA501" s="1">
        <f ca="1">Table1[[#This Row],[Mortgage left]]/Table1[[#This Row],[Value of House]]</f>
        <v>0.36081373906671882</v>
      </c>
      <c r="AB501">
        <f t="shared" ca="1" si="183"/>
        <v>1</v>
      </c>
      <c r="AE501">
        <f ca="1">IF(Table1[[#This Row],[Gender]]="male", 1, 0)</f>
        <v>0</v>
      </c>
      <c r="AF501">
        <f ca="1">IF(Table1[[#This Row],[Gender]]="female", 1, 0)</f>
        <v>1</v>
      </c>
      <c r="AK501" s="8">
        <f ca="1">IF(Table1[[#This Row],[Profession]]="Teaching", 1, 0)</f>
        <v>0</v>
      </c>
      <c r="AL501" s="9">
        <f ca="1">IF(Table1[[#This Row],[Profession]]="Health", 1, 0)</f>
        <v>0</v>
      </c>
      <c r="AM501" s="9">
        <f ca="1">IF(Table1[[#This Row],[Profession]]="Construction", 1, 0)</f>
        <v>0</v>
      </c>
      <c r="AN501" s="9">
        <f ca="1">IF(Table1[[#This Row],[Profession]]="IT", 1, 0)</f>
        <v>0</v>
      </c>
      <c r="AO501" s="9">
        <f ca="1">IF(Table1[[#This Row],[Profession]]="Agriculture", 1, 0)</f>
        <v>0</v>
      </c>
      <c r="AP501" s="10">
        <f ca="1">IF(Table1[[#This Row],[Profession]]="General Work", 1, 0)</f>
        <v>1</v>
      </c>
      <c r="AS501">
        <f ca="1">Table1[[#This Row],[Value of Cars]]/Table1[[#This Row],[Number of Cars ]]</f>
        <v>4182.6344076199612</v>
      </c>
      <c r="AU501" s="8">
        <f ca="1">IF(Table1[[#This Row],[State]]="Karnataka", Table1[[#This Row],[Income]], 0)</f>
        <v>49915</v>
      </c>
      <c r="AV501" s="9">
        <f ca="1">IF(Table1[[#This Row],[State]]="Gujarat", Table1[[#This Row],[Income]], 0)</f>
        <v>0</v>
      </c>
      <c r="AW501" s="9">
        <f ca="1">IF(Table1[[#This Row],[State]]="Andhra Pradesh", Table1[[#This Row],[Income]], 0)</f>
        <v>0</v>
      </c>
      <c r="AX501" s="9">
        <f ca="1">IF(Table1[[#This Row],[State]]="Telangana", Table1[[#This Row],[Income]], 0)</f>
        <v>0</v>
      </c>
      <c r="AY501" s="9">
        <f ca="1">IF(Table1[[#This Row],[State]]="Madhya Pradesh", Table1[[#This Row],[Income]], 0)</f>
        <v>0</v>
      </c>
      <c r="AZ501" s="9">
        <f ca="1">IF(Table1[[#This Row],[State]]="Maharashtra", Table1[[#This Row],[Income]], 0)</f>
        <v>0</v>
      </c>
      <c r="BA501" s="9">
        <f ca="1">IF(Table1[[#This Row],[State]]="Punjab", Table1[[#This Row],[Income]], 0)</f>
        <v>0</v>
      </c>
      <c r="BB501" s="9">
        <f ca="1">IF(Table1[[#This Row],[State]]="Kerala", Table1[[#This Row],[Income]], 0)</f>
        <v>0</v>
      </c>
      <c r="BC501" s="9">
        <f ca="1">IF(Table1[[#This Row],[State]]="Tamil Nadu", Table1[[#This Row],[Income]], 0)</f>
        <v>0</v>
      </c>
      <c r="BD501" s="9">
        <f ca="1">IF(Table1[[#This Row],[State]]="Rajasthan", Table1[[#This Row],[Income]], 0)</f>
        <v>0</v>
      </c>
      <c r="BE501" s="9">
        <f ca="1">IF(Table1[[#This Row],[State]]="Uttar Pradesh", Table1[[#This Row],[Income]], 0)</f>
        <v>0</v>
      </c>
      <c r="BF501" s="9">
        <f ca="1">IF(Table1[[#This Row],[State]]="Bihar", Table1[[#This Row],[Income]], 0)</f>
        <v>0</v>
      </c>
      <c r="BG501" s="9">
        <f ca="1">IF(Table1[[#This Row],[State]]="West Bengal", Table1[[#This Row],[Income]], 0)</f>
        <v>0</v>
      </c>
      <c r="BH501" s="10">
        <f ca="1">IF(Table1[[#This Row],[State]]="Goa", Table1[[#This Row],[Income]], 0)</f>
        <v>0</v>
      </c>
      <c r="BJ501" s="8">
        <f ca="1">IF(Table1[[#This Row],[Profession]]="Health", Table1[[#This Row],[Income]], 0)</f>
        <v>0</v>
      </c>
      <c r="BK501" s="9">
        <f ca="1">IF(Table1[[#This Row],[Profession]]="Construction", Table1[[#This Row],[Income]], 0)</f>
        <v>0</v>
      </c>
      <c r="BL501" s="9">
        <f ca="1">IF(Table1[[#This Row],[Profession]]="Teaching", Table1[[#This Row],[Income]], 0)</f>
        <v>0</v>
      </c>
      <c r="BM501" s="9">
        <f ca="1">IF(Table1[[#This Row],[Profession]]="IT", Table1[[#This Row],[Income]], 0)</f>
        <v>0</v>
      </c>
      <c r="BN501" s="9">
        <f ca="1">IF(Table1[[#This Row],[Profession]]="General Work", Table1[[#This Row],[Income]], 0)</f>
        <v>49915</v>
      </c>
      <c r="BO501" s="10">
        <f ca="1">IF(Table1[[#This Row],[Profession]]="Agriculture", Table1[[#This Row],[Income]], 0)</f>
        <v>0</v>
      </c>
      <c r="BQ501" s="8">
        <f ca="1">IF(Table1[[#This Row],[Value of debts ]]&gt;Table1[[#This Row],[Income]], 1, 0)</f>
        <v>1</v>
      </c>
      <c r="BR501" s="10"/>
      <c r="BT501">
        <f ca="1">IF(Table1[[#This Row],[Net Worth of person]]&gt;$BU$4, Table1[[#This Row],[Age]], 0)</f>
        <v>0</v>
      </c>
    </row>
    <row r="502" spans="1:72" x14ac:dyDescent="0.3">
      <c r="A502">
        <f t="shared" ca="1" si="161"/>
        <v>1</v>
      </c>
      <c r="B502" t="str">
        <f t="shared" ca="1" si="162"/>
        <v>Male</v>
      </c>
      <c r="C502">
        <f t="shared" ca="1" si="163"/>
        <v>32</v>
      </c>
      <c r="D502">
        <f t="shared" ca="1" si="164"/>
        <v>1</v>
      </c>
      <c r="E502" t="str">
        <f t="shared" ca="1" si="165"/>
        <v>Health</v>
      </c>
      <c r="F502">
        <f t="shared" ca="1" si="166"/>
        <v>4</v>
      </c>
      <c r="G502" t="str">
        <f t="shared" ca="1" si="167"/>
        <v>Technical</v>
      </c>
      <c r="H502">
        <f t="shared" ca="1" si="168"/>
        <v>2</v>
      </c>
      <c r="I502">
        <f t="shared" ca="1" si="169"/>
        <v>3</v>
      </c>
      <c r="J502">
        <f t="shared" ca="1" si="170"/>
        <v>75211</v>
      </c>
      <c r="K502">
        <f t="shared" ca="1" si="171"/>
        <v>9</v>
      </c>
      <c r="L502" t="str">
        <f t="shared" ca="1" si="172"/>
        <v>Tamil Nadu</v>
      </c>
      <c r="M502">
        <f t="shared" ca="1" si="173"/>
        <v>225633</v>
      </c>
      <c r="N502">
        <f t="shared" ca="1" si="174"/>
        <v>74778.874901985269</v>
      </c>
      <c r="O502">
        <f t="shared" ca="1" si="175"/>
        <v>4412.299894093193</v>
      </c>
      <c r="P502">
        <f t="shared" ca="1" si="176"/>
        <v>3992</v>
      </c>
      <c r="Q502">
        <f t="shared" ca="1" si="177"/>
        <v>145397.79887655197</v>
      </c>
      <c r="R502">
        <f t="shared" ca="1" si="178"/>
        <v>78121.00722492818</v>
      </c>
      <c r="S502">
        <f t="shared" ca="1" si="179"/>
        <v>308166.30711902137</v>
      </c>
      <c r="T502">
        <f t="shared" ca="1" si="180"/>
        <v>224168.67377853725</v>
      </c>
      <c r="U502">
        <f t="shared" ca="1" si="181"/>
        <v>83997.633340484113</v>
      </c>
      <c r="W502">
        <f t="shared" ca="1" si="182"/>
        <v>1</v>
      </c>
      <c r="AA502" s="1">
        <f ca="1">Table1[[#This Row],[Mortgage left]]/Table1[[#This Row],[Value of House]]</f>
        <v>0.3314181653480886</v>
      </c>
      <c r="AB502">
        <f t="shared" ca="1" si="183"/>
        <v>1</v>
      </c>
      <c r="AE502">
        <f ca="1">IF(Table1[[#This Row],[Gender]]="male", 1, 0)</f>
        <v>1</v>
      </c>
      <c r="AF502">
        <f ca="1">IF(Table1[[#This Row],[Gender]]="female", 1, 0)</f>
        <v>0</v>
      </c>
      <c r="AK502" s="8">
        <f ca="1">IF(Table1[[#This Row],[Profession]]="Teaching", 1, 0)</f>
        <v>0</v>
      </c>
      <c r="AL502" s="9">
        <f ca="1">IF(Table1[[#This Row],[Profession]]="Health", 1, 0)</f>
        <v>1</v>
      </c>
      <c r="AM502" s="9">
        <f ca="1">IF(Table1[[#This Row],[Profession]]="Construction", 1, 0)</f>
        <v>0</v>
      </c>
      <c r="AN502" s="9">
        <f ca="1">IF(Table1[[#This Row],[Profession]]="IT", 1, 0)</f>
        <v>0</v>
      </c>
      <c r="AO502" s="9">
        <f ca="1">IF(Table1[[#This Row],[Profession]]="Agriculture", 1, 0)</f>
        <v>0</v>
      </c>
      <c r="AP502" s="10">
        <f ca="1">IF(Table1[[#This Row],[Profession]]="General Work", 1, 0)</f>
        <v>0</v>
      </c>
      <c r="AS502">
        <f ca="1">Table1[[#This Row],[Value of Cars]]/Table1[[#This Row],[Number of Cars ]]</f>
        <v>1470.7666313643977</v>
      </c>
      <c r="AU502" s="8">
        <f ca="1">IF(Table1[[#This Row],[State]]="Karnataka", Table1[[#This Row],[Income]], 0)</f>
        <v>0</v>
      </c>
      <c r="AV502" s="9">
        <f ca="1">IF(Table1[[#This Row],[State]]="Gujarat", Table1[[#This Row],[Income]], 0)</f>
        <v>0</v>
      </c>
      <c r="AW502" s="9">
        <f ca="1">IF(Table1[[#This Row],[State]]="Andhra Pradesh", Table1[[#This Row],[Income]], 0)</f>
        <v>0</v>
      </c>
      <c r="AX502" s="9">
        <f ca="1">IF(Table1[[#This Row],[State]]="Telangana", Table1[[#This Row],[Income]], 0)</f>
        <v>0</v>
      </c>
      <c r="AY502" s="9">
        <f ca="1">IF(Table1[[#This Row],[State]]="Madhya Pradesh", Table1[[#This Row],[Income]], 0)</f>
        <v>0</v>
      </c>
      <c r="AZ502" s="9">
        <f ca="1">IF(Table1[[#This Row],[State]]="Maharashtra", Table1[[#This Row],[Income]], 0)</f>
        <v>0</v>
      </c>
      <c r="BA502" s="9">
        <f ca="1">IF(Table1[[#This Row],[State]]="Punjab", Table1[[#This Row],[Income]], 0)</f>
        <v>0</v>
      </c>
      <c r="BB502" s="9">
        <f ca="1">IF(Table1[[#This Row],[State]]="Kerala", Table1[[#This Row],[Income]], 0)</f>
        <v>0</v>
      </c>
      <c r="BC502" s="9">
        <f ca="1">IF(Table1[[#This Row],[State]]="Tamil Nadu", Table1[[#This Row],[Income]], 0)</f>
        <v>75211</v>
      </c>
      <c r="BD502" s="9">
        <f ca="1">IF(Table1[[#This Row],[State]]="Rajasthan", Table1[[#This Row],[Income]], 0)</f>
        <v>0</v>
      </c>
      <c r="BE502" s="9">
        <f ca="1">IF(Table1[[#This Row],[State]]="Uttar Pradesh", Table1[[#This Row],[Income]], 0)</f>
        <v>0</v>
      </c>
      <c r="BF502" s="9">
        <f ca="1">IF(Table1[[#This Row],[State]]="Bihar", Table1[[#This Row],[Income]], 0)</f>
        <v>0</v>
      </c>
      <c r="BG502" s="9">
        <f ca="1">IF(Table1[[#This Row],[State]]="West Bengal", Table1[[#This Row],[Income]], 0)</f>
        <v>0</v>
      </c>
      <c r="BH502" s="10">
        <f ca="1">IF(Table1[[#This Row],[State]]="Goa", Table1[[#This Row],[Income]], 0)</f>
        <v>0</v>
      </c>
      <c r="BJ502" s="8">
        <f ca="1">IF(Table1[[#This Row],[Profession]]="Health", Table1[[#This Row],[Income]], 0)</f>
        <v>75211</v>
      </c>
      <c r="BK502" s="9">
        <f ca="1">IF(Table1[[#This Row],[Profession]]="Construction", Table1[[#This Row],[Income]], 0)</f>
        <v>0</v>
      </c>
      <c r="BL502" s="9">
        <f ca="1">IF(Table1[[#This Row],[Profession]]="Teaching", Table1[[#This Row],[Income]], 0)</f>
        <v>0</v>
      </c>
      <c r="BM502" s="9">
        <f ca="1">IF(Table1[[#This Row],[Profession]]="IT", Table1[[#This Row],[Income]], 0)</f>
        <v>0</v>
      </c>
      <c r="BN502" s="9">
        <f ca="1">IF(Table1[[#This Row],[Profession]]="General Work", Table1[[#This Row],[Income]], 0)</f>
        <v>0</v>
      </c>
      <c r="BO502" s="10">
        <f ca="1">IF(Table1[[#This Row],[Profession]]="Agriculture", Table1[[#This Row],[Income]], 0)</f>
        <v>0</v>
      </c>
      <c r="BQ502" s="8">
        <f ca="1">IF(Table1[[#This Row],[Value of debts ]]&gt;Table1[[#This Row],[Income]], 1, 0)</f>
        <v>1</v>
      </c>
      <c r="BR502" s="10"/>
      <c r="BT502">
        <f ca="1">IF(Table1[[#This Row],[Net Worth of person]]&gt;$BU$4, Table1[[#This Row],[Age]], 0)</f>
        <v>0</v>
      </c>
    </row>
    <row r="503" spans="1:72" x14ac:dyDescent="0.3">
      <c r="A503">
        <f t="shared" ca="1" si="161"/>
        <v>2</v>
      </c>
      <c r="B503" t="str">
        <f t="shared" ca="1" si="162"/>
        <v>Female</v>
      </c>
      <c r="C503">
        <f t="shared" ca="1" si="163"/>
        <v>39</v>
      </c>
      <c r="D503">
        <f t="shared" ca="1" si="164"/>
        <v>3</v>
      </c>
      <c r="E503" t="str">
        <f t="shared" ca="1" si="165"/>
        <v>Teaching</v>
      </c>
      <c r="F503">
        <f t="shared" ca="1" si="166"/>
        <v>3</v>
      </c>
      <c r="G503" t="str">
        <f t="shared" ca="1" si="167"/>
        <v>University</v>
      </c>
      <c r="H503">
        <f t="shared" ca="1" si="168"/>
        <v>4</v>
      </c>
      <c r="I503">
        <f t="shared" ca="1" si="169"/>
        <v>1</v>
      </c>
      <c r="J503">
        <f t="shared" ca="1" si="170"/>
        <v>81898</v>
      </c>
      <c r="K503">
        <f t="shared" ca="1" si="171"/>
        <v>3</v>
      </c>
      <c r="L503" t="str">
        <f t="shared" ca="1" si="172"/>
        <v>Andhra Pradesh</v>
      </c>
      <c r="M503">
        <f t="shared" ca="1" si="173"/>
        <v>491388</v>
      </c>
      <c r="N503">
        <f t="shared" ca="1" si="174"/>
        <v>174493.22657533878</v>
      </c>
      <c r="O503">
        <f t="shared" ca="1" si="175"/>
        <v>52665.182456464659</v>
      </c>
      <c r="P503">
        <f t="shared" ca="1" si="176"/>
        <v>51772</v>
      </c>
      <c r="Q503">
        <f t="shared" ca="1" si="177"/>
        <v>59076.671467439766</v>
      </c>
      <c r="R503">
        <f t="shared" ca="1" si="178"/>
        <v>51670.491799693875</v>
      </c>
      <c r="S503">
        <f t="shared" ca="1" si="179"/>
        <v>595723.67425615853</v>
      </c>
      <c r="T503">
        <f t="shared" ca="1" si="180"/>
        <v>285341.89804277854</v>
      </c>
      <c r="U503">
        <f t="shared" ca="1" si="181"/>
        <v>310381.77621337998</v>
      </c>
      <c r="W503">
        <f t="shared" ca="1" si="182"/>
        <v>1</v>
      </c>
      <c r="AA503" s="1">
        <f ca="1">Table1[[#This Row],[Mortgage left]]/Table1[[#This Row],[Value of House]]</f>
        <v>0.35510274279253617</v>
      </c>
      <c r="AB503">
        <f t="shared" ca="1" si="183"/>
        <v>1</v>
      </c>
      <c r="AE503">
        <f ca="1">IF(Table1[[#This Row],[Gender]]="male", 1, 0)</f>
        <v>0</v>
      </c>
      <c r="AF503">
        <f ca="1">IF(Table1[[#This Row],[Gender]]="female", 1, 0)</f>
        <v>1</v>
      </c>
      <c r="AK503" s="8">
        <f ca="1">IF(Table1[[#This Row],[Profession]]="Teaching", 1, 0)</f>
        <v>1</v>
      </c>
      <c r="AL503" s="9">
        <f ca="1">IF(Table1[[#This Row],[Profession]]="Health", 1, 0)</f>
        <v>0</v>
      </c>
      <c r="AM503" s="9">
        <f ca="1">IF(Table1[[#This Row],[Profession]]="Construction", 1, 0)</f>
        <v>0</v>
      </c>
      <c r="AN503" s="9">
        <f ca="1">IF(Table1[[#This Row],[Profession]]="IT", 1, 0)</f>
        <v>0</v>
      </c>
      <c r="AO503" s="9">
        <f ca="1">IF(Table1[[#This Row],[Profession]]="Agriculture", 1, 0)</f>
        <v>0</v>
      </c>
      <c r="AP503" s="10">
        <f ca="1">IF(Table1[[#This Row],[Profession]]="General Work", 1, 0)</f>
        <v>0</v>
      </c>
      <c r="AS503">
        <f ca="1">Table1[[#This Row],[Value of Cars]]/Table1[[#This Row],[Number of Cars ]]</f>
        <v>52665.182456464659</v>
      </c>
      <c r="AU503" s="8">
        <f ca="1">IF(Table1[[#This Row],[State]]="Karnataka", Table1[[#This Row],[Income]], 0)</f>
        <v>0</v>
      </c>
      <c r="AV503" s="9">
        <f ca="1">IF(Table1[[#This Row],[State]]="Gujarat", Table1[[#This Row],[Income]], 0)</f>
        <v>0</v>
      </c>
      <c r="AW503" s="9">
        <f ca="1">IF(Table1[[#This Row],[State]]="Andhra Pradesh", Table1[[#This Row],[Income]], 0)</f>
        <v>81898</v>
      </c>
      <c r="AX503" s="9">
        <f ca="1">IF(Table1[[#This Row],[State]]="Telangana", Table1[[#This Row],[Income]], 0)</f>
        <v>0</v>
      </c>
      <c r="AY503" s="9">
        <f ca="1">IF(Table1[[#This Row],[State]]="Madhya Pradesh", Table1[[#This Row],[Income]], 0)</f>
        <v>0</v>
      </c>
      <c r="AZ503" s="9">
        <f ca="1">IF(Table1[[#This Row],[State]]="Maharashtra", Table1[[#This Row],[Income]], 0)</f>
        <v>0</v>
      </c>
      <c r="BA503" s="9">
        <f ca="1">IF(Table1[[#This Row],[State]]="Punjab", Table1[[#This Row],[Income]], 0)</f>
        <v>0</v>
      </c>
      <c r="BB503" s="9">
        <f ca="1">IF(Table1[[#This Row],[State]]="Kerala", Table1[[#This Row],[Income]], 0)</f>
        <v>0</v>
      </c>
      <c r="BC503" s="9">
        <f ca="1">IF(Table1[[#This Row],[State]]="Tamil Nadu", Table1[[#This Row],[Income]], 0)</f>
        <v>0</v>
      </c>
      <c r="BD503" s="9">
        <f ca="1">IF(Table1[[#This Row],[State]]="Rajasthan", Table1[[#This Row],[Income]], 0)</f>
        <v>0</v>
      </c>
      <c r="BE503" s="9">
        <f ca="1">IF(Table1[[#This Row],[State]]="Uttar Pradesh", Table1[[#This Row],[Income]], 0)</f>
        <v>0</v>
      </c>
      <c r="BF503" s="9">
        <f ca="1">IF(Table1[[#This Row],[State]]="Bihar", Table1[[#This Row],[Income]], 0)</f>
        <v>0</v>
      </c>
      <c r="BG503" s="9">
        <f ca="1">IF(Table1[[#This Row],[State]]="West Bengal", Table1[[#This Row],[Income]], 0)</f>
        <v>0</v>
      </c>
      <c r="BH503" s="10">
        <f ca="1">IF(Table1[[#This Row],[State]]="Goa", Table1[[#This Row],[Income]], 0)</f>
        <v>0</v>
      </c>
      <c r="BJ503" s="8">
        <f ca="1">IF(Table1[[#This Row],[Profession]]="Health", Table1[[#This Row],[Income]], 0)</f>
        <v>0</v>
      </c>
      <c r="BK503" s="9">
        <f ca="1">IF(Table1[[#This Row],[Profession]]="Construction", Table1[[#This Row],[Income]], 0)</f>
        <v>0</v>
      </c>
      <c r="BL503" s="9">
        <f ca="1">IF(Table1[[#This Row],[Profession]]="Teaching", Table1[[#This Row],[Income]], 0)</f>
        <v>81898</v>
      </c>
      <c r="BM503" s="9">
        <f ca="1">IF(Table1[[#This Row],[Profession]]="IT", Table1[[#This Row],[Income]], 0)</f>
        <v>0</v>
      </c>
      <c r="BN503" s="9">
        <f ca="1">IF(Table1[[#This Row],[Profession]]="General Work", Table1[[#This Row],[Income]], 0)</f>
        <v>0</v>
      </c>
      <c r="BO503" s="10">
        <f ca="1">IF(Table1[[#This Row],[Profession]]="Agriculture", Table1[[#This Row],[Income]], 0)</f>
        <v>0</v>
      </c>
      <c r="BQ503" s="8">
        <f ca="1">IF(Table1[[#This Row],[Value of debts ]]&gt;Table1[[#This Row],[Income]], 1, 0)</f>
        <v>1</v>
      </c>
      <c r="BR503" s="10"/>
      <c r="BT503">
        <f ca="1">IF(Table1[[#This Row],[Net Worth of person]]&gt;$BU$4, Table1[[#This Row],[Age]], 0)</f>
        <v>39</v>
      </c>
    </row>
    <row r="504" spans="1:72" ht="15" thickBot="1" x14ac:dyDescent="0.35">
      <c r="A504">
        <f t="shared" ca="1" si="161"/>
        <v>1</v>
      </c>
      <c r="B504" t="str">
        <f t="shared" ca="1" si="162"/>
        <v>Male</v>
      </c>
      <c r="C504">
        <f t="shared" ca="1" si="163"/>
        <v>44</v>
      </c>
      <c r="D504">
        <f t="shared" ca="1" si="164"/>
        <v>4</v>
      </c>
      <c r="E504" t="str">
        <f t="shared" ca="1" si="165"/>
        <v>IT</v>
      </c>
      <c r="F504">
        <f t="shared" ca="1" si="166"/>
        <v>3</v>
      </c>
      <c r="G504" t="str">
        <f t="shared" ca="1" si="167"/>
        <v>University</v>
      </c>
      <c r="H504">
        <f t="shared" ca="1" si="168"/>
        <v>4</v>
      </c>
      <c r="I504">
        <f t="shared" ca="1" si="169"/>
        <v>1</v>
      </c>
      <c r="J504">
        <f t="shared" ca="1" si="170"/>
        <v>60679</v>
      </c>
      <c r="K504">
        <f t="shared" ca="1" si="171"/>
        <v>14</v>
      </c>
      <c r="L504" t="str">
        <f t="shared" ca="1" si="172"/>
        <v>Goa</v>
      </c>
      <c r="M504">
        <f t="shared" ca="1" si="173"/>
        <v>182037</v>
      </c>
      <c r="N504">
        <f t="shared" ca="1" si="174"/>
        <v>12617.794623169666</v>
      </c>
      <c r="O504">
        <f t="shared" ca="1" si="175"/>
        <v>20801.1024897313</v>
      </c>
      <c r="P504">
        <f t="shared" ca="1" si="176"/>
        <v>20082</v>
      </c>
      <c r="Q504">
        <f t="shared" ca="1" si="177"/>
        <v>50457.26924859087</v>
      </c>
      <c r="R504">
        <f t="shared" ca="1" si="178"/>
        <v>37829.841570368539</v>
      </c>
      <c r="S504">
        <f t="shared" ca="1" si="179"/>
        <v>240667.94406009984</v>
      </c>
      <c r="T504">
        <f t="shared" ca="1" si="180"/>
        <v>83157.063871760532</v>
      </c>
      <c r="U504">
        <f t="shared" ca="1" si="181"/>
        <v>157510.8801883393</v>
      </c>
      <c r="W504">
        <f t="shared" ca="1" si="182"/>
        <v>1</v>
      </c>
      <c r="AA504" s="1">
        <f ca="1">Table1[[#This Row],[Mortgage left]]/Table1[[#This Row],[Value of House]]</f>
        <v>6.9314450486272938E-2</v>
      </c>
      <c r="AB504">
        <f t="shared" ca="1" si="183"/>
        <v>1</v>
      </c>
      <c r="AE504">
        <f ca="1">IF(Table1[[#This Row],[Gender]]="male", 1, 0)</f>
        <v>1</v>
      </c>
      <c r="AF504">
        <f ca="1">IF(Table1[[#This Row],[Gender]]="female", 1, 0)</f>
        <v>0</v>
      </c>
      <c r="AK504" s="11">
        <f ca="1">IF(Table1[[#This Row],[Profession]]="Teaching", 1, 0)</f>
        <v>0</v>
      </c>
      <c r="AL504" s="12">
        <f ca="1">IF(Table1[[#This Row],[Profession]]="Health", 1, 0)</f>
        <v>0</v>
      </c>
      <c r="AM504" s="12">
        <f ca="1">IF(Table1[[#This Row],[Profession]]="Construction", 1, 0)</f>
        <v>0</v>
      </c>
      <c r="AN504" s="12">
        <f ca="1">IF(Table1[[#This Row],[Profession]]="IT", 1, 0)</f>
        <v>1</v>
      </c>
      <c r="AO504" s="12">
        <f ca="1">IF(Table1[[#This Row],[Profession]]="Agriculture", 1, 0)</f>
        <v>0</v>
      </c>
      <c r="AP504" s="13">
        <f ca="1">IF(Table1[[#This Row],[Profession]]="General Work", 1, 0)</f>
        <v>0</v>
      </c>
      <c r="AS504">
        <f ca="1">Table1[[#This Row],[Value of Cars]]/Table1[[#This Row],[Number of Cars ]]</f>
        <v>20801.1024897313</v>
      </c>
      <c r="AU504" s="8">
        <f ca="1">IF(Table1[[#This Row],[State]]="Karnataka", Table1[[#This Row],[Income]], 0)</f>
        <v>0</v>
      </c>
      <c r="AV504" s="9">
        <f ca="1">IF(Table1[[#This Row],[State]]="Gujarat", Table1[[#This Row],[Income]], 0)</f>
        <v>0</v>
      </c>
      <c r="AW504" s="9">
        <f ca="1">IF(Table1[[#This Row],[State]]="Andhra Pradesh", Table1[[#This Row],[Income]], 0)</f>
        <v>0</v>
      </c>
      <c r="AX504" s="9">
        <f ca="1">IF(Table1[[#This Row],[State]]="Telangana", Table1[[#This Row],[Income]], 0)</f>
        <v>0</v>
      </c>
      <c r="AY504" s="9">
        <f ca="1">IF(Table1[[#This Row],[State]]="Madhya Pradesh", Table1[[#This Row],[Income]], 0)</f>
        <v>0</v>
      </c>
      <c r="AZ504" s="9">
        <f ca="1">IF(Table1[[#This Row],[State]]="Maharashtra", Table1[[#This Row],[Income]], 0)</f>
        <v>0</v>
      </c>
      <c r="BA504" s="9">
        <f ca="1">IF(Table1[[#This Row],[State]]="Punjab", Table1[[#This Row],[Income]], 0)</f>
        <v>0</v>
      </c>
      <c r="BB504" s="9">
        <f ca="1">IF(Table1[[#This Row],[State]]="Kerala", Table1[[#This Row],[Income]], 0)</f>
        <v>0</v>
      </c>
      <c r="BC504" s="9">
        <f ca="1">IF(Table1[[#This Row],[State]]="Tamil Nadu", Table1[[#This Row],[Income]], 0)</f>
        <v>0</v>
      </c>
      <c r="BD504" s="9">
        <f ca="1">IF(Table1[[#This Row],[State]]="Rajasthan", Table1[[#This Row],[Income]], 0)</f>
        <v>0</v>
      </c>
      <c r="BE504" s="9">
        <f ca="1">IF(Table1[[#This Row],[State]]="Uttar Pradesh", Table1[[#This Row],[Income]], 0)</f>
        <v>0</v>
      </c>
      <c r="BF504" s="9">
        <f ca="1">IF(Table1[[#This Row],[State]]="Bihar", Table1[[#This Row],[Income]], 0)</f>
        <v>0</v>
      </c>
      <c r="BG504" s="9">
        <f ca="1">IF(Table1[[#This Row],[State]]="West Bengal", Table1[[#This Row],[Income]], 0)</f>
        <v>0</v>
      </c>
      <c r="BH504" s="10">
        <f ca="1">IF(Table1[[#This Row],[State]]="Goa", Table1[[#This Row],[Income]], 0)</f>
        <v>60679</v>
      </c>
      <c r="BJ504" s="8">
        <f ca="1">IF(Table1[[#This Row],[Profession]]="Health", Table1[[#This Row],[Income]], 0)</f>
        <v>0</v>
      </c>
      <c r="BK504" s="9">
        <f ca="1">IF(Table1[[#This Row],[Profession]]="Construction", Table1[[#This Row],[Income]], 0)</f>
        <v>0</v>
      </c>
      <c r="BL504" s="9">
        <f ca="1">IF(Table1[[#This Row],[Profession]]="Teaching", Table1[[#This Row],[Income]], 0)</f>
        <v>0</v>
      </c>
      <c r="BM504" s="9">
        <f ca="1">IF(Table1[[#This Row],[Profession]]="IT", Table1[[#This Row],[Income]], 0)</f>
        <v>60679</v>
      </c>
      <c r="BN504" s="9">
        <f ca="1">IF(Table1[[#This Row],[Profession]]="General Work", Table1[[#This Row],[Income]], 0)</f>
        <v>0</v>
      </c>
      <c r="BO504" s="10">
        <f ca="1">IF(Table1[[#This Row],[Profession]]="Agriculture", Table1[[#This Row],[Income]], 0)</f>
        <v>0</v>
      </c>
      <c r="BQ504" s="11">
        <f ca="1">IF(Table1[[#This Row],[Value of debts ]]&gt;Table1[[#This Row],[Income]], 1, 0)</f>
        <v>1</v>
      </c>
      <c r="BR504" s="13"/>
      <c r="BT504">
        <f ca="1">IF(Table1[[#This Row],[Net Worth of person]]&gt;$BU$4, Table1[[#This Row],[Age]], 0)</f>
        <v>44</v>
      </c>
    </row>
    <row r="505" spans="1:72" ht="15" thickBot="1" x14ac:dyDescent="0.35">
      <c r="AT505" t="s">
        <v>65</v>
      </c>
      <c r="AU505" s="11">
        <f t="shared" ref="AU505:BH505" ca="1" si="184">AVERAGEIF(AU6:AU504, "&lt;&gt;0")</f>
        <v>55408.428571428572</v>
      </c>
      <c r="AV505" s="12">
        <f t="shared" ca="1" si="184"/>
        <v>55976.522727272728</v>
      </c>
      <c r="AW505" s="12">
        <f t="shared" ca="1" si="184"/>
        <v>61105.933333333334</v>
      </c>
      <c r="AX505" s="12">
        <f t="shared" ca="1" si="184"/>
        <v>57479.666666666664</v>
      </c>
      <c r="AY505" s="12">
        <f t="shared" ca="1" si="184"/>
        <v>57267.848484848488</v>
      </c>
      <c r="AZ505" s="12">
        <f t="shared" ca="1" si="184"/>
        <v>59266.166666666664</v>
      </c>
      <c r="BA505" s="12">
        <f t="shared" ca="1" si="184"/>
        <v>50045.3</v>
      </c>
      <c r="BB505" s="12">
        <f t="shared" ca="1" si="184"/>
        <v>53114.645161290326</v>
      </c>
      <c r="BC505" s="12">
        <f t="shared" ca="1" si="184"/>
        <v>58352.3</v>
      </c>
      <c r="BD505" s="12">
        <f t="shared" ca="1" si="184"/>
        <v>52805</v>
      </c>
      <c r="BE505" s="12">
        <f t="shared" ca="1" si="184"/>
        <v>59484.193548387098</v>
      </c>
      <c r="BF505" s="12">
        <f t="shared" ca="1" si="184"/>
        <v>56329.142857142855</v>
      </c>
      <c r="BG505" s="12">
        <f t="shared" ca="1" si="184"/>
        <v>53407.189189189186</v>
      </c>
      <c r="BH505" s="13">
        <f t="shared" ca="1" si="184"/>
        <v>55727.525000000001</v>
      </c>
      <c r="BJ505" s="11">
        <f t="shared" ref="BJ505:BO505" ca="1" si="185">AVERAGEIF(BJ6:BJ504, "&lt;&gt;0")</f>
        <v>56639.518987341769</v>
      </c>
      <c r="BK505" s="12">
        <f t="shared" ca="1" si="185"/>
        <v>61790.846153846156</v>
      </c>
      <c r="BL505" s="12">
        <f t="shared" ca="1" si="185"/>
        <v>56443.153846153844</v>
      </c>
      <c r="BM505" s="12">
        <f t="shared" ca="1" si="185"/>
        <v>54173.533333333333</v>
      </c>
      <c r="BN505" s="12">
        <f t="shared" ca="1" si="185"/>
        <v>52435.282608695656</v>
      </c>
      <c r="BO505" s="13">
        <f t="shared" ca="1" si="185"/>
        <v>56055.65217391304</v>
      </c>
      <c r="BT505" s="17">
        <f ca="1">AVERAGEIF(BT5:BT504, "&lt;&gt;0")</f>
        <v>34.915584415584412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6F7-D0C4-4438-93AF-2CD5457CC9BF}">
  <dimension ref="C1:AD50"/>
  <sheetViews>
    <sheetView tabSelected="1" zoomScale="70" zoomScaleNormal="70" workbookViewId="0">
      <selection activeCell="Y14" sqref="Y14"/>
    </sheetView>
  </sheetViews>
  <sheetFormatPr defaultRowHeight="14.4" x14ac:dyDescent="0.3"/>
  <cols>
    <col min="8" max="8" width="12.109375" customWidth="1"/>
    <col min="19" max="19" width="12.21875" bestFit="1" customWidth="1"/>
  </cols>
  <sheetData>
    <row r="1" spans="3:28" ht="15" thickBot="1" x14ac:dyDescent="0.35">
      <c r="U1" s="9"/>
      <c r="V1" s="9"/>
      <c r="W1" s="9"/>
      <c r="X1" s="9"/>
    </row>
    <row r="2" spans="3:28" x14ac:dyDescent="0.3">
      <c r="C2" s="30" t="s">
        <v>76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  <c r="U2" s="18"/>
      <c r="V2" s="18"/>
      <c r="W2" s="18"/>
      <c r="X2" s="9"/>
    </row>
    <row r="3" spans="3:28" ht="15" thickBot="1" x14ac:dyDescent="0.35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  <c r="U3" s="18"/>
      <c r="V3" s="18"/>
      <c r="W3" s="18"/>
      <c r="X3" s="9"/>
    </row>
    <row r="4" spans="3:28" x14ac:dyDescent="0.3">
      <c r="C4" s="19" t="s">
        <v>68</v>
      </c>
      <c r="D4" s="28"/>
      <c r="E4" s="28"/>
      <c r="F4" s="20"/>
      <c r="G4" s="19" t="s">
        <v>53</v>
      </c>
      <c r="H4" s="20"/>
      <c r="I4" s="19" t="s">
        <v>70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0"/>
      <c r="U4" s="9"/>
      <c r="V4" s="9"/>
      <c r="W4" s="9"/>
      <c r="X4" s="9"/>
    </row>
    <row r="5" spans="3:28" ht="15" thickBot="1" x14ac:dyDescent="0.35">
      <c r="C5" s="21"/>
      <c r="D5" s="29"/>
      <c r="E5" s="29"/>
      <c r="F5" s="22"/>
      <c r="G5" s="21"/>
      <c r="H5" s="22"/>
      <c r="I5" s="21"/>
      <c r="J5" s="29"/>
      <c r="K5" s="29"/>
      <c r="L5" s="29"/>
      <c r="M5" s="29"/>
      <c r="N5" s="29"/>
      <c r="O5" s="29"/>
      <c r="P5" s="29"/>
      <c r="Q5" s="29"/>
      <c r="R5" s="29"/>
      <c r="S5" s="29"/>
      <c r="T5" s="22"/>
    </row>
    <row r="6" spans="3:28" ht="16.2" thickBot="1" x14ac:dyDescent="0.35">
      <c r="C6" s="26" t="s">
        <v>69</v>
      </c>
      <c r="D6" s="27"/>
      <c r="E6" s="26" t="s">
        <v>50</v>
      </c>
      <c r="F6" s="27"/>
      <c r="G6" s="23">
        <f ca="1">'Database with Analysis'!AJ4</f>
        <v>35.006</v>
      </c>
      <c r="H6" s="24"/>
      <c r="I6" s="26" t="s">
        <v>4</v>
      </c>
      <c r="J6" s="27"/>
      <c r="K6" s="26" t="s">
        <v>2</v>
      </c>
      <c r="L6" s="27"/>
      <c r="M6" s="26" t="s">
        <v>5</v>
      </c>
      <c r="N6" s="27"/>
      <c r="O6" s="26" t="s">
        <v>7</v>
      </c>
      <c r="P6" s="27"/>
      <c r="Q6" s="26" t="s">
        <v>6</v>
      </c>
      <c r="R6" s="27"/>
      <c r="S6" s="26" t="s">
        <v>3</v>
      </c>
      <c r="T6" s="27"/>
    </row>
    <row r="7" spans="3:28" ht="25.8" customHeight="1" x14ac:dyDescent="0.3">
      <c r="C7" s="19">
        <f ca="1">'Database with Analysis'!AG4</f>
        <v>247</v>
      </c>
      <c r="D7" s="20"/>
      <c r="E7" s="19">
        <f ca="1">'Database with Analysis'!AH4</f>
        <v>252</v>
      </c>
      <c r="F7" s="20"/>
      <c r="G7" s="25"/>
      <c r="H7" s="24"/>
      <c r="I7" s="25">
        <f ca="1">'Database with Analysis'!AR4</f>
        <v>78</v>
      </c>
      <c r="J7" s="24"/>
      <c r="K7" s="25">
        <f ca="1">'Database with Analysis'!AR5</f>
        <v>79</v>
      </c>
      <c r="L7" s="24"/>
      <c r="M7" s="25">
        <f ca="1">'Database with Analysis'!AR6</f>
        <v>90</v>
      </c>
      <c r="N7" s="24"/>
      <c r="O7" s="25">
        <f ca="1">'Database with Analysis'!AR7</f>
        <v>69</v>
      </c>
      <c r="P7" s="24"/>
      <c r="Q7" s="25">
        <f ca="1">'Database with Analysis'!AR8</f>
        <v>93</v>
      </c>
      <c r="R7" s="24"/>
      <c r="S7" s="25">
        <f ca="1">'Database with Analysis'!AR9</f>
        <v>91</v>
      </c>
      <c r="T7" s="24"/>
    </row>
    <row r="8" spans="3:28" ht="26.4" customHeight="1" thickBot="1" x14ac:dyDescent="0.35">
      <c r="C8" s="21"/>
      <c r="D8" s="22"/>
      <c r="E8" s="21"/>
      <c r="F8" s="22"/>
      <c r="G8" s="21"/>
      <c r="H8" s="22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</row>
    <row r="9" spans="3:28" ht="15" thickBot="1" x14ac:dyDescent="0.35">
      <c r="C9" s="19"/>
      <c r="D9" s="28"/>
      <c r="E9" s="28"/>
      <c r="F9" s="20"/>
      <c r="G9" s="28" t="s">
        <v>71</v>
      </c>
      <c r="H9" s="28"/>
      <c r="I9" s="19"/>
      <c r="J9" s="28"/>
      <c r="K9" s="28"/>
      <c r="L9" s="28"/>
      <c r="M9" s="28"/>
      <c r="N9" s="28"/>
      <c r="O9" s="28"/>
      <c r="P9" s="28"/>
      <c r="Q9" s="28"/>
      <c r="R9" s="28"/>
      <c r="S9" s="28"/>
      <c r="T9" s="20"/>
      <c r="U9" s="36" t="s">
        <v>80</v>
      </c>
      <c r="V9" s="63"/>
      <c r="W9" s="63"/>
      <c r="X9" s="63"/>
      <c r="Y9" s="63"/>
      <c r="Z9" s="37"/>
    </row>
    <row r="10" spans="3:28" ht="15" thickBot="1" x14ac:dyDescent="0.35">
      <c r="C10" s="25"/>
      <c r="D10" s="49"/>
      <c r="E10" s="49"/>
      <c r="F10" s="24"/>
      <c r="G10" s="29"/>
      <c r="H10" s="29"/>
      <c r="I10" s="25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24"/>
      <c r="U10" s="50">
        <v>1</v>
      </c>
      <c r="V10" s="52"/>
      <c r="W10" s="36">
        <v>2</v>
      </c>
      <c r="X10" s="37"/>
      <c r="Y10" s="36">
        <v>3</v>
      </c>
      <c r="Z10" s="37"/>
      <c r="AA10" s="64"/>
      <c r="AB10" s="64"/>
    </row>
    <row r="11" spans="3:28" x14ac:dyDescent="0.3">
      <c r="C11" s="25"/>
      <c r="D11" s="49"/>
      <c r="E11" s="49"/>
      <c r="F11" s="24"/>
      <c r="G11" s="47">
        <f ca="1">'Database with Analysis'!AQ2</f>
        <v>56207.542000000001</v>
      </c>
      <c r="H11" s="47"/>
      <c r="I11" s="25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50">
        <v>10000</v>
      </c>
      <c r="V11" s="52"/>
      <c r="W11" s="65">
        <v>0.4</v>
      </c>
      <c r="X11" s="66"/>
      <c r="Y11" s="50">
        <v>90000</v>
      </c>
      <c r="Z11" s="52"/>
    </row>
    <row r="12" spans="3:28" x14ac:dyDescent="0.3">
      <c r="C12" s="25"/>
      <c r="D12" s="49"/>
      <c r="E12" s="49"/>
      <c r="F12" s="24"/>
      <c r="G12" s="47"/>
      <c r="H12" s="47"/>
      <c r="I12" s="25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67"/>
      <c r="V12" s="68"/>
      <c r="W12" s="69"/>
      <c r="X12" s="70"/>
      <c r="Y12" s="67"/>
      <c r="Z12" s="68"/>
    </row>
    <row r="13" spans="3:28" ht="15" thickBot="1" x14ac:dyDescent="0.35">
      <c r="C13" s="25"/>
      <c r="D13" s="49"/>
      <c r="E13" s="49"/>
      <c r="F13" s="24"/>
      <c r="G13" s="48"/>
      <c r="H13" s="48"/>
      <c r="I13" s="25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53"/>
      <c r="V13" s="55"/>
      <c r="W13" s="71"/>
      <c r="X13" s="72"/>
      <c r="Y13" s="53"/>
      <c r="Z13" s="55"/>
    </row>
    <row r="14" spans="3:28" x14ac:dyDescent="0.3">
      <c r="C14" s="25"/>
      <c r="D14" s="49"/>
      <c r="E14" s="49"/>
      <c r="F14" s="24"/>
      <c r="G14" s="38" t="s">
        <v>72</v>
      </c>
      <c r="H14" s="38"/>
      <c r="I14" s="25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24"/>
    </row>
    <row r="15" spans="3:28" ht="15" thickBot="1" x14ac:dyDescent="0.35">
      <c r="C15" s="25"/>
      <c r="D15" s="49"/>
      <c r="E15" s="49"/>
      <c r="F15" s="24"/>
      <c r="G15" s="40"/>
      <c r="H15" s="40"/>
      <c r="I15" s="25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24"/>
    </row>
    <row r="16" spans="3:28" x14ac:dyDescent="0.3">
      <c r="C16" s="25"/>
      <c r="D16" s="49"/>
      <c r="E16" s="49"/>
      <c r="F16" s="24"/>
      <c r="G16" s="47">
        <f ca="1">'Database with Analysis'!AT5</f>
        <v>26676.740490548353</v>
      </c>
      <c r="H16" s="47"/>
      <c r="I16" s="25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24"/>
    </row>
    <row r="17" spans="3:30" x14ac:dyDescent="0.3">
      <c r="C17" s="25"/>
      <c r="D17" s="49"/>
      <c r="E17" s="49"/>
      <c r="F17" s="24"/>
      <c r="G17" s="47"/>
      <c r="H17" s="47"/>
      <c r="I17" s="25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24"/>
    </row>
    <row r="18" spans="3:30" ht="15" thickBot="1" x14ac:dyDescent="0.35">
      <c r="C18" s="25"/>
      <c r="D18" s="49"/>
      <c r="E18" s="49"/>
      <c r="F18" s="24"/>
      <c r="G18" s="48"/>
      <c r="H18" s="48"/>
      <c r="I18" s="25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24"/>
    </row>
    <row r="19" spans="3:30" ht="15" customHeight="1" x14ac:dyDescent="0.3">
      <c r="C19" s="25"/>
      <c r="D19" s="49"/>
      <c r="E19" s="49"/>
      <c r="F19" s="24"/>
      <c r="G19" s="38" t="s">
        <v>73</v>
      </c>
      <c r="H19" s="38"/>
      <c r="I19" s="25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24"/>
    </row>
    <row r="20" spans="3:30" x14ac:dyDescent="0.3">
      <c r="C20" s="25"/>
      <c r="D20" s="49"/>
      <c r="E20" s="49"/>
      <c r="F20" s="24"/>
      <c r="G20" s="39"/>
      <c r="H20" s="39"/>
      <c r="I20" s="25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24"/>
    </row>
    <row r="21" spans="3:30" ht="15" thickBot="1" x14ac:dyDescent="0.35">
      <c r="C21" s="25"/>
      <c r="D21" s="49"/>
      <c r="E21" s="49"/>
      <c r="F21" s="24"/>
      <c r="G21" s="40"/>
      <c r="H21" s="40"/>
      <c r="I21" s="25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24"/>
    </row>
    <row r="22" spans="3:30" ht="16.2" thickBot="1" x14ac:dyDescent="0.35">
      <c r="C22" s="25"/>
      <c r="D22" s="49"/>
      <c r="E22" s="49"/>
      <c r="F22" s="24"/>
      <c r="G22" s="29">
        <f ca="1">'Database with Analysis'!Z3</f>
        <v>500</v>
      </c>
      <c r="H22" s="29"/>
      <c r="I22" s="25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24"/>
    </row>
    <row r="23" spans="3:30" ht="14.4" customHeight="1" x14ac:dyDescent="0.3">
      <c r="C23" s="25"/>
      <c r="D23" s="49"/>
      <c r="E23" s="49"/>
      <c r="F23" s="24"/>
      <c r="G23" s="41" t="s">
        <v>74</v>
      </c>
      <c r="H23" s="42"/>
      <c r="I23" s="25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24"/>
    </row>
    <row r="24" spans="3:30" x14ac:dyDescent="0.3">
      <c r="C24" s="25"/>
      <c r="D24" s="49"/>
      <c r="E24" s="49"/>
      <c r="F24" s="24"/>
      <c r="G24" s="43"/>
      <c r="H24" s="44"/>
      <c r="I24" s="25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24"/>
    </row>
    <row r="25" spans="3:30" x14ac:dyDescent="0.3">
      <c r="C25" s="25"/>
      <c r="D25" s="49"/>
      <c r="E25" s="49"/>
      <c r="F25" s="24"/>
      <c r="G25" s="43"/>
      <c r="H25" s="44"/>
      <c r="I25" s="25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24"/>
    </row>
    <row r="26" spans="3:30" ht="15" thickBot="1" x14ac:dyDescent="0.35">
      <c r="C26" s="25"/>
      <c r="D26" s="49"/>
      <c r="E26" s="49"/>
      <c r="F26" s="24"/>
      <c r="G26" s="45"/>
      <c r="H26" s="46"/>
      <c r="I26" s="25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24"/>
    </row>
    <row r="27" spans="3:30" ht="16.2" thickBot="1" x14ac:dyDescent="0.35">
      <c r="C27" s="25"/>
      <c r="D27" s="49"/>
      <c r="E27" s="49"/>
      <c r="F27" s="24"/>
      <c r="G27" s="19">
        <f ca="1">'Database with Analysis'!AD4</f>
        <v>214</v>
      </c>
      <c r="H27" s="20"/>
      <c r="I27" s="25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24"/>
    </row>
    <row r="28" spans="3:30" ht="15.6" customHeight="1" x14ac:dyDescent="0.3">
      <c r="C28" s="41" t="s">
        <v>77</v>
      </c>
      <c r="D28" s="38"/>
      <c r="E28" s="42"/>
      <c r="F28" s="56">
        <f ca="1">'Database with Analysis'!BR4</f>
        <v>0.97</v>
      </c>
      <c r="G28" s="57"/>
      <c r="H28" s="41" t="s">
        <v>79</v>
      </c>
      <c r="I28" s="42"/>
      <c r="J28" s="62">
        <f ca="1">'Database with Analysis'!BT505</f>
        <v>34.915584415584412</v>
      </c>
      <c r="K28" s="57"/>
      <c r="L28" s="19"/>
      <c r="M28" s="28"/>
      <c r="N28" s="28"/>
      <c r="O28" s="28"/>
      <c r="P28" s="28"/>
      <c r="Q28" s="28"/>
      <c r="R28" s="28"/>
      <c r="S28" s="28"/>
      <c r="T28" s="20"/>
    </row>
    <row r="29" spans="3:30" ht="15.6" customHeight="1" x14ac:dyDescent="0.3">
      <c r="C29" s="43"/>
      <c r="D29" s="39"/>
      <c r="E29" s="44"/>
      <c r="F29" s="58"/>
      <c r="G29" s="59"/>
      <c r="H29" s="43"/>
      <c r="I29" s="44"/>
      <c r="J29" s="58"/>
      <c r="K29" s="59"/>
      <c r="L29" s="25"/>
      <c r="M29" s="49"/>
      <c r="N29" s="49"/>
      <c r="O29" s="49"/>
      <c r="P29" s="49"/>
      <c r="Q29" s="49"/>
      <c r="R29" s="49"/>
      <c r="S29" s="49"/>
      <c r="T29" s="24"/>
    </row>
    <row r="30" spans="3:30" ht="16.2" customHeight="1" thickBot="1" x14ac:dyDescent="0.35">
      <c r="C30" s="45"/>
      <c r="D30" s="40"/>
      <c r="E30" s="46"/>
      <c r="F30" s="60"/>
      <c r="G30" s="61"/>
      <c r="H30" s="45"/>
      <c r="I30" s="46"/>
      <c r="J30" s="60"/>
      <c r="K30" s="61"/>
      <c r="L30" s="21"/>
      <c r="M30" s="29"/>
      <c r="N30" s="29"/>
      <c r="O30" s="29"/>
      <c r="P30" s="29"/>
      <c r="Q30" s="29"/>
      <c r="R30" s="29"/>
      <c r="S30" s="29"/>
      <c r="T30" s="22"/>
    </row>
    <row r="31" spans="3:30" x14ac:dyDescent="0.3">
      <c r="C31" s="50" t="s">
        <v>75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2"/>
    </row>
    <row r="32" spans="3:30" ht="15" thickBot="1" x14ac:dyDescent="0.35"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5"/>
    </row>
    <row r="33" spans="3:30" ht="15" thickBot="1" x14ac:dyDescent="0.35">
      <c r="C33" s="36" t="s">
        <v>18</v>
      </c>
      <c r="D33" s="37"/>
      <c r="E33" s="36" t="s">
        <v>19</v>
      </c>
      <c r="F33" s="37"/>
      <c r="G33" s="36" t="s">
        <v>20</v>
      </c>
      <c r="H33" s="37"/>
      <c r="I33" s="36" t="s">
        <v>21</v>
      </c>
      <c r="J33" s="37"/>
      <c r="K33" s="36" t="s">
        <v>22</v>
      </c>
      <c r="L33" s="37"/>
      <c r="M33" s="36" t="s">
        <v>23</v>
      </c>
      <c r="N33" s="37"/>
      <c r="O33" s="36" t="s">
        <v>24</v>
      </c>
      <c r="P33" s="37"/>
      <c r="Q33" s="36" t="s">
        <v>25</v>
      </c>
      <c r="R33" s="37"/>
      <c r="S33" s="36" t="s">
        <v>26</v>
      </c>
      <c r="T33" s="37"/>
      <c r="U33" s="36" t="s">
        <v>27</v>
      </c>
      <c r="V33" s="37"/>
      <c r="W33" s="36" t="s">
        <v>28</v>
      </c>
      <c r="X33" s="37"/>
      <c r="Y33" s="36" t="s">
        <v>64</v>
      </c>
      <c r="Z33" s="37"/>
      <c r="AA33" s="36" t="s">
        <v>29</v>
      </c>
      <c r="AB33" s="37"/>
      <c r="AC33" s="36" t="s">
        <v>30</v>
      </c>
      <c r="AD33" s="37"/>
    </row>
    <row r="34" spans="3:30" x14ac:dyDescent="0.3">
      <c r="C34" s="50">
        <f ca="1">'Database with Analysis'!AU505</f>
        <v>55408.428571428572</v>
      </c>
      <c r="D34" s="52"/>
      <c r="E34" s="50">
        <f ca="1">'Database with Analysis'!AV505</f>
        <v>55976.522727272728</v>
      </c>
      <c r="F34" s="52"/>
      <c r="G34" s="50">
        <f ca="1">'Database with Analysis'!AW505</f>
        <v>61105.933333333334</v>
      </c>
      <c r="H34" s="52"/>
      <c r="I34" s="50">
        <f ca="1">'Database with Analysis'!AX505</f>
        <v>57479.666666666664</v>
      </c>
      <c r="J34" s="52"/>
      <c r="K34" s="50">
        <f ca="1">'Database with Analysis'!AY505</f>
        <v>57267.848484848488</v>
      </c>
      <c r="L34" s="52"/>
      <c r="M34" s="50">
        <f ca="1">'Database with Analysis'!AZ505</f>
        <v>59266.166666666664</v>
      </c>
      <c r="N34" s="52"/>
      <c r="O34" s="50">
        <f ca="1">'Database with Analysis'!BA505</f>
        <v>50045.3</v>
      </c>
      <c r="P34" s="52"/>
      <c r="Q34" s="50">
        <f ca="1">'Database with Analysis'!BB505</f>
        <v>53114.645161290326</v>
      </c>
      <c r="R34" s="52"/>
      <c r="S34" s="50">
        <f ca="1">'Database with Analysis'!BC505</f>
        <v>58352.3</v>
      </c>
      <c r="T34" s="52"/>
      <c r="U34" s="50">
        <f ca="1">'Database with Analysis'!BD505</f>
        <v>52805</v>
      </c>
      <c r="V34" s="52"/>
      <c r="W34" s="50">
        <f ca="1">'Database with Analysis'!BE505</f>
        <v>59484.193548387098</v>
      </c>
      <c r="X34" s="52"/>
      <c r="Y34" s="50">
        <f ca="1">'Database with Analysis'!BF505</f>
        <v>56329.142857142855</v>
      </c>
      <c r="Z34" s="52"/>
      <c r="AA34" s="50">
        <f ca="1">'Database with Analysis'!BG505</f>
        <v>53407.189189189186</v>
      </c>
      <c r="AB34" s="52"/>
      <c r="AC34" s="50">
        <f ca="1">'Database with Analysis'!BH505</f>
        <v>55727.525000000001</v>
      </c>
      <c r="AD34" s="52"/>
    </row>
    <row r="35" spans="3:30" ht="15" thickBot="1" x14ac:dyDescent="0.35">
      <c r="C35" s="53"/>
      <c r="D35" s="55"/>
      <c r="E35" s="53"/>
      <c r="F35" s="55"/>
      <c r="G35" s="53"/>
      <c r="H35" s="55"/>
      <c r="I35" s="53"/>
      <c r="J35" s="55"/>
      <c r="K35" s="53"/>
      <c r="L35" s="55"/>
      <c r="M35" s="53"/>
      <c r="N35" s="55"/>
      <c r="O35" s="53"/>
      <c r="P35" s="55"/>
      <c r="Q35" s="53"/>
      <c r="R35" s="55"/>
      <c r="S35" s="53"/>
      <c r="T35" s="55"/>
      <c r="U35" s="53"/>
      <c r="V35" s="55"/>
      <c r="W35" s="53"/>
      <c r="X35" s="55"/>
      <c r="Y35" s="53"/>
      <c r="Z35" s="55"/>
      <c r="AA35" s="53"/>
      <c r="AB35" s="55"/>
      <c r="AC35" s="53"/>
      <c r="AD35" s="55"/>
    </row>
    <row r="36" spans="3:30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</row>
    <row r="37" spans="3:30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0"/>
    </row>
    <row r="38" spans="3:30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0"/>
    </row>
    <row r="39" spans="3:30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</row>
    <row r="40" spans="3:30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</row>
    <row r="41" spans="3:30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</row>
    <row r="42" spans="3:30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</row>
    <row r="43" spans="3:30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</row>
    <row r="44" spans="3:30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</row>
    <row r="45" spans="3:30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</row>
    <row r="46" spans="3:30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0"/>
    </row>
    <row r="47" spans="3:30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0"/>
    </row>
    <row r="48" spans="3:30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0"/>
    </row>
    <row r="49" spans="3:30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0"/>
    </row>
    <row r="50" spans="3:30" ht="15" thickBot="1" x14ac:dyDescent="0.35"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3"/>
    </row>
  </sheetData>
  <mergeCells count="73">
    <mergeCell ref="Y11:Z13"/>
    <mergeCell ref="U11:V13"/>
    <mergeCell ref="W11:X13"/>
    <mergeCell ref="AA34:AB35"/>
    <mergeCell ref="AC34:AD35"/>
    <mergeCell ref="Y33:Z33"/>
    <mergeCell ref="AA33:AB33"/>
    <mergeCell ref="AC33:AD33"/>
    <mergeCell ref="W34:X35"/>
    <mergeCell ref="Y34:Z35"/>
    <mergeCell ref="M33:N33"/>
    <mergeCell ref="O33:P33"/>
    <mergeCell ref="Q33:R33"/>
    <mergeCell ref="M34:N35"/>
    <mergeCell ref="O34:P35"/>
    <mergeCell ref="Q34:R35"/>
    <mergeCell ref="S34:T35"/>
    <mergeCell ref="U34:V35"/>
    <mergeCell ref="C34:D35"/>
    <mergeCell ref="E34:F35"/>
    <mergeCell ref="G34:H35"/>
    <mergeCell ref="I34:J35"/>
    <mergeCell ref="K34:L35"/>
    <mergeCell ref="U33:V33"/>
    <mergeCell ref="W33:X33"/>
    <mergeCell ref="C9:F27"/>
    <mergeCell ref="I9:T27"/>
    <mergeCell ref="G16:H18"/>
    <mergeCell ref="C31:AD32"/>
    <mergeCell ref="C28:E30"/>
    <mergeCell ref="F28:G30"/>
    <mergeCell ref="H28:I30"/>
    <mergeCell ref="J28:K30"/>
    <mergeCell ref="L28:T30"/>
    <mergeCell ref="U9:Z9"/>
    <mergeCell ref="U10:V10"/>
    <mergeCell ref="W10:X10"/>
    <mergeCell ref="Y10:Z10"/>
    <mergeCell ref="AA10:AB10"/>
    <mergeCell ref="C2:T3"/>
    <mergeCell ref="C33:D33"/>
    <mergeCell ref="E33:F33"/>
    <mergeCell ref="G33:H33"/>
    <mergeCell ref="I33:J33"/>
    <mergeCell ref="K33:L33"/>
    <mergeCell ref="G22:H22"/>
    <mergeCell ref="G27:H27"/>
    <mergeCell ref="G19:H21"/>
    <mergeCell ref="G23:H26"/>
    <mergeCell ref="S6:T6"/>
    <mergeCell ref="S7:T8"/>
    <mergeCell ref="G9:H10"/>
    <mergeCell ref="G11:H13"/>
    <mergeCell ref="G14:H15"/>
    <mergeCell ref="S33:T33"/>
    <mergeCell ref="K6:L6"/>
    <mergeCell ref="M6:N6"/>
    <mergeCell ref="O6:P6"/>
    <mergeCell ref="Q6:R6"/>
    <mergeCell ref="I7:J8"/>
    <mergeCell ref="K7:L8"/>
    <mergeCell ref="M7:N8"/>
    <mergeCell ref="O7:P8"/>
    <mergeCell ref="Q7:R8"/>
    <mergeCell ref="G4:H5"/>
    <mergeCell ref="G6:H8"/>
    <mergeCell ref="I6:J6"/>
    <mergeCell ref="C4:F5"/>
    <mergeCell ref="C7:D8"/>
    <mergeCell ref="E7:F8"/>
    <mergeCell ref="C6:D6"/>
    <mergeCell ref="E6:F6"/>
    <mergeCell ref="I4:T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with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Kanduri</dc:creator>
  <cp:lastModifiedBy>Vishnu Kanduri</cp:lastModifiedBy>
  <dcterms:created xsi:type="dcterms:W3CDTF">2020-07-19T13:44:25Z</dcterms:created>
  <dcterms:modified xsi:type="dcterms:W3CDTF">2020-07-21T07:47:31Z</dcterms:modified>
</cp:coreProperties>
</file>