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Mean" sheetId="1" r:id="rId1"/>
    <sheet name="Weighted Mean" sheetId="4" r:id="rId2"/>
    <sheet name="Correlation" sheetId="2" r:id="rId3"/>
    <sheet name="Rank Correlation" sheetId="3" r:id="rId4"/>
  </sheets>
  <calcPr calcId="124519"/>
</workbook>
</file>

<file path=xl/calcChain.xml><?xml version="1.0" encoding="utf-8"?>
<calcChain xmlns="http://schemas.openxmlformats.org/spreadsheetml/2006/main">
  <c r="O5" i="2"/>
  <c r="O6"/>
  <c r="O7"/>
  <c r="O8"/>
  <c r="O9"/>
  <c r="O10"/>
  <c r="O11"/>
  <c r="O4"/>
  <c r="N5"/>
  <c r="N6"/>
  <c r="N7"/>
  <c r="N8"/>
  <c r="N9"/>
  <c r="N10"/>
  <c r="N11"/>
  <c r="N4"/>
  <c r="F15"/>
  <c r="D15"/>
  <c r="D16"/>
  <c r="D14"/>
  <c r="B15"/>
  <c r="B14"/>
  <c r="F12"/>
  <c r="E12"/>
  <c r="D12"/>
  <c r="C12"/>
  <c r="B12"/>
  <c r="F5"/>
  <c r="F6"/>
  <c r="F7"/>
  <c r="F8"/>
  <c r="F9"/>
  <c r="F10"/>
  <c r="F11"/>
  <c r="F4"/>
  <c r="E5"/>
  <c r="E6"/>
  <c r="E7"/>
  <c r="E8"/>
  <c r="E9"/>
  <c r="E10"/>
  <c r="E11"/>
  <c r="E4"/>
  <c r="D5"/>
  <c r="D6"/>
  <c r="D7"/>
  <c r="D8"/>
  <c r="D9"/>
  <c r="D10"/>
  <c r="D11"/>
  <c r="D4"/>
  <c r="B10" i="4"/>
  <c r="D4"/>
  <c r="C5"/>
  <c r="C4"/>
  <c r="L5" i="1"/>
  <c r="K10"/>
  <c r="J10"/>
  <c r="K6"/>
  <c r="K7"/>
  <c r="K8"/>
  <c r="K9"/>
  <c r="K5"/>
  <c r="D6"/>
  <c r="C6"/>
  <c r="B26"/>
</calcChain>
</file>

<file path=xl/sharedStrings.xml><?xml version="1.0" encoding="utf-8"?>
<sst xmlns="http://schemas.openxmlformats.org/spreadsheetml/2006/main" count="62" uniqueCount="54">
  <si>
    <t>Mean of Ungrouped Data</t>
  </si>
  <si>
    <t> 8</t>
  </si>
  <si>
    <t> 40</t>
  </si>
  <si>
    <t> 45</t>
  </si>
  <si>
    <t> 29</t>
  </si>
  <si>
    <t> 12</t>
  </si>
  <si>
    <t> 25</t>
  </si>
  <si>
    <t> 35</t>
  </si>
  <si>
    <t> 30</t>
  </si>
  <si>
    <t>Example:</t>
  </si>
  <si>
    <t>The Marks scored obtained by 20 student in an examination</t>
  </si>
  <si>
    <t>are as follows:</t>
  </si>
  <si>
    <t>Marks</t>
  </si>
  <si>
    <t>Mean</t>
  </si>
  <si>
    <t>Total</t>
  </si>
  <si>
    <t>Total Count</t>
  </si>
  <si>
    <t>Mean from Excel Formula</t>
  </si>
  <si>
    <t>Mean of Grouped Data</t>
  </si>
  <si>
    <t>Below is given distribution of money collected by students for flood relief fund. Find Mean</t>
  </si>
  <si>
    <t>Money (In RS.)</t>
  </si>
  <si>
    <t>Class Mark (x)</t>
  </si>
  <si>
    <t>No. of Students (f)</t>
  </si>
  <si>
    <t>f*x</t>
  </si>
  <si>
    <t>0-10</t>
  </si>
  <si>
    <t>10-20</t>
  </si>
  <si>
    <t>20-30</t>
  </si>
  <si>
    <t>30-40</t>
  </si>
  <si>
    <t>40-50</t>
  </si>
  <si>
    <t>A class of 25 students took a science test. 10 students had an average (arithmetic mean) score of 80. The other students had an average score of 60. What is the average score of the whole class?</t>
  </si>
  <si>
    <t>Averages (x)</t>
  </si>
  <si>
    <t>No. of Students (w)</t>
  </si>
  <si>
    <t>w*x</t>
  </si>
  <si>
    <t>Weighted Average</t>
  </si>
  <si>
    <t>Be careful! You will get the wrong answer if you add the two average scores and divide the answer by two</t>
  </si>
  <si>
    <t>that is</t>
  </si>
  <si>
    <t>Wrong</t>
  </si>
  <si>
    <t>Calculate the correlation coefficient for the following heights (in Inches) of fathers (X) and their sons (Y):</t>
  </si>
  <si>
    <t>X</t>
  </si>
  <si>
    <t>Y</t>
  </si>
  <si>
    <t>X^2</t>
  </si>
  <si>
    <t>Y^2</t>
  </si>
  <si>
    <t>XY</t>
  </si>
  <si>
    <t>Mean(X)</t>
  </si>
  <si>
    <t>Mean(Y)</t>
  </si>
  <si>
    <t>Cov(X,Y)</t>
  </si>
  <si>
    <t>Sd(x)</t>
  </si>
  <si>
    <t>Sd(Y)</t>
  </si>
  <si>
    <t>Cor(X,Y)</t>
  </si>
  <si>
    <t>Correlation from excel in build function</t>
  </si>
  <si>
    <t>Column 1</t>
  </si>
  <si>
    <t>Column 2</t>
  </si>
  <si>
    <t>U</t>
  </si>
  <si>
    <t>V</t>
  </si>
  <si>
    <t>Correlation is independent of change of origin and scale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</si>
</sst>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389"/>
  <sheetViews>
    <sheetView workbookViewId="0">
      <selection activeCell="L4" sqref="L4"/>
    </sheetView>
  </sheetViews>
  <sheetFormatPr defaultRowHeight="15"/>
  <cols>
    <col min="1" max="1" width="12.140625" customWidth="1"/>
    <col min="4" max="4" width="23.85546875" bestFit="1" customWidth="1"/>
    <col min="8" max="8" width="20.28515625" customWidth="1"/>
    <col min="9" max="9" width="14.28515625" customWidth="1"/>
    <col min="10" max="10" width="17.42578125" customWidth="1"/>
  </cols>
  <sheetData>
    <row r="1" spans="1:12">
      <c r="A1" t="s">
        <v>0</v>
      </c>
      <c r="I1" t="s">
        <v>17</v>
      </c>
    </row>
    <row r="2" spans="1:12">
      <c r="A2" t="s">
        <v>9</v>
      </c>
      <c r="H2" t="s">
        <v>18</v>
      </c>
    </row>
    <row r="3" spans="1:12">
      <c r="A3" s="1" t="s">
        <v>10</v>
      </c>
    </row>
    <row r="4" spans="1:12">
      <c r="A4" t="s">
        <v>11</v>
      </c>
      <c r="H4" s="3" t="s">
        <v>19</v>
      </c>
      <c r="I4" s="3" t="s">
        <v>20</v>
      </c>
      <c r="J4" s="3" t="s">
        <v>21</v>
      </c>
      <c r="K4" s="3" t="s">
        <v>22</v>
      </c>
      <c r="L4" s="7" t="s">
        <v>13</v>
      </c>
    </row>
    <row r="5" spans="1:12">
      <c r="B5" s="3" t="s">
        <v>12</v>
      </c>
      <c r="C5" s="3" t="s">
        <v>13</v>
      </c>
      <c r="D5" s="3" t="s">
        <v>16</v>
      </c>
      <c r="H5" s="5" t="s">
        <v>23</v>
      </c>
      <c r="I5" s="6">
        <v>5</v>
      </c>
      <c r="J5" s="6">
        <v>5</v>
      </c>
      <c r="K5" s="6">
        <f>J5*I5</f>
        <v>25</v>
      </c>
      <c r="L5" s="8">
        <f>K10/J10</f>
        <v>23.8</v>
      </c>
    </row>
    <row r="6" spans="1:12">
      <c r="B6" s="4">
        <v>25</v>
      </c>
      <c r="C6" s="8">
        <f>SUM(B6:B25)/B26</f>
        <v>28.583333333333332</v>
      </c>
      <c r="D6" s="8">
        <f>AVERAGE(B6:B25)</f>
        <v>28.583333333333332</v>
      </c>
      <c r="H6" s="5" t="s">
        <v>24</v>
      </c>
      <c r="I6" s="6">
        <v>15</v>
      </c>
      <c r="J6" s="6">
        <v>7</v>
      </c>
      <c r="K6" s="6">
        <f t="shared" ref="K6:K9" si="0">J6*I6</f>
        <v>105</v>
      </c>
      <c r="L6" s="8"/>
    </row>
    <row r="7" spans="1:12">
      <c r="B7" s="4">
        <v>37</v>
      </c>
      <c r="C7" s="8"/>
      <c r="D7" s="8"/>
      <c r="H7" s="5" t="s">
        <v>25</v>
      </c>
      <c r="I7" s="6">
        <v>25</v>
      </c>
      <c r="J7" s="6">
        <v>5</v>
      </c>
      <c r="K7" s="6">
        <f t="shared" si="0"/>
        <v>125</v>
      </c>
      <c r="L7" s="8"/>
    </row>
    <row r="8" spans="1:12">
      <c r="B8" s="4" t="s">
        <v>1</v>
      </c>
      <c r="C8" s="8"/>
      <c r="D8" s="8"/>
      <c r="H8" s="5" t="s">
        <v>26</v>
      </c>
      <c r="I8" s="6">
        <v>35</v>
      </c>
      <c r="J8" s="6">
        <v>2</v>
      </c>
      <c r="K8" s="6">
        <f t="shared" si="0"/>
        <v>70</v>
      </c>
      <c r="L8" s="8"/>
    </row>
    <row r="9" spans="1:12">
      <c r="B9" s="4" t="s">
        <v>2</v>
      </c>
      <c r="C9" s="8"/>
      <c r="D9" s="8"/>
      <c r="H9" s="5" t="s">
        <v>27</v>
      </c>
      <c r="I9" s="6">
        <v>45</v>
      </c>
      <c r="J9" s="6">
        <v>6</v>
      </c>
      <c r="K9" s="6">
        <f t="shared" si="0"/>
        <v>270</v>
      </c>
      <c r="L9" s="8"/>
    </row>
    <row r="10" spans="1:12">
      <c r="B10" s="4" t="s">
        <v>3</v>
      </c>
      <c r="C10" s="8"/>
      <c r="D10" s="8"/>
      <c r="H10" s="5" t="s">
        <v>14</v>
      </c>
      <c r="I10" s="3"/>
      <c r="J10" s="4">
        <f>SUM(J5:J9)</f>
        <v>25</v>
      </c>
      <c r="K10" s="6">
        <f>SUM(K5:K9)</f>
        <v>595</v>
      </c>
      <c r="L10" s="8"/>
    </row>
    <row r="11" spans="1:12">
      <c r="B11" s="4" t="s">
        <v>4</v>
      </c>
      <c r="C11" s="8"/>
      <c r="D11" s="8"/>
    </row>
    <row r="12" spans="1:12">
      <c r="B12" s="4">
        <v>42</v>
      </c>
      <c r="C12" s="8"/>
      <c r="D12" s="8"/>
    </row>
    <row r="13" spans="1:12">
      <c r="B13" s="4" t="s">
        <v>5</v>
      </c>
      <c r="C13" s="8"/>
      <c r="D13" s="8"/>
    </row>
    <row r="14" spans="1:12">
      <c r="B14" s="4" t="s">
        <v>6</v>
      </c>
      <c r="C14" s="8"/>
      <c r="D14" s="8"/>
    </row>
    <row r="15" spans="1:12">
      <c r="B15" s="4">
        <v>16</v>
      </c>
      <c r="C15" s="8"/>
      <c r="D15" s="8"/>
    </row>
    <row r="16" spans="1:12">
      <c r="B16" s="4">
        <v>20</v>
      </c>
      <c r="C16" s="8"/>
      <c r="D16" s="8"/>
    </row>
    <row r="17" spans="1:4">
      <c r="B17" s="4">
        <v>36</v>
      </c>
      <c r="C17" s="8"/>
      <c r="D17" s="8"/>
    </row>
    <row r="18" spans="1:4">
      <c r="B18" s="4">
        <v>30</v>
      </c>
      <c r="C18" s="8"/>
      <c r="D18" s="8"/>
    </row>
    <row r="19" spans="1:4">
      <c r="B19" s="4">
        <v>33</v>
      </c>
      <c r="C19" s="8"/>
      <c r="D19" s="8"/>
    </row>
    <row r="20" spans="1:4">
      <c r="B20" s="4">
        <v>24</v>
      </c>
      <c r="C20" s="8"/>
      <c r="D20" s="8"/>
    </row>
    <row r="21" spans="1:4">
      <c r="B21" s="4">
        <v>24</v>
      </c>
      <c r="C21" s="8"/>
      <c r="D21" s="8"/>
    </row>
    <row r="22" spans="1:4">
      <c r="B22" s="4">
        <v>11</v>
      </c>
      <c r="C22" s="8"/>
      <c r="D22" s="8"/>
    </row>
    <row r="23" spans="1:4">
      <c r="B23" s="4" t="s">
        <v>7</v>
      </c>
      <c r="C23" s="8"/>
      <c r="D23" s="8"/>
    </row>
    <row r="24" spans="1:4">
      <c r="B24" s="4" t="s">
        <v>8</v>
      </c>
      <c r="C24" s="8"/>
      <c r="D24" s="8"/>
    </row>
    <row r="25" spans="1:4">
      <c r="B25" s="4">
        <v>45</v>
      </c>
      <c r="C25" s="8"/>
      <c r="D25" s="8"/>
    </row>
    <row r="26" spans="1:4">
      <c r="A26" s="2" t="s">
        <v>15</v>
      </c>
      <c r="B26">
        <f>COUNT(B6:B25)</f>
        <v>12</v>
      </c>
    </row>
    <row r="27" spans="1:4">
      <c r="A27" s="2"/>
    </row>
    <row r="28" spans="1:4">
      <c r="A28" s="2"/>
    </row>
    <row r="29" spans="1:4">
      <c r="A29" s="2"/>
    </row>
    <row r="30" spans="1:4">
      <c r="A30" s="2"/>
    </row>
    <row r="31" spans="1:4">
      <c r="A31" s="2"/>
    </row>
    <row r="32" spans="1:4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  <row r="16388" spans="1:1">
      <c r="A16388" s="2"/>
    </row>
    <row r="16389" spans="1:1">
      <c r="A16389" s="2"/>
    </row>
  </sheetData>
  <mergeCells count="3">
    <mergeCell ref="C6:C25"/>
    <mergeCell ref="D6:D25"/>
    <mergeCell ref="L5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12" sqref="D12"/>
    </sheetView>
  </sheetViews>
  <sheetFormatPr defaultRowHeight="15"/>
  <cols>
    <col min="1" max="1" width="13.85546875" customWidth="1"/>
    <col min="2" max="2" width="17.7109375" customWidth="1"/>
    <col min="4" max="4" width="17.42578125" customWidth="1"/>
  </cols>
  <sheetData>
    <row r="1" spans="1:4">
      <c r="A1" t="s">
        <v>28</v>
      </c>
    </row>
    <row r="3" spans="1:4">
      <c r="A3" s="3" t="s">
        <v>29</v>
      </c>
      <c r="B3" s="3" t="s">
        <v>30</v>
      </c>
      <c r="C3" s="3" t="s">
        <v>31</v>
      </c>
      <c r="D3" s="3" t="s">
        <v>32</v>
      </c>
    </row>
    <row r="4" spans="1:4">
      <c r="A4" s="4">
        <v>80</v>
      </c>
      <c r="B4" s="4">
        <v>10</v>
      </c>
      <c r="C4" s="3">
        <f>B4*A4</f>
        <v>800</v>
      </c>
      <c r="D4" s="8">
        <f>SUM(C4:C5)/SUM(B4:B5)</f>
        <v>68</v>
      </c>
    </row>
    <row r="5" spans="1:4">
      <c r="A5" s="4">
        <v>60</v>
      </c>
      <c r="B5" s="4">
        <v>15</v>
      </c>
      <c r="C5" s="3">
        <f>B5*A5</f>
        <v>900</v>
      </c>
      <c r="D5" s="8"/>
    </row>
    <row r="8" spans="1:4">
      <c r="A8" t="s">
        <v>33</v>
      </c>
    </row>
    <row r="9" spans="1:4">
      <c r="A9" t="s">
        <v>34</v>
      </c>
    </row>
    <row r="10" spans="1:4">
      <c r="B10">
        <f>(80+60)/2</f>
        <v>70</v>
      </c>
      <c r="C10" t="s">
        <v>35</v>
      </c>
    </row>
  </sheetData>
  <mergeCells count="1"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N13" sqref="N13"/>
    </sheetView>
  </sheetViews>
  <sheetFormatPr defaultRowHeight="15"/>
  <sheetData>
    <row r="1" spans="1:17">
      <c r="A1" t="s">
        <v>36</v>
      </c>
    </row>
    <row r="2" spans="1:17">
      <c r="N2" t="s">
        <v>53</v>
      </c>
    </row>
    <row r="3" spans="1:17">
      <c r="A3" s="3"/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N3" s="3" t="s">
        <v>51</v>
      </c>
      <c r="O3" s="3" t="s">
        <v>52</v>
      </c>
    </row>
    <row r="4" spans="1:17">
      <c r="A4" s="3"/>
      <c r="B4" s="3">
        <v>65</v>
      </c>
      <c r="C4" s="3">
        <v>67</v>
      </c>
      <c r="D4" s="3">
        <f>B4*B4</f>
        <v>4225</v>
      </c>
      <c r="E4" s="3">
        <f>C4*C4</f>
        <v>4489</v>
      </c>
      <c r="F4" s="3">
        <f>B4*C4</f>
        <v>4355</v>
      </c>
      <c r="N4" s="3">
        <f>(B4-68)/5</f>
        <v>-0.6</v>
      </c>
      <c r="O4" s="3">
        <f>(C4-69)/6</f>
        <v>-0.33333333333333331</v>
      </c>
    </row>
    <row r="5" spans="1:17">
      <c r="A5" s="3"/>
      <c r="B5" s="3">
        <v>66</v>
      </c>
      <c r="C5" s="3">
        <v>68</v>
      </c>
      <c r="D5" s="3">
        <f t="shared" ref="D5:D11" si="0">B5*B5</f>
        <v>4356</v>
      </c>
      <c r="E5" s="3">
        <f t="shared" ref="E5:E11" si="1">C5*C5</f>
        <v>4624</v>
      </c>
      <c r="F5" s="3">
        <f t="shared" ref="F5:F11" si="2">B5*C5</f>
        <v>4488</v>
      </c>
      <c r="N5" s="3">
        <f t="shared" ref="N5:N11" si="3">(B5-68)/5</f>
        <v>-0.4</v>
      </c>
      <c r="O5" s="3">
        <f t="shared" ref="O5:O11" si="4">(C5-69)/6</f>
        <v>-0.16666666666666666</v>
      </c>
    </row>
    <row r="6" spans="1:17">
      <c r="A6" s="3"/>
      <c r="B6" s="3">
        <v>67</v>
      </c>
      <c r="C6" s="3">
        <v>65</v>
      </c>
      <c r="D6" s="3">
        <f t="shared" si="0"/>
        <v>4489</v>
      </c>
      <c r="E6" s="3">
        <f t="shared" si="1"/>
        <v>4225</v>
      </c>
      <c r="F6" s="3">
        <f t="shared" si="2"/>
        <v>4355</v>
      </c>
      <c r="N6" s="3">
        <f t="shared" si="3"/>
        <v>-0.2</v>
      </c>
      <c r="O6" s="3">
        <f t="shared" si="4"/>
        <v>-0.66666666666666663</v>
      </c>
    </row>
    <row r="7" spans="1:17">
      <c r="A7" s="3"/>
      <c r="B7" s="3">
        <v>67</v>
      </c>
      <c r="C7" s="3">
        <v>68</v>
      </c>
      <c r="D7" s="3">
        <f t="shared" si="0"/>
        <v>4489</v>
      </c>
      <c r="E7" s="3">
        <f t="shared" si="1"/>
        <v>4624</v>
      </c>
      <c r="F7" s="3">
        <f t="shared" si="2"/>
        <v>4556</v>
      </c>
      <c r="I7" t="s">
        <v>48</v>
      </c>
      <c r="N7" s="3">
        <f t="shared" si="3"/>
        <v>-0.2</v>
      </c>
      <c r="O7" s="3">
        <f t="shared" si="4"/>
        <v>-0.16666666666666666</v>
      </c>
    </row>
    <row r="8" spans="1:17">
      <c r="A8" s="3"/>
      <c r="B8" s="3">
        <v>68</v>
      </c>
      <c r="C8" s="3">
        <v>72</v>
      </c>
      <c r="D8" s="3">
        <f t="shared" si="0"/>
        <v>4624</v>
      </c>
      <c r="E8" s="3">
        <f t="shared" si="1"/>
        <v>5184</v>
      </c>
      <c r="F8" s="3">
        <f t="shared" si="2"/>
        <v>4896</v>
      </c>
      <c r="N8" s="3">
        <f t="shared" si="3"/>
        <v>0</v>
      </c>
      <c r="O8" s="3">
        <f t="shared" si="4"/>
        <v>0.5</v>
      </c>
    </row>
    <row r="9" spans="1:17">
      <c r="A9" s="3"/>
      <c r="B9" s="3">
        <v>69</v>
      </c>
      <c r="C9" s="3">
        <v>72</v>
      </c>
      <c r="D9" s="3">
        <f t="shared" si="0"/>
        <v>4761</v>
      </c>
      <c r="E9" s="3">
        <f t="shared" si="1"/>
        <v>5184</v>
      </c>
      <c r="F9" s="3">
        <f t="shared" si="2"/>
        <v>4968</v>
      </c>
      <c r="J9" s="9"/>
      <c r="K9" s="9" t="s">
        <v>49</v>
      </c>
      <c r="L9" s="9" t="s">
        <v>50</v>
      </c>
      <c r="N9" s="3">
        <f t="shared" si="3"/>
        <v>0.2</v>
      </c>
      <c r="O9" s="3">
        <f t="shared" si="4"/>
        <v>0.5</v>
      </c>
    </row>
    <row r="10" spans="1:17">
      <c r="A10" s="3"/>
      <c r="B10" s="3">
        <v>70</v>
      </c>
      <c r="C10" s="3">
        <v>69</v>
      </c>
      <c r="D10" s="3">
        <f t="shared" si="0"/>
        <v>4900</v>
      </c>
      <c r="E10" s="3">
        <f t="shared" si="1"/>
        <v>4761</v>
      </c>
      <c r="F10" s="3">
        <f t="shared" si="2"/>
        <v>4830</v>
      </c>
      <c r="J10" s="10" t="s">
        <v>49</v>
      </c>
      <c r="K10" s="10">
        <v>1</v>
      </c>
      <c r="L10" s="10"/>
      <c r="N10" s="3">
        <f t="shared" si="3"/>
        <v>0.4</v>
      </c>
      <c r="O10" s="3">
        <f t="shared" si="4"/>
        <v>0</v>
      </c>
    </row>
    <row r="11" spans="1:17">
      <c r="A11" s="3"/>
      <c r="B11" s="3">
        <v>72</v>
      </c>
      <c r="C11" s="3">
        <v>71</v>
      </c>
      <c r="D11" s="3">
        <f t="shared" si="0"/>
        <v>5184</v>
      </c>
      <c r="E11" s="3">
        <f t="shared" si="1"/>
        <v>5041</v>
      </c>
      <c r="F11" s="3">
        <f t="shared" si="2"/>
        <v>5112</v>
      </c>
      <c r="J11" s="10" t="s">
        <v>50</v>
      </c>
      <c r="K11" s="10">
        <v>0.60302268915552726</v>
      </c>
      <c r="L11" s="10">
        <v>1</v>
      </c>
      <c r="N11" s="3">
        <f t="shared" si="3"/>
        <v>0.8</v>
      </c>
      <c r="O11" s="3">
        <f t="shared" si="4"/>
        <v>0.33333333333333331</v>
      </c>
    </row>
    <row r="12" spans="1:17">
      <c r="A12" t="s">
        <v>14</v>
      </c>
      <c r="B12">
        <f>SUM(B4:B11)</f>
        <v>544</v>
      </c>
      <c r="C12">
        <f t="shared" ref="C12:F12" si="5">SUM(C4:C11)</f>
        <v>552</v>
      </c>
      <c r="D12">
        <f t="shared" si="5"/>
        <v>37028</v>
      </c>
      <c r="E12">
        <f t="shared" si="5"/>
        <v>38132</v>
      </c>
      <c r="F12">
        <f t="shared" si="5"/>
        <v>37560</v>
      </c>
    </row>
    <row r="14" spans="1:17">
      <c r="A14" t="s">
        <v>42</v>
      </c>
      <c r="B14">
        <f>B12/8</f>
        <v>68</v>
      </c>
      <c r="C14" t="s">
        <v>44</v>
      </c>
      <c r="D14">
        <f>(F12/8)-B14*B15</f>
        <v>3</v>
      </c>
      <c r="O14" s="9"/>
      <c r="P14" s="9" t="s">
        <v>49</v>
      </c>
      <c r="Q14" s="9" t="s">
        <v>50</v>
      </c>
    </row>
    <row r="15" spans="1:17">
      <c r="A15" t="s">
        <v>43</v>
      </c>
      <c r="B15">
        <f>C12/8</f>
        <v>69</v>
      </c>
      <c r="C15" t="s">
        <v>45</v>
      </c>
      <c r="D15">
        <f>SQRT((D12/8)-(B14*B14))</f>
        <v>2.1213203435596424</v>
      </c>
      <c r="E15" t="s">
        <v>47</v>
      </c>
      <c r="F15">
        <f>D14/(D15*D16)</f>
        <v>0.60302268915552726</v>
      </c>
      <c r="O15" s="10" t="s">
        <v>49</v>
      </c>
      <c r="P15" s="10">
        <v>1</v>
      </c>
      <c r="Q15" s="10"/>
    </row>
    <row r="16" spans="1:17">
      <c r="C16" t="s">
        <v>46</v>
      </c>
      <c r="D16">
        <f>SQRT((E12/8)-(B15*B15))</f>
        <v>2.3452078799117149</v>
      </c>
      <c r="O16" s="10" t="s">
        <v>50</v>
      </c>
      <c r="P16" s="10">
        <v>0.60302268915552726</v>
      </c>
      <c r="Q16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Mean</vt:lpstr>
      <vt:lpstr>Weighted Mean</vt:lpstr>
      <vt:lpstr>Correlation</vt:lpstr>
      <vt:lpstr>Rank Correlation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2018-05-14T04:18:43Z</dcterms:created>
  <dcterms:modified xsi:type="dcterms:W3CDTF">2018-05-14T06:53:17Z</dcterms:modified>
</cp:coreProperties>
</file>