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\Advantage\Billing\"/>
    </mc:Choice>
  </mc:AlternateContent>
  <xr:revisionPtr revIDLastSave="0" documentId="13_ncr:1_{354B842B-B505-4D42-91C3-59169C7B052B}" xr6:coauthVersionLast="47" xr6:coauthVersionMax="47" xr10:uidLastSave="{00000000-0000-0000-0000-000000000000}"/>
  <bookViews>
    <workbookView xWindow="-120" yWindow="-120" windowWidth="20730" windowHeight="11160" xr2:uid="{7EB626DB-B7E6-4731-AAB9-9F1E4F4E6E65}"/>
  </bookViews>
  <sheets>
    <sheet name="4G LTE Router AM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4" i="1" l="1"/>
  <c r="W105" i="1" s="1"/>
  <c r="W106" i="1" s="1"/>
  <c r="V104" i="1"/>
  <c r="V105" i="1" s="1"/>
  <c r="V106" i="1" s="1"/>
  <c r="U104" i="1"/>
  <c r="T104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104" i="1" l="1"/>
  <c r="S105" i="1" s="1"/>
  <c r="S106" i="1" s="1"/>
  <c r="T105" i="1"/>
  <c r="T106" i="1" s="1"/>
  <c r="U105" i="1"/>
  <c r="U106" i="1" s="1"/>
  <c r="S108" i="1" l="1"/>
</calcChain>
</file>

<file path=xl/sharedStrings.xml><?xml version="1.0" encoding="utf-8"?>
<sst xmlns="http://schemas.openxmlformats.org/spreadsheetml/2006/main" count="1530" uniqueCount="391">
  <si>
    <t>Sr No</t>
  </si>
  <si>
    <t>MSP</t>
  </si>
  <si>
    <t>Allocation Date</t>
  </si>
  <si>
    <t>Assigned By</t>
  </si>
  <si>
    <t>Project</t>
  </si>
  <si>
    <t>Vertical</t>
  </si>
  <si>
    <t>code</t>
  </si>
  <si>
    <t>SR #</t>
  </si>
  <si>
    <t>Bank</t>
  </si>
  <si>
    <t>ATMID</t>
  </si>
  <si>
    <t>ATMID 2</t>
  </si>
  <si>
    <t>Site Type</t>
  </si>
  <si>
    <t>Address</t>
  </si>
  <si>
    <t>City</t>
  </si>
  <si>
    <t>State</t>
  </si>
  <si>
    <t>CSS BM</t>
  </si>
  <si>
    <t>Installation Status</t>
  </si>
  <si>
    <t xml:space="preserve">Installaled Date </t>
  </si>
  <si>
    <t>Aug</t>
  </si>
  <si>
    <t>Sep</t>
  </si>
  <si>
    <t>oct</t>
  </si>
  <si>
    <t>Nov</t>
  </si>
  <si>
    <t>DEC</t>
  </si>
  <si>
    <t>AdvantageSB</t>
  </si>
  <si>
    <t>Sudhir S</t>
  </si>
  <si>
    <t>-</t>
  </si>
  <si>
    <t>Router</t>
  </si>
  <si>
    <t>SBI</t>
  </si>
  <si>
    <t>S1BH001469028</t>
  </si>
  <si>
    <t>10.130.1.26</t>
  </si>
  <si>
    <t>2023-08-21</t>
  </si>
  <si>
    <t>493/267, SATPUR GANGAPUR LINK ROAD , ASHOK NAGAR, NASHIK - 422012</t>
  </si>
  <si>
    <t>Nashik</t>
  </si>
  <si>
    <t>Maharashtra</t>
  </si>
  <si>
    <t>Bharat P</t>
  </si>
  <si>
    <t>Installed &amp; Live</t>
  </si>
  <si>
    <t>S1BG000410001</t>
  </si>
  <si>
    <t>10.130.0.174</t>
  </si>
  <si>
    <t>2023-08-25</t>
  </si>
  <si>
    <t>C/OO SHRI SURESH KONDHARE, SHRI KSHETRA BHIMASHANKAR, TAL KHED, PUNE 410509. LANDKARK: OPP BHIMASHANKAR TEMPLE</t>
  </si>
  <si>
    <t>Pune</t>
  </si>
  <si>
    <t>Kailash R</t>
  </si>
  <si>
    <t>S1NG000454433</t>
  </si>
  <si>
    <t>10.130.0.158</t>
  </si>
  <si>
    <t>2023-08-18</t>
  </si>
  <si>
    <t>DR. SUJATA RAVAT, 42/1, SHANTA CLINIC &amp; GYM, NEAR SHIVRAJ SCHOOL, GANESH NAGAR, PUNE</t>
  </si>
  <si>
    <t>S1BB000410003</t>
  </si>
  <si>
    <t>10.130.0.170</t>
  </si>
  <si>
    <t>KRISHI UTPANN BAJAR SAMITI, CHHANTRAPATI SHIVAJI MARKET YARD, RAJGURUNAGAR (KHED), PUNE 410505.</t>
  </si>
  <si>
    <t>S1NG005392007</t>
  </si>
  <si>
    <t>10.130.1.38</t>
  </si>
  <si>
    <t>2023-08-22</t>
  </si>
  <si>
    <t>NEAR GANGADHAR TALKIES, AT POST SINNAR , DIST NASHIK, PIN - 422103</t>
  </si>
  <si>
    <t>S1BW001469101</t>
  </si>
  <si>
    <t>10.130.1.18</t>
  </si>
  <si>
    <t>POOJA AVENUE, SHANTI PARK, UPNAGAR, NASHIK - 422006</t>
  </si>
  <si>
    <t>S1NW000454187</t>
  </si>
  <si>
    <t>10.130.0.162</t>
  </si>
  <si>
    <t>SHOP NO.A/7, ARJUN PARK, KALE-PADAL ROAD, SASANENAGAR, PUNE 411028. LANDMARK: SBI SASANENAGAR BRANCH</t>
  </si>
  <si>
    <t>S1NG000555005</t>
  </si>
  <si>
    <t>10.130.0.166</t>
  </si>
  <si>
    <t>THE LONAWALA INDUSTRIAL ESTATE CO-OPERATIVE LTD. LONAWALA. 410401. LANDMARK: SBI IE LONAWALA BRANCH</t>
  </si>
  <si>
    <t>S1BA000440001</t>
  </si>
  <si>
    <t>10.130.1.30</t>
  </si>
  <si>
    <t>YEOLA ROAD, AT POST - VINCHUR, DIST. NASHIK PIN - 422306</t>
  </si>
  <si>
    <t>S1BW006240018</t>
  </si>
  <si>
    <t>10.130.0.6</t>
  </si>
  <si>
    <t>2023-08-10</t>
  </si>
  <si>
    <t>SANPADA RLY STN E ATM-2ABHISHEK CHS,SECTOR 30SANPADA WEST RLWY STATIONNavi Mumbai (M Corp.)Thane</t>
  </si>
  <si>
    <t>Mumbai</t>
  </si>
  <si>
    <t>Ashish J</t>
  </si>
  <si>
    <t>S1NW006240014</t>
  </si>
  <si>
    <t>10.130.0.10</t>
  </si>
  <si>
    <t>2023-08-14</t>
  </si>
  <si>
    <t>SBOA SCHOOL NERUL ATM-2SBOA PUBLIC SCHOOL,AYYAPPA RD,DR D Y PATIL VIDYANAGAR,SBOA PUBLIC SCHOOLNavi Mumbai (M Corp.)Thane</t>
  </si>
  <si>
    <t>S1NG006240081</t>
  </si>
  <si>
    <t>10.130.0.14</t>
  </si>
  <si>
    <t>SECTOR 21 NERULDOCTOR HOUSE, SECTOR 21,DOCTOR HOUSENavi Mumbai (M Corp.)Thane</t>
  </si>
  <si>
    <t>S1BB006240040</t>
  </si>
  <si>
    <t>10.130.0.18</t>
  </si>
  <si>
    <t>2023-10-08</t>
  </si>
  <si>
    <t>JNPT ISBI JNPT ATMSBI JNPT ATMNavin ShevaUran</t>
  </si>
  <si>
    <t>S1BG006240020</t>
  </si>
  <si>
    <t>10.130.0.22</t>
  </si>
  <si>
    <t>2023-08-11</t>
  </si>
  <si>
    <t>PANVELSBI KHANDA COLONY ATMSBI KHANDA COLONY ATMPanvel (M Cl)Panvel</t>
  </si>
  <si>
    <t>S1BW006240101</t>
  </si>
  <si>
    <t>10.130.0.26</t>
  </si>
  <si>
    <t>URANNAGAON  URAN SBI ATMNAGAON  URAN SBI ATM Nagaon Uran</t>
  </si>
  <si>
    <t>S1BB006240136</t>
  </si>
  <si>
    <t>10.130.0.30</t>
  </si>
  <si>
    <t>KAMOTHE SECTOR 20106, SION PANVEL EXPY, SECTOR 20,AISHWARYA AUTO STATIONKamothePanvel</t>
  </si>
  <si>
    <t>S1BH006240019</t>
  </si>
  <si>
    <t>10.130.0.34</t>
  </si>
  <si>
    <t>S1BW006240038</t>
  </si>
  <si>
    <t>10.130.0.38</t>
  </si>
  <si>
    <t>OPP. APNA BAZAR VASHISECTOR 1, VASHIOPP APNA BAZAARNavi Mumbai (M Corp.)Thane</t>
  </si>
  <si>
    <t>S1BG007249018</t>
  </si>
  <si>
    <t>10.130.0.74</t>
  </si>
  <si>
    <t>DABOLKAR CORNER NEAR ROYAL PLAZA S T STAND KOLHAPUR 416005</t>
  </si>
  <si>
    <t>Kolhapur</t>
  </si>
  <si>
    <t>Shankar G</t>
  </si>
  <si>
    <t>S1BG007249019</t>
  </si>
  <si>
    <t>10.130.0.82</t>
  </si>
  <si>
    <t>S1NB001162005</t>
  </si>
  <si>
    <t>10.130.1.50</t>
  </si>
  <si>
    <t>2023-08-23</t>
  </si>
  <si>
    <t>NAGAR PALIKA COMPLEX, NAVAPUR - 425418 , DIST. DHULE</t>
  </si>
  <si>
    <t>Dhule</t>
  </si>
  <si>
    <t>Mahendra M</t>
  </si>
  <si>
    <t>S1NB001162006</t>
  </si>
  <si>
    <t>10.130.1.54</t>
  </si>
  <si>
    <t>2023-08-24</t>
  </si>
  <si>
    <t>S1BG007249021</t>
  </si>
  <si>
    <t>10.130.0.54</t>
  </si>
  <si>
    <t>HPCL PETROL PUMP, OPP. PARVATI THEATRE, UDHYAMNAGAR INDUSTRIAL ESTATE, KOLHAPUR-416002</t>
  </si>
  <si>
    <t>S1BG007249052</t>
  </si>
  <si>
    <t>10.130.0.62</t>
  </si>
  <si>
    <t>S1BG000349015</t>
  </si>
  <si>
    <t>10.130.1.126</t>
  </si>
  <si>
    <t>2023-09-22</t>
  </si>
  <si>
    <t>Jaistambh Chouk, Market Road, Opp Petrol Pump, Chikhli, Dist Buldhana</t>
  </si>
  <si>
    <t>Buldhana</t>
  </si>
  <si>
    <t>Jakindra P</t>
  </si>
  <si>
    <t>S1NB001162008</t>
  </si>
  <si>
    <t>10.130.1.42</t>
  </si>
  <si>
    <t>GANDHI CHOWK, NEAR HANUMAN MANDIR, NAVAPUR -425418, DIST. DHULE</t>
  </si>
  <si>
    <t>S1NG000435019</t>
  </si>
  <si>
    <t>10.130.1.46</t>
  </si>
  <si>
    <t>LAL BAHADUR SHASTRI MARKET, NANDURBAR - 425412</t>
  </si>
  <si>
    <t>NANDURBAR</t>
  </si>
  <si>
    <t>S1NB001162007</t>
  </si>
  <si>
    <t>10.130.1.58</t>
  </si>
  <si>
    <t>MAIN ROAD, OPP. SBI, NAVAPUR - 425418 , DIST. DHULE</t>
  </si>
  <si>
    <t>S1NH000441014</t>
  </si>
  <si>
    <t>10.130.1.78</t>
  </si>
  <si>
    <t>SARDAR VALLABH PATEL ROAD, JALGAON -424201</t>
  </si>
  <si>
    <t>Jalgaon</t>
  </si>
  <si>
    <t>S1NG000272002</t>
  </si>
  <si>
    <t>10.130.1.82</t>
  </si>
  <si>
    <t>SATOD ROAD, TEHSIL- YAVAL, DIST. JALGAON PN - 425301</t>
  </si>
  <si>
    <t>S1BG006757001</t>
  </si>
  <si>
    <t>10.130.1.158</t>
  </si>
  <si>
    <t>NEAR MANIKGARH CEMENT FACTORY GATE, GADCHANDUR</t>
  </si>
  <si>
    <t>Chandrapur</t>
  </si>
  <si>
    <t>Ravikant D</t>
  </si>
  <si>
    <t>S10A007249002</t>
  </si>
  <si>
    <t>10.130.0.86</t>
  </si>
  <si>
    <t>ADITYA CORNER, TARABAI PARK, KOLHAPUR PIN 416003</t>
  </si>
  <si>
    <t>S1BG006757002</t>
  </si>
  <si>
    <t>10.130.1.166</t>
  </si>
  <si>
    <t>S1BG003078002</t>
  </si>
  <si>
    <t>10.130.1.154</t>
  </si>
  <si>
    <t>BALLARPUR PAPER MILL GATE NO 2 PAPER MILL COLONY, BALLARPUR</t>
  </si>
  <si>
    <t>S1NG007249064</t>
  </si>
  <si>
    <t>10.130.0.42</t>
  </si>
  <si>
    <t>BPC PETROLINK A/P KUMBHOJ TALUKA HATKALANGALE DISTRICT KOLHAPUR PIN 41611</t>
  </si>
  <si>
    <t>S1NH000363003</t>
  </si>
  <si>
    <t>10.130.1.90</t>
  </si>
  <si>
    <t>BPCL PETROL PUMP, NEAR SBI, DHARANGAON, DIST. JALGAON - 425105</t>
  </si>
  <si>
    <t>S1BG011420001</t>
  </si>
  <si>
    <t>10.130.1.178</t>
  </si>
  <si>
    <t>BHIWAPUR,INFRONT OF SBI BHIWAPUR BRANCH, TAH. UMRED DEIS- NAGPUR</t>
  </si>
  <si>
    <t>Nagpur</t>
  </si>
  <si>
    <t>S1NB006757004</t>
  </si>
  <si>
    <t>10.130.1.174</t>
  </si>
  <si>
    <t>GUJJAR COMPLEX NEAR SHIVAJI CHOWK, GADCHANDUR</t>
  </si>
  <si>
    <t>S1BG007249057</t>
  </si>
  <si>
    <t>10.130.0.98</t>
  </si>
  <si>
    <t>2023-08-19</t>
  </si>
  <si>
    <t>CPR HOSPITAL CAMPUS, KOLHAPUR 416002</t>
  </si>
  <si>
    <t>S1NB000501001</t>
  </si>
  <si>
    <t>10.130.1.146</t>
  </si>
  <si>
    <t>NEAR ANANDVAN CHOWK, WARORA</t>
  </si>
  <si>
    <t>S1BG007249026</t>
  </si>
  <si>
    <t>10.130.0.66</t>
  </si>
  <si>
    <t>GHODAVAT GROUP FACTORY, SANGLI ROAD, JAYSINGHPUR-416101</t>
  </si>
  <si>
    <t>Sangli</t>
  </si>
  <si>
    <t>S1BG004711002</t>
  </si>
  <si>
    <t>10.130.1.162</t>
  </si>
  <si>
    <t>NEAR BHADRAWATI ORDINANCE FACTORY MAIN GATE, BHADRAWATI</t>
  </si>
  <si>
    <t>BHADRAWATI</t>
  </si>
  <si>
    <t>S1NG000298007</t>
  </si>
  <si>
    <t>10.130.1.150</t>
  </si>
  <si>
    <t>RADHE BUILDINGCHAMROSHI ROAD GADCHIROLLI</t>
  </si>
  <si>
    <t>GADCHIROLLI</t>
  </si>
  <si>
    <t>S10F000393006</t>
  </si>
  <si>
    <t>10.130.1.86</t>
  </si>
  <si>
    <t>JAMNER ROAD, NERI, DIST. JALGAON, PIN - 424104</t>
  </si>
  <si>
    <t>S1BH007249023</t>
  </si>
  <si>
    <t>10.130.0.46</t>
  </si>
  <si>
    <t>KORGAONKAR PETROL PUMP, SANGLI PHATA, SHIROLI, DIST. KOLHAPUR-416122</t>
  </si>
  <si>
    <t>S1BG007249059</t>
  </si>
  <si>
    <t>10.130.0.90</t>
  </si>
  <si>
    <t>KRISHNA PETROLEUM, BPCL,  TAKALA AREA, KOLHAPUR-416008</t>
  </si>
  <si>
    <t>S1NG000527005</t>
  </si>
  <si>
    <t>10.130.0.102</t>
  </si>
  <si>
    <t>RADKAKRISHNA COMPLEX, OPP. ST STAND, A/P VITA, DIST. SANGLI -415311</t>
  </si>
  <si>
    <t>S1NG000527006</t>
  </si>
  <si>
    <t>10.130.0.114</t>
  </si>
  <si>
    <t>S1NH001207004</t>
  </si>
  <si>
    <t>10.130.1.94</t>
  </si>
  <si>
    <t>MARWADI LANE, ERANDOL, DIST. JALGAON , ERANDOL -425109</t>
  </si>
  <si>
    <t>S1NG000325008</t>
  </si>
  <si>
    <t>10.130.0.126</t>
  </si>
  <si>
    <t>MOHAN KUNJ , PARANDA ROAD BARSHI SOLAPUR PIN 413411</t>
  </si>
  <si>
    <t>Solapur</t>
  </si>
  <si>
    <t>Ishwar</t>
  </si>
  <si>
    <t>S10G001372001</t>
  </si>
  <si>
    <t>10.130.0.106</t>
  </si>
  <si>
    <t>C/O SHRI RAMCHANDRA PANDURANG RAUT, A/P PATAN, LIBRARY CHOWK, PATAN, DIST. SATARA. PIN 415206</t>
  </si>
  <si>
    <t>SATARA</t>
  </si>
  <si>
    <t>S1NG000527007</t>
  </si>
  <si>
    <t>10.130.0.110</t>
  </si>
  <si>
    <t>NEAR GANAPATI TEMPLE, GURUWAR PETH, A/P. TASGAON, DIST. SANGLI-416312</t>
  </si>
  <si>
    <t>S1NW000471067</t>
  </si>
  <si>
    <t>10.130.0.94</t>
  </si>
  <si>
    <t>OPPOSITE VASANTDADA SAKHAR KARKHANA, MADHAVNAGAR ROAD, SANGLI 416416</t>
  </si>
  <si>
    <t>S1NW000325009</t>
  </si>
  <si>
    <t>10.130.0.122</t>
  </si>
  <si>
    <t>2023-08-28</t>
  </si>
  <si>
    <t>NEAR S T STAND, TULJAPUR ROAD, OPP. SBI BARSHI BRANCH, BARSHI DIST. SOLAPUR 413411.</t>
  </si>
  <si>
    <t>S1NG000335013</t>
  </si>
  <si>
    <t>10.130.1.62</t>
  </si>
  <si>
    <t>OPP. SANTOSHI MATA HALL, BHUSAWAL - 425201, DIST. JALGAON</t>
  </si>
  <si>
    <t>S1BH000311003</t>
  </si>
  <si>
    <t>10.130.1.106</t>
  </si>
  <si>
    <t>Deorankar Nagar, Kanwar Nagar, Guruchhaya Colony, Opp RK Bar&amp; Restaurent, Samarth School Road, Amravati 444601</t>
  </si>
  <si>
    <t>Amravati</t>
  </si>
  <si>
    <t>Utkarsh G</t>
  </si>
  <si>
    <t>S1NG000335012</t>
  </si>
  <si>
    <t>10.130.1.70</t>
  </si>
  <si>
    <t>PANCHMUKHI MANDIR, JALGAON ROAD, BHUSAWAL - 425201, DIST. NASHIK</t>
  </si>
  <si>
    <t>Jitendra C</t>
  </si>
  <si>
    <t>S1BG007249144</t>
  </si>
  <si>
    <t>10.130.0.58</t>
  </si>
  <si>
    <t>POLICE PETROL PUMP, BAVADA ROAD, OPP. NANA NANI PARK, TARABAI PARK, KOLHAPUR 416002</t>
  </si>
  <si>
    <t>S1BH000311010</t>
  </si>
  <si>
    <t>10.130.1.118</t>
  </si>
  <si>
    <t>S1NC000311013</t>
  </si>
  <si>
    <t>10.130.1.114</t>
  </si>
  <si>
    <t>2023-08-29</t>
  </si>
  <si>
    <t>Chandur Rly Road, near Wadali Garden, Amravati 444602</t>
  </si>
  <si>
    <t>S1NH000407003</t>
  </si>
  <si>
    <t>10.130.1.130</t>
  </si>
  <si>
    <t>2023-09-23</t>
  </si>
  <si>
    <t>Railway Station Campus, Main Road, Khamgaon, Dist. Buldhana 444303</t>
  </si>
  <si>
    <t>S1BG007249053</t>
  </si>
  <si>
    <t>10.130.0.70</t>
  </si>
  <si>
    <t>RATNA PETROLEUM,  NEW WASHI NAKA, RADHANAGARI ROAD, KOLHAPUR-416002</t>
  </si>
  <si>
    <t>S1BH000311005</t>
  </si>
  <si>
    <t>10.130.1.102</t>
  </si>
  <si>
    <t>Gulshan Arcade, Railway Station Chouk, Bus Stand Road, Amravati 444606</t>
  </si>
  <si>
    <t>S1BG003866048</t>
  </si>
  <si>
    <t>S1BH000311008</t>
  </si>
  <si>
    <t>10.130.1.110</t>
  </si>
  <si>
    <t>2023-08-30</t>
  </si>
  <si>
    <t>Prof. Ram Meghe Square, Anjangaon Bari Road, Badnera 444701</t>
  </si>
  <si>
    <t>S1BG000335030</t>
  </si>
  <si>
    <t>10.130.1.66</t>
  </si>
  <si>
    <t>SBI BHUSAWAL MAIN BRANCH, BHUSAWAL - 425201, DIST. JALGAON</t>
  </si>
  <si>
    <t>S1BG000471063</t>
  </si>
  <si>
    <t>10.130.0.50</t>
  </si>
  <si>
    <t>SP OFFICE, SANGLI, VISHRAMBAG, SANGLI, 416416</t>
  </si>
  <si>
    <t>S1NH002176002</t>
  </si>
  <si>
    <t>10.130.1.134</t>
  </si>
  <si>
    <t>SSGMCE, SBI Colony, Shegaon, Dist Buldhana 444203</t>
  </si>
  <si>
    <t>S1BW000483058</t>
  </si>
  <si>
    <t>10.130.0.118</t>
  </si>
  <si>
    <t>2023-09-21</t>
  </si>
  <si>
    <t>Survey no 110/1b , Sant Tukaram nagar, Vijapur Road, Solapur. 413004.</t>
  </si>
  <si>
    <t>S1BB001252002</t>
  </si>
  <si>
    <t>10.130.1.138</t>
  </si>
  <si>
    <t>WCL COLONY WAGHODA, SAONER</t>
  </si>
  <si>
    <t>S1NW000471068</t>
  </si>
  <si>
    <t>10.130.0.78</t>
  </si>
  <si>
    <t>ZULELAL CHOWK, NEAR S T STAND SANGLI 416416</t>
  </si>
  <si>
    <t>S1NW003667003</t>
  </si>
  <si>
    <t>10.130.0.198</t>
  </si>
  <si>
    <t>2023-09-30</t>
  </si>
  <si>
    <t>NEAR PEDHA HANUMAN TEMPLE PARBHANI</t>
  </si>
  <si>
    <t>PARABHANI</t>
  </si>
  <si>
    <t>Kishore B</t>
  </si>
  <si>
    <t>NA</t>
  </si>
  <si>
    <t>S1NB003667026</t>
  </si>
  <si>
    <t>10.130.0.210</t>
  </si>
  <si>
    <t>S1BG020029001</t>
  </si>
  <si>
    <t>10.130.0.250</t>
  </si>
  <si>
    <t>NEAR SHIVAJI CHOWK AMBAJOGAI TAL AMBAJOGAI DIST BEED</t>
  </si>
  <si>
    <t>Beed</t>
  </si>
  <si>
    <t>S10G011151001</t>
  </si>
  <si>
    <t>10.130.0.222</t>
  </si>
  <si>
    <t>CRPF CAMPUS NANDED MUDKHED ROAD TAL MUDKHED DIST NANDED</t>
  </si>
  <si>
    <t>NANDED</t>
  </si>
  <si>
    <t>S1NW000282007</t>
  </si>
  <si>
    <t>10.130.0.142</t>
  </si>
  <si>
    <t>FERNANDES GALA, MALVAN ROAD, ACHARE TITHA, ACHARE, MALVAN MAHARASHTRA - 416614</t>
  </si>
  <si>
    <t>SINDHUDURG</t>
  </si>
  <si>
    <t>Anil S</t>
  </si>
  <si>
    <t>S1BG008851009</t>
  </si>
  <si>
    <t>10.130.0.130</t>
  </si>
  <si>
    <t>GOA MEDICAL COLLEGE, BAMBOLIM, TISWADI GOA - 403202</t>
  </si>
  <si>
    <t>North Goa</t>
  </si>
  <si>
    <t>Goa</t>
  </si>
  <si>
    <t>Harendra S</t>
  </si>
  <si>
    <t>S1BC000495001</t>
  </si>
  <si>
    <t>10.130.0.154</t>
  </si>
  <si>
    <t>HOTEL LAUKIK BLDG, BAZARPETH ROAD, VENGURLA, SINDHUDURG, MAHARASHTRA- 416516</t>
  </si>
  <si>
    <t>S1NG020037010</t>
  </si>
  <si>
    <t>10.130.0.238</t>
  </si>
  <si>
    <t>INSIDE GOVERNMENT MEDICAL COLLEGE LATUR</t>
  </si>
  <si>
    <t>Latur</t>
  </si>
  <si>
    <t>Kunal K</t>
  </si>
  <si>
    <t>S1NG020049029</t>
  </si>
  <si>
    <t>10.130.0.214</t>
  </si>
  <si>
    <t>INSIDE HUZUR SAHIB NANDED RAILWAY STATION PREMICES , NANDED RAILWATY STATION TAL DIST NANDED</t>
  </si>
  <si>
    <t>S1NG020049028</t>
  </si>
  <si>
    <t>10.130.0.226</t>
  </si>
  <si>
    <t>INSIDE SGGS COLLEGE PREMICES VISHNUPURI NANDED</t>
  </si>
  <si>
    <t>S1NG020039015</t>
  </si>
  <si>
    <t>10.130.1.6</t>
  </si>
  <si>
    <t>JANTRE COMPLEX DHOKI ROAD KALAMB DIST OSMANABAD</t>
  </si>
  <si>
    <t>OSMANABAD</t>
  </si>
  <si>
    <t>S1NH020047001</t>
  </si>
  <si>
    <t>10.130.1.14</t>
  </si>
  <si>
    <t>MAIN ROAD PARANDA DIST OSMANABAD </t>
  </si>
  <si>
    <t>S1NW020029003</t>
  </si>
  <si>
    <t>10.130.0.242</t>
  </si>
  <si>
    <t>MONDHA ROAD TAL AMBAJOGAI DIST BEED</t>
  </si>
  <si>
    <t>S1NG009905003</t>
  </si>
  <si>
    <t>2023-10-28</t>
  </si>
  <si>
    <t>NEAR DEOGAON PHATA JINTUR MANTA HIGHWAY AT POST DEOGAON TAL SAILU.</t>
  </si>
  <si>
    <t>S1BW017554145</t>
  </si>
  <si>
    <t>10.130.0.178</t>
  </si>
  <si>
    <t>NEAR HOTEL KAILASH VERUL AURANGABAD</t>
  </si>
  <si>
    <t>Aurangabad</t>
  </si>
  <si>
    <t>S1BW017554056</t>
  </si>
  <si>
    <t>10.130.0.182</t>
  </si>
  <si>
    <t>NEAR MORESHWAR IOCL PETROL PUMP SHAHAGUNJ AURANGABAD</t>
  </si>
  <si>
    <t>S1NW020024001</t>
  </si>
  <si>
    <t>10.130.0.202</t>
  </si>
  <si>
    <t>NEAR OLD POLICE STATION TAL HINGOLI</t>
  </si>
  <si>
    <t>HINGOLI</t>
  </si>
  <si>
    <t>Santosh Gawai</t>
  </si>
  <si>
    <t>S1NG003667028</t>
  </si>
  <si>
    <t>10.130.0.190</t>
  </si>
  <si>
    <t>NEAR RAILWAY STATION PARABHANI</t>
  </si>
  <si>
    <t>S1NW017554067</t>
  </si>
  <si>
    <t>10.130.0.186</t>
  </si>
  <si>
    <t>NEAR SHENDRABAN PUMP SHAHAGUNJ AURANGABAD</t>
  </si>
  <si>
    <t>S1NG003670003</t>
  </si>
  <si>
    <t>10.130.1.10</t>
  </si>
  <si>
    <t>NEAR SHIVAJI CHOWK NILANGA TAL NILANGA DIST LATUR</t>
  </si>
  <si>
    <t>S1NW020962001</t>
  </si>
  <si>
    <t>10.130.0.254</t>
  </si>
  <si>
    <t>NEAR SRT MEDICAL COLLEGE AMBAJOGAI</t>
  </si>
  <si>
    <t>S1BG008851006</t>
  </si>
  <si>
    <t>10.130.0.138</t>
  </si>
  <si>
    <t>NEAR TREASURY PANAJI BRANCH.</t>
  </si>
  <si>
    <t>S10A000393004</t>
  </si>
  <si>
    <t>10.130.1.74</t>
  </si>
  <si>
    <t>RAILWAY STATION, JALGAON- 425002</t>
  </si>
  <si>
    <t>S1NG020056001</t>
  </si>
  <si>
    <t>10.130.0.230</t>
  </si>
  <si>
    <t>SHIVAJI CHOWK NEAR STATE BANK OF INDIA KANDHAR TAL KANDHAR DIST NANDED</t>
  </si>
  <si>
    <t>S1NG020049018</t>
  </si>
  <si>
    <t>10.130.0.218</t>
  </si>
  <si>
    <t>ZILLA PARISHAD MAIN BUILDING OPP SHIVAJI MAHARAJ STATUE RAILWAY STATION ROAD NANDED</t>
  </si>
  <si>
    <t>S1BW006240024</t>
  </si>
  <si>
    <t>10.130.0.2</t>
  </si>
  <si>
    <t>2023-08-05</t>
  </si>
  <si>
    <t>VASHI RAILWAY STATIONVASHI RAILWAY STATION, NAVI MUMBAIVASHI RAILWAY STATIONNavi Mumbai (M Corp.)Thane</t>
  </si>
  <si>
    <t>ONSITE</t>
  </si>
  <si>
    <t>S10B007339003</t>
  </si>
  <si>
    <t>10.130.1.34</t>
  </si>
  <si>
    <t>2023-09-28</t>
  </si>
  <si>
    <t xml:space="preserve"> University Road(Pune) Branch (07339) Veer Chaphekar Chowk,1154, Shivajinagar, Pune -411606</t>
  </si>
  <si>
    <t>S1BB007339004</t>
  </si>
  <si>
    <t>10.130.1.22</t>
  </si>
  <si>
    <t>University Road(Pune) Branch (07339) Veer Chaphekar Chowk,1154, Shivajinagar, Pune -411606</t>
  </si>
  <si>
    <t>S1BW021332001</t>
  </si>
  <si>
    <t>10.130.0.246</t>
  </si>
  <si>
    <t>2023-09-29</t>
  </si>
  <si>
    <t>Ambajogai- Ahmedpur road, Ghatnandur,431519</t>
  </si>
  <si>
    <t>S1BG000300173</t>
  </si>
  <si>
    <t>10.130.5.250</t>
  </si>
  <si>
    <t>COLABA, MILITARY STATION, HEAD QUARTERS MG &amp; G AREA, ASSAYE BUILDING, COLABA MUMBAI -400005</t>
  </si>
  <si>
    <t>Sub-total:</t>
  </si>
  <si>
    <t>Est. Total Tax 18%:</t>
  </si>
  <si>
    <t>Est. Grand Total: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</si>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</sst>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;@"/>
    <numFmt numFmtId="165" formatCode="[$-14009]dd/mm/yyyy;@"/>
  </numFmts>
  <fonts count="14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4D5156"/>
      <name val="Calibri"/>
      <family val="2"/>
      <scheme val="minor"/>
    </font>
    <font>
      <b/>
      <u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/>
    <xf numFmtId="4" fontId="0" fillId="3" borderId="1" xfId="0" applyNumberFormat="1" applyFill="1" applyBorder="1"/>
    <xf numFmtId="0" fontId="13" fillId="0" borderId="0" xfId="0" applyFont="1" applyAlignment="1">
      <alignment horizontal="center"/>
    </xf>
    <xf numFmtId="0" fontId="0" fillId="3" borderId="0" xfId="0" applyFill="1"/>
    <xf numFmtId="4" fontId="0" fillId="4" borderId="0" xfId="0" applyNumberFormat="1" applyFill="1"/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5915-DC96-4C27-88E4-DF1E3CEA030D}">
  <dimension ref="A1:W108"/>
  <sheetViews>
    <sheetView tabSelected="1" topLeftCell="A89" workbookViewId="0">
      <selection activeCell="A101" sqref="A101"/>
    </sheetView>
  </sheetViews>
  <sheetFormatPr defaultRowHeight="15" x14ac:dyDescent="0.25"/>
  <cols>
    <col min="19" max="19" width="10.140625" bestFit="1" customWidth="1"/>
  </cols>
  <sheetData>
    <row r="1" spans="1:23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3" x14ac:dyDescent="0.25">
      <c r="A2" s="6">
        <v>1</v>
      </c>
      <c r="B2" s="6" t="s">
        <v>23</v>
      </c>
      <c r="C2" s="7">
        <v>45143</v>
      </c>
      <c r="D2" s="6" t="s">
        <v>24</v>
      </c>
      <c r="E2" s="6" t="s">
        <v>25</v>
      </c>
      <c r="F2" s="6" t="s">
        <v>26</v>
      </c>
      <c r="G2" s="6"/>
      <c r="H2" s="6" t="s">
        <v>25</v>
      </c>
      <c r="I2" s="6" t="s">
        <v>27</v>
      </c>
      <c r="J2" s="8" t="s">
        <v>28</v>
      </c>
      <c r="K2" s="8" t="s">
        <v>29</v>
      </c>
      <c r="L2" s="6" t="s">
        <v>30</v>
      </c>
      <c r="M2" s="9" t="s">
        <v>31</v>
      </c>
      <c r="N2" s="6" t="s">
        <v>32</v>
      </c>
      <c r="O2" s="6" t="s">
        <v>33</v>
      </c>
      <c r="P2" s="6" t="s">
        <v>34</v>
      </c>
      <c r="Q2" s="10" t="s">
        <v>35</v>
      </c>
      <c r="R2" s="10">
        <v>45159</v>
      </c>
      <c r="S2" s="28">
        <f>250/31*10</f>
        <v>80.645161290322577</v>
      </c>
      <c r="T2" s="28">
        <v>250</v>
      </c>
      <c r="U2" s="28">
        <v>250</v>
      </c>
      <c r="V2" s="28">
        <v>250</v>
      </c>
      <c r="W2" s="28">
        <v>250</v>
      </c>
    </row>
    <row r="3" spans="1:23" x14ac:dyDescent="0.25">
      <c r="A3" s="6">
        <v>2</v>
      </c>
      <c r="B3" s="6" t="s">
        <v>23</v>
      </c>
      <c r="C3" s="7">
        <v>45143</v>
      </c>
      <c r="D3" s="6" t="s">
        <v>24</v>
      </c>
      <c r="E3" s="6" t="s">
        <v>25</v>
      </c>
      <c r="F3" s="6" t="s">
        <v>26</v>
      </c>
      <c r="G3" s="6" t="s">
        <v>25</v>
      </c>
      <c r="H3" s="6" t="s">
        <v>25</v>
      </c>
      <c r="I3" s="6" t="s">
        <v>27</v>
      </c>
      <c r="J3" s="8" t="s">
        <v>36</v>
      </c>
      <c r="K3" s="8" t="s">
        <v>37</v>
      </c>
      <c r="L3" s="6" t="s">
        <v>38</v>
      </c>
      <c r="M3" s="11" t="s">
        <v>39</v>
      </c>
      <c r="N3" s="6" t="s">
        <v>40</v>
      </c>
      <c r="O3" s="6" t="s">
        <v>33</v>
      </c>
      <c r="P3" s="6" t="s">
        <v>41</v>
      </c>
      <c r="Q3" s="10" t="s">
        <v>35</v>
      </c>
      <c r="R3" s="10">
        <v>45163</v>
      </c>
      <c r="S3" s="28">
        <f>250/31*6</f>
        <v>48.387096774193552</v>
      </c>
      <c r="T3" s="28">
        <v>250</v>
      </c>
      <c r="U3" s="28">
        <v>250</v>
      </c>
      <c r="V3" s="28">
        <v>250</v>
      </c>
      <c r="W3" s="28">
        <v>250</v>
      </c>
    </row>
    <row r="4" spans="1:23" x14ac:dyDescent="0.25">
      <c r="A4" s="6">
        <v>3</v>
      </c>
      <c r="B4" s="6" t="s">
        <v>23</v>
      </c>
      <c r="C4" s="7">
        <v>45143</v>
      </c>
      <c r="D4" s="6" t="s">
        <v>24</v>
      </c>
      <c r="E4" s="6" t="s">
        <v>25</v>
      </c>
      <c r="F4" s="6" t="s">
        <v>26</v>
      </c>
      <c r="G4" s="6" t="s">
        <v>25</v>
      </c>
      <c r="H4" s="6" t="s">
        <v>25</v>
      </c>
      <c r="I4" s="6" t="s">
        <v>27</v>
      </c>
      <c r="J4" s="8" t="s">
        <v>42</v>
      </c>
      <c r="K4" s="8" t="s">
        <v>43</v>
      </c>
      <c r="L4" s="6" t="s">
        <v>44</v>
      </c>
      <c r="M4" s="9" t="s">
        <v>45</v>
      </c>
      <c r="N4" s="6" t="s">
        <v>40</v>
      </c>
      <c r="O4" s="6" t="s">
        <v>33</v>
      </c>
      <c r="P4" s="6" t="s">
        <v>41</v>
      </c>
      <c r="Q4" s="10" t="s">
        <v>35</v>
      </c>
      <c r="R4" s="10">
        <v>45156</v>
      </c>
      <c r="S4" s="28">
        <f>250/31*13</f>
        <v>104.83870967741936</v>
      </c>
      <c r="T4" s="28">
        <v>250</v>
      </c>
      <c r="U4" s="28">
        <v>250</v>
      </c>
      <c r="V4" s="28">
        <v>250</v>
      </c>
      <c r="W4" s="28">
        <v>250</v>
      </c>
    </row>
    <row r="5" spans="1:23" x14ac:dyDescent="0.25">
      <c r="A5" s="6">
        <v>4</v>
      </c>
      <c r="B5" s="6" t="s">
        <v>23</v>
      </c>
      <c r="C5" s="7">
        <v>45143</v>
      </c>
      <c r="D5" s="6" t="s">
        <v>24</v>
      </c>
      <c r="E5" s="6" t="s">
        <v>25</v>
      </c>
      <c r="F5" s="6" t="s">
        <v>26</v>
      </c>
      <c r="G5" s="6" t="s">
        <v>25</v>
      </c>
      <c r="H5" s="6" t="s">
        <v>25</v>
      </c>
      <c r="I5" s="6" t="s">
        <v>27</v>
      </c>
      <c r="J5" s="12" t="s">
        <v>46</v>
      </c>
      <c r="K5" s="8" t="s">
        <v>47</v>
      </c>
      <c r="L5" s="6" t="s">
        <v>44</v>
      </c>
      <c r="M5" s="13" t="s">
        <v>48</v>
      </c>
      <c r="N5" s="14" t="s">
        <v>40</v>
      </c>
      <c r="O5" s="14" t="s">
        <v>33</v>
      </c>
      <c r="P5" s="14" t="s">
        <v>41</v>
      </c>
      <c r="Q5" s="10" t="s">
        <v>35</v>
      </c>
      <c r="R5" s="10">
        <v>45156</v>
      </c>
      <c r="S5" s="28">
        <f t="shared" ref="S5" si="0">250/31*13</f>
        <v>104.83870967741936</v>
      </c>
      <c r="T5" s="28">
        <v>250</v>
      </c>
      <c r="U5" s="28">
        <v>250</v>
      </c>
      <c r="V5" s="28">
        <v>250</v>
      </c>
      <c r="W5" s="28">
        <v>250</v>
      </c>
    </row>
    <row r="6" spans="1:23" x14ac:dyDescent="0.25">
      <c r="A6" s="6">
        <v>5</v>
      </c>
      <c r="B6" s="6" t="s">
        <v>23</v>
      </c>
      <c r="C6" s="7">
        <v>45143</v>
      </c>
      <c r="D6" s="6" t="s">
        <v>24</v>
      </c>
      <c r="E6" s="6" t="s">
        <v>25</v>
      </c>
      <c r="F6" s="6" t="s">
        <v>26</v>
      </c>
      <c r="G6" s="6" t="s">
        <v>25</v>
      </c>
      <c r="H6" s="6" t="s">
        <v>25</v>
      </c>
      <c r="I6" s="6" t="s">
        <v>27</v>
      </c>
      <c r="J6" s="8" t="s">
        <v>49</v>
      </c>
      <c r="K6" s="8" t="s">
        <v>50</v>
      </c>
      <c r="L6" s="6" t="s">
        <v>51</v>
      </c>
      <c r="M6" s="9" t="s">
        <v>52</v>
      </c>
      <c r="N6" s="6" t="s">
        <v>32</v>
      </c>
      <c r="O6" s="6" t="s">
        <v>33</v>
      </c>
      <c r="P6" s="6" t="s">
        <v>34</v>
      </c>
      <c r="Q6" s="10" t="s">
        <v>35</v>
      </c>
      <c r="R6" s="10">
        <v>45160</v>
      </c>
      <c r="S6" s="28">
        <f>250/31*9</f>
        <v>72.58064516129032</v>
      </c>
      <c r="T6" s="28">
        <v>250</v>
      </c>
      <c r="U6" s="28">
        <v>250</v>
      </c>
      <c r="V6" s="28">
        <v>250</v>
      </c>
      <c r="W6" s="28">
        <v>250</v>
      </c>
    </row>
    <row r="7" spans="1:23" x14ac:dyDescent="0.25">
      <c r="A7" s="6">
        <v>6</v>
      </c>
      <c r="B7" s="6" t="s">
        <v>23</v>
      </c>
      <c r="C7" s="7">
        <v>45143</v>
      </c>
      <c r="D7" s="6" t="s">
        <v>24</v>
      </c>
      <c r="E7" s="6" t="s">
        <v>25</v>
      </c>
      <c r="F7" s="6" t="s">
        <v>26</v>
      </c>
      <c r="G7" s="6" t="s">
        <v>25</v>
      </c>
      <c r="H7" s="6" t="s">
        <v>25</v>
      </c>
      <c r="I7" s="6" t="s">
        <v>27</v>
      </c>
      <c r="J7" s="8" t="s">
        <v>53</v>
      </c>
      <c r="K7" s="8" t="s">
        <v>54</v>
      </c>
      <c r="L7" s="6" t="s">
        <v>30</v>
      </c>
      <c r="M7" s="9" t="s">
        <v>55</v>
      </c>
      <c r="N7" s="6" t="s">
        <v>32</v>
      </c>
      <c r="O7" s="6" t="s">
        <v>33</v>
      </c>
      <c r="P7" s="6" t="s">
        <v>34</v>
      </c>
      <c r="Q7" s="10" t="s">
        <v>35</v>
      </c>
      <c r="R7" s="10">
        <v>45159</v>
      </c>
      <c r="S7" s="28">
        <f>250/31*10</f>
        <v>80.645161290322577</v>
      </c>
      <c r="T7" s="28">
        <v>250</v>
      </c>
      <c r="U7" s="28">
        <v>250</v>
      </c>
      <c r="V7" s="28">
        <v>250</v>
      </c>
      <c r="W7" s="28">
        <v>250</v>
      </c>
    </row>
    <row r="8" spans="1:23" x14ac:dyDescent="0.25">
      <c r="A8" s="6">
        <v>7</v>
      </c>
      <c r="B8" s="6" t="s">
        <v>23</v>
      </c>
      <c r="C8" s="7">
        <v>45143</v>
      </c>
      <c r="D8" s="6" t="s">
        <v>24</v>
      </c>
      <c r="E8" s="6" t="s">
        <v>25</v>
      </c>
      <c r="F8" s="6" t="s">
        <v>26</v>
      </c>
      <c r="G8" s="6" t="s">
        <v>25</v>
      </c>
      <c r="H8" s="6" t="s">
        <v>25</v>
      </c>
      <c r="I8" s="6" t="s">
        <v>27</v>
      </c>
      <c r="J8" s="8" t="s">
        <v>56</v>
      </c>
      <c r="K8" s="8" t="s">
        <v>57</v>
      </c>
      <c r="L8" s="6" t="s">
        <v>44</v>
      </c>
      <c r="M8" s="9" t="s">
        <v>58</v>
      </c>
      <c r="N8" s="6" t="s">
        <v>40</v>
      </c>
      <c r="O8" s="6" t="s">
        <v>33</v>
      </c>
      <c r="P8" s="6" t="s">
        <v>41</v>
      </c>
      <c r="Q8" s="10" t="s">
        <v>35</v>
      </c>
      <c r="R8" s="10">
        <v>45156</v>
      </c>
      <c r="S8" s="28">
        <f>250/31*13</f>
        <v>104.83870967741936</v>
      </c>
      <c r="T8" s="28">
        <v>250</v>
      </c>
      <c r="U8" s="28">
        <v>250</v>
      </c>
      <c r="V8" s="28">
        <v>250</v>
      </c>
      <c r="W8" s="28">
        <v>250</v>
      </c>
    </row>
    <row r="9" spans="1:23" x14ac:dyDescent="0.25">
      <c r="A9" s="6">
        <v>8</v>
      </c>
      <c r="B9" s="6" t="s">
        <v>23</v>
      </c>
      <c r="C9" s="7">
        <v>45143</v>
      </c>
      <c r="D9" s="6" t="s">
        <v>24</v>
      </c>
      <c r="E9" s="6" t="s">
        <v>25</v>
      </c>
      <c r="F9" s="6" t="s">
        <v>26</v>
      </c>
      <c r="G9" s="6" t="s">
        <v>25</v>
      </c>
      <c r="H9" s="6" t="s">
        <v>25</v>
      </c>
      <c r="I9" s="6" t="s">
        <v>27</v>
      </c>
      <c r="J9" s="8" t="s">
        <v>59</v>
      </c>
      <c r="K9" s="8" t="s">
        <v>60</v>
      </c>
      <c r="L9" s="6" t="s">
        <v>38</v>
      </c>
      <c r="M9" s="9" t="s">
        <v>61</v>
      </c>
      <c r="N9" s="6" t="s">
        <v>40</v>
      </c>
      <c r="O9" s="6" t="s">
        <v>33</v>
      </c>
      <c r="P9" s="6" t="s">
        <v>41</v>
      </c>
      <c r="Q9" s="10" t="s">
        <v>35</v>
      </c>
      <c r="R9" s="10">
        <v>45163</v>
      </c>
      <c r="S9" s="28">
        <f>250/31*6</f>
        <v>48.387096774193552</v>
      </c>
      <c r="T9" s="28">
        <v>250</v>
      </c>
      <c r="U9" s="28">
        <v>250</v>
      </c>
      <c r="V9" s="28">
        <v>250</v>
      </c>
      <c r="W9" s="28">
        <v>250</v>
      </c>
    </row>
    <row r="10" spans="1:23" x14ac:dyDescent="0.25">
      <c r="A10" s="6">
        <v>9</v>
      </c>
      <c r="B10" s="6" t="s">
        <v>23</v>
      </c>
      <c r="C10" s="7">
        <v>45143</v>
      </c>
      <c r="D10" s="6" t="s">
        <v>24</v>
      </c>
      <c r="E10" s="6" t="s">
        <v>25</v>
      </c>
      <c r="F10" s="6" t="s">
        <v>26</v>
      </c>
      <c r="G10" s="6" t="s">
        <v>25</v>
      </c>
      <c r="H10" s="6" t="s">
        <v>25</v>
      </c>
      <c r="I10" s="6" t="s">
        <v>27</v>
      </c>
      <c r="J10" s="8" t="s">
        <v>62</v>
      </c>
      <c r="K10" s="8" t="s">
        <v>63</v>
      </c>
      <c r="L10" s="6" t="s">
        <v>51</v>
      </c>
      <c r="M10" s="9" t="s">
        <v>64</v>
      </c>
      <c r="N10" s="6" t="s">
        <v>32</v>
      </c>
      <c r="O10" s="6" t="s">
        <v>33</v>
      </c>
      <c r="P10" s="6" t="s">
        <v>34</v>
      </c>
      <c r="Q10" s="10" t="s">
        <v>35</v>
      </c>
      <c r="R10" s="10">
        <v>45160</v>
      </c>
      <c r="S10" s="28">
        <f>250/31*9</f>
        <v>72.58064516129032</v>
      </c>
      <c r="T10" s="28">
        <v>250</v>
      </c>
      <c r="U10" s="28">
        <v>250</v>
      </c>
      <c r="V10" s="28">
        <v>250</v>
      </c>
      <c r="W10" s="28">
        <v>250</v>
      </c>
    </row>
    <row r="11" spans="1:23" x14ac:dyDescent="0.25">
      <c r="A11" s="6">
        <v>10</v>
      </c>
      <c r="B11" s="6" t="s">
        <v>23</v>
      </c>
      <c r="C11" s="7">
        <v>45143</v>
      </c>
      <c r="D11" s="6" t="s">
        <v>24</v>
      </c>
      <c r="E11" s="6" t="s">
        <v>25</v>
      </c>
      <c r="F11" s="6" t="s">
        <v>26</v>
      </c>
      <c r="G11" s="6" t="s">
        <v>25</v>
      </c>
      <c r="H11" s="6" t="s">
        <v>25</v>
      </c>
      <c r="I11" s="6" t="s">
        <v>27</v>
      </c>
      <c r="J11" s="8" t="s">
        <v>65</v>
      </c>
      <c r="K11" s="8" t="s">
        <v>66</v>
      </c>
      <c r="L11" s="6" t="s">
        <v>67</v>
      </c>
      <c r="M11" s="9" t="s">
        <v>68</v>
      </c>
      <c r="N11" s="6" t="s">
        <v>69</v>
      </c>
      <c r="O11" s="6" t="s">
        <v>33</v>
      </c>
      <c r="P11" s="6" t="s">
        <v>70</v>
      </c>
      <c r="Q11" s="10" t="s">
        <v>35</v>
      </c>
      <c r="R11" s="10">
        <v>45148</v>
      </c>
      <c r="S11" s="28">
        <f>250/31*21</f>
        <v>169.35483870967741</v>
      </c>
      <c r="T11" s="28">
        <v>250</v>
      </c>
      <c r="U11" s="28">
        <v>250</v>
      </c>
      <c r="V11" s="28">
        <v>250</v>
      </c>
      <c r="W11" s="28">
        <v>250</v>
      </c>
    </row>
    <row r="12" spans="1:23" x14ac:dyDescent="0.25">
      <c r="A12" s="6">
        <v>11</v>
      </c>
      <c r="B12" s="6" t="s">
        <v>23</v>
      </c>
      <c r="C12" s="7">
        <v>45143</v>
      </c>
      <c r="D12" s="6" t="s">
        <v>24</v>
      </c>
      <c r="E12" s="6" t="s">
        <v>25</v>
      </c>
      <c r="F12" s="6" t="s">
        <v>26</v>
      </c>
      <c r="G12" s="6" t="s">
        <v>25</v>
      </c>
      <c r="H12" s="6" t="s">
        <v>25</v>
      </c>
      <c r="I12" s="6" t="s">
        <v>27</v>
      </c>
      <c r="J12" s="8" t="s">
        <v>71</v>
      </c>
      <c r="K12" s="8" t="s">
        <v>72</v>
      </c>
      <c r="L12" s="6" t="s">
        <v>73</v>
      </c>
      <c r="M12" s="9" t="s">
        <v>74</v>
      </c>
      <c r="N12" s="6" t="s">
        <v>69</v>
      </c>
      <c r="O12" s="6" t="s">
        <v>33</v>
      </c>
      <c r="P12" s="6" t="s">
        <v>70</v>
      </c>
      <c r="Q12" s="10" t="s">
        <v>35</v>
      </c>
      <c r="R12" s="10">
        <v>45152</v>
      </c>
      <c r="S12" s="28">
        <f>250/31*17</f>
        <v>137.09677419354838</v>
      </c>
      <c r="T12" s="28">
        <v>250</v>
      </c>
      <c r="U12" s="28">
        <v>250</v>
      </c>
      <c r="V12" s="28">
        <v>250</v>
      </c>
      <c r="W12" s="28">
        <v>250</v>
      </c>
    </row>
    <row r="13" spans="1:23" x14ac:dyDescent="0.25">
      <c r="A13" s="6">
        <v>12</v>
      </c>
      <c r="B13" s="6" t="s">
        <v>23</v>
      </c>
      <c r="C13" s="7">
        <v>45143</v>
      </c>
      <c r="D13" s="6" t="s">
        <v>24</v>
      </c>
      <c r="E13" s="6" t="s">
        <v>25</v>
      </c>
      <c r="F13" s="6" t="s">
        <v>26</v>
      </c>
      <c r="G13" s="6" t="s">
        <v>25</v>
      </c>
      <c r="H13" s="6" t="s">
        <v>25</v>
      </c>
      <c r="I13" s="6" t="s">
        <v>27</v>
      </c>
      <c r="J13" s="8" t="s">
        <v>75</v>
      </c>
      <c r="K13" s="8" t="s">
        <v>76</v>
      </c>
      <c r="L13" s="6" t="s">
        <v>44</v>
      </c>
      <c r="M13" s="9" t="s">
        <v>77</v>
      </c>
      <c r="N13" s="6" t="s">
        <v>69</v>
      </c>
      <c r="O13" s="6" t="s">
        <v>33</v>
      </c>
      <c r="P13" s="6" t="s">
        <v>70</v>
      </c>
      <c r="Q13" s="10" t="s">
        <v>35</v>
      </c>
      <c r="R13" s="10">
        <v>45152</v>
      </c>
      <c r="S13" s="28">
        <f t="shared" ref="S13:S14" si="1">250/31*17</f>
        <v>137.09677419354838</v>
      </c>
      <c r="T13" s="28">
        <v>250</v>
      </c>
      <c r="U13" s="28">
        <v>250</v>
      </c>
      <c r="V13" s="28">
        <v>250</v>
      </c>
      <c r="W13" s="28">
        <v>250</v>
      </c>
    </row>
    <row r="14" spans="1:23" x14ac:dyDescent="0.25">
      <c r="A14" s="6">
        <v>13</v>
      </c>
      <c r="B14" s="6" t="s">
        <v>23</v>
      </c>
      <c r="C14" s="7">
        <v>45143</v>
      </c>
      <c r="D14" s="6" t="s">
        <v>24</v>
      </c>
      <c r="E14" s="6" t="s">
        <v>25</v>
      </c>
      <c r="F14" s="6" t="s">
        <v>26</v>
      </c>
      <c r="G14" s="6" t="s">
        <v>25</v>
      </c>
      <c r="H14" s="6" t="s">
        <v>25</v>
      </c>
      <c r="I14" s="6" t="s">
        <v>27</v>
      </c>
      <c r="J14" s="8" t="s">
        <v>78</v>
      </c>
      <c r="K14" s="8" t="s">
        <v>79</v>
      </c>
      <c r="L14" s="6" t="s">
        <v>80</v>
      </c>
      <c r="M14" s="9" t="s">
        <v>81</v>
      </c>
      <c r="N14" s="6" t="s">
        <v>69</v>
      </c>
      <c r="O14" s="6" t="s">
        <v>33</v>
      </c>
      <c r="P14" s="6" t="s">
        <v>70</v>
      </c>
      <c r="Q14" s="10" t="s">
        <v>35</v>
      </c>
      <c r="R14" s="10">
        <v>45152</v>
      </c>
      <c r="S14" s="28">
        <f t="shared" si="1"/>
        <v>137.09677419354838</v>
      </c>
      <c r="T14" s="28">
        <v>250</v>
      </c>
      <c r="U14" s="28">
        <v>250</v>
      </c>
      <c r="V14" s="28">
        <v>250</v>
      </c>
      <c r="W14" s="28">
        <v>250</v>
      </c>
    </row>
    <row r="15" spans="1:23" x14ac:dyDescent="0.25">
      <c r="A15" s="6">
        <v>14</v>
      </c>
      <c r="B15" s="6" t="s">
        <v>23</v>
      </c>
      <c r="C15" s="7">
        <v>45143</v>
      </c>
      <c r="D15" s="6" t="s">
        <v>24</v>
      </c>
      <c r="E15" s="6" t="s">
        <v>25</v>
      </c>
      <c r="F15" s="6" t="s">
        <v>26</v>
      </c>
      <c r="G15" s="6" t="s">
        <v>25</v>
      </c>
      <c r="H15" s="6" t="s">
        <v>25</v>
      </c>
      <c r="I15" s="6" t="s">
        <v>27</v>
      </c>
      <c r="J15" s="8" t="s">
        <v>82</v>
      </c>
      <c r="K15" s="8" t="s">
        <v>83</v>
      </c>
      <c r="L15" s="6" t="s">
        <v>84</v>
      </c>
      <c r="M15" s="9" t="s">
        <v>85</v>
      </c>
      <c r="N15" s="6" t="s">
        <v>69</v>
      </c>
      <c r="O15" s="6" t="s">
        <v>33</v>
      </c>
      <c r="P15" s="6" t="s">
        <v>70</v>
      </c>
      <c r="Q15" s="10" t="s">
        <v>35</v>
      </c>
      <c r="R15" s="10">
        <v>45149</v>
      </c>
      <c r="S15" s="28">
        <f>250/31*20</f>
        <v>161.29032258064515</v>
      </c>
      <c r="T15" s="28">
        <v>250</v>
      </c>
      <c r="U15" s="28">
        <v>250</v>
      </c>
      <c r="V15" s="28">
        <v>250</v>
      </c>
      <c r="W15" s="28">
        <v>250</v>
      </c>
    </row>
    <row r="16" spans="1:23" x14ac:dyDescent="0.25">
      <c r="A16" s="6">
        <v>15</v>
      </c>
      <c r="B16" s="6" t="s">
        <v>23</v>
      </c>
      <c r="C16" s="7">
        <v>45143</v>
      </c>
      <c r="D16" s="6" t="s">
        <v>24</v>
      </c>
      <c r="E16" s="6" t="s">
        <v>25</v>
      </c>
      <c r="F16" s="6" t="s">
        <v>26</v>
      </c>
      <c r="G16" s="6" t="s">
        <v>25</v>
      </c>
      <c r="H16" s="6" t="s">
        <v>25</v>
      </c>
      <c r="I16" s="6" t="s">
        <v>27</v>
      </c>
      <c r="J16" s="8" t="s">
        <v>86</v>
      </c>
      <c r="K16" s="8" t="s">
        <v>87</v>
      </c>
      <c r="L16" s="6" t="s">
        <v>73</v>
      </c>
      <c r="M16" s="9" t="s">
        <v>88</v>
      </c>
      <c r="N16" s="6" t="s">
        <v>69</v>
      </c>
      <c r="O16" s="6" t="s">
        <v>33</v>
      </c>
      <c r="P16" s="6" t="s">
        <v>70</v>
      </c>
      <c r="Q16" s="10" t="s">
        <v>35</v>
      </c>
      <c r="R16" s="10">
        <v>45152</v>
      </c>
      <c r="S16" s="28">
        <f>250/31*17</f>
        <v>137.09677419354838</v>
      </c>
      <c r="T16" s="28">
        <v>250</v>
      </c>
      <c r="U16" s="28">
        <v>250</v>
      </c>
      <c r="V16" s="28">
        <v>250</v>
      </c>
      <c r="W16" s="28">
        <v>250</v>
      </c>
    </row>
    <row r="17" spans="1:23" x14ac:dyDescent="0.25">
      <c r="A17" s="6">
        <v>16</v>
      </c>
      <c r="B17" s="6" t="s">
        <v>23</v>
      </c>
      <c r="C17" s="7">
        <v>45143</v>
      </c>
      <c r="D17" s="6" t="s">
        <v>24</v>
      </c>
      <c r="E17" s="6" t="s">
        <v>25</v>
      </c>
      <c r="F17" s="6" t="s">
        <v>26</v>
      </c>
      <c r="G17" s="6" t="s">
        <v>25</v>
      </c>
      <c r="H17" s="6" t="s">
        <v>25</v>
      </c>
      <c r="I17" s="6" t="s">
        <v>27</v>
      </c>
      <c r="J17" s="8" t="s">
        <v>89</v>
      </c>
      <c r="K17" s="8" t="s">
        <v>90</v>
      </c>
      <c r="L17" s="6" t="s">
        <v>84</v>
      </c>
      <c r="M17" s="9" t="s">
        <v>91</v>
      </c>
      <c r="N17" s="6" t="s">
        <v>69</v>
      </c>
      <c r="O17" s="6" t="s">
        <v>33</v>
      </c>
      <c r="P17" s="6" t="s">
        <v>70</v>
      </c>
      <c r="Q17" s="10" t="s">
        <v>35</v>
      </c>
      <c r="R17" s="10">
        <v>45149</v>
      </c>
      <c r="S17" s="28">
        <f>250/31*20</f>
        <v>161.29032258064515</v>
      </c>
      <c r="T17" s="28">
        <v>250</v>
      </c>
      <c r="U17" s="28">
        <v>250</v>
      </c>
      <c r="V17" s="28">
        <v>250</v>
      </c>
      <c r="W17" s="28">
        <v>250</v>
      </c>
    </row>
    <row r="18" spans="1:23" x14ac:dyDescent="0.25">
      <c r="A18" s="6">
        <v>17</v>
      </c>
      <c r="B18" s="6" t="s">
        <v>23</v>
      </c>
      <c r="C18" s="7">
        <v>45143</v>
      </c>
      <c r="D18" s="6" t="s">
        <v>24</v>
      </c>
      <c r="E18" s="6" t="s">
        <v>25</v>
      </c>
      <c r="F18" s="6" t="s">
        <v>26</v>
      </c>
      <c r="G18" s="6" t="s">
        <v>25</v>
      </c>
      <c r="H18" s="6" t="s">
        <v>25</v>
      </c>
      <c r="I18" s="6" t="s">
        <v>27</v>
      </c>
      <c r="J18" s="8" t="s">
        <v>92</v>
      </c>
      <c r="K18" s="8" t="s">
        <v>93</v>
      </c>
      <c r="L18" s="6" t="s">
        <v>84</v>
      </c>
      <c r="M18" s="9" t="s">
        <v>85</v>
      </c>
      <c r="N18" s="6" t="s">
        <v>69</v>
      </c>
      <c r="O18" s="6" t="s">
        <v>33</v>
      </c>
      <c r="P18" s="6" t="s">
        <v>70</v>
      </c>
      <c r="Q18" s="10" t="s">
        <v>35</v>
      </c>
      <c r="R18" s="10">
        <v>45149</v>
      </c>
      <c r="S18" s="28">
        <f>250/31*20</f>
        <v>161.29032258064515</v>
      </c>
      <c r="T18" s="28">
        <v>250</v>
      </c>
      <c r="U18" s="28">
        <v>250</v>
      </c>
      <c r="V18" s="28">
        <v>250</v>
      </c>
      <c r="W18" s="28">
        <v>250</v>
      </c>
    </row>
    <row r="19" spans="1:23" x14ac:dyDescent="0.25">
      <c r="A19" s="6">
        <v>18</v>
      </c>
      <c r="B19" s="6" t="s">
        <v>23</v>
      </c>
      <c r="C19" s="7">
        <v>45143</v>
      </c>
      <c r="D19" s="6" t="s">
        <v>24</v>
      </c>
      <c r="E19" s="6" t="s">
        <v>25</v>
      </c>
      <c r="F19" s="6" t="s">
        <v>26</v>
      </c>
      <c r="G19" s="6" t="s">
        <v>25</v>
      </c>
      <c r="H19" s="6" t="s">
        <v>25</v>
      </c>
      <c r="I19" s="6" t="s">
        <v>27</v>
      </c>
      <c r="J19" s="8" t="s">
        <v>94</v>
      </c>
      <c r="K19" s="8" t="s">
        <v>95</v>
      </c>
      <c r="L19" s="6" t="s">
        <v>67</v>
      </c>
      <c r="M19" s="9" t="s">
        <v>96</v>
      </c>
      <c r="N19" s="6" t="s">
        <v>69</v>
      </c>
      <c r="O19" s="6" t="s">
        <v>33</v>
      </c>
      <c r="P19" s="6" t="s">
        <v>70</v>
      </c>
      <c r="Q19" s="10" t="s">
        <v>35</v>
      </c>
      <c r="R19" s="10">
        <v>45148</v>
      </c>
      <c r="S19" s="28">
        <f>250/31*21</f>
        <v>169.35483870967741</v>
      </c>
      <c r="T19" s="28">
        <v>250</v>
      </c>
      <c r="U19" s="28">
        <v>250</v>
      </c>
      <c r="V19" s="28">
        <v>250</v>
      </c>
      <c r="W19" s="28">
        <v>250</v>
      </c>
    </row>
    <row r="20" spans="1:23" x14ac:dyDescent="0.25">
      <c r="A20" s="6">
        <v>19</v>
      </c>
      <c r="B20" s="6" t="s">
        <v>23</v>
      </c>
      <c r="C20" s="7">
        <v>45146</v>
      </c>
      <c r="D20" s="6" t="s">
        <v>24</v>
      </c>
      <c r="E20" s="6" t="s">
        <v>25</v>
      </c>
      <c r="F20" s="6" t="s">
        <v>26</v>
      </c>
      <c r="G20" s="6" t="s">
        <v>25</v>
      </c>
      <c r="H20" s="6" t="s">
        <v>25</v>
      </c>
      <c r="I20" s="6" t="s">
        <v>27</v>
      </c>
      <c r="J20" s="8" t="s">
        <v>97</v>
      </c>
      <c r="K20" s="8" t="s">
        <v>98</v>
      </c>
      <c r="L20" s="6" t="s">
        <v>30</v>
      </c>
      <c r="M20" s="9" t="s">
        <v>99</v>
      </c>
      <c r="N20" s="6" t="s">
        <v>100</v>
      </c>
      <c r="O20" s="6" t="s">
        <v>33</v>
      </c>
      <c r="P20" s="6" t="s">
        <v>101</v>
      </c>
      <c r="Q20" s="10" t="s">
        <v>35</v>
      </c>
      <c r="R20" s="10">
        <v>45159</v>
      </c>
      <c r="S20" s="28">
        <f t="shared" ref="S20:S21" si="2">250/31*10</f>
        <v>80.645161290322577</v>
      </c>
      <c r="T20" s="28">
        <v>250</v>
      </c>
      <c r="U20" s="28">
        <v>250</v>
      </c>
      <c r="V20" s="28">
        <v>250</v>
      </c>
      <c r="W20" s="28">
        <v>250</v>
      </c>
    </row>
    <row r="21" spans="1:23" x14ac:dyDescent="0.25">
      <c r="A21" s="6">
        <v>20</v>
      </c>
      <c r="B21" s="6" t="s">
        <v>23</v>
      </c>
      <c r="C21" s="7">
        <v>45146</v>
      </c>
      <c r="D21" s="6" t="s">
        <v>24</v>
      </c>
      <c r="E21" s="6" t="s">
        <v>25</v>
      </c>
      <c r="F21" s="6" t="s">
        <v>26</v>
      </c>
      <c r="G21" s="6" t="s">
        <v>25</v>
      </c>
      <c r="H21" s="6" t="s">
        <v>25</v>
      </c>
      <c r="I21" s="6" t="s">
        <v>27</v>
      </c>
      <c r="J21" s="8" t="s">
        <v>102</v>
      </c>
      <c r="K21" s="8" t="s">
        <v>103</v>
      </c>
      <c r="L21" s="6" t="s">
        <v>30</v>
      </c>
      <c r="M21" s="9" t="s">
        <v>99</v>
      </c>
      <c r="N21" s="6" t="s">
        <v>100</v>
      </c>
      <c r="O21" s="6" t="s">
        <v>33</v>
      </c>
      <c r="P21" s="6" t="s">
        <v>101</v>
      </c>
      <c r="Q21" s="10" t="s">
        <v>35</v>
      </c>
      <c r="R21" s="10">
        <v>45159</v>
      </c>
      <c r="S21" s="28">
        <f t="shared" si="2"/>
        <v>80.645161290322577</v>
      </c>
      <c r="T21" s="28">
        <v>250</v>
      </c>
      <c r="U21" s="28">
        <v>250</v>
      </c>
      <c r="V21" s="28">
        <v>250</v>
      </c>
      <c r="W21" s="28">
        <v>250</v>
      </c>
    </row>
    <row r="22" spans="1:23" x14ac:dyDescent="0.25">
      <c r="A22" s="6">
        <v>21</v>
      </c>
      <c r="B22" s="6" t="s">
        <v>23</v>
      </c>
      <c r="C22" s="7">
        <v>45146</v>
      </c>
      <c r="D22" s="6" t="s">
        <v>24</v>
      </c>
      <c r="E22" s="6" t="s">
        <v>25</v>
      </c>
      <c r="F22" s="6" t="s">
        <v>26</v>
      </c>
      <c r="G22" s="6" t="s">
        <v>25</v>
      </c>
      <c r="H22" s="6" t="s">
        <v>25</v>
      </c>
      <c r="I22" s="6" t="s">
        <v>27</v>
      </c>
      <c r="J22" s="8" t="s">
        <v>104</v>
      </c>
      <c r="K22" s="8" t="s">
        <v>105</v>
      </c>
      <c r="L22" s="6" t="s">
        <v>106</v>
      </c>
      <c r="M22" s="11" t="s">
        <v>107</v>
      </c>
      <c r="N22" s="6" t="s">
        <v>108</v>
      </c>
      <c r="O22" s="6" t="s">
        <v>33</v>
      </c>
      <c r="P22" s="6" t="s">
        <v>109</v>
      </c>
      <c r="Q22" s="10" t="s">
        <v>35</v>
      </c>
      <c r="R22" s="10">
        <v>45161</v>
      </c>
      <c r="S22" s="28">
        <f>250/31*8</f>
        <v>64.516129032258064</v>
      </c>
      <c r="T22" s="28">
        <v>250</v>
      </c>
      <c r="U22" s="28">
        <v>250</v>
      </c>
      <c r="V22" s="28">
        <v>250</v>
      </c>
      <c r="W22" s="28">
        <v>250</v>
      </c>
    </row>
    <row r="23" spans="1:23" x14ac:dyDescent="0.25">
      <c r="A23" s="6">
        <v>22</v>
      </c>
      <c r="B23" s="6" t="s">
        <v>23</v>
      </c>
      <c r="C23" s="7">
        <v>45146</v>
      </c>
      <c r="D23" s="6" t="s">
        <v>24</v>
      </c>
      <c r="E23" s="6" t="s">
        <v>25</v>
      </c>
      <c r="F23" s="6" t="s">
        <v>26</v>
      </c>
      <c r="G23" s="6" t="s">
        <v>25</v>
      </c>
      <c r="H23" s="6" t="s">
        <v>25</v>
      </c>
      <c r="I23" s="6" t="s">
        <v>27</v>
      </c>
      <c r="J23" s="8" t="s">
        <v>110</v>
      </c>
      <c r="K23" s="8" t="s">
        <v>111</v>
      </c>
      <c r="L23" s="6" t="s">
        <v>112</v>
      </c>
      <c r="M23" s="11" t="s">
        <v>107</v>
      </c>
      <c r="N23" s="6" t="s">
        <v>108</v>
      </c>
      <c r="O23" s="6" t="s">
        <v>33</v>
      </c>
      <c r="P23" s="6" t="s">
        <v>109</v>
      </c>
      <c r="Q23" s="10" t="s">
        <v>35</v>
      </c>
      <c r="R23" s="10">
        <v>45161</v>
      </c>
      <c r="S23" s="28">
        <f t="shared" ref="S23" si="3">250/31*8</f>
        <v>64.516129032258064</v>
      </c>
      <c r="T23" s="28">
        <v>250</v>
      </c>
      <c r="U23" s="28">
        <v>250</v>
      </c>
      <c r="V23" s="28">
        <v>250</v>
      </c>
      <c r="W23" s="28">
        <v>250</v>
      </c>
    </row>
    <row r="24" spans="1:23" x14ac:dyDescent="0.25">
      <c r="A24" s="6">
        <v>23</v>
      </c>
      <c r="B24" s="6" t="s">
        <v>23</v>
      </c>
      <c r="C24" s="7">
        <v>45146</v>
      </c>
      <c r="D24" s="6" t="s">
        <v>24</v>
      </c>
      <c r="E24" s="6" t="s">
        <v>25</v>
      </c>
      <c r="F24" s="6" t="s">
        <v>26</v>
      </c>
      <c r="G24" s="6" t="s">
        <v>25</v>
      </c>
      <c r="H24" s="6" t="s">
        <v>25</v>
      </c>
      <c r="I24" s="6" t="s">
        <v>27</v>
      </c>
      <c r="J24" s="8" t="s">
        <v>113</v>
      </c>
      <c r="K24" s="8" t="s">
        <v>114</v>
      </c>
      <c r="L24" s="6" t="s">
        <v>44</v>
      </c>
      <c r="M24" s="9" t="s">
        <v>115</v>
      </c>
      <c r="N24" s="6" t="s">
        <v>100</v>
      </c>
      <c r="O24" s="6" t="s">
        <v>33</v>
      </c>
      <c r="P24" s="6" t="s">
        <v>101</v>
      </c>
      <c r="Q24" s="10" t="s">
        <v>35</v>
      </c>
      <c r="R24" s="10">
        <v>45156</v>
      </c>
      <c r="S24" s="28">
        <f t="shared" ref="S24:S25" si="4">250/31*13</f>
        <v>104.83870967741936</v>
      </c>
      <c r="T24" s="28">
        <v>250</v>
      </c>
      <c r="U24" s="28">
        <v>250</v>
      </c>
      <c r="V24" s="28">
        <v>250</v>
      </c>
      <c r="W24" s="28">
        <v>250</v>
      </c>
    </row>
    <row r="25" spans="1:23" x14ac:dyDescent="0.25">
      <c r="A25" s="6">
        <v>24</v>
      </c>
      <c r="B25" s="6" t="s">
        <v>23</v>
      </c>
      <c r="C25" s="7">
        <v>45146</v>
      </c>
      <c r="D25" s="6" t="s">
        <v>24</v>
      </c>
      <c r="E25" s="6" t="s">
        <v>25</v>
      </c>
      <c r="F25" s="6" t="s">
        <v>26</v>
      </c>
      <c r="G25" s="6" t="s">
        <v>25</v>
      </c>
      <c r="H25" s="6" t="s">
        <v>25</v>
      </c>
      <c r="I25" s="6" t="s">
        <v>27</v>
      </c>
      <c r="J25" s="8" t="s">
        <v>116</v>
      </c>
      <c r="K25" s="8" t="s">
        <v>117</v>
      </c>
      <c r="L25" s="6" t="s">
        <v>44</v>
      </c>
      <c r="M25" s="9" t="s">
        <v>115</v>
      </c>
      <c r="N25" s="6" t="s">
        <v>100</v>
      </c>
      <c r="O25" s="6" t="s">
        <v>33</v>
      </c>
      <c r="P25" s="6" t="s">
        <v>101</v>
      </c>
      <c r="Q25" s="10" t="s">
        <v>35</v>
      </c>
      <c r="R25" s="10">
        <v>45156</v>
      </c>
      <c r="S25" s="28">
        <f t="shared" si="4"/>
        <v>104.83870967741936</v>
      </c>
      <c r="T25" s="28">
        <v>250</v>
      </c>
      <c r="U25" s="28">
        <v>250</v>
      </c>
      <c r="V25" s="28">
        <v>250</v>
      </c>
      <c r="W25" s="28">
        <v>250</v>
      </c>
    </row>
    <row r="26" spans="1:23" x14ac:dyDescent="0.25">
      <c r="A26" s="6">
        <v>25</v>
      </c>
      <c r="B26" s="15" t="s">
        <v>23</v>
      </c>
      <c r="C26" s="16">
        <v>45146</v>
      </c>
      <c r="D26" s="15" t="s">
        <v>24</v>
      </c>
      <c r="E26" s="15" t="s">
        <v>25</v>
      </c>
      <c r="F26" s="15" t="s">
        <v>26</v>
      </c>
      <c r="G26" s="15" t="s">
        <v>25</v>
      </c>
      <c r="H26" s="15" t="s">
        <v>25</v>
      </c>
      <c r="I26" s="15" t="s">
        <v>27</v>
      </c>
      <c r="J26" s="8" t="s">
        <v>118</v>
      </c>
      <c r="K26" s="8" t="s">
        <v>119</v>
      </c>
      <c r="L26" s="6" t="s">
        <v>120</v>
      </c>
      <c r="M26" s="17" t="s">
        <v>121</v>
      </c>
      <c r="N26" s="15" t="s">
        <v>122</v>
      </c>
      <c r="O26" s="15" t="s">
        <v>33</v>
      </c>
      <c r="P26" s="15" t="s">
        <v>123</v>
      </c>
      <c r="Q26" s="10" t="s">
        <v>35</v>
      </c>
      <c r="R26" s="10">
        <v>45160</v>
      </c>
      <c r="S26" s="28">
        <f>250/31*9</f>
        <v>72.58064516129032</v>
      </c>
      <c r="T26" s="28">
        <v>250</v>
      </c>
      <c r="U26" s="28">
        <v>250</v>
      </c>
      <c r="V26" s="28">
        <v>250</v>
      </c>
      <c r="W26" s="28">
        <v>250</v>
      </c>
    </row>
    <row r="27" spans="1:23" x14ac:dyDescent="0.25">
      <c r="A27" s="6">
        <v>26</v>
      </c>
      <c r="B27" s="6" t="s">
        <v>23</v>
      </c>
      <c r="C27" s="7">
        <v>45146</v>
      </c>
      <c r="D27" s="6" t="s">
        <v>24</v>
      </c>
      <c r="E27" s="6" t="s">
        <v>25</v>
      </c>
      <c r="F27" s="6" t="s">
        <v>26</v>
      </c>
      <c r="G27" s="6" t="s">
        <v>25</v>
      </c>
      <c r="H27" s="6" t="s">
        <v>25</v>
      </c>
      <c r="I27" s="6" t="s">
        <v>27</v>
      </c>
      <c r="J27" s="8" t="s">
        <v>124</v>
      </c>
      <c r="K27" s="8" t="s">
        <v>125</v>
      </c>
      <c r="L27" s="6" t="s">
        <v>112</v>
      </c>
      <c r="M27" s="9" t="s">
        <v>126</v>
      </c>
      <c r="N27" s="6" t="s">
        <v>108</v>
      </c>
      <c r="O27" s="6" t="s">
        <v>33</v>
      </c>
      <c r="P27" s="6" t="s">
        <v>109</v>
      </c>
      <c r="Q27" s="10" t="s">
        <v>35</v>
      </c>
      <c r="R27" s="10">
        <v>45162</v>
      </c>
      <c r="S27" s="28">
        <f>250/31*7</f>
        <v>56.451612903225808</v>
      </c>
      <c r="T27" s="28">
        <v>250</v>
      </c>
      <c r="U27" s="28">
        <v>250</v>
      </c>
      <c r="V27" s="28">
        <v>250</v>
      </c>
      <c r="W27" s="28">
        <v>250</v>
      </c>
    </row>
    <row r="28" spans="1:23" x14ac:dyDescent="0.25">
      <c r="A28" s="6">
        <v>27</v>
      </c>
      <c r="B28" s="6" t="s">
        <v>23</v>
      </c>
      <c r="C28" s="7">
        <v>45146</v>
      </c>
      <c r="D28" s="6" t="s">
        <v>24</v>
      </c>
      <c r="E28" s="6" t="s">
        <v>25</v>
      </c>
      <c r="F28" s="6" t="s">
        <v>26</v>
      </c>
      <c r="G28" s="6" t="s">
        <v>25</v>
      </c>
      <c r="H28" s="6" t="s">
        <v>25</v>
      </c>
      <c r="I28" s="6" t="s">
        <v>27</v>
      </c>
      <c r="J28" s="8" t="s">
        <v>127</v>
      </c>
      <c r="K28" s="8" t="s">
        <v>128</v>
      </c>
      <c r="L28" s="6" t="s">
        <v>106</v>
      </c>
      <c r="M28" s="9" t="s">
        <v>129</v>
      </c>
      <c r="N28" s="6" t="s">
        <v>130</v>
      </c>
      <c r="O28" s="6" t="s">
        <v>33</v>
      </c>
      <c r="P28" s="6" t="s">
        <v>109</v>
      </c>
      <c r="Q28" s="10" t="s">
        <v>35</v>
      </c>
      <c r="R28" s="10">
        <v>45161</v>
      </c>
      <c r="S28" s="28">
        <f t="shared" ref="S28:S29" si="5">250/31*8</f>
        <v>64.516129032258064</v>
      </c>
      <c r="T28" s="28">
        <v>250</v>
      </c>
      <c r="U28" s="28">
        <v>250</v>
      </c>
      <c r="V28" s="28">
        <v>250</v>
      </c>
      <c r="W28" s="28">
        <v>250</v>
      </c>
    </row>
    <row r="29" spans="1:23" x14ac:dyDescent="0.25">
      <c r="A29" s="6">
        <v>28</v>
      </c>
      <c r="B29" s="6" t="s">
        <v>23</v>
      </c>
      <c r="C29" s="7">
        <v>45146</v>
      </c>
      <c r="D29" s="6" t="s">
        <v>24</v>
      </c>
      <c r="E29" s="6" t="s">
        <v>25</v>
      </c>
      <c r="F29" s="6" t="s">
        <v>26</v>
      </c>
      <c r="G29" s="6" t="s">
        <v>25</v>
      </c>
      <c r="H29" s="6" t="s">
        <v>25</v>
      </c>
      <c r="I29" s="6" t="s">
        <v>27</v>
      </c>
      <c r="J29" s="8" t="s">
        <v>131</v>
      </c>
      <c r="K29" s="8" t="s">
        <v>132</v>
      </c>
      <c r="L29" s="6" t="s">
        <v>112</v>
      </c>
      <c r="M29" s="11" t="s">
        <v>133</v>
      </c>
      <c r="N29" s="6" t="s">
        <v>108</v>
      </c>
      <c r="O29" s="6" t="s">
        <v>33</v>
      </c>
      <c r="P29" s="6" t="s">
        <v>109</v>
      </c>
      <c r="Q29" s="10" t="s">
        <v>35</v>
      </c>
      <c r="R29" s="10">
        <v>45161</v>
      </c>
      <c r="S29" s="28">
        <f t="shared" si="5"/>
        <v>64.516129032258064</v>
      </c>
      <c r="T29" s="28">
        <v>250</v>
      </c>
      <c r="U29" s="28">
        <v>250</v>
      </c>
      <c r="V29" s="28">
        <v>250</v>
      </c>
      <c r="W29" s="28">
        <v>250</v>
      </c>
    </row>
    <row r="30" spans="1:23" x14ac:dyDescent="0.25">
      <c r="A30" s="6">
        <v>29</v>
      </c>
      <c r="B30" s="6" t="s">
        <v>23</v>
      </c>
      <c r="C30" s="7">
        <v>45146</v>
      </c>
      <c r="D30" s="6" t="s">
        <v>24</v>
      </c>
      <c r="E30" s="6" t="s">
        <v>25</v>
      </c>
      <c r="F30" s="6" t="s">
        <v>26</v>
      </c>
      <c r="G30" s="6" t="s">
        <v>25</v>
      </c>
      <c r="H30" s="6" t="s">
        <v>25</v>
      </c>
      <c r="I30" s="6" t="s">
        <v>27</v>
      </c>
      <c r="J30" s="8" t="s">
        <v>134</v>
      </c>
      <c r="K30" s="8" t="s">
        <v>135</v>
      </c>
      <c r="L30" s="6" t="s">
        <v>38</v>
      </c>
      <c r="M30" s="9" t="s">
        <v>136</v>
      </c>
      <c r="N30" s="6" t="s">
        <v>137</v>
      </c>
      <c r="O30" s="6" t="s">
        <v>33</v>
      </c>
      <c r="P30" s="6" t="s">
        <v>109</v>
      </c>
      <c r="Q30" s="10" t="s">
        <v>35</v>
      </c>
      <c r="R30" s="10">
        <v>45163</v>
      </c>
      <c r="S30" s="28">
        <f>250/31*6</f>
        <v>48.387096774193552</v>
      </c>
      <c r="T30" s="28">
        <v>250</v>
      </c>
      <c r="U30" s="28">
        <v>250</v>
      </c>
      <c r="V30" s="28">
        <v>250</v>
      </c>
      <c r="W30" s="28">
        <v>250</v>
      </c>
    </row>
    <row r="31" spans="1:23" x14ac:dyDescent="0.25">
      <c r="A31" s="6">
        <v>30</v>
      </c>
      <c r="B31" s="6" t="s">
        <v>23</v>
      </c>
      <c r="C31" s="7">
        <v>45146</v>
      </c>
      <c r="D31" s="6" t="s">
        <v>24</v>
      </c>
      <c r="E31" s="6" t="s">
        <v>25</v>
      </c>
      <c r="F31" s="6" t="s">
        <v>26</v>
      </c>
      <c r="G31" s="6" t="s">
        <v>25</v>
      </c>
      <c r="H31" s="6" t="s">
        <v>25</v>
      </c>
      <c r="I31" s="6" t="s">
        <v>27</v>
      </c>
      <c r="J31" s="8" t="s">
        <v>138</v>
      </c>
      <c r="K31" s="8" t="s">
        <v>139</v>
      </c>
      <c r="L31" s="6" t="s">
        <v>51</v>
      </c>
      <c r="M31" s="9" t="s">
        <v>140</v>
      </c>
      <c r="N31" s="6" t="s">
        <v>137</v>
      </c>
      <c r="O31" s="6" t="s">
        <v>33</v>
      </c>
      <c r="P31" s="6" t="s">
        <v>109</v>
      </c>
      <c r="Q31" s="10" t="s">
        <v>35</v>
      </c>
      <c r="R31" s="10">
        <v>45160</v>
      </c>
      <c r="S31" s="28">
        <f t="shared" ref="S31:S35" si="6">250/31*9</f>
        <v>72.58064516129032</v>
      </c>
      <c r="T31" s="28">
        <v>250</v>
      </c>
      <c r="U31" s="28">
        <v>250</v>
      </c>
      <c r="V31" s="28">
        <v>250</v>
      </c>
      <c r="W31" s="28">
        <v>250</v>
      </c>
    </row>
    <row r="32" spans="1:23" x14ac:dyDescent="0.25">
      <c r="A32" s="6">
        <v>31</v>
      </c>
      <c r="B32" s="6" t="s">
        <v>23</v>
      </c>
      <c r="C32" s="7">
        <v>45146</v>
      </c>
      <c r="D32" s="6" t="s">
        <v>24</v>
      </c>
      <c r="E32" s="6" t="s">
        <v>25</v>
      </c>
      <c r="F32" s="6" t="s">
        <v>26</v>
      </c>
      <c r="G32" s="6" t="s">
        <v>25</v>
      </c>
      <c r="H32" s="6" t="s">
        <v>25</v>
      </c>
      <c r="I32" s="6" t="s">
        <v>27</v>
      </c>
      <c r="J32" s="8" t="s">
        <v>141</v>
      </c>
      <c r="K32" s="8" t="s">
        <v>142</v>
      </c>
      <c r="L32" s="6" t="s">
        <v>51</v>
      </c>
      <c r="M32" s="9" t="s">
        <v>143</v>
      </c>
      <c r="N32" s="18" t="s">
        <v>144</v>
      </c>
      <c r="O32" s="6" t="s">
        <v>33</v>
      </c>
      <c r="P32" s="6" t="s">
        <v>145</v>
      </c>
      <c r="Q32" s="10" t="s">
        <v>35</v>
      </c>
      <c r="R32" s="10">
        <v>45160</v>
      </c>
      <c r="S32" s="28">
        <f t="shared" si="6"/>
        <v>72.58064516129032</v>
      </c>
      <c r="T32" s="28">
        <v>250</v>
      </c>
      <c r="U32" s="28">
        <v>250</v>
      </c>
      <c r="V32" s="28">
        <v>250</v>
      </c>
      <c r="W32" s="28">
        <v>250</v>
      </c>
    </row>
    <row r="33" spans="1:23" x14ac:dyDescent="0.25">
      <c r="A33" s="6">
        <v>32</v>
      </c>
      <c r="B33" s="6" t="s">
        <v>23</v>
      </c>
      <c r="C33" s="7">
        <v>45146</v>
      </c>
      <c r="D33" s="6" t="s">
        <v>24</v>
      </c>
      <c r="E33" s="6" t="s">
        <v>25</v>
      </c>
      <c r="F33" s="6" t="s">
        <v>26</v>
      </c>
      <c r="G33" s="6" t="s">
        <v>25</v>
      </c>
      <c r="H33" s="6" t="s">
        <v>25</v>
      </c>
      <c r="I33" s="6" t="s">
        <v>27</v>
      </c>
      <c r="J33" s="8" t="s">
        <v>146</v>
      </c>
      <c r="K33" s="8" t="s">
        <v>147</v>
      </c>
      <c r="L33" s="6" t="s">
        <v>51</v>
      </c>
      <c r="M33" s="9" t="s">
        <v>148</v>
      </c>
      <c r="N33" s="6" t="s">
        <v>100</v>
      </c>
      <c r="O33" s="6" t="s">
        <v>33</v>
      </c>
      <c r="P33" s="6" t="s">
        <v>101</v>
      </c>
      <c r="Q33" s="10" t="s">
        <v>35</v>
      </c>
      <c r="R33" s="10">
        <v>45160</v>
      </c>
      <c r="S33" s="28">
        <f t="shared" si="6"/>
        <v>72.58064516129032</v>
      </c>
      <c r="T33" s="28">
        <v>250</v>
      </c>
      <c r="U33" s="28">
        <v>250</v>
      </c>
      <c r="V33" s="28">
        <v>250</v>
      </c>
      <c r="W33" s="28">
        <v>250</v>
      </c>
    </row>
    <row r="34" spans="1:23" x14ac:dyDescent="0.25">
      <c r="A34" s="6">
        <v>33</v>
      </c>
      <c r="B34" s="6" t="s">
        <v>23</v>
      </c>
      <c r="C34" s="7">
        <v>45146</v>
      </c>
      <c r="D34" s="6" t="s">
        <v>24</v>
      </c>
      <c r="E34" s="6" t="s">
        <v>25</v>
      </c>
      <c r="F34" s="6" t="s">
        <v>26</v>
      </c>
      <c r="G34" s="6" t="s">
        <v>25</v>
      </c>
      <c r="H34" s="6" t="s">
        <v>25</v>
      </c>
      <c r="I34" s="6" t="s">
        <v>27</v>
      </c>
      <c r="J34" s="8" t="s">
        <v>149</v>
      </c>
      <c r="K34" s="8" t="s">
        <v>150</v>
      </c>
      <c r="L34" s="6" t="s">
        <v>51</v>
      </c>
      <c r="M34" s="9" t="s">
        <v>143</v>
      </c>
      <c r="N34" s="18" t="s">
        <v>144</v>
      </c>
      <c r="O34" s="6" t="s">
        <v>33</v>
      </c>
      <c r="P34" s="6" t="s">
        <v>145</v>
      </c>
      <c r="Q34" s="10" t="s">
        <v>35</v>
      </c>
      <c r="R34" s="10">
        <v>45160</v>
      </c>
      <c r="S34" s="28">
        <f t="shared" si="6"/>
        <v>72.58064516129032</v>
      </c>
      <c r="T34" s="28">
        <v>250</v>
      </c>
      <c r="U34" s="28">
        <v>250</v>
      </c>
      <c r="V34" s="28">
        <v>250</v>
      </c>
      <c r="W34" s="28">
        <v>250</v>
      </c>
    </row>
    <row r="35" spans="1:23" x14ac:dyDescent="0.25">
      <c r="A35" s="6">
        <v>34</v>
      </c>
      <c r="B35" s="6" t="s">
        <v>23</v>
      </c>
      <c r="C35" s="7">
        <v>45146</v>
      </c>
      <c r="D35" s="6" t="s">
        <v>24</v>
      </c>
      <c r="E35" s="6" t="s">
        <v>25</v>
      </c>
      <c r="F35" s="6" t="s">
        <v>26</v>
      </c>
      <c r="G35" s="6" t="s">
        <v>25</v>
      </c>
      <c r="H35" s="6" t="s">
        <v>25</v>
      </c>
      <c r="I35" s="6" t="s">
        <v>27</v>
      </c>
      <c r="J35" s="12" t="s">
        <v>151</v>
      </c>
      <c r="K35" s="8" t="s">
        <v>152</v>
      </c>
      <c r="L35" s="6" t="s">
        <v>51</v>
      </c>
      <c r="M35" s="13" t="s">
        <v>153</v>
      </c>
      <c r="N35" s="14" t="s">
        <v>144</v>
      </c>
      <c r="O35" s="14" t="s">
        <v>33</v>
      </c>
      <c r="P35" s="14" t="s">
        <v>145</v>
      </c>
      <c r="Q35" s="10" t="s">
        <v>35</v>
      </c>
      <c r="R35" s="10">
        <v>45160</v>
      </c>
      <c r="S35" s="28">
        <f t="shared" si="6"/>
        <v>72.58064516129032</v>
      </c>
      <c r="T35" s="28">
        <v>250</v>
      </c>
      <c r="U35" s="28">
        <v>250</v>
      </c>
      <c r="V35" s="28">
        <v>250</v>
      </c>
      <c r="W35" s="28">
        <v>250</v>
      </c>
    </row>
    <row r="36" spans="1:23" x14ac:dyDescent="0.25">
      <c r="A36" s="6">
        <v>35</v>
      </c>
      <c r="B36" s="15" t="s">
        <v>23</v>
      </c>
      <c r="C36" s="16">
        <v>45146</v>
      </c>
      <c r="D36" s="15" t="s">
        <v>24</v>
      </c>
      <c r="E36" s="15" t="s">
        <v>25</v>
      </c>
      <c r="F36" s="15" t="s">
        <v>26</v>
      </c>
      <c r="G36" s="15" t="s">
        <v>25</v>
      </c>
      <c r="H36" s="15" t="s">
        <v>25</v>
      </c>
      <c r="I36" s="15" t="s">
        <v>27</v>
      </c>
      <c r="J36" s="8" t="s">
        <v>154</v>
      </c>
      <c r="K36" s="8" t="s">
        <v>155</v>
      </c>
      <c r="L36" s="6" t="s">
        <v>106</v>
      </c>
      <c r="M36" s="17" t="s">
        <v>156</v>
      </c>
      <c r="N36" s="15" t="s">
        <v>100</v>
      </c>
      <c r="O36" s="15" t="s">
        <v>33</v>
      </c>
      <c r="P36" s="15" t="s">
        <v>101</v>
      </c>
      <c r="Q36" s="10" t="s">
        <v>35</v>
      </c>
      <c r="R36" s="10">
        <v>45161</v>
      </c>
      <c r="S36" s="28">
        <f>250/31*8</f>
        <v>64.516129032258064</v>
      </c>
      <c r="T36" s="28">
        <v>250</v>
      </c>
      <c r="U36" s="28">
        <v>250</v>
      </c>
      <c r="V36" s="28">
        <v>250</v>
      </c>
      <c r="W36" s="28">
        <v>250</v>
      </c>
    </row>
    <row r="37" spans="1:23" x14ac:dyDescent="0.25">
      <c r="A37" s="6">
        <v>36</v>
      </c>
      <c r="B37" s="15" t="s">
        <v>23</v>
      </c>
      <c r="C37" s="16">
        <v>45146</v>
      </c>
      <c r="D37" s="15" t="s">
        <v>24</v>
      </c>
      <c r="E37" s="15" t="s">
        <v>25</v>
      </c>
      <c r="F37" s="15" t="s">
        <v>26</v>
      </c>
      <c r="G37" s="15" t="s">
        <v>25</v>
      </c>
      <c r="H37" s="15" t="s">
        <v>25</v>
      </c>
      <c r="I37" s="15" t="s">
        <v>27</v>
      </c>
      <c r="J37" s="8" t="s">
        <v>157</v>
      </c>
      <c r="K37" s="8" t="s">
        <v>158</v>
      </c>
      <c r="L37" s="6" t="s">
        <v>30</v>
      </c>
      <c r="M37" s="17" t="s">
        <v>159</v>
      </c>
      <c r="N37" s="15" t="s">
        <v>137</v>
      </c>
      <c r="O37" s="15" t="s">
        <v>33</v>
      </c>
      <c r="P37" s="15" t="s">
        <v>109</v>
      </c>
      <c r="Q37" s="10" t="s">
        <v>35</v>
      </c>
      <c r="R37" s="10">
        <v>45159</v>
      </c>
      <c r="S37" s="28">
        <f>250/31*10</f>
        <v>80.645161290322577</v>
      </c>
      <c r="T37" s="28">
        <v>250</v>
      </c>
      <c r="U37" s="28">
        <v>250</v>
      </c>
      <c r="V37" s="28">
        <v>250</v>
      </c>
      <c r="W37" s="28">
        <v>250</v>
      </c>
    </row>
    <row r="38" spans="1:23" x14ac:dyDescent="0.25">
      <c r="A38" s="6">
        <v>37</v>
      </c>
      <c r="B38" s="6" t="s">
        <v>23</v>
      </c>
      <c r="C38" s="7">
        <v>45146</v>
      </c>
      <c r="D38" s="6" t="s">
        <v>24</v>
      </c>
      <c r="E38" s="6" t="s">
        <v>25</v>
      </c>
      <c r="F38" s="6" t="s">
        <v>26</v>
      </c>
      <c r="G38" s="6" t="s">
        <v>25</v>
      </c>
      <c r="H38" s="6" t="s">
        <v>25</v>
      </c>
      <c r="I38" s="6" t="s">
        <v>27</v>
      </c>
      <c r="J38" s="8" t="s">
        <v>160</v>
      </c>
      <c r="K38" s="8" t="s">
        <v>161</v>
      </c>
      <c r="L38" s="6" t="s">
        <v>112</v>
      </c>
      <c r="M38" s="9" t="s">
        <v>162</v>
      </c>
      <c r="N38" s="6" t="s">
        <v>163</v>
      </c>
      <c r="O38" s="6" t="s">
        <v>33</v>
      </c>
      <c r="P38" s="6" t="s">
        <v>145</v>
      </c>
      <c r="Q38" s="10" t="s">
        <v>35</v>
      </c>
      <c r="R38" s="10">
        <v>45162</v>
      </c>
      <c r="S38" s="28">
        <f>250/31*7</f>
        <v>56.451612903225808</v>
      </c>
      <c r="T38" s="28">
        <v>250</v>
      </c>
      <c r="U38" s="28">
        <v>250</v>
      </c>
      <c r="V38" s="28">
        <v>250</v>
      </c>
      <c r="W38" s="28">
        <v>250</v>
      </c>
    </row>
    <row r="39" spans="1:23" x14ac:dyDescent="0.25">
      <c r="A39" s="6">
        <v>38</v>
      </c>
      <c r="B39" s="6" t="s">
        <v>23</v>
      </c>
      <c r="C39" s="7">
        <v>45146</v>
      </c>
      <c r="D39" s="6" t="s">
        <v>24</v>
      </c>
      <c r="E39" s="6" t="s">
        <v>25</v>
      </c>
      <c r="F39" s="6" t="s">
        <v>26</v>
      </c>
      <c r="G39" s="6" t="s">
        <v>25</v>
      </c>
      <c r="H39" s="6" t="s">
        <v>25</v>
      </c>
      <c r="I39" s="6" t="s">
        <v>27</v>
      </c>
      <c r="J39" s="8" t="s">
        <v>164</v>
      </c>
      <c r="K39" s="8" t="s">
        <v>165</v>
      </c>
      <c r="L39" s="6" t="s">
        <v>51</v>
      </c>
      <c r="M39" s="9" t="s">
        <v>166</v>
      </c>
      <c r="N39" s="18" t="s">
        <v>144</v>
      </c>
      <c r="O39" s="6" t="s">
        <v>33</v>
      </c>
      <c r="P39" s="6" t="s">
        <v>145</v>
      </c>
      <c r="Q39" s="10" t="s">
        <v>35</v>
      </c>
      <c r="R39" s="10">
        <v>45160</v>
      </c>
      <c r="S39" s="28">
        <f>250/31*9</f>
        <v>72.58064516129032</v>
      </c>
      <c r="T39" s="28">
        <v>250</v>
      </c>
      <c r="U39" s="28">
        <v>250</v>
      </c>
      <c r="V39" s="28">
        <v>250</v>
      </c>
      <c r="W39" s="28">
        <v>250</v>
      </c>
    </row>
    <row r="40" spans="1:23" x14ac:dyDescent="0.25">
      <c r="A40" s="6">
        <v>39</v>
      </c>
      <c r="B40" s="6" t="s">
        <v>23</v>
      </c>
      <c r="C40" s="7">
        <v>45146</v>
      </c>
      <c r="D40" s="6" t="s">
        <v>24</v>
      </c>
      <c r="E40" s="6" t="s">
        <v>25</v>
      </c>
      <c r="F40" s="6" t="s">
        <v>26</v>
      </c>
      <c r="G40" s="6" t="s">
        <v>25</v>
      </c>
      <c r="H40" s="6" t="s">
        <v>25</v>
      </c>
      <c r="I40" s="6" t="s">
        <v>27</v>
      </c>
      <c r="J40" s="8" t="s">
        <v>167</v>
      </c>
      <c r="K40" s="8" t="s">
        <v>168</v>
      </c>
      <c r="L40" s="6" t="s">
        <v>169</v>
      </c>
      <c r="M40" s="9" t="s">
        <v>170</v>
      </c>
      <c r="N40" s="6" t="s">
        <v>100</v>
      </c>
      <c r="O40" s="6" t="s">
        <v>33</v>
      </c>
      <c r="P40" s="6" t="s">
        <v>101</v>
      </c>
      <c r="Q40" s="10" t="s">
        <v>35</v>
      </c>
      <c r="R40" s="10">
        <v>45157</v>
      </c>
      <c r="S40" s="28">
        <f t="shared" ref="S40" si="7">250/31*26</f>
        <v>209.67741935483872</v>
      </c>
      <c r="T40" s="28">
        <v>250</v>
      </c>
      <c r="U40" s="28">
        <v>250</v>
      </c>
      <c r="V40" s="28">
        <v>250</v>
      </c>
      <c r="W40" s="28">
        <v>250</v>
      </c>
    </row>
    <row r="41" spans="1:23" x14ac:dyDescent="0.25">
      <c r="A41" s="6">
        <v>40</v>
      </c>
      <c r="B41" s="6" t="s">
        <v>23</v>
      </c>
      <c r="C41" s="7">
        <v>45146</v>
      </c>
      <c r="D41" s="6" t="s">
        <v>24</v>
      </c>
      <c r="E41" s="6" t="s">
        <v>25</v>
      </c>
      <c r="F41" s="6" t="s">
        <v>26</v>
      </c>
      <c r="G41" s="6" t="s">
        <v>25</v>
      </c>
      <c r="H41" s="6" t="s">
        <v>25</v>
      </c>
      <c r="I41" s="6" t="s">
        <v>27</v>
      </c>
      <c r="J41" s="8" t="s">
        <v>171</v>
      </c>
      <c r="K41" s="8" t="s">
        <v>172</v>
      </c>
      <c r="L41" s="6" t="s">
        <v>51</v>
      </c>
      <c r="M41" s="9" t="s">
        <v>173</v>
      </c>
      <c r="N41" s="6" t="s">
        <v>144</v>
      </c>
      <c r="O41" s="6" t="s">
        <v>33</v>
      </c>
      <c r="P41" s="6" t="s">
        <v>145</v>
      </c>
      <c r="Q41" s="10" t="s">
        <v>35</v>
      </c>
      <c r="R41" s="10">
        <v>45161</v>
      </c>
      <c r="S41" s="28">
        <f>250/31*8</f>
        <v>64.516129032258064</v>
      </c>
      <c r="T41" s="28">
        <v>250</v>
      </c>
      <c r="U41" s="28">
        <v>250</v>
      </c>
      <c r="V41" s="28">
        <v>250</v>
      </c>
      <c r="W41" s="28">
        <v>250</v>
      </c>
    </row>
    <row r="42" spans="1:23" x14ac:dyDescent="0.25">
      <c r="A42" s="6">
        <v>41</v>
      </c>
      <c r="B42" s="6" t="s">
        <v>23</v>
      </c>
      <c r="C42" s="7">
        <v>45146</v>
      </c>
      <c r="D42" s="6" t="s">
        <v>24</v>
      </c>
      <c r="E42" s="6" t="s">
        <v>25</v>
      </c>
      <c r="F42" s="6" t="s">
        <v>26</v>
      </c>
      <c r="G42" s="6" t="s">
        <v>25</v>
      </c>
      <c r="H42" s="6" t="s">
        <v>25</v>
      </c>
      <c r="I42" s="6" t="s">
        <v>27</v>
      </c>
      <c r="J42" s="8" t="s">
        <v>174</v>
      </c>
      <c r="K42" s="8" t="s">
        <v>175</v>
      </c>
      <c r="L42" s="6" t="s">
        <v>112</v>
      </c>
      <c r="M42" s="9" t="s">
        <v>176</v>
      </c>
      <c r="N42" s="6" t="s">
        <v>177</v>
      </c>
      <c r="O42" s="6" t="s">
        <v>33</v>
      </c>
      <c r="P42" s="6" t="s">
        <v>101</v>
      </c>
      <c r="Q42" s="10" t="s">
        <v>35</v>
      </c>
      <c r="R42" s="10">
        <v>45162</v>
      </c>
      <c r="S42" s="28">
        <f>250/31*7</f>
        <v>56.451612903225808</v>
      </c>
      <c r="T42" s="28">
        <v>250</v>
      </c>
      <c r="U42" s="28">
        <v>250</v>
      </c>
      <c r="V42" s="28">
        <v>250</v>
      </c>
      <c r="W42" s="28">
        <v>250</v>
      </c>
    </row>
    <row r="43" spans="1:23" x14ac:dyDescent="0.25">
      <c r="A43" s="6">
        <v>42</v>
      </c>
      <c r="B43" s="6" t="s">
        <v>23</v>
      </c>
      <c r="C43" s="7">
        <v>45146</v>
      </c>
      <c r="D43" s="6" t="s">
        <v>24</v>
      </c>
      <c r="E43" s="6" t="s">
        <v>25</v>
      </c>
      <c r="F43" s="6" t="s">
        <v>26</v>
      </c>
      <c r="G43" s="6" t="s">
        <v>25</v>
      </c>
      <c r="H43" s="6" t="s">
        <v>25</v>
      </c>
      <c r="I43" s="6" t="s">
        <v>27</v>
      </c>
      <c r="J43" s="8" t="s">
        <v>178</v>
      </c>
      <c r="K43" s="8" t="s">
        <v>179</v>
      </c>
      <c r="L43" s="6" t="s">
        <v>38</v>
      </c>
      <c r="M43" s="9" t="s">
        <v>180</v>
      </c>
      <c r="N43" s="6" t="s">
        <v>181</v>
      </c>
      <c r="O43" s="6" t="s">
        <v>33</v>
      </c>
      <c r="P43" s="6" t="s">
        <v>145</v>
      </c>
      <c r="Q43" s="10" t="s">
        <v>35</v>
      </c>
      <c r="R43" s="10">
        <v>45163</v>
      </c>
      <c r="S43" s="28">
        <f>250/31*6</f>
        <v>48.387096774193552</v>
      </c>
      <c r="T43" s="28">
        <v>250</v>
      </c>
      <c r="U43" s="28">
        <v>250</v>
      </c>
      <c r="V43" s="28">
        <v>250</v>
      </c>
      <c r="W43" s="28">
        <v>250</v>
      </c>
    </row>
    <row r="44" spans="1:23" x14ac:dyDescent="0.25">
      <c r="A44" s="6">
        <v>43</v>
      </c>
      <c r="B44" s="6" t="s">
        <v>23</v>
      </c>
      <c r="C44" s="7">
        <v>45146</v>
      </c>
      <c r="D44" s="6" t="s">
        <v>24</v>
      </c>
      <c r="E44" s="6" t="s">
        <v>25</v>
      </c>
      <c r="F44" s="6" t="s">
        <v>26</v>
      </c>
      <c r="G44" s="6" t="s">
        <v>25</v>
      </c>
      <c r="H44" s="6" t="s">
        <v>25</v>
      </c>
      <c r="I44" s="6" t="s">
        <v>27</v>
      </c>
      <c r="J44" s="8" t="s">
        <v>182</v>
      </c>
      <c r="K44" s="8" t="s">
        <v>183</v>
      </c>
      <c r="L44" s="6" t="s">
        <v>112</v>
      </c>
      <c r="M44" s="9" t="s">
        <v>184</v>
      </c>
      <c r="N44" s="6" t="s">
        <v>185</v>
      </c>
      <c r="O44" s="6" t="s">
        <v>33</v>
      </c>
      <c r="P44" s="6" t="s">
        <v>145</v>
      </c>
      <c r="Q44" s="10" t="s">
        <v>35</v>
      </c>
      <c r="R44" s="10">
        <v>45162</v>
      </c>
      <c r="S44" s="28">
        <f>250/31*7</f>
        <v>56.451612903225808</v>
      </c>
      <c r="T44" s="28">
        <v>250</v>
      </c>
      <c r="U44" s="28">
        <v>250</v>
      </c>
      <c r="V44" s="28">
        <v>250</v>
      </c>
      <c r="W44" s="28">
        <v>250</v>
      </c>
    </row>
    <row r="45" spans="1:23" x14ac:dyDescent="0.25">
      <c r="A45" s="6">
        <v>44</v>
      </c>
      <c r="B45" s="15" t="s">
        <v>23</v>
      </c>
      <c r="C45" s="16">
        <v>45146</v>
      </c>
      <c r="D45" s="15" t="s">
        <v>24</v>
      </c>
      <c r="E45" s="15" t="s">
        <v>25</v>
      </c>
      <c r="F45" s="15" t="s">
        <v>26</v>
      </c>
      <c r="G45" s="15" t="s">
        <v>25</v>
      </c>
      <c r="H45" s="15" t="s">
        <v>25</v>
      </c>
      <c r="I45" s="15" t="s">
        <v>27</v>
      </c>
      <c r="J45" s="8" t="s">
        <v>186</v>
      </c>
      <c r="K45" s="8" t="s">
        <v>187</v>
      </c>
      <c r="L45" s="6" t="s">
        <v>30</v>
      </c>
      <c r="M45" s="17" t="s">
        <v>188</v>
      </c>
      <c r="N45" s="15" t="s">
        <v>137</v>
      </c>
      <c r="O45" s="15" t="s">
        <v>33</v>
      </c>
      <c r="P45" s="15" t="s">
        <v>109</v>
      </c>
      <c r="Q45" s="10" t="s">
        <v>35</v>
      </c>
      <c r="R45" s="10">
        <v>45159</v>
      </c>
      <c r="S45" s="28">
        <f>250/31*10</f>
        <v>80.645161290322577</v>
      </c>
      <c r="T45" s="28">
        <v>250</v>
      </c>
      <c r="U45" s="28">
        <v>250</v>
      </c>
      <c r="V45" s="28">
        <v>250</v>
      </c>
      <c r="W45" s="28">
        <v>250</v>
      </c>
    </row>
    <row r="46" spans="1:23" x14ac:dyDescent="0.25">
      <c r="A46" s="6">
        <v>45</v>
      </c>
      <c r="B46" s="6" t="s">
        <v>23</v>
      </c>
      <c r="C46" s="7">
        <v>45146</v>
      </c>
      <c r="D46" s="6" t="s">
        <v>24</v>
      </c>
      <c r="E46" s="6" t="s">
        <v>25</v>
      </c>
      <c r="F46" s="6" t="s">
        <v>26</v>
      </c>
      <c r="G46" s="6" t="s">
        <v>25</v>
      </c>
      <c r="H46" s="6" t="s">
        <v>25</v>
      </c>
      <c r="I46" s="6" t="s">
        <v>27</v>
      </c>
      <c r="J46" s="8" t="s">
        <v>189</v>
      </c>
      <c r="K46" s="8" t="s">
        <v>190</v>
      </c>
      <c r="L46" s="6" t="s">
        <v>51</v>
      </c>
      <c r="M46" s="9" t="s">
        <v>191</v>
      </c>
      <c r="N46" s="6" t="s">
        <v>100</v>
      </c>
      <c r="O46" s="6" t="s">
        <v>33</v>
      </c>
      <c r="P46" s="6" t="s">
        <v>101</v>
      </c>
      <c r="Q46" s="10" t="s">
        <v>35</v>
      </c>
      <c r="R46" s="10">
        <v>45160</v>
      </c>
      <c r="S46" s="28">
        <f t="shared" ref="S46:S47" si="8">250/31*9</f>
        <v>72.58064516129032</v>
      </c>
      <c r="T46" s="28">
        <v>250</v>
      </c>
      <c r="U46" s="28">
        <v>250</v>
      </c>
      <c r="V46" s="28">
        <v>250</v>
      </c>
      <c r="W46" s="28">
        <v>250</v>
      </c>
    </row>
    <row r="47" spans="1:23" x14ac:dyDescent="0.25">
      <c r="A47" s="6">
        <v>46</v>
      </c>
      <c r="B47" s="6" t="s">
        <v>23</v>
      </c>
      <c r="C47" s="7">
        <v>45146</v>
      </c>
      <c r="D47" s="6" t="s">
        <v>24</v>
      </c>
      <c r="E47" s="6" t="s">
        <v>25</v>
      </c>
      <c r="F47" s="6" t="s">
        <v>26</v>
      </c>
      <c r="G47" s="6" t="s">
        <v>25</v>
      </c>
      <c r="H47" s="6" t="s">
        <v>25</v>
      </c>
      <c r="I47" s="6" t="s">
        <v>27</v>
      </c>
      <c r="J47" s="8" t="s">
        <v>192</v>
      </c>
      <c r="K47" s="8" t="s">
        <v>193</v>
      </c>
      <c r="L47" s="6" t="s">
        <v>51</v>
      </c>
      <c r="M47" s="9" t="s">
        <v>194</v>
      </c>
      <c r="N47" s="6" t="s">
        <v>100</v>
      </c>
      <c r="O47" s="6" t="s">
        <v>33</v>
      </c>
      <c r="P47" s="6" t="s">
        <v>101</v>
      </c>
      <c r="Q47" s="10" t="s">
        <v>35</v>
      </c>
      <c r="R47" s="10">
        <v>45160</v>
      </c>
      <c r="S47" s="28">
        <f t="shared" si="8"/>
        <v>72.58064516129032</v>
      </c>
      <c r="T47" s="28">
        <v>250</v>
      </c>
      <c r="U47" s="28">
        <v>250</v>
      </c>
      <c r="V47" s="28">
        <v>250</v>
      </c>
      <c r="W47" s="28">
        <v>250</v>
      </c>
    </row>
    <row r="48" spans="1:23" x14ac:dyDescent="0.25">
      <c r="A48" s="6">
        <v>47</v>
      </c>
      <c r="B48" s="6" t="s">
        <v>23</v>
      </c>
      <c r="C48" s="7">
        <v>45146</v>
      </c>
      <c r="D48" s="6" t="s">
        <v>24</v>
      </c>
      <c r="E48" s="6" t="s">
        <v>25</v>
      </c>
      <c r="F48" s="6" t="s">
        <v>26</v>
      </c>
      <c r="G48" s="6" t="s">
        <v>25</v>
      </c>
      <c r="H48" s="6" t="s">
        <v>25</v>
      </c>
      <c r="I48" s="6" t="s">
        <v>27</v>
      </c>
      <c r="J48" s="8" t="s">
        <v>195</v>
      </c>
      <c r="K48" s="8" t="s">
        <v>196</v>
      </c>
      <c r="L48" s="6" t="s">
        <v>112</v>
      </c>
      <c r="M48" s="9" t="s">
        <v>197</v>
      </c>
      <c r="N48" s="6" t="s">
        <v>177</v>
      </c>
      <c r="O48" s="6" t="s">
        <v>33</v>
      </c>
      <c r="P48" s="6" t="s">
        <v>101</v>
      </c>
      <c r="Q48" s="10" t="s">
        <v>35</v>
      </c>
      <c r="R48" s="10">
        <v>45162</v>
      </c>
      <c r="S48" s="28">
        <f t="shared" ref="S48:S49" si="9">250/31*7</f>
        <v>56.451612903225808</v>
      </c>
      <c r="T48" s="28">
        <v>250</v>
      </c>
      <c r="U48" s="28">
        <v>250</v>
      </c>
      <c r="V48" s="28">
        <v>250</v>
      </c>
      <c r="W48" s="28">
        <v>250</v>
      </c>
    </row>
    <row r="49" spans="1:23" x14ac:dyDescent="0.25">
      <c r="A49" s="6">
        <v>48</v>
      </c>
      <c r="B49" s="6" t="s">
        <v>23</v>
      </c>
      <c r="C49" s="7">
        <v>45146</v>
      </c>
      <c r="D49" s="6" t="s">
        <v>24</v>
      </c>
      <c r="E49" s="6" t="s">
        <v>25</v>
      </c>
      <c r="F49" s="6" t="s">
        <v>26</v>
      </c>
      <c r="G49" s="6" t="s">
        <v>25</v>
      </c>
      <c r="H49" s="6" t="s">
        <v>25</v>
      </c>
      <c r="I49" s="6" t="s">
        <v>27</v>
      </c>
      <c r="J49" s="8" t="s">
        <v>198</v>
      </c>
      <c r="K49" s="8" t="s">
        <v>199</v>
      </c>
      <c r="L49" s="6" t="s">
        <v>112</v>
      </c>
      <c r="M49" s="9" t="s">
        <v>197</v>
      </c>
      <c r="N49" s="6" t="s">
        <v>177</v>
      </c>
      <c r="O49" s="6" t="s">
        <v>33</v>
      </c>
      <c r="P49" s="6" t="s">
        <v>101</v>
      </c>
      <c r="Q49" s="10" t="s">
        <v>35</v>
      </c>
      <c r="R49" s="10">
        <v>45162</v>
      </c>
      <c r="S49" s="28">
        <f t="shared" si="9"/>
        <v>56.451612903225808</v>
      </c>
      <c r="T49" s="28">
        <v>250</v>
      </c>
      <c r="U49" s="28">
        <v>250</v>
      </c>
      <c r="V49" s="28">
        <v>250</v>
      </c>
      <c r="W49" s="28">
        <v>250</v>
      </c>
    </row>
    <row r="50" spans="1:23" x14ac:dyDescent="0.25">
      <c r="A50" s="6">
        <v>49</v>
      </c>
      <c r="B50" s="6" t="s">
        <v>23</v>
      </c>
      <c r="C50" s="7">
        <v>45146</v>
      </c>
      <c r="D50" s="6" t="s">
        <v>24</v>
      </c>
      <c r="E50" s="6" t="s">
        <v>25</v>
      </c>
      <c r="F50" s="6" t="s">
        <v>26</v>
      </c>
      <c r="G50" s="6" t="s">
        <v>25</v>
      </c>
      <c r="H50" s="6" t="s">
        <v>25</v>
      </c>
      <c r="I50" s="6" t="s">
        <v>27</v>
      </c>
      <c r="J50" s="8" t="s">
        <v>200</v>
      </c>
      <c r="K50" s="8" t="s">
        <v>201</v>
      </c>
      <c r="L50" s="6" t="s">
        <v>30</v>
      </c>
      <c r="M50" s="9" t="s">
        <v>202</v>
      </c>
      <c r="N50" s="6" t="s">
        <v>137</v>
      </c>
      <c r="O50" s="6" t="s">
        <v>33</v>
      </c>
      <c r="P50" s="6" t="s">
        <v>109</v>
      </c>
      <c r="Q50" s="10" t="s">
        <v>35</v>
      </c>
      <c r="R50" s="10">
        <v>45159</v>
      </c>
      <c r="S50" s="28">
        <f>250/31*10</f>
        <v>80.645161290322577</v>
      </c>
      <c r="T50" s="28">
        <v>250</v>
      </c>
      <c r="U50" s="28">
        <v>250</v>
      </c>
      <c r="V50" s="28">
        <v>250</v>
      </c>
      <c r="W50" s="28">
        <v>250</v>
      </c>
    </row>
    <row r="51" spans="1:23" x14ac:dyDescent="0.25">
      <c r="A51" s="6">
        <v>50</v>
      </c>
      <c r="B51" s="6" t="s">
        <v>23</v>
      </c>
      <c r="C51" s="7">
        <v>45146</v>
      </c>
      <c r="D51" s="6" t="s">
        <v>24</v>
      </c>
      <c r="E51" s="6" t="s">
        <v>25</v>
      </c>
      <c r="F51" s="6" t="s">
        <v>26</v>
      </c>
      <c r="G51" s="6" t="s">
        <v>25</v>
      </c>
      <c r="H51" s="6" t="s">
        <v>25</v>
      </c>
      <c r="I51" s="6" t="s">
        <v>27</v>
      </c>
      <c r="J51" s="8" t="s">
        <v>203</v>
      </c>
      <c r="K51" s="8" t="s">
        <v>204</v>
      </c>
      <c r="L51" s="6" t="s">
        <v>106</v>
      </c>
      <c r="M51" s="9" t="s">
        <v>205</v>
      </c>
      <c r="N51" s="6" t="s">
        <v>206</v>
      </c>
      <c r="O51" s="6" t="s">
        <v>33</v>
      </c>
      <c r="P51" s="6" t="s">
        <v>207</v>
      </c>
      <c r="Q51" s="10" t="s">
        <v>35</v>
      </c>
      <c r="R51" s="10">
        <v>45161</v>
      </c>
      <c r="S51" s="28">
        <f>250/31*8</f>
        <v>64.516129032258064</v>
      </c>
      <c r="T51" s="28">
        <v>250</v>
      </c>
      <c r="U51" s="28">
        <v>250</v>
      </c>
      <c r="V51" s="28">
        <v>250</v>
      </c>
      <c r="W51" s="28">
        <v>250</v>
      </c>
    </row>
    <row r="52" spans="1:23" x14ac:dyDescent="0.25">
      <c r="A52" s="6">
        <v>51</v>
      </c>
      <c r="B52" s="6" t="s">
        <v>23</v>
      </c>
      <c r="C52" s="7">
        <v>45146</v>
      </c>
      <c r="D52" s="6" t="s">
        <v>24</v>
      </c>
      <c r="E52" s="6" t="s">
        <v>25</v>
      </c>
      <c r="F52" s="6" t="s">
        <v>26</v>
      </c>
      <c r="G52" s="6" t="s">
        <v>25</v>
      </c>
      <c r="H52" s="6" t="s">
        <v>25</v>
      </c>
      <c r="I52" s="6" t="s">
        <v>27</v>
      </c>
      <c r="J52" s="8" t="s">
        <v>208</v>
      </c>
      <c r="K52" s="8" t="s">
        <v>209</v>
      </c>
      <c r="L52" s="6" t="s">
        <v>38</v>
      </c>
      <c r="M52" s="9" t="s">
        <v>210</v>
      </c>
      <c r="N52" s="6" t="s">
        <v>211</v>
      </c>
      <c r="O52" s="6" t="s">
        <v>33</v>
      </c>
      <c r="P52" s="6" t="s">
        <v>101</v>
      </c>
      <c r="Q52" s="10" t="s">
        <v>35</v>
      </c>
      <c r="R52" s="10">
        <v>45163</v>
      </c>
      <c r="S52" s="28">
        <f t="shared" ref="S52:S53" si="10">250/31*6</f>
        <v>48.387096774193552</v>
      </c>
      <c r="T52" s="28">
        <v>250</v>
      </c>
      <c r="U52" s="28">
        <v>250</v>
      </c>
      <c r="V52" s="28">
        <v>250</v>
      </c>
      <c r="W52" s="28">
        <v>250</v>
      </c>
    </row>
    <row r="53" spans="1:23" x14ac:dyDescent="0.25">
      <c r="A53" s="6">
        <v>52</v>
      </c>
      <c r="B53" s="6" t="s">
        <v>23</v>
      </c>
      <c r="C53" s="7">
        <v>45146</v>
      </c>
      <c r="D53" s="6" t="s">
        <v>24</v>
      </c>
      <c r="E53" s="6" t="s">
        <v>25</v>
      </c>
      <c r="F53" s="6" t="s">
        <v>26</v>
      </c>
      <c r="G53" s="6" t="s">
        <v>25</v>
      </c>
      <c r="H53" s="6" t="s">
        <v>25</v>
      </c>
      <c r="I53" s="6" t="s">
        <v>27</v>
      </c>
      <c r="J53" s="8" t="s">
        <v>212</v>
      </c>
      <c r="K53" s="8" t="s">
        <v>213</v>
      </c>
      <c r="L53" s="6" t="s">
        <v>38</v>
      </c>
      <c r="M53" s="9" t="s">
        <v>214</v>
      </c>
      <c r="N53" s="6" t="s">
        <v>177</v>
      </c>
      <c r="O53" s="6" t="s">
        <v>33</v>
      </c>
      <c r="P53" s="6" t="s">
        <v>101</v>
      </c>
      <c r="Q53" s="10" t="s">
        <v>35</v>
      </c>
      <c r="R53" s="10">
        <v>45163</v>
      </c>
      <c r="S53" s="28">
        <f t="shared" si="10"/>
        <v>48.387096774193552</v>
      </c>
      <c r="T53" s="28">
        <v>250</v>
      </c>
      <c r="U53" s="28">
        <v>250</v>
      </c>
      <c r="V53" s="28">
        <v>250</v>
      </c>
      <c r="W53" s="28">
        <v>250</v>
      </c>
    </row>
    <row r="54" spans="1:23" x14ac:dyDescent="0.25">
      <c r="A54" s="6">
        <v>53</v>
      </c>
      <c r="B54" s="6" t="s">
        <v>23</v>
      </c>
      <c r="C54" s="7">
        <v>45146</v>
      </c>
      <c r="D54" s="6" t="s">
        <v>24</v>
      </c>
      <c r="E54" s="6" t="s">
        <v>25</v>
      </c>
      <c r="F54" s="6" t="s">
        <v>26</v>
      </c>
      <c r="G54" s="6" t="s">
        <v>25</v>
      </c>
      <c r="H54" s="6" t="s">
        <v>25</v>
      </c>
      <c r="I54" s="6" t="s">
        <v>27</v>
      </c>
      <c r="J54" s="8" t="s">
        <v>215</v>
      </c>
      <c r="K54" s="8" t="s">
        <v>216</v>
      </c>
      <c r="L54" s="6" t="s">
        <v>112</v>
      </c>
      <c r="M54" s="9" t="s">
        <v>217</v>
      </c>
      <c r="N54" s="6" t="s">
        <v>177</v>
      </c>
      <c r="O54" s="6" t="s">
        <v>33</v>
      </c>
      <c r="P54" s="6" t="s">
        <v>101</v>
      </c>
      <c r="Q54" s="10" t="s">
        <v>35</v>
      </c>
      <c r="R54" s="10">
        <v>45162</v>
      </c>
      <c r="S54" s="28">
        <f>250/31*7</f>
        <v>56.451612903225808</v>
      </c>
      <c r="T54" s="28">
        <v>250</v>
      </c>
      <c r="U54" s="28">
        <v>250</v>
      </c>
      <c r="V54" s="28">
        <v>250</v>
      </c>
      <c r="W54" s="28">
        <v>250</v>
      </c>
    </row>
    <row r="55" spans="1:23" x14ac:dyDescent="0.25">
      <c r="A55" s="6">
        <v>54</v>
      </c>
      <c r="B55" s="6" t="s">
        <v>23</v>
      </c>
      <c r="C55" s="7">
        <v>45146</v>
      </c>
      <c r="D55" s="6" t="s">
        <v>24</v>
      </c>
      <c r="E55" s="6" t="s">
        <v>25</v>
      </c>
      <c r="F55" s="6" t="s">
        <v>26</v>
      </c>
      <c r="G55" s="6" t="s">
        <v>25</v>
      </c>
      <c r="H55" s="6" t="s">
        <v>25</v>
      </c>
      <c r="I55" s="6" t="s">
        <v>27</v>
      </c>
      <c r="J55" s="8" t="s">
        <v>218</v>
      </c>
      <c r="K55" s="8" t="s">
        <v>219</v>
      </c>
      <c r="L55" s="6" t="s">
        <v>220</v>
      </c>
      <c r="M55" s="17" t="s">
        <v>221</v>
      </c>
      <c r="N55" s="6" t="s">
        <v>206</v>
      </c>
      <c r="O55" s="6" t="s">
        <v>33</v>
      </c>
      <c r="P55" s="6" t="s">
        <v>207</v>
      </c>
      <c r="Q55" s="10" t="s">
        <v>35</v>
      </c>
      <c r="R55" s="10">
        <v>45166</v>
      </c>
      <c r="S55" s="28">
        <f>250/31*3</f>
        <v>24.193548387096776</v>
      </c>
      <c r="T55" s="28">
        <v>250</v>
      </c>
      <c r="U55" s="28">
        <v>250</v>
      </c>
      <c r="V55" s="28">
        <v>250</v>
      </c>
      <c r="W55" s="28">
        <v>250</v>
      </c>
    </row>
    <row r="56" spans="1:23" x14ac:dyDescent="0.25">
      <c r="A56" s="6">
        <v>55</v>
      </c>
      <c r="B56" s="6" t="s">
        <v>23</v>
      </c>
      <c r="C56" s="7">
        <v>45146</v>
      </c>
      <c r="D56" s="6" t="s">
        <v>24</v>
      </c>
      <c r="E56" s="6" t="s">
        <v>25</v>
      </c>
      <c r="F56" s="6" t="s">
        <v>26</v>
      </c>
      <c r="G56" s="6" t="s">
        <v>25</v>
      </c>
      <c r="H56" s="6" t="s">
        <v>25</v>
      </c>
      <c r="I56" s="6" t="s">
        <v>27</v>
      </c>
      <c r="J56" s="8" t="s">
        <v>222</v>
      </c>
      <c r="K56" s="8" t="s">
        <v>223</v>
      </c>
      <c r="L56" s="6" t="s">
        <v>44</v>
      </c>
      <c r="M56" s="9" t="s">
        <v>224</v>
      </c>
      <c r="N56" s="6" t="s">
        <v>137</v>
      </c>
      <c r="O56" s="6" t="s">
        <v>33</v>
      </c>
      <c r="P56" s="6" t="s">
        <v>109</v>
      </c>
      <c r="Q56" s="10" t="s">
        <v>35</v>
      </c>
      <c r="R56" s="10">
        <v>45156</v>
      </c>
      <c r="S56" s="28">
        <f>250/31*13</f>
        <v>104.83870967741936</v>
      </c>
      <c r="T56" s="28">
        <v>250</v>
      </c>
      <c r="U56" s="28">
        <v>250</v>
      </c>
      <c r="V56" s="28">
        <v>250</v>
      </c>
      <c r="W56" s="28">
        <v>250</v>
      </c>
    </row>
    <row r="57" spans="1:23" x14ac:dyDescent="0.25">
      <c r="A57" s="6">
        <v>56</v>
      </c>
      <c r="B57" s="6" t="s">
        <v>23</v>
      </c>
      <c r="C57" s="7">
        <v>45146</v>
      </c>
      <c r="D57" s="6" t="s">
        <v>24</v>
      </c>
      <c r="E57" s="6" t="s">
        <v>25</v>
      </c>
      <c r="F57" s="6" t="s">
        <v>26</v>
      </c>
      <c r="G57" s="6" t="s">
        <v>25</v>
      </c>
      <c r="H57" s="6" t="s">
        <v>25</v>
      </c>
      <c r="I57" s="6" t="s">
        <v>27</v>
      </c>
      <c r="J57" s="8" t="s">
        <v>225</v>
      </c>
      <c r="K57" s="8" t="s">
        <v>226</v>
      </c>
      <c r="L57" s="6" t="s">
        <v>51</v>
      </c>
      <c r="M57" s="9" t="s">
        <v>227</v>
      </c>
      <c r="N57" s="6" t="s">
        <v>228</v>
      </c>
      <c r="O57" s="6" t="s">
        <v>33</v>
      </c>
      <c r="P57" s="6" t="s">
        <v>229</v>
      </c>
      <c r="Q57" s="10" t="s">
        <v>35</v>
      </c>
      <c r="R57" s="10">
        <v>45163</v>
      </c>
      <c r="S57" s="28">
        <f>250/31*6</f>
        <v>48.387096774193552</v>
      </c>
      <c r="T57" s="28">
        <v>250</v>
      </c>
      <c r="U57" s="28">
        <v>250</v>
      </c>
      <c r="V57" s="28">
        <v>250</v>
      </c>
      <c r="W57" s="28">
        <v>250</v>
      </c>
    </row>
    <row r="58" spans="1:23" x14ac:dyDescent="0.25">
      <c r="A58" s="6">
        <v>57</v>
      </c>
      <c r="B58" s="6" t="s">
        <v>23</v>
      </c>
      <c r="C58" s="7">
        <v>45146</v>
      </c>
      <c r="D58" s="6" t="s">
        <v>24</v>
      </c>
      <c r="E58" s="6" t="s">
        <v>25</v>
      </c>
      <c r="F58" s="6" t="s">
        <v>26</v>
      </c>
      <c r="G58" s="6" t="s">
        <v>25</v>
      </c>
      <c r="H58" s="6" t="s">
        <v>25</v>
      </c>
      <c r="I58" s="6" t="s">
        <v>27</v>
      </c>
      <c r="J58" s="8" t="s">
        <v>230</v>
      </c>
      <c r="K58" s="8" t="s">
        <v>231</v>
      </c>
      <c r="L58" s="6" t="s">
        <v>44</v>
      </c>
      <c r="M58" s="9" t="s">
        <v>232</v>
      </c>
      <c r="N58" s="6" t="s">
        <v>32</v>
      </c>
      <c r="O58" s="6" t="s">
        <v>33</v>
      </c>
      <c r="P58" s="6" t="s">
        <v>233</v>
      </c>
      <c r="Q58" s="10" t="s">
        <v>35</v>
      </c>
      <c r="R58" s="10">
        <v>45156</v>
      </c>
      <c r="S58" s="28">
        <f>250/31*13</f>
        <v>104.83870967741936</v>
      </c>
      <c r="T58" s="28">
        <v>250</v>
      </c>
      <c r="U58" s="28">
        <v>250</v>
      </c>
      <c r="V58" s="28">
        <v>250</v>
      </c>
      <c r="W58" s="28">
        <v>250</v>
      </c>
    </row>
    <row r="59" spans="1:23" x14ac:dyDescent="0.25">
      <c r="A59" s="6">
        <v>58</v>
      </c>
      <c r="B59" s="6" t="s">
        <v>23</v>
      </c>
      <c r="C59" s="7">
        <v>45146</v>
      </c>
      <c r="D59" s="6" t="s">
        <v>24</v>
      </c>
      <c r="E59" s="6" t="s">
        <v>25</v>
      </c>
      <c r="F59" s="6" t="s">
        <v>26</v>
      </c>
      <c r="G59" s="6" t="s">
        <v>25</v>
      </c>
      <c r="H59" s="6" t="s">
        <v>25</v>
      </c>
      <c r="I59" s="6" t="s">
        <v>27</v>
      </c>
      <c r="J59" s="8" t="s">
        <v>234</v>
      </c>
      <c r="K59" s="8" t="s">
        <v>235</v>
      </c>
      <c r="L59" s="6" t="s">
        <v>51</v>
      </c>
      <c r="M59" s="9" t="s">
        <v>236</v>
      </c>
      <c r="N59" s="6" t="s">
        <v>100</v>
      </c>
      <c r="O59" s="6" t="s">
        <v>33</v>
      </c>
      <c r="P59" s="6" t="s">
        <v>101</v>
      </c>
      <c r="Q59" s="10" t="s">
        <v>35</v>
      </c>
      <c r="R59" s="10">
        <v>45160</v>
      </c>
      <c r="S59" s="28">
        <f>250/31*9</f>
        <v>72.58064516129032</v>
      </c>
      <c r="T59" s="28">
        <v>250</v>
      </c>
      <c r="U59" s="28">
        <v>250</v>
      </c>
      <c r="V59" s="28">
        <v>250</v>
      </c>
      <c r="W59" s="28">
        <v>250</v>
      </c>
    </row>
    <row r="60" spans="1:23" x14ac:dyDescent="0.25">
      <c r="A60" s="6">
        <v>59</v>
      </c>
      <c r="B60" s="6" t="s">
        <v>23</v>
      </c>
      <c r="C60" s="7">
        <v>45146</v>
      </c>
      <c r="D60" s="6" t="s">
        <v>24</v>
      </c>
      <c r="E60" s="6" t="s">
        <v>25</v>
      </c>
      <c r="F60" s="6" t="s">
        <v>26</v>
      </c>
      <c r="G60" s="6" t="s">
        <v>25</v>
      </c>
      <c r="H60" s="6" t="s">
        <v>25</v>
      </c>
      <c r="I60" s="6" t="s">
        <v>27</v>
      </c>
      <c r="J60" s="8" t="s">
        <v>237</v>
      </c>
      <c r="K60" s="8" t="s">
        <v>238</v>
      </c>
      <c r="L60" s="6" t="s">
        <v>38</v>
      </c>
      <c r="M60" s="9" t="s">
        <v>227</v>
      </c>
      <c r="N60" s="6" t="s">
        <v>228</v>
      </c>
      <c r="O60" s="6" t="s">
        <v>33</v>
      </c>
      <c r="P60" s="6" t="s">
        <v>229</v>
      </c>
      <c r="Q60" s="10" t="s">
        <v>35</v>
      </c>
      <c r="R60" s="10">
        <v>45163</v>
      </c>
      <c r="S60" s="28">
        <f>250/31*6</f>
        <v>48.387096774193552</v>
      </c>
      <c r="T60" s="28">
        <v>250</v>
      </c>
      <c r="U60" s="28">
        <v>250</v>
      </c>
      <c r="V60" s="28">
        <v>250</v>
      </c>
      <c r="W60" s="28">
        <v>250</v>
      </c>
    </row>
    <row r="61" spans="1:23" x14ac:dyDescent="0.25">
      <c r="A61" s="6">
        <v>60</v>
      </c>
      <c r="B61" s="6" t="s">
        <v>23</v>
      </c>
      <c r="C61" s="7">
        <v>45146</v>
      </c>
      <c r="D61" s="6" t="s">
        <v>24</v>
      </c>
      <c r="E61" s="6" t="s">
        <v>25</v>
      </c>
      <c r="F61" s="6" t="s">
        <v>26</v>
      </c>
      <c r="G61" s="6" t="s">
        <v>25</v>
      </c>
      <c r="H61" s="6" t="s">
        <v>25</v>
      </c>
      <c r="I61" s="6" t="s">
        <v>27</v>
      </c>
      <c r="J61" s="8" t="s">
        <v>239</v>
      </c>
      <c r="K61" s="8" t="s">
        <v>240</v>
      </c>
      <c r="L61" s="6" t="s">
        <v>241</v>
      </c>
      <c r="M61" s="9" t="s">
        <v>242</v>
      </c>
      <c r="N61" s="6" t="s">
        <v>228</v>
      </c>
      <c r="O61" s="6" t="s">
        <v>33</v>
      </c>
      <c r="P61" s="6" t="s">
        <v>229</v>
      </c>
      <c r="Q61" s="10" t="s">
        <v>35</v>
      </c>
      <c r="R61" s="10">
        <v>45167</v>
      </c>
      <c r="S61" s="28">
        <f>250/31*2</f>
        <v>16.129032258064516</v>
      </c>
      <c r="T61" s="28">
        <v>250</v>
      </c>
      <c r="U61" s="28">
        <v>250</v>
      </c>
      <c r="V61" s="28">
        <v>250</v>
      </c>
      <c r="W61" s="28">
        <v>250</v>
      </c>
    </row>
    <row r="62" spans="1:23" x14ac:dyDescent="0.25">
      <c r="A62" s="6">
        <v>61</v>
      </c>
      <c r="B62" s="6" t="s">
        <v>23</v>
      </c>
      <c r="C62" s="7">
        <v>45146</v>
      </c>
      <c r="D62" s="6" t="s">
        <v>24</v>
      </c>
      <c r="E62" s="6" t="s">
        <v>25</v>
      </c>
      <c r="F62" s="6" t="s">
        <v>26</v>
      </c>
      <c r="G62" s="6" t="s">
        <v>25</v>
      </c>
      <c r="H62" s="6" t="s">
        <v>25</v>
      </c>
      <c r="I62" s="6" t="s">
        <v>27</v>
      </c>
      <c r="J62" s="8" t="s">
        <v>243</v>
      </c>
      <c r="K62" s="8" t="s">
        <v>244</v>
      </c>
      <c r="L62" s="6" t="s">
        <v>245</v>
      </c>
      <c r="M62" s="9" t="s">
        <v>246</v>
      </c>
      <c r="N62" s="6" t="s">
        <v>122</v>
      </c>
      <c r="O62" s="6" t="s">
        <v>33</v>
      </c>
      <c r="P62" s="6" t="s">
        <v>123</v>
      </c>
      <c r="Q62" s="10" t="s">
        <v>35</v>
      </c>
      <c r="R62" s="10">
        <v>45161</v>
      </c>
      <c r="S62" s="28">
        <f>250/31*8</f>
        <v>64.516129032258064</v>
      </c>
      <c r="T62" s="28">
        <v>250</v>
      </c>
      <c r="U62" s="28">
        <v>250</v>
      </c>
      <c r="V62" s="28">
        <v>250</v>
      </c>
      <c r="W62" s="28">
        <v>250</v>
      </c>
    </row>
    <row r="63" spans="1:23" x14ac:dyDescent="0.25">
      <c r="A63" s="6">
        <v>62</v>
      </c>
      <c r="B63" s="6" t="s">
        <v>23</v>
      </c>
      <c r="C63" s="7">
        <v>45146</v>
      </c>
      <c r="D63" s="6" t="s">
        <v>24</v>
      </c>
      <c r="E63" s="6" t="s">
        <v>25</v>
      </c>
      <c r="F63" s="6" t="s">
        <v>26</v>
      </c>
      <c r="G63" s="6" t="s">
        <v>25</v>
      </c>
      <c r="H63" s="6" t="s">
        <v>25</v>
      </c>
      <c r="I63" s="6" t="s">
        <v>27</v>
      </c>
      <c r="J63" s="8" t="s">
        <v>247</v>
      </c>
      <c r="K63" s="8" t="s">
        <v>248</v>
      </c>
      <c r="L63" s="6" t="s">
        <v>30</v>
      </c>
      <c r="M63" s="9" t="s">
        <v>249</v>
      </c>
      <c r="N63" s="6" t="s">
        <v>100</v>
      </c>
      <c r="O63" s="6" t="s">
        <v>33</v>
      </c>
      <c r="P63" s="6" t="s">
        <v>101</v>
      </c>
      <c r="Q63" s="10" t="s">
        <v>35</v>
      </c>
      <c r="R63" s="10">
        <v>45159</v>
      </c>
      <c r="S63" s="28">
        <f>250/31*10</f>
        <v>80.645161290322577</v>
      </c>
      <c r="T63" s="28">
        <v>250</v>
      </c>
      <c r="U63" s="28">
        <v>250</v>
      </c>
      <c r="V63" s="28">
        <v>250</v>
      </c>
      <c r="W63" s="28">
        <v>250</v>
      </c>
    </row>
    <row r="64" spans="1:23" x14ac:dyDescent="0.25">
      <c r="A64" s="6">
        <v>63</v>
      </c>
      <c r="B64" s="6" t="s">
        <v>23</v>
      </c>
      <c r="C64" s="7">
        <v>45146</v>
      </c>
      <c r="D64" s="6" t="s">
        <v>24</v>
      </c>
      <c r="E64" s="6" t="s">
        <v>25</v>
      </c>
      <c r="F64" s="6" t="s">
        <v>26</v>
      </c>
      <c r="G64" s="6" t="s">
        <v>25</v>
      </c>
      <c r="H64" s="6" t="s">
        <v>25</v>
      </c>
      <c r="I64" s="6" t="s">
        <v>27</v>
      </c>
      <c r="J64" s="8" t="s">
        <v>250</v>
      </c>
      <c r="K64" s="8" t="s">
        <v>251</v>
      </c>
      <c r="L64" s="6" t="s">
        <v>241</v>
      </c>
      <c r="M64" s="9" t="s">
        <v>252</v>
      </c>
      <c r="N64" s="6" t="s">
        <v>228</v>
      </c>
      <c r="O64" s="6" t="s">
        <v>33</v>
      </c>
      <c r="P64" s="6" t="s">
        <v>229</v>
      </c>
      <c r="Q64" s="10" t="s">
        <v>35</v>
      </c>
      <c r="R64" s="10">
        <v>45167</v>
      </c>
      <c r="S64" s="28">
        <f>250/31*2</f>
        <v>16.129032258064516</v>
      </c>
      <c r="T64" s="28">
        <v>250</v>
      </c>
      <c r="U64" s="28">
        <v>250</v>
      </c>
      <c r="V64" s="28">
        <v>250</v>
      </c>
      <c r="W64" s="28">
        <v>250</v>
      </c>
    </row>
    <row r="65" spans="1:23" x14ac:dyDescent="0.25">
      <c r="A65" s="6">
        <v>64</v>
      </c>
      <c r="B65" s="6" t="s">
        <v>23</v>
      </c>
      <c r="C65" s="7">
        <v>45146</v>
      </c>
      <c r="D65" s="6" t="s">
        <v>24</v>
      </c>
      <c r="E65" s="6" t="s">
        <v>25</v>
      </c>
      <c r="F65" s="6" t="s">
        <v>26</v>
      </c>
      <c r="G65" s="6" t="s">
        <v>25</v>
      </c>
      <c r="H65" s="6" t="s">
        <v>253</v>
      </c>
      <c r="I65" s="6" t="s">
        <v>27</v>
      </c>
      <c r="J65" s="8" t="s">
        <v>254</v>
      </c>
      <c r="K65" s="8" t="s">
        <v>255</v>
      </c>
      <c r="L65" s="6" t="s">
        <v>256</v>
      </c>
      <c r="M65" s="9" t="s">
        <v>257</v>
      </c>
      <c r="N65" s="6" t="s">
        <v>228</v>
      </c>
      <c r="O65" s="6" t="s">
        <v>33</v>
      </c>
      <c r="P65" s="6" t="s">
        <v>229</v>
      </c>
      <c r="Q65" s="10" t="s">
        <v>35</v>
      </c>
      <c r="R65" s="10">
        <v>45168</v>
      </c>
      <c r="S65" s="28">
        <f>250/31*1</f>
        <v>8.064516129032258</v>
      </c>
      <c r="T65" s="28">
        <v>250</v>
      </c>
      <c r="U65" s="28">
        <v>250</v>
      </c>
      <c r="V65" s="28">
        <v>250</v>
      </c>
      <c r="W65" s="28">
        <v>250</v>
      </c>
    </row>
    <row r="66" spans="1:23" x14ac:dyDescent="0.25">
      <c r="A66" s="6">
        <v>65</v>
      </c>
      <c r="B66" s="6" t="s">
        <v>23</v>
      </c>
      <c r="C66" s="7">
        <v>45146</v>
      </c>
      <c r="D66" s="6" t="s">
        <v>24</v>
      </c>
      <c r="E66" s="6" t="s">
        <v>25</v>
      </c>
      <c r="F66" s="6" t="s">
        <v>26</v>
      </c>
      <c r="G66" s="6" t="s">
        <v>25</v>
      </c>
      <c r="H66" s="6" t="s">
        <v>25</v>
      </c>
      <c r="I66" s="6" t="s">
        <v>27</v>
      </c>
      <c r="J66" s="8" t="s">
        <v>258</v>
      </c>
      <c r="K66" s="19" t="s">
        <v>259</v>
      </c>
      <c r="L66" s="6" t="s">
        <v>44</v>
      </c>
      <c r="M66" s="9" t="s">
        <v>260</v>
      </c>
      <c r="N66" s="6" t="s">
        <v>137</v>
      </c>
      <c r="O66" s="6" t="s">
        <v>33</v>
      </c>
      <c r="P66" s="6" t="s">
        <v>109</v>
      </c>
      <c r="Q66" s="10" t="s">
        <v>35</v>
      </c>
      <c r="R66" s="10">
        <v>45156</v>
      </c>
      <c r="S66" s="28">
        <f>250/31*13</f>
        <v>104.83870967741936</v>
      </c>
      <c r="T66" s="28">
        <v>250</v>
      </c>
      <c r="U66" s="28">
        <v>250</v>
      </c>
      <c r="V66" s="28">
        <v>250</v>
      </c>
      <c r="W66" s="28">
        <v>250</v>
      </c>
    </row>
    <row r="67" spans="1:23" x14ac:dyDescent="0.25">
      <c r="A67" s="6">
        <v>66</v>
      </c>
      <c r="B67" s="6" t="s">
        <v>23</v>
      </c>
      <c r="C67" s="7">
        <v>45146</v>
      </c>
      <c r="D67" s="6" t="s">
        <v>24</v>
      </c>
      <c r="E67" s="6" t="s">
        <v>25</v>
      </c>
      <c r="F67" s="6" t="s">
        <v>26</v>
      </c>
      <c r="G67" s="6" t="s">
        <v>25</v>
      </c>
      <c r="H67" s="6" t="s">
        <v>25</v>
      </c>
      <c r="I67" s="6" t="s">
        <v>27</v>
      </c>
      <c r="J67" s="8" t="s">
        <v>261</v>
      </c>
      <c r="K67" s="8" t="s">
        <v>262</v>
      </c>
      <c r="L67" s="6" t="s">
        <v>112</v>
      </c>
      <c r="M67" s="9" t="s">
        <v>263</v>
      </c>
      <c r="N67" s="6" t="s">
        <v>177</v>
      </c>
      <c r="O67" s="6" t="s">
        <v>33</v>
      </c>
      <c r="P67" s="6" t="s">
        <v>101</v>
      </c>
      <c r="Q67" s="10" t="s">
        <v>35</v>
      </c>
      <c r="R67" s="10">
        <v>45162</v>
      </c>
      <c r="S67" s="28">
        <f>250/31*7</f>
        <v>56.451612903225808</v>
      </c>
      <c r="T67" s="28">
        <v>250</v>
      </c>
      <c r="U67" s="28">
        <v>250</v>
      </c>
      <c r="V67" s="28">
        <v>250</v>
      </c>
      <c r="W67" s="28">
        <v>250</v>
      </c>
    </row>
    <row r="68" spans="1:23" x14ac:dyDescent="0.25">
      <c r="A68" s="6">
        <v>67</v>
      </c>
      <c r="B68" s="6" t="s">
        <v>23</v>
      </c>
      <c r="C68" s="7">
        <v>45146</v>
      </c>
      <c r="D68" s="6" t="s">
        <v>24</v>
      </c>
      <c r="E68" s="6" t="s">
        <v>25</v>
      </c>
      <c r="F68" s="6" t="s">
        <v>26</v>
      </c>
      <c r="G68" s="6" t="s">
        <v>25</v>
      </c>
      <c r="H68" s="6" t="s">
        <v>25</v>
      </c>
      <c r="I68" s="6" t="s">
        <v>27</v>
      </c>
      <c r="J68" s="8" t="s">
        <v>264</v>
      </c>
      <c r="K68" s="8" t="s">
        <v>265</v>
      </c>
      <c r="L68" s="6" t="s">
        <v>106</v>
      </c>
      <c r="M68" s="9" t="s">
        <v>266</v>
      </c>
      <c r="N68" s="6" t="s">
        <v>122</v>
      </c>
      <c r="O68" s="6" t="s">
        <v>33</v>
      </c>
      <c r="P68" s="6" t="s">
        <v>123</v>
      </c>
      <c r="Q68" s="10" t="s">
        <v>35</v>
      </c>
      <c r="R68" s="10">
        <v>45161</v>
      </c>
      <c r="S68" s="28">
        <f>250/31*8</f>
        <v>64.516129032258064</v>
      </c>
      <c r="T68" s="28">
        <v>250</v>
      </c>
      <c r="U68" s="28">
        <v>250</v>
      </c>
      <c r="V68" s="28">
        <v>250</v>
      </c>
      <c r="W68" s="28">
        <v>250</v>
      </c>
    </row>
    <row r="69" spans="1:23" x14ac:dyDescent="0.25">
      <c r="A69" s="6">
        <v>68</v>
      </c>
      <c r="B69" s="6" t="s">
        <v>23</v>
      </c>
      <c r="C69" s="7">
        <v>45146</v>
      </c>
      <c r="D69" s="6" t="s">
        <v>24</v>
      </c>
      <c r="E69" s="6" t="s">
        <v>25</v>
      </c>
      <c r="F69" s="6" t="s">
        <v>26</v>
      </c>
      <c r="G69" s="6" t="s">
        <v>25</v>
      </c>
      <c r="H69" s="6" t="s">
        <v>25</v>
      </c>
      <c r="I69" s="6" t="s">
        <v>27</v>
      </c>
      <c r="J69" s="8" t="s">
        <v>267</v>
      </c>
      <c r="K69" s="8" t="s">
        <v>268</v>
      </c>
      <c r="L69" s="6" t="s">
        <v>269</v>
      </c>
      <c r="M69" s="9" t="s">
        <v>270</v>
      </c>
      <c r="N69" s="6" t="s">
        <v>206</v>
      </c>
      <c r="O69" s="6" t="s">
        <v>33</v>
      </c>
      <c r="P69" s="6" t="s">
        <v>207</v>
      </c>
      <c r="Q69" s="10" t="s">
        <v>35</v>
      </c>
      <c r="R69" s="10">
        <v>45159</v>
      </c>
      <c r="S69" s="28">
        <f>250/31*10</f>
        <v>80.645161290322577</v>
      </c>
      <c r="T69" s="28">
        <v>250</v>
      </c>
      <c r="U69" s="28">
        <v>250</v>
      </c>
      <c r="V69" s="28">
        <v>250</v>
      </c>
      <c r="W69" s="28">
        <v>250</v>
      </c>
    </row>
    <row r="70" spans="1:23" x14ac:dyDescent="0.25">
      <c r="A70" s="6">
        <v>69</v>
      </c>
      <c r="B70" s="6" t="s">
        <v>23</v>
      </c>
      <c r="C70" s="7">
        <v>45146</v>
      </c>
      <c r="D70" s="6" t="s">
        <v>24</v>
      </c>
      <c r="E70" s="6" t="s">
        <v>25</v>
      </c>
      <c r="F70" s="6" t="s">
        <v>26</v>
      </c>
      <c r="G70" s="6" t="s">
        <v>25</v>
      </c>
      <c r="H70" s="6" t="s">
        <v>25</v>
      </c>
      <c r="I70" s="6" t="s">
        <v>27</v>
      </c>
      <c r="J70" s="8" t="s">
        <v>271</v>
      </c>
      <c r="K70" s="8" t="s">
        <v>272</v>
      </c>
      <c r="L70" s="6" t="s">
        <v>44</v>
      </c>
      <c r="M70" s="9" t="s">
        <v>273</v>
      </c>
      <c r="N70" s="6" t="s">
        <v>163</v>
      </c>
      <c r="O70" s="6" t="s">
        <v>33</v>
      </c>
      <c r="P70" s="6" t="s">
        <v>145</v>
      </c>
      <c r="Q70" s="10" t="s">
        <v>35</v>
      </c>
      <c r="R70" s="10">
        <v>45156</v>
      </c>
      <c r="S70" s="28">
        <f>250/31*13</f>
        <v>104.83870967741936</v>
      </c>
      <c r="T70" s="28">
        <v>250</v>
      </c>
      <c r="U70" s="28">
        <v>250</v>
      </c>
      <c r="V70" s="28">
        <v>250</v>
      </c>
      <c r="W70" s="28">
        <v>250</v>
      </c>
    </row>
    <row r="71" spans="1:23" x14ac:dyDescent="0.25">
      <c r="A71" s="6">
        <v>70</v>
      </c>
      <c r="B71" s="6" t="s">
        <v>23</v>
      </c>
      <c r="C71" s="7">
        <v>45146</v>
      </c>
      <c r="D71" s="6" t="s">
        <v>24</v>
      </c>
      <c r="E71" s="6" t="s">
        <v>25</v>
      </c>
      <c r="F71" s="6" t="s">
        <v>26</v>
      </c>
      <c r="G71" s="6" t="s">
        <v>25</v>
      </c>
      <c r="H71" s="6" t="s">
        <v>25</v>
      </c>
      <c r="I71" s="6" t="s">
        <v>27</v>
      </c>
      <c r="J71" s="8" t="s">
        <v>274</v>
      </c>
      <c r="K71" s="8" t="s">
        <v>275</v>
      </c>
      <c r="L71" s="6" t="s">
        <v>106</v>
      </c>
      <c r="M71" s="9" t="s">
        <v>276</v>
      </c>
      <c r="N71" s="6" t="s">
        <v>177</v>
      </c>
      <c r="O71" s="6" t="s">
        <v>33</v>
      </c>
      <c r="P71" s="6" t="s">
        <v>101</v>
      </c>
      <c r="Q71" s="10" t="s">
        <v>35</v>
      </c>
      <c r="R71" s="10">
        <v>45161</v>
      </c>
      <c r="S71" s="28">
        <f>250/31*8</f>
        <v>64.516129032258064</v>
      </c>
      <c r="T71" s="28">
        <v>250</v>
      </c>
      <c r="U71" s="28">
        <v>250</v>
      </c>
      <c r="V71" s="28">
        <v>250</v>
      </c>
      <c r="W71" s="28">
        <v>250</v>
      </c>
    </row>
    <row r="72" spans="1:23" x14ac:dyDescent="0.25">
      <c r="A72" s="6">
        <v>71</v>
      </c>
      <c r="B72" s="6" t="s">
        <v>23</v>
      </c>
      <c r="C72" s="10">
        <v>45134</v>
      </c>
      <c r="D72" s="6" t="s">
        <v>24</v>
      </c>
      <c r="E72" s="6" t="s">
        <v>25</v>
      </c>
      <c r="F72" s="6" t="s">
        <v>26</v>
      </c>
      <c r="G72" s="6" t="s">
        <v>25</v>
      </c>
      <c r="H72" s="6" t="s">
        <v>25</v>
      </c>
      <c r="I72" s="6" t="s">
        <v>27</v>
      </c>
      <c r="J72" s="8" t="s">
        <v>277</v>
      </c>
      <c r="K72" s="8" t="s">
        <v>278</v>
      </c>
      <c r="L72" s="6" t="s">
        <v>279</v>
      </c>
      <c r="M72" s="9" t="s">
        <v>280</v>
      </c>
      <c r="N72" s="6" t="s">
        <v>281</v>
      </c>
      <c r="O72" s="6" t="s">
        <v>33</v>
      </c>
      <c r="P72" s="6" t="s">
        <v>282</v>
      </c>
      <c r="Q72" s="10" t="s">
        <v>35</v>
      </c>
      <c r="R72" s="20">
        <v>45199</v>
      </c>
      <c r="S72" s="28" t="s">
        <v>283</v>
      </c>
      <c r="T72" s="28">
        <v>250</v>
      </c>
      <c r="U72" s="28">
        <v>250</v>
      </c>
      <c r="V72" s="28">
        <v>250</v>
      </c>
      <c r="W72" s="28">
        <v>250</v>
      </c>
    </row>
    <row r="73" spans="1:23" x14ac:dyDescent="0.25">
      <c r="A73" s="6">
        <v>72</v>
      </c>
      <c r="B73" s="6" t="s">
        <v>23</v>
      </c>
      <c r="C73" s="10">
        <v>45134</v>
      </c>
      <c r="D73" s="6" t="s">
        <v>24</v>
      </c>
      <c r="E73" s="6" t="s">
        <v>25</v>
      </c>
      <c r="F73" s="6" t="s">
        <v>26</v>
      </c>
      <c r="G73" s="6" t="s">
        <v>25</v>
      </c>
      <c r="H73" s="6" t="s">
        <v>25</v>
      </c>
      <c r="I73" s="6" t="s">
        <v>27</v>
      </c>
      <c r="J73" s="8" t="s">
        <v>284</v>
      </c>
      <c r="K73" s="8" t="s">
        <v>285</v>
      </c>
      <c r="L73" s="6" t="s">
        <v>279</v>
      </c>
      <c r="M73" s="9" t="s">
        <v>280</v>
      </c>
      <c r="N73" s="6" t="s">
        <v>281</v>
      </c>
      <c r="O73" s="6" t="s">
        <v>33</v>
      </c>
      <c r="P73" s="6" t="s">
        <v>282</v>
      </c>
      <c r="Q73" s="10" t="s">
        <v>35</v>
      </c>
      <c r="R73" s="20">
        <v>45199</v>
      </c>
      <c r="S73" s="28" t="s">
        <v>283</v>
      </c>
      <c r="T73" s="28">
        <v>250</v>
      </c>
      <c r="U73" s="28">
        <v>250</v>
      </c>
      <c r="V73" s="28">
        <v>250</v>
      </c>
      <c r="W73" s="28">
        <v>250</v>
      </c>
    </row>
    <row r="74" spans="1:23" x14ac:dyDescent="0.25">
      <c r="A74" s="6">
        <v>73</v>
      </c>
      <c r="B74" s="6" t="s">
        <v>23</v>
      </c>
      <c r="C74" s="10">
        <v>45134</v>
      </c>
      <c r="D74" s="6" t="s">
        <v>24</v>
      </c>
      <c r="E74" s="6" t="s">
        <v>25</v>
      </c>
      <c r="F74" s="6" t="s">
        <v>26</v>
      </c>
      <c r="G74" s="6" t="s">
        <v>25</v>
      </c>
      <c r="H74" s="6" t="s">
        <v>25</v>
      </c>
      <c r="I74" s="6" t="s">
        <v>27</v>
      </c>
      <c r="J74" s="8" t="s">
        <v>286</v>
      </c>
      <c r="K74" s="19" t="s">
        <v>287</v>
      </c>
      <c r="L74" s="6" t="s">
        <v>241</v>
      </c>
      <c r="M74" s="21" t="s">
        <v>288</v>
      </c>
      <c r="N74" s="6" t="s">
        <v>289</v>
      </c>
      <c r="O74" s="6" t="s">
        <v>33</v>
      </c>
      <c r="P74" s="6" t="s">
        <v>123</v>
      </c>
      <c r="Q74" s="10" t="s">
        <v>35</v>
      </c>
      <c r="R74" s="10">
        <v>45167</v>
      </c>
      <c r="S74" s="28">
        <f>250/31*2</f>
        <v>16.129032258064516</v>
      </c>
      <c r="T74" s="28">
        <v>250</v>
      </c>
      <c r="U74" s="28">
        <v>250</v>
      </c>
      <c r="V74" s="28">
        <v>250</v>
      </c>
      <c r="W74" s="28">
        <v>250</v>
      </c>
    </row>
    <row r="75" spans="1:23" x14ac:dyDescent="0.25">
      <c r="A75" s="6">
        <v>74</v>
      </c>
      <c r="B75" s="6" t="s">
        <v>23</v>
      </c>
      <c r="C75" s="10">
        <v>45134</v>
      </c>
      <c r="D75" s="6" t="s">
        <v>24</v>
      </c>
      <c r="E75" s="6" t="s">
        <v>25</v>
      </c>
      <c r="F75" s="6" t="s">
        <v>26</v>
      </c>
      <c r="G75" s="6" t="s">
        <v>25</v>
      </c>
      <c r="H75" s="6" t="s">
        <v>25</v>
      </c>
      <c r="I75" s="6" t="s">
        <v>27</v>
      </c>
      <c r="J75" s="8" t="s">
        <v>290</v>
      </c>
      <c r="K75" s="8" t="s">
        <v>291</v>
      </c>
      <c r="L75" s="6" t="s">
        <v>38</v>
      </c>
      <c r="M75" s="21" t="s">
        <v>292</v>
      </c>
      <c r="N75" s="6" t="s">
        <v>293</v>
      </c>
      <c r="O75" s="6" t="s">
        <v>33</v>
      </c>
      <c r="P75" s="6" t="s">
        <v>282</v>
      </c>
      <c r="Q75" s="10" t="s">
        <v>35</v>
      </c>
      <c r="R75" s="10">
        <v>45163</v>
      </c>
      <c r="S75" s="28">
        <f>250/31*6</f>
        <v>48.387096774193552</v>
      </c>
      <c r="T75" s="28">
        <v>250</v>
      </c>
      <c r="U75" s="28">
        <v>250</v>
      </c>
      <c r="V75" s="28">
        <v>250</v>
      </c>
      <c r="W75" s="28">
        <v>250</v>
      </c>
    </row>
    <row r="76" spans="1:23" x14ac:dyDescent="0.25">
      <c r="A76" s="6">
        <v>75</v>
      </c>
      <c r="B76" s="6" t="s">
        <v>23</v>
      </c>
      <c r="C76" s="10">
        <v>45134</v>
      </c>
      <c r="D76" s="6" t="s">
        <v>24</v>
      </c>
      <c r="E76" s="6" t="s">
        <v>25</v>
      </c>
      <c r="F76" s="6" t="s">
        <v>26</v>
      </c>
      <c r="G76" s="6" t="s">
        <v>25</v>
      </c>
      <c r="H76" s="6" t="s">
        <v>25</v>
      </c>
      <c r="I76" s="6" t="s">
        <v>27</v>
      </c>
      <c r="J76" s="8" t="s">
        <v>294</v>
      </c>
      <c r="K76" s="8" t="s">
        <v>295</v>
      </c>
      <c r="L76" s="6" t="s">
        <v>241</v>
      </c>
      <c r="M76" s="9" t="s">
        <v>296</v>
      </c>
      <c r="N76" s="6" t="s">
        <v>297</v>
      </c>
      <c r="O76" s="6" t="s">
        <v>33</v>
      </c>
      <c r="P76" s="6" t="s">
        <v>298</v>
      </c>
      <c r="Q76" s="10" t="s">
        <v>35</v>
      </c>
      <c r="R76" s="10">
        <v>45167</v>
      </c>
      <c r="S76" s="28">
        <f>250/31*2</f>
        <v>16.129032258064516</v>
      </c>
      <c r="T76" s="28">
        <v>250</v>
      </c>
      <c r="U76" s="28">
        <v>250</v>
      </c>
      <c r="V76" s="28">
        <v>250</v>
      </c>
      <c r="W76" s="28">
        <v>250</v>
      </c>
    </row>
    <row r="77" spans="1:23" x14ac:dyDescent="0.25">
      <c r="A77" s="6">
        <v>76</v>
      </c>
      <c r="B77" s="6" t="s">
        <v>23</v>
      </c>
      <c r="C77" s="10">
        <v>45134</v>
      </c>
      <c r="D77" s="6" t="s">
        <v>24</v>
      </c>
      <c r="E77" s="6" t="s">
        <v>25</v>
      </c>
      <c r="F77" s="6" t="s">
        <v>26</v>
      </c>
      <c r="G77" s="6" t="s">
        <v>25</v>
      </c>
      <c r="H77" s="6" t="s">
        <v>25</v>
      </c>
      <c r="I77" s="6" t="s">
        <v>27</v>
      </c>
      <c r="J77" s="8" t="s">
        <v>299</v>
      </c>
      <c r="K77" s="8" t="s">
        <v>300</v>
      </c>
      <c r="L77" s="6" t="s">
        <v>38</v>
      </c>
      <c r="M77" s="9" t="s">
        <v>301</v>
      </c>
      <c r="N77" s="6" t="s">
        <v>302</v>
      </c>
      <c r="O77" s="6" t="s">
        <v>303</v>
      </c>
      <c r="P77" s="6" t="s">
        <v>304</v>
      </c>
      <c r="Q77" s="10" t="s">
        <v>35</v>
      </c>
      <c r="R77" s="10">
        <v>45163</v>
      </c>
      <c r="S77" s="28">
        <f>250/31*6</f>
        <v>48.387096774193552</v>
      </c>
      <c r="T77" s="28">
        <v>250</v>
      </c>
      <c r="U77" s="28">
        <v>250</v>
      </c>
      <c r="V77" s="28">
        <v>250</v>
      </c>
      <c r="W77" s="28">
        <v>250</v>
      </c>
    </row>
    <row r="78" spans="1:23" x14ac:dyDescent="0.25">
      <c r="A78" s="6">
        <v>77</v>
      </c>
      <c r="B78" s="6" t="s">
        <v>23</v>
      </c>
      <c r="C78" s="10">
        <v>45134</v>
      </c>
      <c r="D78" s="6" t="s">
        <v>24</v>
      </c>
      <c r="E78" s="6" t="s">
        <v>25</v>
      </c>
      <c r="F78" s="6" t="s">
        <v>26</v>
      </c>
      <c r="G78" s="6" t="s">
        <v>25</v>
      </c>
      <c r="H78" s="6" t="s">
        <v>25</v>
      </c>
      <c r="I78" s="6" t="s">
        <v>27</v>
      </c>
      <c r="J78" s="8" t="s">
        <v>305</v>
      </c>
      <c r="K78" s="8" t="s">
        <v>306</v>
      </c>
      <c r="L78" s="6" t="s">
        <v>220</v>
      </c>
      <c r="M78" s="9" t="s">
        <v>307</v>
      </c>
      <c r="N78" s="6" t="s">
        <v>297</v>
      </c>
      <c r="O78" s="6" t="s">
        <v>33</v>
      </c>
      <c r="P78" s="6" t="s">
        <v>298</v>
      </c>
      <c r="Q78" s="10" t="s">
        <v>35</v>
      </c>
      <c r="R78" s="10">
        <v>45166</v>
      </c>
      <c r="S78" s="28">
        <f t="shared" ref="S78:S79" si="11">250/31*3</f>
        <v>24.193548387096776</v>
      </c>
      <c r="T78" s="28">
        <v>250</v>
      </c>
      <c r="U78" s="28">
        <v>250</v>
      </c>
      <c r="V78" s="28">
        <v>250</v>
      </c>
      <c r="W78" s="28">
        <v>250</v>
      </c>
    </row>
    <row r="79" spans="1:23" x14ac:dyDescent="0.25">
      <c r="A79" s="6">
        <v>78</v>
      </c>
      <c r="B79" s="6" t="s">
        <v>23</v>
      </c>
      <c r="C79" s="10">
        <v>45134</v>
      </c>
      <c r="D79" s="6" t="s">
        <v>24</v>
      </c>
      <c r="E79" s="6" t="s">
        <v>25</v>
      </c>
      <c r="F79" s="6" t="s">
        <v>26</v>
      </c>
      <c r="G79" s="6" t="s">
        <v>25</v>
      </c>
      <c r="H79" s="6" t="s">
        <v>25</v>
      </c>
      <c r="I79" s="6" t="s">
        <v>27</v>
      </c>
      <c r="J79" s="8" t="s">
        <v>308</v>
      </c>
      <c r="K79" s="8" t="s">
        <v>309</v>
      </c>
      <c r="L79" s="6" t="s">
        <v>220</v>
      </c>
      <c r="M79" s="21" t="s">
        <v>310</v>
      </c>
      <c r="N79" s="6" t="s">
        <v>311</v>
      </c>
      <c r="O79" s="6" t="s">
        <v>33</v>
      </c>
      <c r="P79" s="6" t="s">
        <v>312</v>
      </c>
      <c r="Q79" s="10" t="s">
        <v>35</v>
      </c>
      <c r="R79" s="10">
        <v>45166</v>
      </c>
      <c r="S79" s="28">
        <f t="shared" si="11"/>
        <v>24.193548387096776</v>
      </c>
      <c r="T79" s="28">
        <v>250</v>
      </c>
      <c r="U79" s="28">
        <v>250</v>
      </c>
      <c r="V79" s="28">
        <v>250</v>
      </c>
      <c r="W79" s="28">
        <v>250</v>
      </c>
    </row>
    <row r="80" spans="1:23" x14ac:dyDescent="0.25">
      <c r="A80" s="6">
        <v>79</v>
      </c>
      <c r="B80" s="6" t="s">
        <v>23</v>
      </c>
      <c r="C80" s="10">
        <v>45134</v>
      </c>
      <c r="D80" s="6" t="s">
        <v>24</v>
      </c>
      <c r="E80" s="6" t="s">
        <v>25</v>
      </c>
      <c r="F80" s="6" t="s">
        <v>26</v>
      </c>
      <c r="G80" s="6" t="s">
        <v>25</v>
      </c>
      <c r="H80" s="6" t="s">
        <v>25</v>
      </c>
      <c r="I80" s="6" t="s">
        <v>27</v>
      </c>
      <c r="J80" s="8" t="s">
        <v>313</v>
      </c>
      <c r="K80" s="8" t="s">
        <v>314</v>
      </c>
      <c r="L80" s="6" t="s">
        <v>38</v>
      </c>
      <c r="M80" s="21" t="s">
        <v>315</v>
      </c>
      <c r="N80" s="6" t="s">
        <v>293</v>
      </c>
      <c r="O80" s="6" t="s">
        <v>33</v>
      </c>
      <c r="P80" s="6" t="s">
        <v>282</v>
      </c>
      <c r="Q80" s="10" t="s">
        <v>35</v>
      </c>
      <c r="R80" s="10">
        <v>45163</v>
      </c>
      <c r="S80" s="28">
        <f t="shared" ref="S80:S81" si="12">250/31*6</f>
        <v>48.387096774193552</v>
      </c>
      <c r="T80" s="28">
        <v>250</v>
      </c>
      <c r="U80" s="28">
        <v>250</v>
      </c>
      <c r="V80" s="28">
        <v>250</v>
      </c>
      <c r="W80" s="28">
        <v>250</v>
      </c>
    </row>
    <row r="81" spans="1:23" x14ac:dyDescent="0.25">
      <c r="A81" s="6">
        <v>80</v>
      </c>
      <c r="B81" s="6" t="s">
        <v>23</v>
      </c>
      <c r="C81" s="10">
        <v>45134</v>
      </c>
      <c r="D81" s="6" t="s">
        <v>24</v>
      </c>
      <c r="E81" s="6" t="s">
        <v>25</v>
      </c>
      <c r="F81" s="6" t="s">
        <v>26</v>
      </c>
      <c r="G81" s="6" t="s">
        <v>25</v>
      </c>
      <c r="H81" s="6" t="s">
        <v>25</v>
      </c>
      <c r="I81" s="6" t="s">
        <v>27</v>
      </c>
      <c r="J81" s="22" t="s">
        <v>316</v>
      </c>
      <c r="K81" s="8" t="s">
        <v>317</v>
      </c>
      <c r="L81" s="6" t="s">
        <v>38</v>
      </c>
      <c r="M81" s="13" t="s">
        <v>318</v>
      </c>
      <c r="N81" s="14" t="s">
        <v>293</v>
      </c>
      <c r="O81" s="14" t="s">
        <v>33</v>
      </c>
      <c r="P81" s="14" t="s">
        <v>282</v>
      </c>
      <c r="Q81" s="10" t="s">
        <v>35</v>
      </c>
      <c r="R81" s="10">
        <v>45163</v>
      </c>
      <c r="S81" s="28">
        <f t="shared" si="12"/>
        <v>48.387096774193552</v>
      </c>
      <c r="T81" s="28">
        <v>250</v>
      </c>
      <c r="U81" s="28">
        <v>250</v>
      </c>
      <c r="V81" s="28">
        <v>250</v>
      </c>
      <c r="W81" s="28">
        <v>250</v>
      </c>
    </row>
    <row r="82" spans="1:23" x14ac:dyDescent="0.25">
      <c r="A82" s="6">
        <v>81</v>
      </c>
      <c r="B82" s="6" t="s">
        <v>23</v>
      </c>
      <c r="C82" s="10">
        <v>45134</v>
      </c>
      <c r="D82" s="6" t="s">
        <v>24</v>
      </c>
      <c r="E82" s="6" t="s">
        <v>25</v>
      </c>
      <c r="F82" s="6" t="s">
        <v>26</v>
      </c>
      <c r="G82" s="6" t="s">
        <v>25</v>
      </c>
      <c r="H82" s="6" t="s">
        <v>25</v>
      </c>
      <c r="I82" s="6" t="s">
        <v>27</v>
      </c>
      <c r="J82" s="8" t="s">
        <v>319</v>
      </c>
      <c r="K82" s="8" t="s">
        <v>320</v>
      </c>
      <c r="L82" s="6" t="s">
        <v>241</v>
      </c>
      <c r="M82" s="21" t="s">
        <v>321</v>
      </c>
      <c r="N82" s="6" t="s">
        <v>322</v>
      </c>
      <c r="O82" s="6" t="s">
        <v>33</v>
      </c>
      <c r="P82" s="6" t="s">
        <v>207</v>
      </c>
      <c r="Q82" s="10" t="s">
        <v>35</v>
      </c>
      <c r="R82" s="10">
        <v>45167</v>
      </c>
      <c r="S82" s="28">
        <f>250/31*2</f>
        <v>16.129032258064516</v>
      </c>
      <c r="T82" s="28">
        <v>250</v>
      </c>
      <c r="U82" s="28">
        <v>250</v>
      </c>
      <c r="V82" s="28">
        <v>250</v>
      </c>
      <c r="W82" s="28">
        <v>250</v>
      </c>
    </row>
    <row r="83" spans="1:23" x14ac:dyDescent="0.25">
      <c r="A83" s="6">
        <v>82</v>
      </c>
      <c r="B83" s="6" t="s">
        <v>23</v>
      </c>
      <c r="C83" s="10">
        <v>45134</v>
      </c>
      <c r="D83" s="6" t="s">
        <v>24</v>
      </c>
      <c r="E83" s="6" t="s">
        <v>25</v>
      </c>
      <c r="F83" s="6" t="s">
        <v>26</v>
      </c>
      <c r="G83" s="6" t="s">
        <v>25</v>
      </c>
      <c r="H83" s="6" t="s">
        <v>25</v>
      </c>
      <c r="I83" s="6" t="s">
        <v>27</v>
      </c>
      <c r="J83" s="8" t="s">
        <v>323</v>
      </c>
      <c r="K83" s="8" t="s">
        <v>324</v>
      </c>
      <c r="L83" s="6" t="s">
        <v>220</v>
      </c>
      <c r="M83" s="9" t="s">
        <v>325</v>
      </c>
      <c r="N83" s="6" t="s">
        <v>322</v>
      </c>
      <c r="O83" s="6" t="s">
        <v>33</v>
      </c>
      <c r="P83" s="6" t="s">
        <v>207</v>
      </c>
      <c r="Q83" s="10" t="s">
        <v>35</v>
      </c>
      <c r="R83" s="10">
        <v>45166</v>
      </c>
      <c r="S83" s="28">
        <f>250/31*3</f>
        <v>24.193548387096776</v>
      </c>
      <c r="T83" s="28">
        <v>250</v>
      </c>
      <c r="U83" s="28">
        <v>250</v>
      </c>
      <c r="V83" s="28">
        <v>250</v>
      </c>
      <c r="W83" s="28">
        <v>250</v>
      </c>
    </row>
    <row r="84" spans="1:23" x14ac:dyDescent="0.25">
      <c r="A84" s="6">
        <v>83</v>
      </c>
      <c r="B84" s="6" t="s">
        <v>23</v>
      </c>
      <c r="C84" s="10">
        <v>45134</v>
      </c>
      <c r="D84" s="6" t="s">
        <v>24</v>
      </c>
      <c r="E84" s="6" t="s">
        <v>25</v>
      </c>
      <c r="F84" s="6" t="s">
        <v>26</v>
      </c>
      <c r="G84" s="6" t="s">
        <v>25</v>
      </c>
      <c r="H84" s="6" t="s">
        <v>25</v>
      </c>
      <c r="I84" s="6" t="s">
        <v>27</v>
      </c>
      <c r="J84" s="8" t="s">
        <v>326</v>
      </c>
      <c r="K84" s="19" t="s">
        <v>327</v>
      </c>
      <c r="L84" s="6" t="s">
        <v>241</v>
      </c>
      <c r="M84" s="21" t="s">
        <v>328</v>
      </c>
      <c r="N84" s="6" t="s">
        <v>289</v>
      </c>
      <c r="O84" s="6" t="s">
        <v>33</v>
      </c>
      <c r="P84" s="6" t="s">
        <v>123</v>
      </c>
      <c r="Q84" s="10" t="s">
        <v>35</v>
      </c>
      <c r="R84" s="10">
        <v>45167</v>
      </c>
      <c r="S84" s="28">
        <f>250/31*2</f>
        <v>16.129032258064516</v>
      </c>
      <c r="T84" s="28">
        <v>250</v>
      </c>
      <c r="U84" s="28">
        <v>250</v>
      </c>
      <c r="V84" s="28">
        <v>250</v>
      </c>
      <c r="W84" s="28">
        <v>250</v>
      </c>
    </row>
    <row r="85" spans="1:23" x14ac:dyDescent="0.25">
      <c r="A85" s="6">
        <v>84</v>
      </c>
      <c r="B85" s="6" t="s">
        <v>23</v>
      </c>
      <c r="C85" s="10">
        <v>45134</v>
      </c>
      <c r="D85" s="6" t="s">
        <v>24</v>
      </c>
      <c r="E85" s="6" t="s">
        <v>25</v>
      </c>
      <c r="F85" s="6" t="s">
        <v>26</v>
      </c>
      <c r="G85" s="6" t="s">
        <v>25</v>
      </c>
      <c r="H85" s="6" t="s">
        <v>25</v>
      </c>
      <c r="I85" s="6" t="s">
        <v>27</v>
      </c>
      <c r="J85" s="8" t="s">
        <v>329</v>
      </c>
      <c r="K85" s="19" t="s">
        <v>287</v>
      </c>
      <c r="L85" s="6" t="s">
        <v>330</v>
      </c>
      <c r="M85" s="9" t="s">
        <v>331</v>
      </c>
      <c r="N85" s="6" t="s">
        <v>281</v>
      </c>
      <c r="O85" s="6" t="s">
        <v>33</v>
      </c>
      <c r="P85" s="6" t="s">
        <v>282</v>
      </c>
      <c r="Q85" s="10" t="s">
        <v>35</v>
      </c>
      <c r="R85" s="10">
        <v>45166</v>
      </c>
      <c r="S85" s="28">
        <f>250/31*3</f>
        <v>24.193548387096776</v>
      </c>
      <c r="T85" s="28">
        <v>250</v>
      </c>
      <c r="U85" s="28">
        <v>250</v>
      </c>
      <c r="V85" s="28">
        <v>250</v>
      </c>
      <c r="W85" s="28">
        <v>250</v>
      </c>
    </row>
    <row r="86" spans="1:23" x14ac:dyDescent="0.25">
      <c r="A86" s="6">
        <v>85</v>
      </c>
      <c r="B86" s="6" t="s">
        <v>23</v>
      </c>
      <c r="C86" s="10">
        <v>45134</v>
      </c>
      <c r="D86" s="6" t="s">
        <v>24</v>
      </c>
      <c r="E86" s="6" t="s">
        <v>25</v>
      </c>
      <c r="F86" s="6" t="s">
        <v>26</v>
      </c>
      <c r="G86" s="6" t="s">
        <v>25</v>
      </c>
      <c r="H86" s="6" t="s">
        <v>25</v>
      </c>
      <c r="I86" s="6" t="s">
        <v>27</v>
      </c>
      <c r="J86" s="8" t="s">
        <v>332</v>
      </c>
      <c r="K86" s="19" t="s">
        <v>333</v>
      </c>
      <c r="L86" s="6" t="s">
        <v>241</v>
      </c>
      <c r="M86" s="9" t="s">
        <v>334</v>
      </c>
      <c r="N86" s="6" t="s">
        <v>335</v>
      </c>
      <c r="O86" s="6" t="s">
        <v>33</v>
      </c>
      <c r="P86" s="6" t="s">
        <v>123</v>
      </c>
      <c r="Q86" s="10" t="s">
        <v>35</v>
      </c>
      <c r="R86" s="10">
        <v>45167</v>
      </c>
      <c r="S86" s="28">
        <f>250/31*2</f>
        <v>16.129032258064516</v>
      </c>
      <c r="T86" s="28">
        <v>250</v>
      </c>
      <c r="U86" s="28">
        <v>250</v>
      </c>
      <c r="V86" s="28">
        <v>250</v>
      </c>
      <c r="W86" s="28">
        <v>250</v>
      </c>
    </row>
    <row r="87" spans="1:23" x14ac:dyDescent="0.25">
      <c r="A87" s="6">
        <v>86</v>
      </c>
      <c r="B87" s="6" t="s">
        <v>23</v>
      </c>
      <c r="C87" s="10">
        <v>45134</v>
      </c>
      <c r="D87" s="6" t="s">
        <v>24</v>
      </c>
      <c r="E87" s="6" t="s">
        <v>25</v>
      </c>
      <c r="F87" s="6" t="s">
        <v>26</v>
      </c>
      <c r="G87" s="6" t="s">
        <v>25</v>
      </c>
      <c r="H87" s="6" t="s">
        <v>25</v>
      </c>
      <c r="I87" s="6" t="s">
        <v>27</v>
      </c>
      <c r="J87" s="8" t="s">
        <v>336</v>
      </c>
      <c r="K87" s="19" t="s">
        <v>337</v>
      </c>
      <c r="L87" s="6" t="s">
        <v>220</v>
      </c>
      <c r="M87" s="9" t="s">
        <v>338</v>
      </c>
      <c r="N87" s="6" t="s">
        <v>335</v>
      </c>
      <c r="O87" s="6" t="s">
        <v>33</v>
      </c>
      <c r="P87" s="6" t="s">
        <v>123</v>
      </c>
      <c r="Q87" s="10" t="s">
        <v>35</v>
      </c>
      <c r="R87" s="10">
        <v>45166</v>
      </c>
      <c r="S87" s="28">
        <f>250/31*3</f>
        <v>24.193548387096776</v>
      </c>
      <c r="T87" s="28">
        <v>250</v>
      </c>
      <c r="U87" s="28">
        <v>250</v>
      </c>
      <c r="V87" s="28">
        <v>250</v>
      </c>
      <c r="W87" s="28">
        <v>250</v>
      </c>
    </row>
    <row r="88" spans="1:23" x14ac:dyDescent="0.25">
      <c r="A88" s="6">
        <v>87</v>
      </c>
      <c r="B88" s="6" t="s">
        <v>23</v>
      </c>
      <c r="C88" s="10">
        <v>45134</v>
      </c>
      <c r="D88" s="6" t="s">
        <v>24</v>
      </c>
      <c r="E88" s="6" t="s">
        <v>25</v>
      </c>
      <c r="F88" s="6" t="s">
        <v>26</v>
      </c>
      <c r="G88" s="6" t="s">
        <v>25</v>
      </c>
      <c r="H88" s="6" t="s">
        <v>25</v>
      </c>
      <c r="I88" s="6" t="s">
        <v>27</v>
      </c>
      <c r="J88" s="8" t="s">
        <v>339</v>
      </c>
      <c r="K88" s="19" t="s">
        <v>340</v>
      </c>
      <c r="L88" s="6" t="s">
        <v>241</v>
      </c>
      <c r="M88" s="9" t="s">
        <v>341</v>
      </c>
      <c r="N88" s="6" t="s">
        <v>342</v>
      </c>
      <c r="O88" s="6" t="s">
        <v>33</v>
      </c>
      <c r="P88" s="6" t="s">
        <v>343</v>
      </c>
      <c r="Q88" s="10" t="s">
        <v>35</v>
      </c>
      <c r="R88" s="10">
        <v>45167</v>
      </c>
      <c r="S88" s="28">
        <f>250/31*2</f>
        <v>16.129032258064516</v>
      </c>
      <c r="T88" s="28">
        <v>250</v>
      </c>
      <c r="U88" s="28">
        <v>250</v>
      </c>
      <c r="V88" s="28">
        <v>250</v>
      </c>
      <c r="W88" s="28">
        <v>250</v>
      </c>
    </row>
    <row r="89" spans="1:23" x14ac:dyDescent="0.25">
      <c r="A89" s="6">
        <v>88</v>
      </c>
      <c r="B89" s="6" t="s">
        <v>23</v>
      </c>
      <c r="C89" s="10">
        <v>45134</v>
      </c>
      <c r="D89" s="6" t="s">
        <v>24</v>
      </c>
      <c r="E89" s="6" t="s">
        <v>25</v>
      </c>
      <c r="F89" s="6" t="s">
        <v>26</v>
      </c>
      <c r="G89" s="6" t="s">
        <v>25</v>
      </c>
      <c r="H89" s="6" t="s">
        <v>25</v>
      </c>
      <c r="I89" s="6" t="s">
        <v>27</v>
      </c>
      <c r="J89" s="8" t="s">
        <v>344</v>
      </c>
      <c r="K89" s="8" t="s">
        <v>345</v>
      </c>
      <c r="L89" s="6" t="s">
        <v>220</v>
      </c>
      <c r="M89" s="9" t="s">
        <v>346</v>
      </c>
      <c r="N89" s="6" t="s">
        <v>281</v>
      </c>
      <c r="O89" s="6" t="s">
        <v>33</v>
      </c>
      <c r="P89" s="6" t="s">
        <v>282</v>
      </c>
      <c r="Q89" s="10" t="s">
        <v>35</v>
      </c>
      <c r="R89" s="10">
        <v>45166</v>
      </c>
      <c r="S89" s="28">
        <f t="shared" ref="S89:S90" si="13">250/31*3</f>
        <v>24.193548387096776</v>
      </c>
      <c r="T89" s="28">
        <v>250</v>
      </c>
      <c r="U89" s="28">
        <v>250</v>
      </c>
      <c r="V89" s="28">
        <v>250</v>
      </c>
      <c r="W89" s="28">
        <v>250</v>
      </c>
    </row>
    <row r="90" spans="1:23" x14ac:dyDescent="0.25">
      <c r="A90" s="6">
        <v>89</v>
      </c>
      <c r="B90" s="6" t="s">
        <v>23</v>
      </c>
      <c r="C90" s="10">
        <v>45134</v>
      </c>
      <c r="D90" s="6" t="s">
        <v>24</v>
      </c>
      <c r="E90" s="6" t="s">
        <v>25</v>
      </c>
      <c r="F90" s="6" t="s">
        <v>26</v>
      </c>
      <c r="G90" s="6" t="s">
        <v>25</v>
      </c>
      <c r="H90" s="6" t="s">
        <v>25</v>
      </c>
      <c r="I90" s="6" t="s">
        <v>27</v>
      </c>
      <c r="J90" s="8" t="s">
        <v>347</v>
      </c>
      <c r="K90" s="19" t="s">
        <v>348</v>
      </c>
      <c r="L90" s="6" t="s">
        <v>220</v>
      </c>
      <c r="M90" s="9" t="s">
        <v>349</v>
      </c>
      <c r="N90" s="6" t="s">
        <v>335</v>
      </c>
      <c r="O90" s="6" t="s">
        <v>33</v>
      </c>
      <c r="P90" s="6" t="s">
        <v>123</v>
      </c>
      <c r="Q90" s="10" t="s">
        <v>35</v>
      </c>
      <c r="R90" s="10">
        <v>45166</v>
      </c>
      <c r="S90" s="28">
        <f t="shared" si="13"/>
        <v>24.193548387096776</v>
      </c>
      <c r="T90" s="28">
        <v>250</v>
      </c>
      <c r="U90" s="28">
        <v>250</v>
      </c>
      <c r="V90" s="28">
        <v>250</v>
      </c>
      <c r="W90" s="28">
        <v>250</v>
      </c>
    </row>
    <row r="91" spans="1:23" x14ac:dyDescent="0.25">
      <c r="A91" s="6">
        <v>90</v>
      </c>
      <c r="B91" s="6" t="s">
        <v>23</v>
      </c>
      <c r="C91" s="10">
        <v>45134</v>
      </c>
      <c r="D91" s="6" t="s">
        <v>24</v>
      </c>
      <c r="E91" s="6" t="s">
        <v>25</v>
      </c>
      <c r="F91" s="6" t="s">
        <v>26</v>
      </c>
      <c r="G91" s="6" t="s">
        <v>25</v>
      </c>
      <c r="H91" s="6" t="s">
        <v>25</v>
      </c>
      <c r="I91" s="6" t="s">
        <v>27</v>
      </c>
      <c r="J91" s="8" t="s">
        <v>350</v>
      </c>
      <c r="K91" s="8" t="s">
        <v>351</v>
      </c>
      <c r="L91" s="6" t="s">
        <v>241</v>
      </c>
      <c r="M91" s="21" t="s">
        <v>352</v>
      </c>
      <c r="N91" s="6" t="s">
        <v>311</v>
      </c>
      <c r="O91" s="6" t="s">
        <v>33</v>
      </c>
      <c r="P91" s="6" t="s">
        <v>312</v>
      </c>
      <c r="Q91" s="10" t="s">
        <v>35</v>
      </c>
      <c r="R91" s="10">
        <v>45167</v>
      </c>
      <c r="S91" s="28">
        <f t="shared" ref="S91:S92" si="14">250/31*2</f>
        <v>16.129032258064516</v>
      </c>
      <c r="T91" s="28">
        <v>250</v>
      </c>
      <c r="U91" s="28">
        <v>250</v>
      </c>
      <c r="V91" s="28">
        <v>250</v>
      </c>
      <c r="W91" s="28">
        <v>250</v>
      </c>
    </row>
    <row r="92" spans="1:23" x14ac:dyDescent="0.25">
      <c r="A92" s="6">
        <v>91</v>
      </c>
      <c r="B92" s="6" t="s">
        <v>23</v>
      </c>
      <c r="C92" s="10">
        <v>45134</v>
      </c>
      <c r="D92" s="6" t="s">
        <v>24</v>
      </c>
      <c r="E92" s="6" t="s">
        <v>25</v>
      </c>
      <c r="F92" s="6" t="s">
        <v>26</v>
      </c>
      <c r="G92" s="6" t="s">
        <v>25</v>
      </c>
      <c r="H92" s="6" t="s">
        <v>25</v>
      </c>
      <c r="I92" s="6" t="s">
        <v>27</v>
      </c>
      <c r="J92" s="8" t="s">
        <v>353</v>
      </c>
      <c r="K92" s="19" t="s">
        <v>354</v>
      </c>
      <c r="L92" s="6" t="s">
        <v>241</v>
      </c>
      <c r="M92" s="21" t="s">
        <v>355</v>
      </c>
      <c r="N92" s="6" t="s">
        <v>289</v>
      </c>
      <c r="O92" s="6" t="s">
        <v>33</v>
      </c>
      <c r="P92" s="6" t="s">
        <v>123</v>
      </c>
      <c r="Q92" s="10" t="s">
        <v>35</v>
      </c>
      <c r="R92" s="10">
        <v>45167</v>
      </c>
      <c r="S92" s="28">
        <f t="shared" si="14"/>
        <v>16.129032258064516</v>
      </c>
      <c r="T92" s="28">
        <v>250</v>
      </c>
      <c r="U92" s="28">
        <v>250</v>
      </c>
      <c r="V92" s="28">
        <v>250</v>
      </c>
      <c r="W92" s="28">
        <v>250</v>
      </c>
    </row>
    <row r="93" spans="1:23" x14ac:dyDescent="0.25">
      <c r="A93" s="6">
        <v>92</v>
      </c>
      <c r="B93" s="6" t="s">
        <v>23</v>
      </c>
      <c r="C93" s="10">
        <v>45134</v>
      </c>
      <c r="D93" s="6" t="s">
        <v>24</v>
      </c>
      <c r="E93" s="6" t="s">
        <v>25</v>
      </c>
      <c r="F93" s="6" t="s">
        <v>26</v>
      </c>
      <c r="G93" s="6" t="s">
        <v>25</v>
      </c>
      <c r="H93" s="6" t="s">
        <v>25</v>
      </c>
      <c r="I93" s="6" t="s">
        <v>27</v>
      </c>
      <c r="J93" s="8" t="s">
        <v>356</v>
      </c>
      <c r="K93" s="8" t="s">
        <v>357</v>
      </c>
      <c r="L93" s="6" t="s">
        <v>112</v>
      </c>
      <c r="M93" s="9" t="s">
        <v>358</v>
      </c>
      <c r="N93" s="6" t="s">
        <v>302</v>
      </c>
      <c r="O93" s="6" t="s">
        <v>303</v>
      </c>
      <c r="P93" s="6" t="s">
        <v>304</v>
      </c>
      <c r="Q93" s="10" t="s">
        <v>35</v>
      </c>
      <c r="R93" s="10">
        <v>45162</v>
      </c>
      <c r="S93" s="28">
        <f>250/31*7</f>
        <v>56.451612903225808</v>
      </c>
      <c r="T93" s="28">
        <v>250</v>
      </c>
      <c r="U93" s="28">
        <v>250</v>
      </c>
      <c r="V93" s="28">
        <v>250</v>
      </c>
      <c r="W93" s="28">
        <v>250</v>
      </c>
    </row>
    <row r="94" spans="1:23" x14ac:dyDescent="0.25">
      <c r="A94" s="6">
        <v>93</v>
      </c>
      <c r="B94" s="6" t="s">
        <v>23</v>
      </c>
      <c r="C94" s="7">
        <v>45134</v>
      </c>
      <c r="D94" s="6" t="s">
        <v>24</v>
      </c>
      <c r="E94" s="6" t="s">
        <v>25</v>
      </c>
      <c r="F94" s="6" t="s">
        <v>26</v>
      </c>
      <c r="G94" s="6" t="s">
        <v>25</v>
      </c>
      <c r="H94" s="6" t="s">
        <v>25</v>
      </c>
      <c r="I94" s="6" t="s">
        <v>27</v>
      </c>
      <c r="J94" s="8" t="s">
        <v>359</v>
      </c>
      <c r="K94" s="19" t="s">
        <v>360</v>
      </c>
      <c r="L94" s="6" t="s">
        <v>241</v>
      </c>
      <c r="M94" s="9" t="s">
        <v>361</v>
      </c>
      <c r="N94" s="6" t="s">
        <v>137</v>
      </c>
      <c r="O94" s="6" t="s">
        <v>33</v>
      </c>
      <c r="P94" s="6" t="s">
        <v>109</v>
      </c>
      <c r="Q94" s="10" t="s">
        <v>35</v>
      </c>
      <c r="R94" s="10">
        <v>45167</v>
      </c>
      <c r="S94" s="28">
        <f>250/31*2</f>
        <v>16.129032258064516</v>
      </c>
      <c r="T94" s="28">
        <v>250</v>
      </c>
      <c r="U94" s="28">
        <v>250</v>
      </c>
      <c r="V94" s="28">
        <v>250</v>
      </c>
      <c r="W94" s="28">
        <v>250</v>
      </c>
    </row>
    <row r="95" spans="1:23" x14ac:dyDescent="0.25">
      <c r="A95" s="6">
        <v>94</v>
      </c>
      <c r="B95" s="6" t="s">
        <v>23</v>
      </c>
      <c r="C95" s="10">
        <v>45134</v>
      </c>
      <c r="D95" s="6" t="s">
        <v>24</v>
      </c>
      <c r="E95" s="6" t="s">
        <v>25</v>
      </c>
      <c r="F95" s="6" t="s">
        <v>26</v>
      </c>
      <c r="G95" s="6" t="s">
        <v>25</v>
      </c>
      <c r="H95" s="6" t="s">
        <v>25</v>
      </c>
      <c r="I95" s="6" t="s">
        <v>27</v>
      </c>
      <c r="J95" s="8" t="s">
        <v>362</v>
      </c>
      <c r="K95" s="8" t="s">
        <v>363</v>
      </c>
      <c r="L95" s="6" t="s">
        <v>256</v>
      </c>
      <c r="M95" s="21" t="s">
        <v>364</v>
      </c>
      <c r="N95" s="6" t="s">
        <v>293</v>
      </c>
      <c r="O95" s="6" t="s">
        <v>33</v>
      </c>
      <c r="P95" s="6" t="s">
        <v>282</v>
      </c>
      <c r="Q95" s="10" t="s">
        <v>35</v>
      </c>
      <c r="R95" s="10">
        <v>45168</v>
      </c>
      <c r="S95" s="28">
        <f>250/31*1</f>
        <v>8.064516129032258</v>
      </c>
      <c r="T95" s="28">
        <v>250</v>
      </c>
      <c r="U95" s="28">
        <v>250</v>
      </c>
      <c r="V95" s="28">
        <v>250</v>
      </c>
      <c r="W95" s="28">
        <v>250</v>
      </c>
    </row>
    <row r="96" spans="1:23" x14ac:dyDescent="0.25">
      <c r="A96" s="6">
        <v>95</v>
      </c>
      <c r="B96" s="6" t="s">
        <v>23</v>
      </c>
      <c r="C96" s="10">
        <v>45134</v>
      </c>
      <c r="D96" s="6" t="s">
        <v>24</v>
      </c>
      <c r="E96" s="6" t="s">
        <v>25</v>
      </c>
      <c r="F96" s="6" t="s">
        <v>26</v>
      </c>
      <c r="G96" s="6" t="s">
        <v>25</v>
      </c>
      <c r="H96" s="6" t="s">
        <v>25</v>
      </c>
      <c r="I96" s="6" t="s">
        <v>27</v>
      </c>
      <c r="J96" s="8" t="s">
        <v>365</v>
      </c>
      <c r="K96" s="8" t="s">
        <v>366</v>
      </c>
      <c r="L96" s="6" t="s">
        <v>112</v>
      </c>
      <c r="M96" s="21" t="s">
        <v>367</v>
      </c>
      <c r="N96" s="6" t="s">
        <v>293</v>
      </c>
      <c r="O96" s="6" t="s">
        <v>33</v>
      </c>
      <c r="P96" s="6" t="s">
        <v>282</v>
      </c>
      <c r="Q96" s="10" t="s">
        <v>35</v>
      </c>
      <c r="R96" s="10">
        <v>45162</v>
      </c>
      <c r="S96" s="28">
        <f>250/31*7</f>
        <v>56.451612903225808</v>
      </c>
      <c r="T96" s="28">
        <v>250</v>
      </c>
      <c r="U96" s="28">
        <v>250</v>
      </c>
      <c r="V96" s="28">
        <v>250</v>
      </c>
      <c r="W96" s="28">
        <v>250</v>
      </c>
    </row>
    <row r="97" spans="1:23" x14ac:dyDescent="0.25">
      <c r="A97" s="6">
        <v>96</v>
      </c>
      <c r="B97" s="6" t="s">
        <v>23</v>
      </c>
      <c r="C97" s="10">
        <v>45143</v>
      </c>
      <c r="D97" s="6" t="s">
        <v>24</v>
      </c>
      <c r="E97" s="6" t="s">
        <v>25</v>
      </c>
      <c r="F97" s="6" t="s">
        <v>26</v>
      </c>
      <c r="G97" s="6" t="s">
        <v>25</v>
      </c>
      <c r="H97" s="6" t="s">
        <v>25</v>
      </c>
      <c r="I97" s="6" t="s">
        <v>27</v>
      </c>
      <c r="J97" s="23" t="s">
        <v>368</v>
      </c>
      <c r="K97" s="8" t="s">
        <v>369</v>
      </c>
      <c r="L97" s="6" t="s">
        <v>370</v>
      </c>
      <c r="M97" s="24" t="s">
        <v>371</v>
      </c>
      <c r="N97" s="6" t="s">
        <v>69</v>
      </c>
      <c r="O97" s="6" t="s">
        <v>33</v>
      </c>
      <c r="P97" s="6" t="s">
        <v>70</v>
      </c>
      <c r="Q97" s="10" t="s">
        <v>35</v>
      </c>
      <c r="R97" s="10">
        <v>45143</v>
      </c>
      <c r="S97" s="28">
        <f>250/31*26</f>
        <v>209.67741935483872</v>
      </c>
      <c r="T97" s="28">
        <v>250</v>
      </c>
      <c r="U97" s="28">
        <v>250</v>
      </c>
      <c r="V97" s="28">
        <v>250</v>
      </c>
      <c r="W97" s="28">
        <v>250</v>
      </c>
    </row>
    <row r="98" spans="1:23" x14ac:dyDescent="0.25">
      <c r="A98" s="6">
        <v>97</v>
      </c>
      <c r="B98" s="6" t="s">
        <v>23</v>
      </c>
      <c r="C98" s="10">
        <v>45134</v>
      </c>
      <c r="D98" s="6" t="s">
        <v>24</v>
      </c>
      <c r="E98" s="6" t="s">
        <v>25</v>
      </c>
      <c r="F98" s="6" t="s">
        <v>26</v>
      </c>
      <c r="G98" s="6" t="s">
        <v>372</v>
      </c>
      <c r="H98" s="6" t="s">
        <v>25</v>
      </c>
      <c r="I98" s="6" t="s">
        <v>27</v>
      </c>
      <c r="J98" s="25" t="s">
        <v>373</v>
      </c>
      <c r="K98" s="8" t="s">
        <v>374</v>
      </c>
      <c r="L98" s="6" t="s">
        <v>375</v>
      </c>
      <c r="M98" s="26" t="s">
        <v>376</v>
      </c>
      <c r="N98" s="6" t="s">
        <v>40</v>
      </c>
      <c r="O98" s="6" t="s">
        <v>33</v>
      </c>
      <c r="P98" s="6" t="s">
        <v>41</v>
      </c>
      <c r="Q98" s="10" t="s">
        <v>35</v>
      </c>
      <c r="R98" s="10">
        <v>45166</v>
      </c>
      <c r="S98" s="28">
        <f t="shared" ref="S98:S99" si="15">250/31*3</f>
        <v>24.193548387096776</v>
      </c>
      <c r="T98" s="28">
        <v>250</v>
      </c>
      <c r="U98" s="28">
        <v>250</v>
      </c>
      <c r="V98" s="28">
        <v>250</v>
      </c>
      <c r="W98" s="28">
        <v>250</v>
      </c>
    </row>
    <row r="99" spans="1:23" x14ac:dyDescent="0.25">
      <c r="A99" s="6">
        <v>98</v>
      </c>
      <c r="B99" s="6" t="s">
        <v>23</v>
      </c>
      <c r="C99" s="10">
        <v>45134</v>
      </c>
      <c r="D99" s="6" t="s">
        <v>24</v>
      </c>
      <c r="E99" s="6" t="s">
        <v>25</v>
      </c>
      <c r="F99" s="6" t="s">
        <v>26</v>
      </c>
      <c r="G99" s="6" t="s">
        <v>372</v>
      </c>
      <c r="H99" s="6" t="s">
        <v>25</v>
      </c>
      <c r="I99" s="6" t="s">
        <v>27</v>
      </c>
      <c r="J99" s="23" t="s">
        <v>377</v>
      </c>
      <c r="K99" s="8" t="s">
        <v>378</v>
      </c>
      <c r="L99" s="6" t="s">
        <v>375</v>
      </c>
      <c r="M99" s="27" t="s">
        <v>379</v>
      </c>
      <c r="N99" s="14" t="s">
        <v>40</v>
      </c>
      <c r="O99" s="14" t="s">
        <v>33</v>
      </c>
      <c r="P99" s="14" t="s">
        <v>41</v>
      </c>
      <c r="Q99" s="10" t="s">
        <v>35</v>
      </c>
      <c r="R99" s="10">
        <v>45166</v>
      </c>
      <c r="S99" s="28">
        <f t="shared" si="15"/>
        <v>24.193548387096776</v>
      </c>
      <c r="T99" s="28">
        <v>250</v>
      </c>
      <c r="U99" s="28">
        <v>250</v>
      </c>
      <c r="V99" s="28">
        <v>250</v>
      </c>
      <c r="W99" s="28">
        <v>250</v>
      </c>
    </row>
    <row r="100" spans="1:23" x14ac:dyDescent="0.25">
      <c r="A100" s="6">
        <v>99</v>
      </c>
      <c r="B100" s="6" t="s">
        <v>23</v>
      </c>
      <c r="C100" s="10">
        <v>45134</v>
      </c>
      <c r="D100" s="6" t="s">
        <v>24</v>
      </c>
      <c r="E100" s="6" t="s">
        <v>25</v>
      </c>
      <c r="F100" s="6" t="s">
        <v>26</v>
      </c>
      <c r="G100" s="6" t="s">
        <v>25</v>
      </c>
      <c r="H100" s="6" t="s">
        <v>25</v>
      </c>
      <c r="I100" s="6" t="s">
        <v>27</v>
      </c>
      <c r="J100" s="25" t="s">
        <v>380</v>
      </c>
      <c r="K100" s="19" t="s">
        <v>381</v>
      </c>
      <c r="L100" s="6" t="s">
        <v>382</v>
      </c>
      <c r="M100" s="24" t="s">
        <v>383</v>
      </c>
      <c r="N100" s="28" t="s">
        <v>289</v>
      </c>
      <c r="O100" s="6" t="s">
        <v>33</v>
      </c>
      <c r="P100" s="6" t="s">
        <v>123</v>
      </c>
      <c r="Q100" s="10" t="s">
        <v>35</v>
      </c>
      <c r="R100" s="10">
        <v>45167</v>
      </c>
      <c r="S100" s="28">
        <f>250/31*2</f>
        <v>16.129032258064516</v>
      </c>
      <c r="T100" s="28">
        <v>250</v>
      </c>
      <c r="U100" s="28">
        <v>250</v>
      </c>
      <c r="V100" s="28">
        <v>250</v>
      </c>
      <c r="W100" s="28">
        <v>250</v>
      </c>
    </row>
    <row r="101" spans="1:23" x14ac:dyDescent="0.25">
      <c r="A101" s="6">
        <v>100</v>
      </c>
      <c r="B101" s="6" t="s">
        <v>23</v>
      </c>
      <c r="C101" s="20">
        <v>45222</v>
      </c>
      <c r="D101" s="6" t="s">
        <v>24</v>
      </c>
      <c r="E101" s="6" t="s">
        <v>25</v>
      </c>
      <c r="F101" s="6" t="s">
        <v>26</v>
      </c>
      <c r="G101" s="6" t="s">
        <v>25</v>
      </c>
      <c r="H101" s="6" t="s">
        <v>25</v>
      </c>
      <c r="I101" s="6" t="s">
        <v>27</v>
      </c>
      <c r="J101" s="25" t="s">
        <v>384</v>
      </c>
      <c r="K101" s="19" t="s">
        <v>385</v>
      </c>
      <c r="L101" s="10">
        <v>45240</v>
      </c>
      <c r="M101" s="29" t="s">
        <v>386</v>
      </c>
      <c r="N101" s="30" t="s">
        <v>69</v>
      </c>
      <c r="O101" s="14" t="s">
        <v>33</v>
      </c>
      <c r="P101" s="14" t="s">
        <v>70</v>
      </c>
      <c r="Q101" s="10" t="s">
        <v>35</v>
      </c>
      <c r="R101" s="10">
        <v>45240</v>
      </c>
      <c r="S101" s="28" t="s">
        <v>283</v>
      </c>
      <c r="T101" s="28" t="s">
        <v>283</v>
      </c>
      <c r="U101" s="28" t="s">
        <v>283</v>
      </c>
      <c r="V101" s="28">
        <v>250</v>
      </c>
      <c r="W101" s="28">
        <v>250</v>
      </c>
    </row>
    <row r="104" spans="1:23" x14ac:dyDescent="0.25">
      <c r="R104" s="31" t="s">
        <v>387</v>
      </c>
      <c r="S104" s="32">
        <f>SUM(S2:S101)</f>
        <v>6572.5806451612852</v>
      </c>
      <c r="T104" s="32">
        <f>SUM(T2:T101)</f>
        <v>24750</v>
      </c>
      <c r="U104" s="32">
        <f>SUM(U2:U101)</f>
        <v>24750</v>
      </c>
      <c r="V104" s="32">
        <f>SUM(V2:V101)</f>
        <v>25000</v>
      </c>
      <c r="W104" s="32">
        <f>SUM(W2:W101)</f>
        <v>25000</v>
      </c>
    </row>
    <row r="105" spans="1:23" x14ac:dyDescent="0.25">
      <c r="R105" s="31" t="s">
        <v>388</v>
      </c>
      <c r="S105" s="31">
        <f t="shared" ref="S105:W105" si="16">S104*18%</f>
        <v>1183.0645161290313</v>
      </c>
      <c r="T105" s="31">
        <f t="shared" si="16"/>
        <v>4455</v>
      </c>
      <c r="U105" s="31">
        <f t="shared" si="16"/>
        <v>4455</v>
      </c>
      <c r="V105" s="31">
        <f t="shared" si="16"/>
        <v>4500</v>
      </c>
      <c r="W105" s="31">
        <f t="shared" si="16"/>
        <v>4500</v>
      </c>
    </row>
    <row r="106" spans="1:23" x14ac:dyDescent="0.25">
      <c r="N106" s="33"/>
      <c r="R106" s="31" t="s">
        <v>389</v>
      </c>
      <c r="S106" s="32">
        <f t="shared" ref="S106:W106" si="17">SUM(S104:S105)</f>
        <v>7755.6451612903165</v>
      </c>
      <c r="T106" s="32">
        <f t="shared" si="17"/>
        <v>29205</v>
      </c>
      <c r="U106" s="32">
        <f t="shared" si="17"/>
        <v>29205</v>
      </c>
      <c r="V106" s="32">
        <f t="shared" si="17"/>
        <v>29500</v>
      </c>
      <c r="W106" s="32">
        <f t="shared" si="17"/>
        <v>29500</v>
      </c>
    </row>
    <row r="108" spans="1:23" x14ac:dyDescent="0.25">
      <c r="R108" s="34" t="s">
        <v>390</v>
      </c>
      <c r="S108" s="35">
        <f>SUM(S106:W106)</f>
        <v>125165.64516129032</v>
      </c>
    </row>
  </sheetData>
  <conditionalFormatting sqref="J3">
    <cfRule type="duplicateValues" dxfId="49" priority="27"/>
    <cfRule type="duplicateValues" dxfId="48" priority="28"/>
  </conditionalFormatting>
  <conditionalFormatting sqref="J4">
    <cfRule type="duplicateValues" dxfId="47" priority="25"/>
    <cfRule type="duplicateValues" dxfId="46" priority="26"/>
  </conditionalFormatting>
  <conditionalFormatting sqref="J5 J2 J7:J8 J10 J12 J14 J16 J18:J89">
    <cfRule type="duplicateValues" dxfId="45" priority="47"/>
    <cfRule type="duplicateValues" dxfId="44" priority="48"/>
  </conditionalFormatting>
  <conditionalFormatting sqref="J6">
    <cfRule type="duplicateValues" dxfId="43" priority="23"/>
    <cfRule type="duplicateValues" dxfId="42" priority="24"/>
  </conditionalFormatting>
  <conditionalFormatting sqref="J9">
    <cfRule type="duplicateValues" dxfId="41" priority="21"/>
    <cfRule type="duplicateValues" dxfId="40" priority="22"/>
  </conditionalFormatting>
  <conditionalFormatting sqref="J11">
    <cfRule type="duplicateValues" dxfId="39" priority="19"/>
    <cfRule type="duplicateValues" dxfId="38" priority="20"/>
  </conditionalFormatting>
  <conditionalFormatting sqref="J13">
    <cfRule type="duplicateValues" dxfId="37" priority="17"/>
    <cfRule type="duplicateValues" dxfId="36" priority="18"/>
  </conditionalFormatting>
  <conditionalFormatting sqref="J15">
    <cfRule type="duplicateValues" dxfId="35" priority="15"/>
    <cfRule type="duplicateValues" dxfId="34" priority="16"/>
  </conditionalFormatting>
  <conditionalFormatting sqref="J17">
    <cfRule type="duplicateValues" dxfId="33" priority="13"/>
    <cfRule type="duplicateValues" dxfId="32" priority="14"/>
  </conditionalFormatting>
  <conditionalFormatting sqref="K4">
    <cfRule type="duplicateValues" dxfId="31" priority="11"/>
    <cfRule type="duplicateValues" dxfId="30" priority="12"/>
  </conditionalFormatting>
  <conditionalFormatting sqref="K5:K6">
    <cfRule type="duplicateValues" dxfId="29" priority="39"/>
    <cfRule type="duplicateValues" dxfId="28" priority="40"/>
  </conditionalFormatting>
  <conditionalFormatting sqref="K7">
    <cfRule type="duplicateValues" dxfId="27" priority="49"/>
    <cfRule type="duplicateValues" dxfId="26" priority="50"/>
  </conditionalFormatting>
  <conditionalFormatting sqref="K8:K9">
    <cfRule type="duplicateValues" dxfId="25" priority="37"/>
    <cfRule type="duplicateValues" dxfId="24" priority="38"/>
  </conditionalFormatting>
  <conditionalFormatting sqref="K10:K11">
    <cfRule type="duplicateValues" dxfId="23" priority="35"/>
    <cfRule type="duplicateValues" dxfId="22" priority="36"/>
  </conditionalFormatting>
  <conditionalFormatting sqref="K12:K13">
    <cfRule type="duplicateValues" dxfId="21" priority="33"/>
    <cfRule type="duplicateValues" dxfId="20" priority="34"/>
  </conditionalFormatting>
  <conditionalFormatting sqref="K14:K15">
    <cfRule type="duplicateValues" dxfId="19" priority="31"/>
    <cfRule type="duplicateValues" dxfId="18" priority="32"/>
  </conditionalFormatting>
  <conditionalFormatting sqref="K16:K17">
    <cfRule type="duplicateValues" dxfId="17" priority="29"/>
    <cfRule type="duplicateValues" dxfId="16" priority="30"/>
  </conditionalFormatting>
  <conditionalFormatting sqref="K66">
    <cfRule type="duplicateValues" dxfId="15" priority="4"/>
  </conditionalFormatting>
  <conditionalFormatting sqref="K74">
    <cfRule type="duplicateValues" dxfId="14" priority="7"/>
  </conditionalFormatting>
  <conditionalFormatting sqref="K84:K86">
    <cfRule type="duplicateValues" dxfId="13" priority="8"/>
  </conditionalFormatting>
  <conditionalFormatting sqref="K87:K88">
    <cfRule type="duplicateValues" dxfId="12" priority="10"/>
  </conditionalFormatting>
  <conditionalFormatting sqref="K90">
    <cfRule type="duplicateValues" dxfId="11" priority="9"/>
  </conditionalFormatting>
  <conditionalFormatting sqref="K92">
    <cfRule type="duplicateValues" dxfId="10" priority="5"/>
  </conditionalFormatting>
  <conditionalFormatting sqref="K94">
    <cfRule type="duplicateValues" dxfId="9" priority="3"/>
  </conditionalFormatting>
  <conditionalFormatting sqref="K95:K99 K67:K73 K2:K65 K75:K83 K89 K91 K93">
    <cfRule type="duplicateValues" dxfId="8" priority="45"/>
    <cfRule type="duplicateValues" dxfId="7" priority="46"/>
  </conditionalFormatting>
  <conditionalFormatting sqref="K95:K99 K93 K91 K89 K75:K83 K71:K73 K69 K67 K63 K59 K51:K55 K46:K49 K42 K40 K36 K33 K24:K25 K20:K21">
    <cfRule type="duplicateValues" dxfId="6" priority="41"/>
    <cfRule type="duplicateValues" dxfId="5" priority="42"/>
    <cfRule type="duplicateValues" dxfId="4" priority="43"/>
    <cfRule type="duplicateValues" dxfId="3" priority="44"/>
  </conditionalFormatting>
  <conditionalFormatting sqref="K100">
    <cfRule type="duplicateValues" dxfId="2" priority="6"/>
  </conditionalFormatting>
  <conditionalFormatting sqref="K101">
    <cfRule type="duplicateValues" dxfId="1" priority="2"/>
  </conditionalFormatting>
  <conditionalFormatting sqref="M2:M89">
    <cfRule type="duplicateValues" dxfId="0" priority="5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4G LTE Router AMC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Prajapati</dc:creator>
  <cp:lastModifiedBy>Sandeep Prajapati</cp:lastModifiedBy>
  <dcterms:created xsi:type="dcterms:W3CDTF">2024-01-30T07:39:31Z</dcterms:created>
  <dcterms:modified xsi:type="dcterms:W3CDTF">2024-01-31T05:10:29Z</dcterms:modified>
</cp:coreProperties>
</file>